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3"/>
  <workbookPr/>
  <mc:AlternateContent xmlns:mc="http://schemas.openxmlformats.org/markup-compatibility/2006">
    <mc:Choice Requires="x15">
      <x15ac:absPath xmlns:x15ac="http://schemas.microsoft.com/office/spreadsheetml/2010/11/ac" url="E:\Road Mentors\Session2\"/>
    </mc:Choice>
  </mc:AlternateContent>
  <xr:revisionPtr revIDLastSave="0" documentId="8_{09A85D6E-262B-472E-AAC3-91B68C752F92}" xr6:coauthVersionLast="36" xr6:coauthVersionMax="36" xr10:uidLastSave="{00000000-0000-0000-0000-000000000000}"/>
  <bookViews>
    <workbookView xWindow="0" yWindow="0" windowWidth="19920" windowHeight="9525" tabRatio="891" firstSheet="4" activeTab="12" xr2:uid="{00000000-000D-0000-FFFF-FFFF00000000}"/>
  </bookViews>
  <sheets>
    <sheet name="DashBoard" sheetId="11" r:id="rId1"/>
    <sheet name="Customer Segment" sheetId="2" r:id="rId2"/>
    <sheet name="Monthly Profit" sheetId="4" r:id="rId3"/>
    <sheet name="Sales Trend" sheetId="5" r:id="rId4"/>
    <sheet name="Regional Sales" sheetId="6" r:id="rId5"/>
    <sheet name="Manager Performance" sheetId="7" r:id="rId6"/>
    <sheet name="Order Share" sheetId="8" r:id="rId7"/>
    <sheet name="Shipping Charges" sheetId="9" r:id="rId8"/>
    <sheet name="Revenue" sheetId="10" state="hidden" r:id="rId9"/>
    <sheet name="Shipping Expenses" sheetId="12" r:id="rId10"/>
    <sheet name="Revenue " sheetId="13" r:id="rId11"/>
    <sheet name="Top 10 Regions" sheetId="14" r:id="rId12"/>
    <sheet name="DataSheet" sheetId="1" r:id="rId13"/>
  </sheets>
  <definedNames>
    <definedName name="_xlchart.v5.0" hidden="1">'Regional Sales'!$D$3</definedName>
    <definedName name="_xlchart.v5.1" hidden="1">'Regional Sales'!$D$4:$D$52</definedName>
    <definedName name="_xlchart.v5.2" hidden="1">'Regional Sales'!$E$3</definedName>
    <definedName name="_xlchart.v5.3" hidden="1">'Regional Sales'!$E$4:$E$52</definedName>
    <definedName name="_xlchart.v5.4" hidden="1">'Regional Sales'!$D$3</definedName>
    <definedName name="_xlchart.v5.5" hidden="1">'Regional Sales'!$D$4:$D$52</definedName>
    <definedName name="_xlchart.v5.6" hidden="1">'Regional Sales'!$E$3</definedName>
    <definedName name="_xlchart.v5.7" hidden="1">'Regional Sales'!$E$4:$E$52</definedName>
    <definedName name="ExternalData_1" localSheetId="12" hidden="1">DataSheet!$A$1:$X$1937</definedName>
    <definedName name="Slicer_Manager">#N/A</definedName>
    <definedName name="Slicer_Months">#N/A</definedName>
    <definedName name="Slicer_Order_Priority">#N/A</definedName>
    <definedName name="Slicer_Product_Category">#N/A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5" l="1"/>
  <c r="C5" i="5" s="1"/>
  <c r="D6" i="5"/>
  <c r="C6" i="5" s="1"/>
  <c r="D7" i="5"/>
  <c r="C7" i="5" s="1"/>
  <c r="D8" i="5"/>
  <c r="C8" i="5" s="1"/>
  <c r="D9" i="5"/>
  <c r="C9" i="5" s="1"/>
  <c r="D10" i="5"/>
  <c r="C10" i="5" s="1"/>
  <c r="D11" i="5"/>
  <c r="C11" i="5" s="1"/>
  <c r="D12" i="5"/>
  <c r="C12" i="5" s="1"/>
  <c r="D13" i="5"/>
  <c r="C13" i="5" s="1"/>
  <c r="D14" i="5"/>
  <c r="C14" i="5" s="1"/>
  <c r="D15" i="5"/>
  <c r="C15" i="5" s="1"/>
  <c r="D16" i="5"/>
  <c r="C16" i="5" s="1"/>
  <c r="D17" i="5"/>
  <c r="C17" i="5" s="1"/>
  <c r="D18" i="5"/>
  <c r="C18" i="5" s="1"/>
  <c r="D19" i="5"/>
  <c r="C19" i="5" s="1"/>
  <c r="D20" i="5"/>
  <c r="C20" i="5" s="1"/>
  <c r="D21" i="5"/>
  <c r="C21" i="5" s="1"/>
  <c r="D22" i="5"/>
  <c r="C22" i="5" s="1"/>
  <c r="D23" i="5"/>
  <c r="C23" i="5" s="1"/>
  <c r="D24" i="5"/>
  <c r="C24" i="5" s="1"/>
  <c r="D25" i="5"/>
  <c r="C25" i="5" s="1"/>
  <c r="D26" i="5"/>
  <c r="C26" i="5" s="1"/>
  <c r="D27" i="5"/>
  <c r="C27" i="5" s="1"/>
  <c r="D28" i="5"/>
  <c r="C28" i="5" s="1"/>
  <c r="D29" i="5"/>
  <c r="C29" i="5" s="1"/>
  <c r="D30" i="5"/>
  <c r="C30" i="5" s="1"/>
  <c r="D31" i="5"/>
  <c r="C31" i="5" s="1"/>
  <c r="D32" i="5"/>
  <c r="C32" i="5" s="1"/>
  <c r="D33" i="5"/>
  <c r="C33" i="5" s="1"/>
  <c r="D34" i="5"/>
  <c r="C34" i="5" s="1"/>
  <c r="D35" i="5"/>
  <c r="C35" i="5" s="1"/>
  <c r="D36" i="5"/>
  <c r="C36" i="5" s="1"/>
  <c r="D37" i="5"/>
  <c r="C37" i="5" s="1"/>
  <c r="D38" i="5"/>
  <c r="C38" i="5" s="1"/>
  <c r="D39" i="5"/>
  <c r="C39" i="5" s="1"/>
  <c r="D40" i="5"/>
  <c r="C40" i="5" s="1"/>
  <c r="D41" i="5"/>
  <c r="C41" i="5" s="1"/>
  <c r="D42" i="5"/>
  <c r="C42" i="5" s="1"/>
  <c r="D43" i="5"/>
  <c r="C43" i="5" s="1"/>
  <c r="D44" i="5"/>
  <c r="C44" i="5" s="1"/>
  <c r="D45" i="5"/>
  <c r="C45" i="5" s="1"/>
  <c r="D46" i="5"/>
  <c r="C46" i="5" s="1"/>
  <c r="D47" i="5"/>
  <c r="C47" i="5" s="1"/>
  <c r="D48" i="5"/>
  <c r="C48" i="5" s="1"/>
  <c r="D49" i="5"/>
  <c r="C49" i="5" s="1"/>
  <c r="D50" i="5"/>
  <c r="C50" i="5" s="1"/>
  <c r="D51" i="5"/>
  <c r="C51" i="5" s="1"/>
  <c r="D52" i="5"/>
  <c r="C52" i="5" s="1"/>
  <c r="D53" i="5"/>
  <c r="C53" i="5" s="1"/>
  <c r="D54" i="5"/>
  <c r="C54" i="5" s="1"/>
  <c r="D55" i="5"/>
  <c r="C55" i="5" s="1"/>
  <c r="D56" i="5"/>
  <c r="C56" i="5" s="1"/>
  <c r="D57" i="5"/>
  <c r="C57" i="5" s="1"/>
  <c r="D58" i="5"/>
  <c r="C58" i="5" s="1"/>
  <c r="D59" i="5"/>
  <c r="C59" i="5" s="1"/>
  <c r="D60" i="5"/>
  <c r="C60" i="5" s="1"/>
  <c r="D61" i="5"/>
  <c r="C61" i="5" s="1"/>
  <c r="D62" i="5"/>
  <c r="C62" i="5" s="1"/>
  <c r="D63" i="5"/>
  <c r="C63" i="5" s="1"/>
  <c r="D64" i="5"/>
  <c r="C64" i="5" s="1"/>
  <c r="D65" i="5"/>
  <c r="C65" i="5" s="1"/>
  <c r="D66" i="5"/>
  <c r="C66" i="5" s="1"/>
  <c r="D67" i="5"/>
  <c r="C67" i="5" s="1"/>
  <c r="D68" i="5"/>
  <c r="C68" i="5" s="1"/>
  <c r="D69" i="5"/>
  <c r="C69" i="5" s="1"/>
  <c r="D70" i="5"/>
  <c r="C70" i="5" s="1"/>
  <c r="D71" i="5"/>
  <c r="C71" i="5" s="1"/>
  <c r="D72" i="5"/>
  <c r="C72" i="5" s="1"/>
  <c r="D73" i="5"/>
  <c r="C73" i="5" s="1"/>
  <c r="D74" i="5"/>
  <c r="C74" i="5" s="1"/>
  <c r="D75" i="5"/>
  <c r="C75" i="5" s="1"/>
  <c r="D76" i="5"/>
  <c r="C76" i="5" s="1"/>
  <c r="D77" i="5"/>
  <c r="C77" i="5" s="1"/>
  <c r="D78" i="5"/>
  <c r="C78" i="5" s="1"/>
  <c r="D79" i="5"/>
  <c r="C79" i="5" s="1"/>
  <c r="D80" i="5"/>
  <c r="C80" i="5" s="1"/>
  <c r="D81" i="5"/>
  <c r="C81" i="5" s="1"/>
  <c r="D82" i="5"/>
  <c r="C82" i="5" s="1"/>
  <c r="D83" i="5"/>
  <c r="C83" i="5" s="1"/>
  <c r="D84" i="5"/>
  <c r="C84" i="5" s="1"/>
  <c r="D85" i="5"/>
  <c r="C85" i="5" s="1"/>
  <c r="D86" i="5"/>
  <c r="C86" i="5" s="1"/>
  <c r="D87" i="5"/>
  <c r="C87" i="5" s="1"/>
  <c r="D88" i="5"/>
  <c r="C88" i="5" s="1"/>
  <c r="D89" i="5"/>
  <c r="C89" i="5" s="1"/>
  <c r="D90" i="5"/>
  <c r="C90" i="5" s="1"/>
  <c r="D91" i="5"/>
  <c r="C91" i="5" s="1"/>
  <c r="D92" i="5"/>
  <c r="C92" i="5" s="1"/>
  <c r="D93" i="5"/>
  <c r="C93" i="5" s="1"/>
  <c r="D94" i="5"/>
  <c r="C94" i="5" s="1"/>
  <c r="D95" i="5"/>
  <c r="C95" i="5" s="1"/>
  <c r="D96" i="5"/>
  <c r="C96" i="5" s="1"/>
  <c r="D97" i="5"/>
  <c r="C97" i="5" s="1"/>
  <c r="D98" i="5"/>
  <c r="C98" i="5" s="1"/>
  <c r="D99" i="5"/>
  <c r="C99" i="5" s="1"/>
  <c r="D100" i="5"/>
  <c r="C100" i="5" s="1"/>
  <c r="D101" i="5"/>
  <c r="C101" i="5" s="1"/>
  <c r="D102" i="5"/>
  <c r="C102" i="5" s="1"/>
  <c r="D103" i="5"/>
  <c r="C103" i="5" s="1"/>
  <c r="D104" i="5"/>
  <c r="C104" i="5" s="1"/>
  <c r="D105" i="5"/>
  <c r="C105" i="5" s="1"/>
  <c r="D106" i="5"/>
  <c r="C106" i="5" s="1"/>
  <c r="D107" i="5"/>
  <c r="C107" i="5" s="1"/>
  <c r="D108" i="5"/>
  <c r="C108" i="5" s="1"/>
  <c r="D109" i="5"/>
  <c r="C109" i="5" s="1"/>
  <c r="D110" i="5"/>
  <c r="C110" i="5" s="1"/>
  <c r="D111" i="5"/>
  <c r="C111" i="5" s="1"/>
  <c r="D112" i="5"/>
  <c r="C112" i="5" s="1"/>
  <c r="D113" i="5"/>
  <c r="C113" i="5" s="1"/>
  <c r="D114" i="5"/>
  <c r="C114" i="5" s="1"/>
  <c r="D115" i="5"/>
  <c r="C115" i="5" s="1"/>
  <c r="D116" i="5"/>
  <c r="C116" i="5" s="1"/>
  <c r="D117" i="5"/>
  <c r="C117" i="5" s="1"/>
  <c r="D118" i="5"/>
  <c r="C118" i="5" s="1"/>
  <c r="D119" i="5"/>
  <c r="C119" i="5" s="1"/>
  <c r="D120" i="5"/>
  <c r="C120" i="5" s="1"/>
  <c r="D121" i="5"/>
  <c r="C121" i="5" s="1"/>
  <c r="D122" i="5"/>
  <c r="C122" i="5" s="1"/>
  <c r="D123" i="5"/>
  <c r="C123" i="5" s="1"/>
  <c r="D124" i="5"/>
  <c r="C124" i="5" s="1"/>
  <c r="D125" i="5"/>
  <c r="C125" i="5" s="1"/>
  <c r="D126" i="5"/>
  <c r="C126" i="5" s="1"/>
  <c r="D127" i="5"/>
  <c r="C127" i="5" s="1"/>
  <c r="D128" i="5"/>
  <c r="C128" i="5" s="1"/>
  <c r="D129" i="5"/>
  <c r="C129" i="5" s="1"/>
  <c r="D130" i="5"/>
  <c r="C130" i="5" s="1"/>
  <c r="D131" i="5"/>
  <c r="C131" i="5" s="1"/>
  <c r="D132" i="5"/>
  <c r="C132" i="5" s="1"/>
  <c r="D133" i="5"/>
  <c r="C133" i="5" s="1"/>
  <c r="D134" i="5"/>
  <c r="C134" i="5" s="1"/>
  <c r="D135" i="5"/>
  <c r="C135" i="5" s="1"/>
  <c r="D136" i="5"/>
  <c r="C136" i="5" s="1"/>
  <c r="D137" i="5"/>
  <c r="C137" i="5" s="1"/>
  <c r="D138" i="5"/>
  <c r="C138" i="5" s="1"/>
  <c r="D139" i="5"/>
  <c r="C139" i="5" s="1"/>
  <c r="D140" i="5"/>
  <c r="C140" i="5" s="1"/>
  <c r="D141" i="5"/>
  <c r="C141" i="5" s="1"/>
  <c r="D142" i="5"/>
  <c r="C142" i="5" s="1"/>
  <c r="D143" i="5"/>
  <c r="C143" i="5" s="1"/>
  <c r="D144" i="5"/>
  <c r="C144" i="5" s="1"/>
  <c r="D145" i="5"/>
  <c r="C145" i="5" s="1"/>
  <c r="D146" i="5"/>
  <c r="C146" i="5" s="1"/>
  <c r="D147" i="5"/>
  <c r="C147" i="5" s="1"/>
  <c r="D148" i="5"/>
  <c r="C148" i="5" s="1"/>
  <c r="D149" i="5"/>
  <c r="C149" i="5" s="1"/>
  <c r="D150" i="5"/>
  <c r="C150" i="5" s="1"/>
  <c r="D151" i="5"/>
  <c r="C151" i="5" s="1"/>
  <c r="D152" i="5"/>
  <c r="C152" i="5" s="1"/>
  <c r="D153" i="5"/>
  <c r="C153" i="5" s="1"/>
  <c r="D154" i="5"/>
  <c r="C154" i="5" s="1"/>
  <c r="D155" i="5"/>
  <c r="C155" i="5" s="1"/>
  <c r="D156" i="5"/>
  <c r="C156" i="5" s="1"/>
  <c r="D157" i="5"/>
  <c r="C157" i="5" s="1"/>
  <c r="D158" i="5"/>
  <c r="C158" i="5" s="1"/>
  <c r="D159" i="5"/>
  <c r="C159" i="5" s="1"/>
  <c r="D160" i="5"/>
  <c r="C160" i="5" s="1"/>
  <c r="D161" i="5"/>
  <c r="C161" i="5" s="1"/>
  <c r="D162" i="5"/>
  <c r="C162" i="5" s="1"/>
  <c r="D163" i="5"/>
  <c r="C163" i="5" s="1"/>
  <c r="D164" i="5"/>
  <c r="C164" i="5" s="1"/>
  <c r="D165" i="5"/>
  <c r="C165" i="5" s="1"/>
  <c r="D166" i="5"/>
  <c r="C166" i="5" s="1"/>
  <c r="D167" i="5"/>
  <c r="C167" i="5" s="1"/>
  <c r="D168" i="5"/>
  <c r="C168" i="5" s="1"/>
  <c r="D169" i="5"/>
  <c r="C169" i="5" s="1"/>
  <c r="D170" i="5"/>
  <c r="C170" i="5" s="1"/>
  <c r="D171" i="5"/>
  <c r="C171" i="5" s="1"/>
  <c r="D172" i="5"/>
  <c r="C172" i="5" s="1"/>
  <c r="D173" i="5"/>
  <c r="C173" i="5" s="1"/>
  <c r="D174" i="5"/>
  <c r="C174" i="5" s="1"/>
  <c r="D175" i="5"/>
  <c r="C175" i="5" s="1"/>
  <c r="D176" i="5"/>
  <c r="C176" i="5" s="1"/>
  <c r="D177" i="5"/>
  <c r="C177" i="5" s="1"/>
  <c r="D178" i="5"/>
  <c r="C178" i="5" s="1"/>
  <c r="D179" i="5"/>
  <c r="C179" i="5" s="1"/>
  <c r="D180" i="5"/>
  <c r="C180" i="5" s="1"/>
  <c r="D181" i="5"/>
  <c r="C181" i="5" s="1"/>
  <c r="D182" i="5"/>
  <c r="C182" i="5" s="1"/>
  <c r="D4" i="5"/>
  <c r="C4" i="5" s="1"/>
  <c r="U1938" i="1"/>
  <c r="J1938" i="1"/>
  <c r="Z1937" i="1"/>
  <c r="Y1937" i="1"/>
  <c r="Z1936" i="1"/>
  <c r="Y1936" i="1"/>
  <c r="Z1935" i="1"/>
  <c r="Y1935" i="1"/>
  <c r="Z1934" i="1"/>
  <c r="Y1934" i="1"/>
  <c r="Z1933" i="1"/>
  <c r="Y1933" i="1"/>
  <c r="Z1932" i="1"/>
  <c r="Y1932" i="1"/>
  <c r="Z1931" i="1"/>
  <c r="Y1931"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3" i="1"/>
  <c r="Y1843" i="1"/>
  <c r="Z1842" i="1"/>
  <c r="Y1842" i="1"/>
  <c r="Z1841" i="1"/>
  <c r="Y1841" i="1"/>
  <c r="Z1840" i="1"/>
  <c r="Y1840" i="1"/>
  <c r="Z1839" i="1"/>
  <c r="Y1839" i="1"/>
  <c r="Z1838" i="1"/>
  <c r="Y1838" i="1"/>
  <c r="Z1837" i="1"/>
  <c r="Y1837" i="1"/>
  <c r="Z1836" i="1"/>
  <c r="Y1836" i="1"/>
  <c r="Z1835" i="1"/>
  <c r="Y1835" i="1"/>
  <c r="Z1834" i="1"/>
  <c r="Y1834" i="1"/>
  <c r="Z1833" i="1"/>
  <c r="Y1833" i="1"/>
  <c r="Z1832" i="1"/>
  <c r="Y1832" i="1"/>
  <c r="Z1831" i="1"/>
  <c r="Y1831" i="1"/>
  <c r="Z1830" i="1"/>
  <c r="Y1830" i="1"/>
  <c r="Z1829" i="1"/>
  <c r="Y1829" i="1"/>
  <c r="Z1828" i="1"/>
  <c r="Y1828" i="1"/>
  <c r="Z1827" i="1"/>
  <c r="Y1827" i="1"/>
  <c r="Z1826" i="1"/>
  <c r="Y1826" i="1"/>
  <c r="Z1825" i="1"/>
  <c r="Y1825" i="1"/>
  <c r="Z1824" i="1"/>
  <c r="Y1824" i="1"/>
  <c r="Z1823" i="1"/>
  <c r="Y1823" i="1"/>
  <c r="Z1822" i="1"/>
  <c r="Y1822" i="1"/>
  <c r="Z1821" i="1"/>
  <c r="Y1821" i="1"/>
  <c r="Z1820" i="1"/>
  <c r="Y1820" i="1"/>
  <c r="Z1819" i="1"/>
  <c r="Y1819" i="1"/>
  <c r="Z1818" i="1"/>
  <c r="Y1818" i="1"/>
  <c r="Z1817" i="1"/>
  <c r="Y1817" i="1"/>
  <c r="Z1816" i="1"/>
  <c r="Y1816" i="1"/>
  <c r="Z1815" i="1"/>
  <c r="Y1815" i="1"/>
  <c r="Z1814" i="1"/>
  <c r="Y1814" i="1"/>
  <c r="Z1813" i="1"/>
  <c r="Y1813" i="1"/>
  <c r="Z1812" i="1"/>
  <c r="Y1812" i="1"/>
  <c r="Z1811" i="1"/>
  <c r="Y1811" i="1"/>
  <c r="Z1810" i="1"/>
  <c r="Y1810" i="1"/>
  <c r="Z1809" i="1"/>
  <c r="Y1809" i="1"/>
  <c r="Z1808" i="1"/>
  <c r="Y1808" i="1"/>
  <c r="Z1807" i="1"/>
  <c r="Y1807" i="1"/>
  <c r="Z1806" i="1"/>
  <c r="Y1806" i="1"/>
  <c r="Z1805" i="1"/>
  <c r="Y1805" i="1"/>
  <c r="Z1804" i="1"/>
  <c r="Y1804" i="1"/>
  <c r="Z1803" i="1"/>
  <c r="Y1803" i="1"/>
  <c r="Z1802" i="1"/>
  <c r="Y1802" i="1"/>
  <c r="Z1801" i="1"/>
  <c r="Y1801" i="1"/>
  <c r="Z1800" i="1"/>
  <c r="Y1800" i="1"/>
  <c r="Z1799" i="1"/>
  <c r="Y1799" i="1"/>
  <c r="Z1798" i="1"/>
  <c r="Y1798" i="1"/>
  <c r="Z1797" i="1"/>
  <c r="Y1797" i="1"/>
  <c r="Z1796" i="1"/>
  <c r="Y1796" i="1"/>
  <c r="Z1795" i="1"/>
  <c r="Y1795" i="1"/>
  <c r="Z1794" i="1"/>
  <c r="Y1794" i="1"/>
  <c r="Z1793" i="1"/>
  <c r="Y1793" i="1"/>
  <c r="Z1792" i="1"/>
  <c r="Y1792" i="1"/>
  <c r="Z1791" i="1"/>
  <c r="Y1791" i="1"/>
  <c r="Z1790" i="1"/>
  <c r="Y1790" i="1"/>
  <c r="Z1789" i="1"/>
  <c r="Y1789" i="1"/>
  <c r="Z1788" i="1"/>
  <c r="Y1788" i="1"/>
  <c r="Z1787" i="1"/>
  <c r="Y1787" i="1"/>
  <c r="Z1786" i="1"/>
  <c r="Y1786" i="1"/>
  <c r="Z1785" i="1"/>
  <c r="Y1785" i="1"/>
  <c r="Z1784" i="1"/>
  <c r="Y1784" i="1"/>
  <c r="Z1783" i="1"/>
  <c r="Y1783" i="1"/>
  <c r="Z1782" i="1"/>
  <c r="Y1782" i="1"/>
  <c r="Z1781" i="1"/>
  <c r="Y1781" i="1"/>
  <c r="Z1780" i="1"/>
  <c r="Y1780" i="1"/>
  <c r="Z1779" i="1"/>
  <c r="Y1779" i="1"/>
  <c r="Z1778" i="1"/>
  <c r="Y1778" i="1"/>
  <c r="Z1777" i="1"/>
  <c r="Y1777" i="1"/>
  <c r="Z1776" i="1"/>
  <c r="Y1776" i="1"/>
  <c r="Z1775" i="1"/>
  <c r="Y1775" i="1"/>
  <c r="Z1774" i="1"/>
  <c r="Y1774" i="1"/>
  <c r="Z1773" i="1"/>
  <c r="Y1773" i="1"/>
  <c r="Z1772" i="1"/>
  <c r="Y1772" i="1"/>
  <c r="Z1771" i="1"/>
  <c r="Y1771" i="1"/>
  <c r="Z1770" i="1"/>
  <c r="Y1770" i="1"/>
  <c r="Z1769" i="1"/>
  <c r="Y1769" i="1"/>
  <c r="Z1768" i="1"/>
  <c r="Y1768" i="1"/>
  <c r="Z1767" i="1"/>
  <c r="Y1767" i="1"/>
  <c r="Z1766" i="1"/>
  <c r="Y1766" i="1"/>
  <c r="Z1765" i="1"/>
  <c r="Y1765" i="1"/>
  <c r="Z1764" i="1"/>
  <c r="Y1764" i="1"/>
  <c r="Z1763" i="1"/>
  <c r="Y1763" i="1"/>
  <c r="Z1762" i="1"/>
  <c r="Y1762" i="1"/>
  <c r="Z1761" i="1"/>
  <c r="Y1761" i="1"/>
  <c r="Z1760" i="1"/>
  <c r="Y1760" i="1"/>
  <c r="Z1759" i="1"/>
  <c r="Y1759" i="1"/>
  <c r="Z1758" i="1"/>
  <c r="Y1758" i="1"/>
  <c r="Z1757" i="1"/>
  <c r="Y1757" i="1"/>
  <c r="Z1756" i="1"/>
  <c r="Y1756" i="1"/>
  <c r="Z1755" i="1"/>
  <c r="Y1755" i="1"/>
  <c r="Z1754" i="1"/>
  <c r="Y1754" i="1"/>
  <c r="Z1753" i="1"/>
  <c r="Y1753" i="1"/>
  <c r="Z1752" i="1"/>
  <c r="Y1752" i="1"/>
  <c r="Z1751" i="1"/>
  <c r="Y1751" i="1"/>
  <c r="Z1750" i="1"/>
  <c r="Y1750" i="1"/>
  <c r="Z1749" i="1"/>
  <c r="Y1749" i="1"/>
  <c r="Z1748" i="1"/>
  <c r="Y1748" i="1"/>
  <c r="Z1747" i="1"/>
  <c r="Y1747" i="1"/>
  <c r="Z1746" i="1"/>
  <c r="Y1746" i="1"/>
  <c r="Z1745" i="1"/>
  <c r="Y1745" i="1"/>
  <c r="Z1744" i="1"/>
  <c r="Y1744" i="1"/>
  <c r="Z1743" i="1"/>
  <c r="Y1743" i="1"/>
  <c r="Z1742" i="1"/>
  <c r="Y1742" i="1"/>
  <c r="Z1741" i="1"/>
  <c r="Y1741" i="1"/>
  <c r="Z1740" i="1"/>
  <c r="Y1740" i="1"/>
  <c r="Z1739" i="1"/>
  <c r="Y1739" i="1"/>
  <c r="Z1738" i="1"/>
  <c r="Y1738" i="1"/>
  <c r="Z1737" i="1"/>
  <c r="Y1737" i="1"/>
  <c r="Z1736" i="1"/>
  <c r="Y1736" i="1"/>
  <c r="Z1735" i="1"/>
  <c r="Y1735" i="1"/>
  <c r="Z1734" i="1"/>
  <c r="Y1734" i="1"/>
  <c r="Z1733" i="1"/>
  <c r="Y1733" i="1"/>
  <c r="Z1732" i="1"/>
  <c r="Y1732" i="1"/>
  <c r="Z1731" i="1"/>
  <c r="Y1731" i="1"/>
  <c r="Z1730" i="1"/>
  <c r="Y1730" i="1"/>
  <c r="Z1729" i="1"/>
  <c r="Y1729" i="1"/>
  <c r="Z1728" i="1"/>
  <c r="Y1728" i="1"/>
  <c r="Z1727" i="1"/>
  <c r="Y1727" i="1"/>
  <c r="Z1726" i="1"/>
  <c r="Y1726" i="1"/>
  <c r="Z1725" i="1"/>
  <c r="Y1725" i="1"/>
  <c r="Z1724" i="1"/>
  <c r="Y1724" i="1"/>
  <c r="Z1723" i="1"/>
  <c r="Y1723" i="1"/>
  <c r="Z1722" i="1"/>
  <c r="Y1722" i="1"/>
  <c r="Z1721" i="1"/>
  <c r="Y1721" i="1"/>
  <c r="Z1720" i="1"/>
  <c r="Y1720" i="1"/>
  <c r="Z1719" i="1"/>
  <c r="Y1719" i="1"/>
  <c r="Z1718" i="1"/>
  <c r="Y1718" i="1"/>
  <c r="Z1717" i="1"/>
  <c r="Y1717" i="1"/>
  <c r="Z1716" i="1"/>
  <c r="Y1716" i="1"/>
  <c r="Z1715" i="1"/>
  <c r="Y1715" i="1"/>
  <c r="Z1714" i="1"/>
  <c r="Y1714" i="1"/>
  <c r="Z1713" i="1"/>
  <c r="Y1713" i="1"/>
  <c r="Z1712" i="1"/>
  <c r="Y1712" i="1"/>
  <c r="Z1711" i="1"/>
  <c r="Y1711" i="1"/>
  <c r="Z1710" i="1"/>
  <c r="Y1710" i="1"/>
  <c r="Z1709" i="1"/>
  <c r="Y1709" i="1"/>
  <c r="Z1708" i="1"/>
  <c r="Y1708" i="1"/>
  <c r="Z1707" i="1"/>
  <c r="Y1707" i="1"/>
  <c r="Z1706" i="1"/>
  <c r="Y1706" i="1"/>
  <c r="Z1705" i="1"/>
  <c r="Y1705"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92" i="1"/>
  <c r="Y1692" i="1"/>
  <c r="Z1691" i="1"/>
  <c r="Y1691" i="1"/>
  <c r="Z1690" i="1"/>
  <c r="Y1690" i="1"/>
  <c r="Z1689" i="1"/>
  <c r="Y1689" i="1"/>
  <c r="Z1688" i="1"/>
  <c r="Y1688" i="1"/>
  <c r="Z1687" i="1"/>
  <c r="Y1687" i="1"/>
  <c r="Z1686" i="1"/>
  <c r="Y1686" i="1"/>
  <c r="Z1685" i="1"/>
  <c r="Y1685" i="1"/>
  <c r="Z1684" i="1"/>
  <c r="Y1684" i="1"/>
  <c r="Z1683" i="1"/>
  <c r="Y1683" i="1"/>
  <c r="Z1682" i="1"/>
  <c r="Y1682" i="1"/>
  <c r="Z1681" i="1"/>
  <c r="Y1681" i="1"/>
  <c r="Z1680" i="1"/>
  <c r="Y1680" i="1"/>
  <c r="Z1679" i="1"/>
  <c r="Y1679" i="1"/>
  <c r="Z1678" i="1"/>
  <c r="Y1678" i="1"/>
  <c r="Z1677" i="1"/>
  <c r="Y1677" i="1"/>
  <c r="Z1676" i="1"/>
  <c r="Y1676" i="1"/>
  <c r="Z1675" i="1"/>
  <c r="Y1675" i="1"/>
  <c r="Z1674" i="1"/>
  <c r="Y1674" i="1"/>
  <c r="Z1673" i="1"/>
  <c r="Y1673" i="1"/>
  <c r="Z1672" i="1"/>
  <c r="Y1672" i="1"/>
  <c r="Z1671" i="1"/>
  <c r="Y1671" i="1"/>
  <c r="Z1670" i="1"/>
  <c r="Y1670" i="1"/>
  <c r="Z1669" i="1"/>
  <c r="Y1669" i="1"/>
  <c r="Z1668" i="1"/>
  <c r="Y1668" i="1"/>
  <c r="Z1667" i="1"/>
  <c r="Y1667" i="1"/>
  <c r="Z1666" i="1"/>
  <c r="Y1666" i="1"/>
  <c r="Z1665" i="1"/>
  <c r="Y1665" i="1"/>
  <c r="Z1664" i="1"/>
  <c r="Y1664" i="1"/>
  <c r="Z1663" i="1"/>
  <c r="Y1663" i="1"/>
  <c r="Z1662" i="1"/>
  <c r="Y1662" i="1"/>
  <c r="Z1661" i="1"/>
  <c r="Y1661" i="1"/>
  <c r="Z1660" i="1"/>
  <c r="Y1660" i="1"/>
  <c r="Z1659" i="1"/>
  <c r="Y1659" i="1"/>
  <c r="Z1658" i="1"/>
  <c r="Y1658" i="1"/>
  <c r="Z1657" i="1"/>
  <c r="Y1657" i="1"/>
  <c r="Z1656" i="1"/>
  <c r="Y1656" i="1"/>
  <c r="Z1655" i="1"/>
  <c r="Y1655" i="1"/>
  <c r="Z1654" i="1"/>
  <c r="Y1654" i="1"/>
  <c r="Z1653" i="1"/>
  <c r="Y1653" i="1"/>
  <c r="Z1652" i="1"/>
  <c r="Y1652" i="1"/>
  <c r="Z1651" i="1"/>
  <c r="Y1651" i="1"/>
  <c r="Z1650" i="1"/>
  <c r="Y1650" i="1"/>
  <c r="Z1649" i="1"/>
  <c r="Y1649" i="1"/>
  <c r="Z1648" i="1"/>
  <c r="Y1648" i="1"/>
  <c r="Z1647" i="1"/>
  <c r="Y1647" i="1"/>
  <c r="Z1646" i="1"/>
  <c r="Y1646" i="1"/>
  <c r="Z1645" i="1"/>
  <c r="Y1645" i="1"/>
  <c r="Z1644" i="1"/>
  <c r="Y1644" i="1"/>
  <c r="Z1643" i="1"/>
  <c r="Y1643" i="1"/>
  <c r="Z1642" i="1"/>
  <c r="Y1642" i="1"/>
  <c r="Z1641" i="1"/>
  <c r="Y1641" i="1"/>
  <c r="Z1640" i="1"/>
  <c r="Y1640" i="1"/>
  <c r="Z1639" i="1"/>
  <c r="Y1639" i="1"/>
  <c r="Z1638" i="1"/>
  <c r="Y1638" i="1"/>
  <c r="Z1637" i="1"/>
  <c r="Y1637" i="1"/>
  <c r="Z1636" i="1"/>
  <c r="Y1636" i="1"/>
  <c r="Z1635" i="1"/>
  <c r="Y1635" i="1"/>
  <c r="Z1634" i="1"/>
  <c r="Y1634" i="1"/>
  <c r="Z1633" i="1"/>
  <c r="Y1633" i="1"/>
  <c r="Z1632" i="1"/>
  <c r="Y1632" i="1"/>
  <c r="Z1631" i="1"/>
  <c r="Y1631" i="1"/>
  <c r="Z1630" i="1"/>
  <c r="Y1630" i="1"/>
  <c r="Z1629" i="1"/>
  <c r="Y1629" i="1"/>
  <c r="Z1628" i="1"/>
  <c r="Y1628" i="1"/>
  <c r="Z1627" i="1"/>
  <c r="Y1627" i="1"/>
  <c r="Z1626" i="1"/>
  <c r="Y1626" i="1"/>
  <c r="Z1625" i="1"/>
  <c r="Y1625" i="1"/>
  <c r="Z1624" i="1"/>
  <c r="Y1624" i="1"/>
  <c r="Z1623" i="1"/>
  <c r="Y1623" i="1"/>
  <c r="Z1622" i="1"/>
  <c r="Y1622" i="1"/>
  <c r="Z1621" i="1"/>
  <c r="Y1621" i="1"/>
  <c r="Z1620" i="1"/>
  <c r="Y1620" i="1"/>
  <c r="Z1619" i="1"/>
  <c r="Y1619" i="1"/>
  <c r="Z1618" i="1"/>
  <c r="Y1618" i="1"/>
  <c r="Z1617" i="1"/>
  <c r="Y1617"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604" i="1"/>
  <c r="Y1604" i="1"/>
  <c r="Z1603" i="1"/>
  <c r="Y1603" i="1"/>
  <c r="Z1602" i="1"/>
  <c r="Y1602" i="1"/>
  <c r="Z1601" i="1"/>
  <c r="Y1601" i="1"/>
  <c r="Z1600" i="1"/>
  <c r="Y1600" i="1"/>
  <c r="Z1599" i="1"/>
  <c r="Y1599" i="1"/>
  <c r="Z1598" i="1"/>
  <c r="Y1598" i="1"/>
  <c r="Z1597" i="1"/>
  <c r="Y1597" i="1"/>
  <c r="Z1596" i="1"/>
  <c r="Y1596" i="1"/>
  <c r="Z1595" i="1"/>
  <c r="Y1595" i="1"/>
  <c r="Z1594" i="1"/>
  <c r="Y1594" i="1"/>
  <c r="Z1593" i="1"/>
  <c r="Y1593" i="1"/>
  <c r="Z1592" i="1"/>
  <c r="Y1592" i="1"/>
  <c r="Z1591" i="1"/>
  <c r="Y1591" i="1"/>
  <c r="Z1590" i="1"/>
  <c r="Y1590" i="1"/>
  <c r="Z1589" i="1"/>
  <c r="Y1589" i="1"/>
  <c r="Z1588" i="1"/>
  <c r="Y1588" i="1"/>
  <c r="Z1587" i="1"/>
  <c r="Y1587" i="1"/>
  <c r="Z1586" i="1"/>
  <c r="Y1586" i="1"/>
  <c r="Z1585" i="1"/>
  <c r="Y1585" i="1"/>
  <c r="Z1584" i="1"/>
  <c r="Y1584" i="1"/>
  <c r="Z1583" i="1"/>
  <c r="Y1583" i="1"/>
  <c r="Z1582" i="1"/>
  <c r="Y1582" i="1"/>
  <c r="Z1581" i="1"/>
  <c r="Y1581" i="1"/>
  <c r="Z1580" i="1"/>
  <c r="Y1580" i="1"/>
  <c r="Z1579" i="1"/>
  <c r="Y1579" i="1"/>
  <c r="Z1578" i="1"/>
  <c r="Y1578" i="1"/>
  <c r="Z1577" i="1"/>
  <c r="Y1577" i="1"/>
  <c r="Z1576" i="1"/>
  <c r="Y1576" i="1"/>
  <c r="Z1575" i="1"/>
  <c r="Y1575" i="1"/>
  <c r="Z1574" i="1"/>
  <c r="Y1574" i="1"/>
  <c r="Z1573" i="1"/>
  <c r="Y1573" i="1"/>
  <c r="Z1572" i="1"/>
  <c r="Y1572" i="1"/>
  <c r="Z1571" i="1"/>
  <c r="Y1571" i="1"/>
  <c r="Z1570" i="1"/>
  <c r="Y1570" i="1"/>
  <c r="Z1569" i="1"/>
  <c r="Y1569" i="1"/>
  <c r="Z1568" i="1"/>
  <c r="Y1568" i="1"/>
  <c r="Z1567" i="1"/>
  <c r="Y1567" i="1"/>
  <c r="Z1566" i="1"/>
  <c r="Y1566" i="1"/>
  <c r="Z1565" i="1"/>
  <c r="Y1565" i="1"/>
  <c r="Z1564" i="1"/>
  <c r="Y1564" i="1"/>
  <c r="Z1563" i="1"/>
  <c r="Y1563" i="1"/>
  <c r="Z1562" i="1"/>
  <c r="Y1562" i="1"/>
  <c r="Z1561" i="1"/>
  <c r="Y1561" i="1"/>
  <c r="Z1560" i="1"/>
  <c r="Y1560" i="1"/>
  <c r="Z1559" i="1"/>
  <c r="Y1559" i="1"/>
  <c r="Z1558" i="1"/>
  <c r="Y1558" i="1"/>
  <c r="Z1557" i="1"/>
  <c r="Y1557" i="1"/>
  <c r="Z1556" i="1"/>
  <c r="Y1556" i="1"/>
  <c r="Z1555" i="1"/>
  <c r="Y1555" i="1"/>
  <c r="Z1554" i="1"/>
  <c r="Y1554" i="1"/>
  <c r="Z1553" i="1"/>
  <c r="Y1553" i="1"/>
  <c r="Z1552" i="1"/>
  <c r="Y1552" i="1"/>
  <c r="Z1551" i="1"/>
  <c r="Y1551" i="1"/>
  <c r="Z1550" i="1"/>
  <c r="Y1550" i="1"/>
  <c r="Z1549" i="1"/>
  <c r="Y1549" i="1"/>
  <c r="Z1548" i="1"/>
  <c r="Y1548" i="1"/>
  <c r="Z1547" i="1"/>
  <c r="Y1547" i="1"/>
  <c r="Z1546" i="1"/>
  <c r="Y1546" i="1"/>
  <c r="Z1545" i="1"/>
  <c r="Y1545" i="1"/>
  <c r="Z1544" i="1"/>
  <c r="Y1544" i="1"/>
  <c r="Z1543" i="1"/>
  <c r="Y1543" i="1"/>
  <c r="Z1542" i="1"/>
  <c r="Y1542" i="1"/>
  <c r="Z1541" i="1"/>
  <c r="Y1541" i="1"/>
  <c r="Z1540" i="1"/>
  <c r="Y1540" i="1"/>
  <c r="Z1539" i="1"/>
  <c r="Y1539" i="1"/>
  <c r="Z1538" i="1"/>
  <c r="Y1538" i="1"/>
  <c r="Z1537" i="1"/>
  <c r="Y1537" i="1"/>
  <c r="Z1536" i="1"/>
  <c r="Y1536" i="1"/>
  <c r="Z1535" i="1"/>
  <c r="Y1535" i="1"/>
  <c r="Z1534" i="1"/>
  <c r="Y1534" i="1"/>
  <c r="Z1533" i="1"/>
  <c r="Y1533" i="1"/>
  <c r="Z1532" i="1"/>
  <c r="Y1532" i="1"/>
  <c r="Z1531" i="1"/>
  <c r="Y1531" i="1"/>
  <c r="Z1530" i="1"/>
  <c r="Y1530" i="1"/>
  <c r="Z1529" i="1"/>
  <c r="Y1529"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5" i="1"/>
  <c r="Y1515"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500" i="1"/>
  <c r="Y1500" i="1"/>
  <c r="Z1499" i="1"/>
  <c r="Y1499" i="1"/>
  <c r="Z1498" i="1"/>
  <c r="Y1498" i="1"/>
  <c r="Z1497" i="1"/>
  <c r="Y1497" i="1"/>
  <c r="Z1496" i="1"/>
  <c r="Y1496" i="1"/>
  <c r="Z1495" i="1"/>
  <c r="Y1495" i="1"/>
  <c r="Z1494" i="1"/>
  <c r="Y1494" i="1"/>
  <c r="Z1493" i="1"/>
  <c r="Y1493" i="1"/>
  <c r="Z1492" i="1"/>
  <c r="Y1492" i="1"/>
  <c r="Z1491" i="1"/>
  <c r="Y1491" i="1"/>
  <c r="Z1490" i="1"/>
  <c r="Y1490" i="1"/>
  <c r="Z1489" i="1"/>
  <c r="Y1489" i="1"/>
  <c r="Z1488" i="1"/>
  <c r="Y1488" i="1"/>
  <c r="Z1487" i="1"/>
  <c r="Y1487" i="1"/>
  <c r="Z1486" i="1"/>
  <c r="Y1486" i="1"/>
  <c r="Z1485" i="1"/>
  <c r="Y1485" i="1"/>
  <c r="Z1484" i="1"/>
  <c r="Y1484" i="1"/>
  <c r="Z1483" i="1"/>
  <c r="Y1483" i="1"/>
  <c r="Z1482" i="1"/>
  <c r="Y1482" i="1"/>
  <c r="Z1481" i="1"/>
  <c r="Y1481" i="1"/>
  <c r="Z1480" i="1"/>
  <c r="Y1480" i="1"/>
  <c r="Z1479" i="1"/>
  <c r="Y1479" i="1"/>
  <c r="Z1478" i="1"/>
  <c r="Y1478" i="1"/>
  <c r="Z1477" i="1"/>
  <c r="Y1477" i="1"/>
  <c r="Z1476" i="1"/>
  <c r="Y1476" i="1"/>
  <c r="Z1475" i="1"/>
  <c r="Y1475" i="1"/>
  <c r="Z1474" i="1"/>
  <c r="Y1474" i="1"/>
  <c r="Z1473" i="1"/>
  <c r="Y1473" i="1"/>
  <c r="Z1472" i="1"/>
  <c r="Y1472" i="1"/>
  <c r="Z1471" i="1"/>
  <c r="Y1471" i="1"/>
  <c r="Z1470" i="1"/>
  <c r="Y1470" i="1"/>
  <c r="Z1469" i="1"/>
  <c r="Y1469" i="1"/>
  <c r="Z1468" i="1"/>
  <c r="Y1468" i="1"/>
  <c r="Z1467" i="1"/>
  <c r="Y1467" i="1"/>
  <c r="Z1466" i="1"/>
  <c r="Y1466" i="1"/>
  <c r="Z1465" i="1"/>
  <c r="Y1465" i="1"/>
  <c r="Z1464" i="1"/>
  <c r="Y1464" i="1"/>
  <c r="Z1463" i="1"/>
  <c r="Y1463" i="1"/>
  <c r="Z1462" i="1"/>
  <c r="Y1462" i="1"/>
  <c r="Z1461" i="1"/>
  <c r="Y1461" i="1"/>
  <c r="Z1460" i="1"/>
  <c r="Y1460" i="1"/>
  <c r="Z1459" i="1"/>
  <c r="Y1459" i="1"/>
  <c r="Z1458" i="1"/>
  <c r="Y1458" i="1"/>
  <c r="Z1457" i="1"/>
  <c r="Y1457" i="1"/>
  <c r="Z1456" i="1"/>
  <c r="Y1456" i="1"/>
  <c r="Z1455" i="1"/>
  <c r="Y1455" i="1"/>
  <c r="Z1454" i="1"/>
  <c r="Y1454" i="1"/>
  <c r="Z1453" i="1"/>
  <c r="Y1453" i="1"/>
  <c r="Z1452" i="1"/>
  <c r="Y1452" i="1"/>
  <c r="Z1451" i="1"/>
  <c r="Y1451" i="1"/>
  <c r="Z1450" i="1"/>
  <c r="Y1450" i="1"/>
  <c r="Z1449" i="1"/>
  <c r="Y1449" i="1"/>
  <c r="Z1448" i="1"/>
  <c r="Y1448" i="1"/>
  <c r="Z1447" i="1"/>
  <c r="Y1447" i="1"/>
  <c r="Z1446" i="1"/>
  <c r="Y1446" i="1"/>
  <c r="Z1445" i="1"/>
  <c r="Y1445" i="1"/>
  <c r="Z1444" i="1"/>
  <c r="Y1444" i="1"/>
  <c r="Z1443" i="1"/>
  <c r="Y1443" i="1"/>
  <c r="Z1442" i="1"/>
  <c r="Y1442" i="1"/>
  <c r="Z1441" i="1"/>
  <c r="Y1441" i="1"/>
  <c r="Z1440" i="1"/>
  <c r="Y1440" i="1"/>
  <c r="Z1439" i="1"/>
  <c r="Y1439" i="1"/>
  <c r="Z1438" i="1"/>
  <c r="Y1438" i="1"/>
  <c r="Z1437" i="1"/>
  <c r="Y1437" i="1"/>
  <c r="Z1436" i="1"/>
  <c r="Y1436" i="1"/>
  <c r="Z1435" i="1"/>
  <c r="Y1435" i="1"/>
  <c r="Z1434" i="1"/>
  <c r="Y1434" i="1"/>
  <c r="Z1433" i="1"/>
  <c r="Y1433" i="1"/>
  <c r="Z1432" i="1"/>
  <c r="Y1432" i="1"/>
  <c r="Z1431" i="1"/>
  <c r="Y1431" i="1"/>
  <c r="Z1430" i="1"/>
  <c r="Y1430" i="1"/>
  <c r="Z1429" i="1"/>
  <c r="Y1429" i="1"/>
  <c r="Z1428" i="1"/>
  <c r="Y1428" i="1"/>
  <c r="Z1427" i="1"/>
  <c r="Y1427" i="1"/>
  <c r="Z1426" i="1"/>
  <c r="Y1426" i="1"/>
  <c r="Z1425" i="1"/>
  <c r="Y1425" i="1"/>
  <c r="Z1424" i="1"/>
  <c r="Y1424" i="1"/>
  <c r="Z1423" i="1"/>
  <c r="Y1423" i="1"/>
  <c r="Z1422" i="1"/>
  <c r="Y1422" i="1"/>
  <c r="Z1421" i="1"/>
  <c r="Y1421" i="1"/>
  <c r="Z1420" i="1"/>
  <c r="Y1420" i="1"/>
  <c r="Z1419" i="1"/>
  <c r="Y1419" i="1"/>
  <c r="Z1418" i="1"/>
  <c r="Y1418" i="1"/>
  <c r="Z1417" i="1"/>
  <c r="Y1417" i="1"/>
  <c r="Z1416" i="1"/>
  <c r="Y1416" i="1"/>
  <c r="Z1415" i="1"/>
  <c r="Y1415" i="1"/>
  <c r="Z1414" i="1"/>
  <c r="Y1414" i="1"/>
  <c r="Z1413" i="1"/>
  <c r="Y1413" i="1"/>
  <c r="Z1412" i="1"/>
  <c r="Y1412" i="1"/>
  <c r="Z1411" i="1"/>
  <c r="Y1411" i="1"/>
  <c r="Z1410" i="1"/>
  <c r="Y1410" i="1"/>
  <c r="Z1409" i="1"/>
  <c r="Y1409" i="1"/>
  <c r="Z1408" i="1"/>
  <c r="Y1408" i="1"/>
  <c r="Z1407" i="1"/>
  <c r="Y1407" i="1"/>
  <c r="Z1406" i="1"/>
  <c r="Y1406" i="1"/>
  <c r="Z1405" i="1"/>
  <c r="Y1405" i="1"/>
  <c r="Z1404" i="1"/>
  <c r="Y1404" i="1"/>
  <c r="Z1403" i="1"/>
  <c r="Y1403" i="1"/>
  <c r="Z1402" i="1"/>
  <c r="Y1402" i="1"/>
  <c r="Z1401" i="1"/>
  <c r="Y1401" i="1"/>
  <c r="Z1400" i="1"/>
  <c r="Y1400" i="1"/>
  <c r="Z1399" i="1"/>
  <c r="Y1399" i="1"/>
  <c r="Z1398" i="1"/>
  <c r="Y1398" i="1"/>
  <c r="Z1397" i="1"/>
  <c r="Y1397" i="1"/>
  <c r="Z1396" i="1"/>
  <c r="Y1396" i="1"/>
  <c r="Z1395" i="1"/>
  <c r="Y1395" i="1"/>
  <c r="Z1394" i="1"/>
  <c r="Y1394" i="1"/>
  <c r="Z1393" i="1"/>
  <c r="Y1393" i="1"/>
  <c r="Z1392" i="1"/>
  <c r="Y1392" i="1"/>
  <c r="Z1391" i="1"/>
  <c r="Y1391" i="1"/>
  <c r="Z1390" i="1"/>
  <c r="Y1390" i="1"/>
  <c r="Z1389" i="1"/>
  <c r="Y1389" i="1"/>
  <c r="Z1388" i="1"/>
  <c r="Y1388" i="1"/>
  <c r="Z1387" i="1"/>
  <c r="Y1387" i="1"/>
  <c r="Z1386" i="1"/>
  <c r="Y1386" i="1"/>
  <c r="Z1385" i="1"/>
  <c r="Y1385" i="1"/>
  <c r="Z1384" i="1"/>
  <c r="Y1384" i="1"/>
  <c r="Z1383" i="1"/>
  <c r="Y1383" i="1"/>
  <c r="Z1382" i="1"/>
  <c r="Y1382" i="1"/>
  <c r="Z1381" i="1"/>
  <c r="Y1381" i="1"/>
  <c r="Z1380" i="1"/>
  <c r="Y1380" i="1"/>
  <c r="Z1379" i="1"/>
  <c r="Y1379" i="1"/>
  <c r="Z1378" i="1"/>
  <c r="Y1378" i="1"/>
  <c r="Z1377" i="1"/>
  <c r="Y1377" i="1"/>
  <c r="Z1376" i="1"/>
  <c r="Y1376" i="1"/>
  <c r="Z1375" i="1"/>
  <c r="Y1375" i="1"/>
  <c r="Z1374" i="1"/>
  <c r="Y1374" i="1"/>
  <c r="Z1373" i="1"/>
  <c r="Y1373" i="1"/>
  <c r="Z1372" i="1"/>
  <c r="Y1372" i="1"/>
  <c r="Z1371" i="1"/>
  <c r="Y1371" i="1"/>
  <c r="Z1370" i="1"/>
  <c r="Y1370" i="1"/>
  <c r="Z1369" i="1"/>
  <c r="Y1369" i="1"/>
  <c r="Z1368" i="1"/>
  <c r="Y1368" i="1"/>
  <c r="Z1367" i="1"/>
  <c r="Y1367" i="1"/>
  <c r="Z1366" i="1"/>
  <c r="Y1366" i="1"/>
  <c r="Z1365" i="1"/>
  <c r="Y1365" i="1"/>
  <c r="Z1364" i="1"/>
  <c r="Y1364" i="1"/>
  <c r="Z1363" i="1"/>
  <c r="Y1363" i="1"/>
  <c r="Z1362" i="1"/>
  <c r="Y1362" i="1"/>
  <c r="Z1361" i="1"/>
  <c r="Y1361" i="1"/>
  <c r="Z1360" i="1"/>
  <c r="Y1360" i="1"/>
  <c r="Z1359" i="1"/>
  <c r="Y1359" i="1"/>
  <c r="Z1358" i="1"/>
  <c r="Y1358" i="1"/>
  <c r="Z1357" i="1"/>
  <c r="Y1357" i="1"/>
  <c r="Z1356" i="1"/>
  <c r="Y1356" i="1"/>
  <c r="Z1355" i="1"/>
  <c r="Y1355" i="1"/>
  <c r="Z1354" i="1"/>
  <c r="Y1354" i="1"/>
  <c r="Z1353" i="1"/>
  <c r="Y1353" i="1"/>
  <c r="Z1352" i="1"/>
  <c r="Y1352" i="1"/>
  <c r="Z1351" i="1"/>
  <c r="Y1351" i="1"/>
  <c r="Z1350" i="1"/>
  <c r="Y1350" i="1"/>
  <c r="Z1349" i="1"/>
  <c r="Y1349" i="1"/>
  <c r="Z1348" i="1"/>
  <c r="Y1348" i="1"/>
  <c r="Z1347" i="1"/>
  <c r="Y1347" i="1"/>
  <c r="Z1346" i="1"/>
  <c r="Y1346" i="1"/>
  <c r="Z1345" i="1"/>
  <c r="Y1345" i="1"/>
  <c r="Z1344" i="1"/>
  <c r="Y1344" i="1"/>
  <c r="Z1343" i="1"/>
  <c r="Y1343" i="1"/>
  <c r="Z1342" i="1"/>
  <c r="Y1342" i="1"/>
  <c r="Z1341" i="1"/>
  <c r="Y1341" i="1"/>
  <c r="Z1340" i="1"/>
  <c r="Y1340" i="1"/>
  <c r="Z1339" i="1"/>
  <c r="Y1339" i="1"/>
  <c r="Z1338" i="1"/>
  <c r="Y1338" i="1"/>
  <c r="Z1337" i="1"/>
  <c r="Y1337" i="1"/>
  <c r="Z1336" i="1"/>
  <c r="Y1336" i="1"/>
  <c r="Z1335" i="1"/>
  <c r="Y1335" i="1"/>
  <c r="Z1334" i="1"/>
  <c r="Y1334" i="1"/>
  <c r="Z1333" i="1"/>
  <c r="Y1333" i="1"/>
  <c r="Z1332" i="1"/>
  <c r="Y1332" i="1"/>
  <c r="Z1331" i="1"/>
  <c r="Y1331" i="1"/>
  <c r="Z1330" i="1"/>
  <c r="Y1330" i="1"/>
  <c r="Z1329" i="1"/>
  <c r="Y1329" i="1"/>
  <c r="Z1328" i="1"/>
  <c r="Y1328" i="1"/>
  <c r="Z1327" i="1"/>
  <c r="Y1327" i="1"/>
  <c r="Z1326" i="1"/>
  <c r="Y1326" i="1"/>
  <c r="Z1325" i="1"/>
  <c r="Y1325" i="1"/>
  <c r="Z1324" i="1"/>
  <c r="Y1324" i="1"/>
  <c r="Z1323" i="1"/>
  <c r="Y1323" i="1"/>
  <c r="Z1322" i="1"/>
  <c r="Y1322" i="1"/>
  <c r="Z1321" i="1"/>
  <c r="Y1321" i="1"/>
  <c r="Z1320" i="1"/>
  <c r="Y1320" i="1"/>
  <c r="Z1319" i="1"/>
  <c r="Y1319" i="1"/>
  <c r="Z1318" i="1"/>
  <c r="Y1318" i="1"/>
  <c r="Z1317" i="1"/>
  <c r="Y1317" i="1"/>
  <c r="Z1316" i="1"/>
  <c r="Y1316" i="1"/>
  <c r="Z1315" i="1"/>
  <c r="Y1315" i="1"/>
  <c r="Z1314" i="1"/>
  <c r="Y1314" i="1"/>
  <c r="Z1313" i="1"/>
  <c r="Y1313" i="1"/>
  <c r="Z1312" i="1"/>
  <c r="Y1312" i="1"/>
  <c r="Z1311" i="1"/>
  <c r="Y1311" i="1"/>
  <c r="Z1310" i="1"/>
  <c r="Y1310" i="1"/>
  <c r="Z1309" i="1"/>
  <c r="Y1309" i="1"/>
  <c r="Z1308" i="1"/>
  <c r="Y1308" i="1"/>
  <c r="Z1307" i="1"/>
  <c r="Y1307" i="1"/>
  <c r="Z1306" i="1"/>
  <c r="Y1306" i="1"/>
  <c r="Z1305" i="1"/>
  <c r="Y1305" i="1"/>
  <c r="Z1304" i="1"/>
  <c r="Y1304" i="1"/>
  <c r="Z1303" i="1"/>
  <c r="Y1303" i="1"/>
  <c r="Z1302" i="1"/>
  <c r="Y1302" i="1"/>
  <c r="Z1301" i="1"/>
  <c r="Y1301" i="1"/>
  <c r="Z1300" i="1"/>
  <c r="Y1300" i="1"/>
  <c r="Z1299" i="1"/>
  <c r="Y1299" i="1"/>
  <c r="Z1298" i="1"/>
  <c r="Y1298" i="1"/>
  <c r="Z1297" i="1"/>
  <c r="Y1297" i="1"/>
  <c r="Z1296" i="1"/>
  <c r="Y1296" i="1"/>
  <c r="Z1295" i="1"/>
  <c r="Y1295" i="1"/>
  <c r="Z1294" i="1"/>
  <c r="Y1294" i="1"/>
  <c r="Z1293" i="1"/>
  <c r="Y1293" i="1"/>
  <c r="Z1292" i="1"/>
  <c r="Y1292" i="1"/>
  <c r="Z1291" i="1"/>
  <c r="Y1291" i="1"/>
  <c r="Z1290" i="1"/>
  <c r="Y1290" i="1"/>
  <c r="Z1289" i="1"/>
  <c r="Y1289" i="1"/>
  <c r="Z1288" i="1"/>
  <c r="Y1288" i="1"/>
  <c r="Z1287" i="1"/>
  <c r="Y1287" i="1"/>
  <c r="Z1286" i="1"/>
  <c r="Y1286" i="1"/>
  <c r="Z1285" i="1"/>
  <c r="Y1285"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6" i="1"/>
  <c r="Y1266" i="1"/>
  <c r="Z1265" i="1"/>
  <c r="Y1265" i="1"/>
  <c r="Z1264" i="1"/>
  <c r="Y1264" i="1"/>
  <c r="Z1263" i="1"/>
  <c r="Y1263" i="1"/>
  <c r="Z1262" i="1"/>
  <c r="Y1262" i="1"/>
  <c r="Z1261" i="1"/>
  <c r="Y1261" i="1"/>
  <c r="Z1260" i="1"/>
  <c r="Y1260" i="1"/>
  <c r="Z1259" i="1"/>
  <c r="Y1259" i="1"/>
  <c r="Z1258" i="1"/>
  <c r="Y1258" i="1"/>
  <c r="Z1257" i="1"/>
  <c r="Y1257" i="1"/>
  <c r="Z1256" i="1"/>
  <c r="Y1256" i="1"/>
  <c r="Z1255" i="1"/>
  <c r="Y1255" i="1"/>
  <c r="Z1254" i="1"/>
  <c r="Y1254" i="1"/>
  <c r="Z1253" i="1"/>
  <c r="Y1253" i="1"/>
  <c r="Z1252" i="1"/>
  <c r="Y1252" i="1"/>
  <c r="Z1251" i="1"/>
  <c r="Y1251" i="1"/>
  <c r="Z1250" i="1"/>
  <c r="Y1250" i="1"/>
  <c r="Z1249" i="1"/>
  <c r="Y1249" i="1"/>
  <c r="Z1248" i="1"/>
  <c r="Y1248" i="1"/>
  <c r="Z1247" i="1"/>
  <c r="Y1247" i="1"/>
  <c r="Z1246" i="1"/>
  <c r="Y1246" i="1"/>
  <c r="Z1245" i="1"/>
  <c r="Y1245" i="1"/>
  <c r="Z1244" i="1"/>
  <c r="Y1244" i="1"/>
  <c r="Z1243" i="1"/>
  <c r="Y1243" i="1"/>
  <c r="Z1242" i="1"/>
  <c r="Y1242" i="1"/>
  <c r="Z1241" i="1"/>
  <c r="Y1241" i="1"/>
  <c r="Z1240" i="1"/>
  <c r="Y1240" i="1"/>
  <c r="Z1239" i="1"/>
  <c r="Y1239" i="1"/>
  <c r="Z1238" i="1"/>
  <c r="Y1238" i="1"/>
  <c r="Z1237" i="1"/>
  <c r="Y1237" i="1"/>
  <c r="Z1236" i="1"/>
  <c r="Y1236" i="1"/>
  <c r="Z1235" i="1"/>
  <c r="Y1235" i="1"/>
  <c r="Z1234" i="1"/>
  <c r="Y1234" i="1"/>
  <c r="Z1233" i="1"/>
  <c r="Y1233" i="1"/>
  <c r="Z1232" i="1"/>
  <c r="Y1232" i="1"/>
  <c r="Z1231" i="1"/>
  <c r="Y1231" i="1"/>
  <c r="Z1230" i="1"/>
  <c r="Y1230" i="1"/>
  <c r="Z1229" i="1"/>
  <c r="Y1229" i="1"/>
  <c r="Z1228" i="1"/>
  <c r="Y1228" i="1"/>
  <c r="Z1227" i="1"/>
  <c r="Y1227" i="1"/>
  <c r="Z1226" i="1"/>
  <c r="Y1226" i="1"/>
  <c r="Z1225" i="1"/>
  <c r="Y1225" i="1"/>
  <c r="Z1224" i="1"/>
  <c r="Y1224" i="1"/>
  <c r="Z1223" i="1"/>
  <c r="Y1223" i="1"/>
  <c r="Z1222" i="1"/>
  <c r="Y1222" i="1"/>
  <c r="Z1221" i="1"/>
  <c r="Y1221" i="1"/>
  <c r="Z1220" i="1"/>
  <c r="Y1220" i="1"/>
  <c r="Z1219" i="1"/>
  <c r="Y1219" i="1"/>
  <c r="Z1218" i="1"/>
  <c r="Y1218" i="1"/>
  <c r="Z1217" i="1"/>
  <c r="Y1217" i="1"/>
  <c r="Z1216" i="1"/>
  <c r="Y1216" i="1"/>
  <c r="Z1215" i="1"/>
  <c r="Y1215" i="1"/>
  <c r="Z1214" i="1"/>
  <c r="Y1214" i="1"/>
  <c r="Z1213" i="1"/>
  <c r="Y1213" i="1"/>
  <c r="Z1212" i="1"/>
  <c r="Y1212" i="1"/>
  <c r="Z1211" i="1"/>
  <c r="Y1211" i="1"/>
  <c r="Z1210" i="1"/>
  <c r="Y1210" i="1"/>
  <c r="Z1209" i="1"/>
  <c r="Y1209" i="1"/>
  <c r="Z1208" i="1"/>
  <c r="Y1208" i="1"/>
  <c r="Z1207" i="1"/>
  <c r="Y1207" i="1"/>
  <c r="Z1206" i="1"/>
  <c r="Y1206" i="1"/>
  <c r="Z1205" i="1"/>
  <c r="Y1205" i="1"/>
  <c r="Z1204" i="1"/>
  <c r="Y1204" i="1"/>
  <c r="Z1203" i="1"/>
  <c r="Y1203" i="1"/>
  <c r="Z1202" i="1"/>
  <c r="Y1202" i="1"/>
  <c r="Z1201" i="1"/>
  <c r="Y1201" i="1"/>
  <c r="Z1200" i="1"/>
  <c r="Y1200" i="1"/>
  <c r="Z1199" i="1"/>
  <c r="Y1199" i="1"/>
  <c r="Z1198" i="1"/>
  <c r="Y1198" i="1"/>
  <c r="Z1197" i="1"/>
  <c r="Y1197" i="1"/>
  <c r="Z1196" i="1"/>
  <c r="Y1196" i="1"/>
  <c r="Z1195" i="1"/>
  <c r="Y1195" i="1"/>
  <c r="Z1194" i="1"/>
  <c r="Y1194" i="1"/>
  <c r="Z1193" i="1"/>
  <c r="Y1193" i="1"/>
  <c r="Z1192" i="1"/>
  <c r="Y1192" i="1"/>
  <c r="Z1191" i="1"/>
  <c r="Y1191" i="1"/>
  <c r="Z1190" i="1"/>
  <c r="Y1190" i="1"/>
  <c r="Z1189" i="1"/>
  <c r="Y1189" i="1"/>
  <c r="Z1188" i="1"/>
  <c r="Y1188" i="1"/>
  <c r="Z1187" i="1"/>
  <c r="Y1187" i="1"/>
  <c r="Z1186" i="1"/>
  <c r="Y1186" i="1"/>
  <c r="Z1185" i="1"/>
  <c r="Y1185" i="1"/>
  <c r="Z1184" i="1"/>
  <c r="Y1184" i="1"/>
  <c r="Z1183" i="1"/>
  <c r="Y1183" i="1"/>
  <c r="Z1182" i="1"/>
  <c r="Y1182" i="1"/>
  <c r="Z1181" i="1"/>
  <c r="Y1181" i="1"/>
  <c r="Z1180" i="1"/>
  <c r="Y1180" i="1"/>
  <c r="Z1179" i="1"/>
  <c r="Y1179" i="1"/>
  <c r="Z1178" i="1"/>
  <c r="Y1178" i="1"/>
  <c r="Z1177" i="1"/>
  <c r="Y1177" i="1"/>
  <c r="Z1176" i="1"/>
  <c r="Y1176" i="1"/>
  <c r="Z1175" i="1"/>
  <c r="Y1175" i="1"/>
  <c r="Z1174" i="1"/>
  <c r="Y1174" i="1"/>
  <c r="Z1173" i="1"/>
  <c r="Y1173" i="1"/>
  <c r="Z1172" i="1"/>
  <c r="Y1172" i="1"/>
  <c r="Z1171" i="1"/>
  <c r="Y1171" i="1"/>
  <c r="Z1170" i="1"/>
  <c r="Y1170" i="1"/>
  <c r="Z1169" i="1"/>
  <c r="Y1169" i="1"/>
  <c r="Z1168" i="1"/>
  <c r="Y1168" i="1"/>
  <c r="Z1167" i="1"/>
  <c r="Y1167" i="1"/>
  <c r="Z1166" i="1"/>
  <c r="Y1166" i="1"/>
  <c r="Z1165" i="1"/>
  <c r="Y1165" i="1"/>
  <c r="Z1164" i="1"/>
  <c r="Y1164" i="1"/>
  <c r="Z1163" i="1"/>
  <c r="Y1163" i="1"/>
  <c r="Z1162" i="1"/>
  <c r="Y1162" i="1"/>
  <c r="Z1161" i="1"/>
  <c r="Y1161" i="1"/>
  <c r="Z1160" i="1"/>
  <c r="Y1160" i="1"/>
  <c r="Z1159" i="1"/>
  <c r="Y1159" i="1"/>
  <c r="Z1158" i="1"/>
  <c r="Y1158" i="1"/>
  <c r="Z1157" i="1"/>
  <c r="Y1157" i="1"/>
  <c r="Z1156" i="1"/>
  <c r="Y1156" i="1"/>
  <c r="Z1155" i="1"/>
  <c r="Y1155" i="1"/>
  <c r="Z1154" i="1"/>
  <c r="Y1154" i="1"/>
  <c r="Z1153" i="1"/>
  <c r="Y1153" i="1"/>
  <c r="Z1152" i="1"/>
  <c r="Y1152" i="1"/>
  <c r="Z1151" i="1"/>
  <c r="Y1151" i="1"/>
  <c r="Z1150" i="1"/>
  <c r="Y1150" i="1"/>
  <c r="Z1149" i="1"/>
  <c r="Y1149" i="1"/>
  <c r="Z1148" i="1"/>
  <c r="Y1148" i="1"/>
  <c r="Z1147" i="1"/>
  <c r="Y1147" i="1"/>
  <c r="Z1146" i="1"/>
  <c r="Y1146" i="1"/>
  <c r="Z1145" i="1"/>
  <c r="Y1145" i="1"/>
  <c r="Z1144" i="1"/>
  <c r="Y1144" i="1"/>
  <c r="Z1143" i="1"/>
  <c r="Y1143" i="1"/>
  <c r="Z1142" i="1"/>
  <c r="Y1142" i="1"/>
  <c r="Z1141" i="1"/>
  <c r="Y1141" i="1"/>
  <c r="Z1140" i="1"/>
  <c r="Y1140" i="1"/>
  <c r="Z1139" i="1"/>
  <c r="Y1139" i="1"/>
  <c r="Z1138" i="1"/>
  <c r="Y1138" i="1"/>
  <c r="Z1137" i="1"/>
  <c r="Y1137" i="1"/>
  <c r="Z1136" i="1"/>
  <c r="Y1136" i="1"/>
  <c r="Z1135" i="1"/>
  <c r="Y1135" i="1"/>
  <c r="Z1134" i="1"/>
  <c r="Y1134" i="1"/>
  <c r="Z1133" i="1"/>
  <c r="Y1133" i="1"/>
  <c r="Z1132" i="1"/>
  <c r="Y1132" i="1"/>
  <c r="Z1131" i="1"/>
  <c r="Y1131" i="1"/>
  <c r="Z1130" i="1"/>
  <c r="Y1130" i="1"/>
  <c r="Z1129" i="1"/>
  <c r="Y1129" i="1"/>
  <c r="Z1128" i="1"/>
  <c r="Y1128" i="1"/>
  <c r="Z1127" i="1"/>
  <c r="Y1127" i="1"/>
  <c r="Z1126" i="1"/>
  <c r="Y1126" i="1"/>
  <c r="Z1125" i="1"/>
  <c r="Y1125" i="1"/>
  <c r="Z1124" i="1"/>
  <c r="Y1124" i="1"/>
  <c r="Z1123" i="1"/>
  <c r="Y1123" i="1"/>
  <c r="Z1122" i="1"/>
  <c r="Y1122" i="1"/>
  <c r="Z1121" i="1"/>
  <c r="Y1121" i="1"/>
  <c r="Z1120" i="1"/>
  <c r="Y1120" i="1"/>
  <c r="Z1119" i="1"/>
  <c r="Y1119" i="1"/>
  <c r="Z1118" i="1"/>
  <c r="Y1118" i="1"/>
  <c r="Z1117" i="1"/>
  <c r="Y1117" i="1"/>
  <c r="Z1116" i="1"/>
  <c r="Y1116" i="1"/>
  <c r="Z1115" i="1"/>
  <c r="Y1115" i="1"/>
  <c r="Z1114" i="1"/>
  <c r="Y1114" i="1"/>
  <c r="Z1113" i="1"/>
  <c r="Y1113" i="1"/>
  <c r="Z1112" i="1"/>
  <c r="Y1112" i="1"/>
  <c r="Z1111" i="1"/>
  <c r="Y1111" i="1"/>
  <c r="Z1110" i="1"/>
  <c r="Y1110" i="1"/>
  <c r="Z1109" i="1"/>
  <c r="Y1109" i="1"/>
  <c r="Z1108" i="1"/>
  <c r="Y1108" i="1"/>
  <c r="Z1107" i="1"/>
  <c r="Y1107" i="1"/>
  <c r="Z1106" i="1"/>
  <c r="Y1106" i="1"/>
  <c r="Z1105" i="1"/>
  <c r="Y1105" i="1"/>
  <c r="Z1104" i="1"/>
  <c r="Y1104" i="1"/>
  <c r="Z1103" i="1"/>
  <c r="Y1103" i="1"/>
  <c r="Z1102" i="1"/>
  <c r="Y1102" i="1"/>
  <c r="Z1101" i="1"/>
  <c r="Y1101" i="1"/>
  <c r="Z1100" i="1"/>
  <c r="Y1100" i="1"/>
  <c r="Z1099" i="1"/>
  <c r="Y1099" i="1"/>
  <c r="Z1098" i="1"/>
  <c r="Y1098" i="1"/>
  <c r="Z1097" i="1"/>
  <c r="Y1097" i="1"/>
  <c r="Z1096" i="1"/>
  <c r="Y1096" i="1"/>
  <c r="Z1095" i="1"/>
  <c r="Y1095" i="1"/>
  <c r="Z1094" i="1"/>
  <c r="Y1094" i="1"/>
  <c r="Z1093" i="1"/>
  <c r="Y1093" i="1"/>
  <c r="Z1092" i="1"/>
  <c r="Y1092" i="1"/>
  <c r="Z1091" i="1"/>
  <c r="Y1091" i="1"/>
  <c r="Z1090" i="1"/>
  <c r="Y1090" i="1"/>
  <c r="Z1089" i="1"/>
  <c r="Y1089" i="1"/>
  <c r="Z1088" i="1"/>
  <c r="Y1088" i="1"/>
  <c r="Z1087" i="1"/>
  <c r="Y1087" i="1"/>
  <c r="Z1086" i="1"/>
  <c r="Y1086" i="1"/>
  <c r="Z1085" i="1"/>
  <c r="Y1085" i="1"/>
  <c r="Z1084" i="1"/>
  <c r="Y1084" i="1"/>
  <c r="Z1083" i="1"/>
  <c r="Y1083" i="1"/>
  <c r="Z1082" i="1"/>
  <c r="Y1082" i="1"/>
  <c r="Z1081" i="1"/>
  <c r="Y1081" i="1"/>
  <c r="Z1080" i="1"/>
  <c r="Y1080" i="1"/>
  <c r="Z1079" i="1"/>
  <c r="Y1079" i="1"/>
  <c r="Z1078" i="1"/>
  <c r="Y1078" i="1"/>
  <c r="Z1077" i="1"/>
  <c r="Y1077" i="1"/>
  <c r="Z1076" i="1"/>
  <c r="Y1076" i="1"/>
  <c r="Z1075" i="1"/>
  <c r="Y1075" i="1"/>
  <c r="Z1074" i="1"/>
  <c r="Y1074" i="1"/>
  <c r="Z1073" i="1"/>
  <c r="Y1073" i="1"/>
  <c r="Z1072" i="1"/>
  <c r="Y1072" i="1"/>
  <c r="Z1071" i="1"/>
  <c r="Y1071" i="1"/>
  <c r="Z1070" i="1"/>
  <c r="Y1070" i="1"/>
  <c r="Z1069" i="1"/>
  <c r="Y1069" i="1"/>
  <c r="Z1068" i="1"/>
  <c r="Y1068" i="1"/>
  <c r="Z1067" i="1"/>
  <c r="Y1067" i="1"/>
  <c r="Z1066" i="1"/>
  <c r="Y1066" i="1"/>
  <c r="Z1065" i="1"/>
  <c r="Y1065" i="1"/>
  <c r="Z1064" i="1"/>
  <c r="Y1064" i="1"/>
  <c r="Z1063" i="1"/>
  <c r="Y1063" i="1"/>
  <c r="Z1062" i="1"/>
  <c r="Y1062" i="1"/>
  <c r="Z1061" i="1"/>
  <c r="Y1061" i="1"/>
  <c r="Z1060" i="1"/>
  <c r="Y1060" i="1"/>
  <c r="Z1059" i="1"/>
  <c r="Y1059" i="1"/>
  <c r="Z1058" i="1"/>
  <c r="Y1058" i="1"/>
  <c r="Z1057" i="1"/>
  <c r="Y1057" i="1"/>
  <c r="Z1056" i="1"/>
  <c r="Y1056" i="1"/>
  <c r="Z1055" i="1"/>
  <c r="Y1055" i="1"/>
  <c r="Z1054" i="1"/>
  <c r="Y1054" i="1"/>
  <c r="Z1053" i="1"/>
  <c r="Y1053" i="1"/>
  <c r="Z1052" i="1"/>
  <c r="Y1052" i="1"/>
  <c r="Z1051" i="1"/>
  <c r="Y1051" i="1"/>
  <c r="Z1050" i="1"/>
  <c r="Y1050" i="1"/>
  <c r="Z1049" i="1"/>
  <c r="Y1049" i="1"/>
  <c r="Z1048" i="1"/>
  <c r="Y1048" i="1"/>
  <c r="Z1047" i="1"/>
  <c r="Y1047" i="1"/>
  <c r="Z1046" i="1"/>
  <c r="Y1046" i="1"/>
  <c r="Z1045" i="1"/>
  <c r="Y1045" i="1"/>
  <c r="Z1044" i="1"/>
  <c r="Y1044" i="1"/>
  <c r="Z1043" i="1"/>
  <c r="Y1043" i="1"/>
  <c r="Z1042" i="1"/>
  <c r="Y1042" i="1"/>
  <c r="Z1041" i="1"/>
  <c r="Y1041" i="1"/>
  <c r="Z1040" i="1"/>
  <c r="Y1040" i="1"/>
  <c r="Z1039" i="1"/>
  <c r="Y1039" i="1"/>
  <c r="Z1038" i="1"/>
  <c r="Y1038" i="1"/>
  <c r="Z1037" i="1"/>
  <c r="Y1037" i="1"/>
  <c r="Z1036" i="1"/>
  <c r="Y1036" i="1"/>
  <c r="Z1035" i="1"/>
  <c r="Y1035" i="1"/>
  <c r="Z1034" i="1"/>
  <c r="Y1034" i="1"/>
  <c r="Z1033" i="1"/>
  <c r="Y1033" i="1"/>
  <c r="Z1032" i="1"/>
  <c r="Y1032" i="1"/>
  <c r="Z1031" i="1"/>
  <c r="Y1031" i="1"/>
  <c r="Z1030" i="1"/>
  <c r="Y1030" i="1"/>
  <c r="Z1029" i="1"/>
  <c r="Y1029" i="1"/>
  <c r="Z1028" i="1"/>
  <c r="Y1028" i="1"/>
  <c r="Z1027" i="1"/>
  <c r="Y1027" i="1"/>
  <c r="Z1026" i="1"/>
  <c r="Y1026" i="1"/>
  <c r="Z1025" i="1"/>
  <c r="Y1025" i="1"/>
  <c r="Z1024" i="1"/>
  <c r="Y1024" i="1"/>
  <c r="Z1023" i="1"/>
  <c r="Y1023" i="1"/>
  <c r="Z1022" i="1"/>
  <c r="Y1022" i="1"/>
  <c r="Z1021" i="1"/>
  <c r="Y1021" i="1"/>
  <c r="Z1020" i="1"/>
  <c r="Y1020" i="1"/>
  <c r="Z1019" i="1"/>
  <c r="Y1019" i="1"/>
  <c r="Z1018" i="1"/>
  <c r="Y1018" i="1"/>
  <c r="Z1017" i="1"/>
  <c r="Y1017" i="1"/>
  <c r="Z1016" i="1"/>
  <c r="Y1016" i="1"/>
  <c r="Z1015" i="1"/>
  <c r="Y1015" i="1"/>
  <c r="Z1014" i="1"/>
  <c r="Y1014" i="1"/>
  <c r="Z1013" i="1"/>
  <c r="Y1013" i="1"/>
  <c r="Z1012" i="1"/>
  <c r="Y1012" i="1"/>
  <c r="Z1011" i="1"/>
  <c r="Y1011" i="1"/>
  <c r="Z1010" i="1"/>
  <c r="Y1010" i="1"/>
  <c r="Z1009" i="1"/>
  <c r="Y1009" i="1"/>
  <c r="Z1008" i="1"/>
  <c r="Y1008" i="1"/>
  <c r="Z1007" i="1"/>
  <c r="Y1007" i="1"/>
  <c r="Z1006" i="1"/>
  <c r="Y1006" i="1"/>
  <c r="Z1005" i="1"/>
  <c r="Y1005" i="1"/>
  <c r="Z1004" i="1"/>
  <c r="Y1004" i="1"/>
  <c r="Z1003" i="1"/>
  <c r="Y1003" i="1"/>
  <c r="Z1002" i="1"/>
  <c r="Y1002" i="1"/>
  <c r="Z1001" i="1"/>
  <c r="Y1001" i="1"/>
  <c r="Z1000" i="1"/>
  <c r="Y1000" i="1"/>
  <c r="Z999" i="1"/>
  <c r="Y999" i="1"/>
  <c r="Z998" i="1"/>
  <c r="Y998" i="1"/>
  <c r="Z997" i="1"/>
  <c r="Y997" i="1"/>
  <c r="Z996" i="1"/>
  <c r="Y996" i="1"/>
  <c r="Z995" i="1"/>
  <c r="Y995" i="1"/>
  <c r="Z994" i="1"/>
  <c r="Y994" i="1"/>
  <c r="Z993" i="1"/>
  <c r="Y993" i="1"/>
  <c r="Z992" i="1"/>
  <c r="Y992" i="1"/>
  <c r="Z991" i="1"/>
  <c r="Y991" i="1"/>
  <c r="Z990" i="1"/>
  <c r="Y990" i="1"/>
  <c r="Z989" i="1"/>
  <c r="Y989" i="1"/>
  <c r="Z988" i="1"/>
  <c r="Y988" i="1"/>
  <c r="Z987" i="1"/>
  <c r="Y987" i="1"/>
  <c r="Z986" i="1"/>
  <c r="Y986" i="1"/>
  <c r="Z985" i="1"/>
  <c r="Y985" i="1"/>
  <c r="Z984" i="1"/>
  <c r="Y984" i="1"/>
  <c r="Z983" i="1"/>
  <c r="Y983" i="1"/>
  <c r="Z982" i="1"/>
  <c r="Y982" i="1"/>
  <c r="Z981" i="1"/>
  <c r="Y981" i="1"/>
  <c r="Z980" i="1"/>
  <c r="Y980" i="1"/>
  <c r="Z979" i="1"/>
  <c r="Y979" i="1"/>
  <c r="Z978" i="1"/>
  <c r="Y978" i="1"/>
  <c r="Z977" i="1"/>
  <c r="Y977" i="1"/>
  <c r="Z976" i="1"/>
  <c r="Y976" i="1"/>
  <c r="Z975" i="1"/>
  <c r="Y975" i="1"/>
  <c r="Z974" i="1"/>
  <c r="Y974" i="1"/>
  <c r="Z973" i="1"/>
  <c r="Y973" i="1"/>
  <c r="Z972" i="1"/>
  <c r="Y972" i="1"/>
  <c r="Z971" i="1"/>
  <c r="Y971" i="1"/>
  <c r="Z970" i="1"/>
  <c r="Y970" i="1"/>
  <c r="Z969" i="1"/>
  <c r="Y969" i="1"/>
  <c r="Z968" i="1"/>
  <c r="Y968" i="1"/>
  <c r="Z967" i="1"/>
  <c r="Y967" i="1"/>
  <c r="Z966" i="1"/>
  <c r="Y966" i="1"/>
  <c r="Z965" i="1"/>
  <c r="Y965" i="1"/>
  <c r="Z964" i="1"/>
  <c r="Y964" i="1"/>
  <c r="Z963" i="1"/>
  <c r="Y963" i="1"/>
  <c r="Z962" i="1"/>
  <c r="Y962" i="1"/>
  <c r="Z961" i="1"/>
  <c r="Y961" i="1"/>
  <c r="Z960" i="1"/>
  <c r="Y960" i="1"/>
  <c r="Z959" i="1"/>
  <c r="Y959" i="1"/>
  <c r="Z958" i="1"/>
  <c r="Y958" i="1"/>
  <c r="Z957" i="1"/>
  <c r="Y957" i="1"/>
  <c r="Z956" i="1"/>
  <c r="Y956" i="1"/>
  <c r="Z955" i="1"/>
  <c r="Y955" i="1"/>
  <c r="Z954" i="1"/>
  <c r="Y954" i="1"/>
  <c r="Z953" i="1"/>
  <c r="Y953" i="1"/>
  <c r="Z952" i="1"/>
  <c r="Y952" i="1"/>
  <c r="Z951" i="1"/>
  <c r="Y951" i="1"/>
  <c r="Z950" i="1"/>
  <c r="Y950" i="1"/>
  <c r="Z949" i="1"/>
  <c r="Y949" i="1"/>
  <c r="Z948" i="1"/>
  <c r="Y948" i="1"/>
  <c r="Z947" i="1"/>
  <c r="Y947" i="1"/>
  <c r="Z946" i="1"/>
  <c r="Y946" i="1"/>
  <c r="Z945" i="1"/>
  <c r="Y945" i="1"/>
  <c r="Z944" i="1"/>
  <c r="Y944" i="1"/>
  <c r="Z943" i="1"/>
  <c r="Y943" i="1"/>
  <c r="Z942" i="1"/>
  <c r="Y942" i="1"/>
  <c r="Z941" i="1"/>
  <c r="Y941" i="1"/>
  <c r="Z940" i="1"/>
  <c r="Y940" i="1"/>
  <c r="Z939" i="1"/>
  <c r="Y939" i="1"/>
  <c r="Z938" i="1"/>
  <c r="Y938" i="1"/>
  <c r="Z937" i="1"/>
  <c r="Y937" i="1"/>
  <c r="Z936" i="1"/>
  <c r="Y936" i="1"/>
  <c r="Z935" i="1"/>
  <c r="Y935" i="1"/>
  <c r="Z934" i="1"/>
  <c r="Y934" i="1"/>
  <c r="Z933" i="1"/>
  <c r="Y933" i="1"/>
  <c r="Z932" i="1"/>
  <c r="Y932" i="1"/>
  <c r="Z931" i="1"/>
  <c r="Y931" i="1"/>
  <c r="Z930" i="1"/>
  <c r="Y930" i="1"/>
  <c r="Z929" i="1"/>
  <c r="Y929" i="1"/>
  <c r="Z928" i="1"/>
  <c r="Y928" i="1"/>
  <c r="Z927" i="1"/>
  <c r="Y927" i="1"/>
  <c r="Z926" i="1"/>
  <c r="Y926" i="1"/>
  <c r="Z925" i="1"/>
  <c r="Y925" i="1"/>
  <c r="Z924" i="1"/>
  <c r="Y924" i="1"/>
  <c r="Z923" i="1"/>
  <c r="Y923" i="1"/>
  <c r="Z922" i="1"/>
  <c r="Y922" i="1"/>
  <c r="Z921" i="1"/>
  <c r="Y921" i="1"/>
  <c r="Z920" i="1"/>
  <c r="Y920" i="1"/>
  <c r="Z919" i="1"/>
  <c r="Y919" i="1"/>
  <c r="Z918" i="1"/>
  <c r="Y918" i="1"/>
  <c r="Z917" i="1"/>
  <c r="Y917" i="1"/>
  <c r="Z916" i="1"/>
  <c r="Y916" i="1"/>
  <c r="Z915" i="1"/>
  <c r="Y915" i="1"/>
  <c r="Z914" i="1"/>
  <c r="Y914" i="1"/>
  <c r="Z913" i="1"/>
  <c r="Y913" i="1"/>
  <c r="Z912" i="1"/>
  <c r="Y912" i="1"/>
  <c r="Z911" i="1"/>
  <c r="Y911" i="1"/>
  <c r="Z910" i="1"/>
  <c r="Y910" i="1"/>
  <c r="Z909" i="1"/>
  <c r="Y909" i="1"/>
  <c r="Z908" i="1"/>
  <c r="Y908" i="1"/>
  <c r="Z907" i="1"/>
  <c r="Y907" i="1"/>
  <c r="Z906" i="1"/>
  <c r="Y906" i="1"/>
  <c r="Z905" i="1"/>
  <c r="Y905" i="1"/>
  <c r="Z904" i="1"/>
  <c r="Y904" i="1"/>
  <c r="Z903" i="1"/>
  <c r="Y903" i="1"/>
  <c r="Z902" i="1"/>
  <c r="Y902" i="1"/>
  <c r="Z901" i="1"/>
  <c r="Y901" i="1"/>
  <c r="Z900" i="1"/>
  <c r="Y900" i="1"/>
  <c r="Z899" i="1"/>
  <c r="Y899" i="1"/>
  <c r="Z898" i="1"/>
  <c r="Y898" i="1"/>
  <c r="Z897" i="1"/>
  <c r="Y897" i="1"/>
  <c r="Z896" i="1"/>
  <c r="Y896" i="1"/>
  <c r="Z895" i="1"/>
  <c r="Y895" i="1"/>
  <c r="Z894" i="1"/>
  <c r="Y894" i="1"/>
  <c r="Z893" i="1"/>
  <c r="Y893" i="1"/>
  <c r="Z892" i="1"/>
  <c r="Y892" i="1"/>
  <c r="Z891" i="1"/>
  <c r="Y891" i="1"/>
  <c r="Z890" i="1"/>
  <c r="Y890" i="1"/>
  <c r="Z889" i="1"/>
  <c r="Y889" i="1"/>
  <c r="Z888" i="1"/>
  <c r="Y888" i="1"/>
  <c r="Z887" i="1"/>
  <c r="Y887" i="1"/>
  <c r="Z886" i="1"/>
  <c r="Y886" i="1"/>
  <c r="Z885" i="1"/>
  <c r="Y885" i="1"/>
  <c r="Z884" i="1"/>
  <c r="Y884" i="1"/>
  <c r="Z883" i="1"/>
  <c r="Y883" i="1"/>
  <c r="Z882" i="1"/>
  <c r="Y882" i="1"/>
  <c r="Z881" i="1"/>
  <c r="Y881" i="1"/>
  <c r="Z880" i="1"/>
  <c r="Y880" i="1"/>
  <c r="Z879" i="1"/>
  <c r="Y879" i="1"/>
  <c r="Z878" i="1"/>
  <c r="Y878" i="1"/>
  <c r="Z877" i="1"/>
  <c r="Y877" i="1"/>
  <c r="Z876" i="1"/>
  <c r="Y876" i="1"/>
  <c r="Z875" i="1"/>
  <c r="Y875" i="1"/>
  <c r="Z874" i="1"/>
  <c r="Y874" i="1"/>
  <c r="Z873" i="1"/>
  <c r="Y873" i="1"/>
  <c r="Z872" i="1"/>
  <c r="Y872" i="1"/>
  <c r="Z871" i="1"/>
  <c r="Y871" i="1"/>
  <c r="Z870" i="1"/>
  <c r="Y870" i="1"/>
  <c r="Z869" i="1"/>
  <c r="Y869" i="1"/>
  <c r="Z868" i="1"/>
  <c r="Y868" i="1"/>
  <c r="Z867" i="1"/>
  <c r="Y867" i="1"/>
  <c r="Z866" i="1"/>
  <c r="Y866" i="1"/>
  <c r="Z865" i="1"/>
  <c r="Y865" i="1"/>
  <c r="Z864" i="1"/>
  <c r="Y864" i="1"/>
  <c r="Z863" i="1"/>
  <c r="Y863" i="1"/>
  <c r="Z862" i="1"/>
  <c r="Y862" i="1"/>
  <c r="Z861" i="1"/>
  <c r="Y861" i="1"/>
  <c r="Z860" i="1"/>
  <c r="Y860" i="1"/>
  <c r="Z859" i="1"/>
  <c r="Y859" i="1"/>
  <c r="Z858" i="1"/>
  <c r="Y858" i="1"/>
  <c r="Z857" i="1"/>
  <c r="Y857" i="1"/>
  <c r="Z856" i="1"/>
  <c r="Y856" i="1"/>
  <c r="Z855" i="1"/>
  <c r="Y855" i="1"/>
  <c r="Z854" i="1"/>
  <c r="Y854" i="1"/>
  <c r="Z853" i="1"/>
  <c r="Y853" i="1"/>
  <c r="Z852" i="1"/>
  <c r="Y852" i="1"/>
  <c r="Z851" i="1"/>
  <c r="Y851" i="1"/>
  <c r="Z850" i="1"/>
  <c r="Y850" i="1"/>
  <c r="Z849" i="1"/>
  <c r="Y849" i="1"/>
  <c r="Z848" i="1"/>
  <c r="Y848" i="1"/>
  <c r="Z847" i="1"/>
  <c r="Y847" i="1"/>
  <c r="Z846" i="1"/>
  <c r="Y846" i="1"/>
  <c r="Z845" i="1"/>
  <c r="Y845" i="1"/>
  <c r="Z844" i="1"/>
  <c r="Y844" i="1"/>
  <c r="Z843" i="1"/>
  <c r="Y843" i="1"/>
  <c r="Z842" i="1"/>
  <c r="Y842" i="1"/>
  <c r="Z841" i="1"/>
  <c r="Y841" i="1"/>
  <c r="Z840" i="1"/>
  <c r="Y840" i="1"/>
  <c r="Z839" i="1"/>
  <c r="Y839" i="1"/>
  <c r="Z838" i="1"/>
  <c r="Y838" i="1"/>
  <c r="Z837" i="1"/>
  <c r="Y837" i="1"/>
  <c r="Z836" i="1"/>
  <c r="Y836" i="1"/>
  <c r="Z835" i="1"/>
  <c r="Y835" i="1"/>
  <c r="Z834" i="1"/>
  <c r="Y834" i="1"/>
  <c r="Z833" i="1"/>
  <c r="Y833" i="1"/>
  <c r="Z832" i="1"/>
  <c r="Y832" i="1"/>
  <c r="Z831" i="1"/>
  <c r="Y831" i="1"/>
  <c r="Z830" i="1"/>
  <c r="Y830" i="1"/>
  <c r="Z829" i="1"/>
  <c r="Y829" i="1"/>
  <c r="Z828" i="1"/>
  <c r="Y828" i="1"/>
  <c r="Z827" i="1"/>
  <c r="Y827" i="1"/>
  <c r="Z826" i="1"/>
  <c r="Y826" i="1"/>
  <c r="Z825" i="1"/>
  <c r="Y825" i="1"/>
  <c r="Z824" i="1"/>
  <c r="Y824" i="1"/>
  <c r="Z823" i="1"/>
  <c r="Y823" i="1"/>
  <c r="Z822" i="1"/>
  <c r="Y822" i="1"/>
  <c r="Z821" i="1"/>
  <c r="Y821" i="1"/>
  <c r="Z820" i="1"/>
  <c r="Y820" i="1"/>
  <c r="Z819" i="1"/>
  <c r="Y819" i="1"/>
  <c r="Z818" i="1"/>
  <c r="Y818" i="1"/>
  <c r="Z817" i="1"/>
  <c r="Y817" i="1"/>
  <c r="Z816" i="1"/>
  <c r="Y816" i="1"/>
  <c r="Z815" i="1"/>
  <c r="Y815" i="1"/>
  <c r="Z814" i="1"/>
  <c r="Y814" i="1"/>
  <c r="Z813" i="1"/>
  <c r="Y813" i="1"/>
  <c r="Z812" i="1"/>
  <c r="Y812" i="1"/>
  <c r="Z811" i="1"/>
  <c r="Y811" i="1"/>
  <c r="Z810" i="1"/>
  <c r="Y810" i="1"/>
  <c r="Z809" i="1"/>
  <c r="Y809" i="1"/>
  <c r="Z808" i="1"/>
  <c r="Y808" i="1"/>
  <c r="Z807" i="1"/>
  <c r="Y807" i="1"/>
  <c r="Z806" i="1"/>
  <c r="Y806" i="1"/>
  <c r="Z805" i="1"/>
  <c r="Y805" i="1"/>
  <c r="Z804" i="1"/>
  <c r="Y804" i="1"/>
  <c r="Z803" i="1"/>
  <c r="Y803" i="1"/>
  <c r="Z802" i="1"/>
  <c r="Y802" i="1"/>
  <c r="Z801" i="1"/>
  <c r="Y801" i="1"/>
  <c r="Z800" i="1"/>
  <c r="Y800" i="1"/>
  <c r="Z799" i="1"/>
  <c r="Y799" i="1"/>
  <c r="Z798" i="1"/>
  <c r="Y798" i="1"/>
  <c r="Z797" i="1"/>
  <c r="Y797" i="1"/>
  <c r="Z796" i="1"/>
  <c r="Y796" i="1"/>
  <c r="Z795" i="1"/>
  <c r="Y795" i="1"/>
  <c r="Z794" i="1"/>
  <c r="Y794" i="1"/>
  <c r="Z793" i="1"/>
  <c r="Y793" i="1"/>
  <c r="Z792" i="1"/>
  <c r="Y792" i="1"/>
  <c r="Z791" i="1"/>
  <c r="Y791" i="1"/>
  <c r="Z790" i="1"/>
  <c r="Y790"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21" i="1"/>
  <c r="Y721" i="1"/>
  <c r="Z720" i="1"/>
  <c r="Y720" i="1"/>
  <c r="Z719" i="1"/>
  <c r="Y719" i="1"/>
  <c r="Z718" i="1"/>
  <c r="Y718" i="1"/>
  <c r="Z717" i="1"/>
  <c r="Y717" i="1"/>
  <c r="Z716" i="1"/>
  <c r="Y716" i="1"/>
  <c r="Z715" i="1"/>
  <c r="Y715" i="1"/>
  <c r="Z714" i="1"/>
  <c r="Y714" i="1"/>
  <c r="Z713" i="1"/>
  <c r="Y713" i="1"/>
  <c r="Z712" i="1"/>
  <c r="Y712" i="1"/>
  <c r="Z711" i="1"/>
  <c r="Y711" i="1"/>
  <c r="Z710" i="1"/>
  <c r="Y710" i="1"/>
  <c r="Z709" i="1"/>
  <c r="Y709" i="1"/>
  <c r="Z708" i="1"/>
  <c r="Y708" i="1"/>
  <c r="Z707" i="1"/>
  <c r="Y707" i="1"/>
  <c r="Z706" i="1"/>
  <c r="Y706" i="1"/>
  <c r="Z705" i="1"/>
  <c r="Y705" i="1"/>
  <c r="Z704" i="1"/>
  <c r="Y704" i="1"/>
  <c r="Z703" i="1"/>
  <c r="Y703" i="1"/>
  <c r="Z702" i="1"/>
  <c r="Y702" i="1"/>
  <c r="Z701" i="1"/>
  <c r="Y701" i="1"/>
  <c r="Z700" i="1"/>
  <c r="Y700" i="1"/>
  <c r="Z699" i="1"/>
  <c r="Y699" i="1"/>
  <c r="Z698" i="1"/>
  <c r="Y698" i="1"/>
  <c r="Z697" i="1"/>
  <c r="Y697" i="1"/>
  <c r="Z696" i="1"/>
  <c r="Y696" i="1"/>
  <c r="Z695" i="1"/>
  <c r="Y695" i="1"/>
  <c r="Z694" i="1"/>
  <c r="Y694" i="1"/>
  <c r="Z693" i="1"/>
  <c r="Y693" i="1"/>
  <c r="Z692" i="1"/>
  <c r="Y692" i="1"/>
  <c r="Z691" i="1"/>
  <c r="Y691" i="1"/>
  <c r="Z690" i="1"/>
  <c r="Y690"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7" i="1"/>
  <c r="Y657" i="1"/>
  <c r="Z656" i="1"/>
  <c r="Y656" i="1"/>
  <c r="Z655" i="1"/>
  <c r="Y655" i="1"/>
  <c r="Z654" i="1"/>
  <c r="Y654" i="1"/>
  <c r="Z653" i="1"/>
  <c r="Y653" i="1"/>
  <c r="Z652" i="1"/>
  <c r="Y652" i="1"/>
  <c r="Z651" i="1"/>
  <c r="Y651" i="1"/>
  <c r="Z650" i="1"/>
  <c r="Y650" i="1"/>
  <c r="Z649" i="1"/>
  <c r="Y649" i="1"/>
  <c r="Z648" i="1"/>
  <c r="Y648" i="1"/>
  <c r="Z647" i="1"/>
  <c r="Y647" i="1"/>
  <c r="Z646" i="1"/>
  <c r="Y646" i="1"/>
  <c r="Z645" i="1"/>
  <c r="Y645" i="1"/>
  <c r="Z644" i="1"/>
  <c r="Y644" i="1"/>
  <c r="Z643" i="1"/>
  <c r="Y643" i="1"/>
  <c r="Z642" i="1"/>
  <c r="Y642" i="1"/>
  <c r="Z641" i="1"/>
  <c r="Y641" i="1"/>
  <c r="Z640" i="1"/>
  <c r="Y640" i="1"/>
  <c r="Z639" i="1"/>
  <c r="Y639" i="1"/>
  <c r="Z638" i="1"/>
  <c r="Y638" i="1"/>
  <c r="Z637" i="1"/>
  <c r="Y637" i="1"/>
  <c r="Z636" i="1"/>
  <c r="Y636" i="1"/>
  <c r="Z635" i="1"/>
  <c r="Y635" i="1"/>
  <c r="Z634" i="1"/>
  <c r="Y634" i="1"/>
  <c r="Z633" i="1"/>
  <c r="Y633" i="1"/>
  <c r="Z632" i="1"/>
  <c r="Y63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Z513" i="1"/>
  <c r="Y513" i="1"/>
  <c r="Z512" i="1"/>
  <c r="Y512" i="1"/>
  <c r="Z511" i="1"/>
  <c r="Y511" i="1"/>
  <c r="Z510" i="1"/>
  <c r="Y510" i="1"/>
  <c r="Z509" i="1"/>
  <c r="Y509" i="1"/>
  <c r="Z508" i="1"/>
  <c r="Y508" i="1"/>
  <c r="Z507" i="1"/>
  <c r="Y507" i="1"/>
  <c r="Z506" i="1"/>
  <c r="Y506" i="1"/>
  <c r="Z505" i="1"/>
  <c r="Y505" i="1"/>
  <c r="Z504" i="1"/>
  <c r="Y504" i="1"/>
  <c r="Z503" i="1"/>
  <c r="Y503" i="1"/>
  <c r="Z502" i="1"/>
  <c r="Y502" i="1"/>
  <c r="Z501" i="1"/>
  <c r="Y501" i="1"/>
  <c r="Z500" i="1"/>
  <c r="Y500" i="1"/>
  <c r="Z499" i="1"/>
  <c r="Y499" i="1"/>
  <c r="Z498" i="1"/>
  <c r="Y498" i="1"/>
  <c r="Z497" i="1"/>
  <c r="Y497" i="1"/>
  <c r="Z496" i="1"/>
  <c r="Y496" i="1"/>
  <c r="Z495" i="1"/>
  <c r="Y495" i="1"/>
  <c r="Z494" i="1"/>
  <c r="Y494" i="1"/>
  <c r="Z493" i="1"/>
  <c r="Y493" i="1"/>
  <c r="Z492" i="1"/>
  <c r="Y492" i="1"/>
  <c r="Z491" i="1"/>
  <c r="Y491" i="1"/>
  <c r="Z490" i="1"/>
  <c r="Y490" i="1"/>
  <c r="Z489" i="1"/>
  <c r="Y489" i="1"/>
  <c r="Z488" i="1"/>
  <c r="Y488" i="1"/>
  <c r="Z487" i="1"/>
  <c r="Y487" i="1"/>
  <c r="Z486" i="1"/>
  <c r="Y486" i="1"/>
  <c r="Z485" i="1"/>
  <c r="Y485" i="1"/>
  <c r="Z484" i="1"/>
  <c r="Y484" i="1"/>
  <c r="Z483" i="1"/>
  <c r="Y483" i="1"/>
  <c r="Z482" i="1"/>
  <c r="Y482" i="1"/>
  <c r="Z481" i="1"/>
  <c r="Y481" i="1"/>
  <c r="Z480" i="1"/>
  <c r="Y480" i="1"/>
  <c r="Z479" i="1"/>
  <c r="Y479" i="1"/>
  <c r="Z478" i="1"/>
  <c r="Y478" i="1"/>
  <c r="Z477" i="1"/>
  <c r="Y477" i="1"/>
  <c r="Z476" i="1"/>
  <c r="Y476" i="1"/>
  <c r="Z475" i="1"/>
  <c r="Y475" i="1"/>
  <c r="Z474" i="1"/>
  <c r="Y474" i="1"/>
  <c r="Z473" i="1"/>
  <c r="Y473" i="1"/>
  <c r="Z472" i="1"/>
  <c r="Y472" i="1"/>
  <c r="Z471" i="1"/>
  <c r="Y471" i="1"/>
  <c r="Z470" i="1"/>
  <c r="Y470" i="1"/>
  <c r="Z469" i="1"/>
  <c r="Y469" i="1"/>
  <c r="Z468" i="1"/>
  <c r="Y468" i="1"/>
  <c r="Z467" i="1"/>
  <c r="Y467" i="1"/>
  <c r="Z466" i="1"/>
  <c r="Y466" i="1"/>
  <c r="Z465" i="1"/>
  <c r="Y465" i="1"/>
  <c r="Z464" i="1"/>
  <c r="Y464" i="1"/>
  <c r="Z463" i="1"/>
  <c r="Y463" i="1"/>
  <c r="Z462" i="1"/>
  <c r="Y462" i="1"/>
  <c r="Z461" i="1"/>
  <c r="Y461" i="1"/>
  <c r="Z460" i="1"/>
  <c r="Y460" i="1"/>
  <c r="Z459" i="1"/>
  <c r="Y459" i="1"/>
  <c r="Z458" i="1"/>
  <c r="Y458" i="1"/>
  <c r="Z457" i="1"/>
  <c r="Y457" i="1"/>
  <c r="Z456" i="1"/>
  <c r="Y456" i="1"/>
  <c r="Z455" i="1"/>
  <c r="Y455" i="1"/>
  <c r="Z454" i="1"/>
  <c r="Y454" i="1"/>
  <c r="Z453" i="1"/>
  <c r="Y453" i="1"/>
  <c r="Z452" i="1"/>
  <c r="Y452" i="1"/>
  <c r="Z451" i="1"/>
  <c r="Y451" i="1"/>
  <c r="Z450" i="1"/>
  <c r="Y450" i="1"/>
  <c r="Z449" i="1"/>
  <c r="Y449" i="1"/>
  <c r="Z448" i="1"/>
  <c r="Y448" i="1"/>
  <c r="Z447" i="1"/>
  <c r="Y447" i="1"/>
  <c r="Z446" i="1"/>
  <c r="Y446" i="1"/>
  <c r="Z445" i="1"/>
  <c r="Y445" i="1"/>
  <c r="Z444" i="1"/>
  <c r="Y444" i="1"/>
  <c r="Z443" i="1"/>
  <c r="Y443" i="1"/>
  <c r="Z442" i="1"/>
  <c r="Y442" i="1"/>
  <c r="Z441" i="1"/>
  <c r="Y441" i="1"/>
  <c r="Z440" i="1"/>
  <c r="Y440" i="1"/>
  <c r="Z439" i="1"/>
  <c r="Y439" i="1"/>
  <c r="Z438" i="1"/>
  <c r="Y438" i="1"/>
  <c r="Z437" i="1"/>
  <c r="Y437" i="1"/>
  <c r="Z436" i="1"/>
  <c r="Y436" i="1"/>
  <c r="Z435" i="1"/>
  <c r="Y435" i="1"/>
  <c r="Z434" i="1"/>
  <c r="Y434" i="1"/>
  <c r="Z433" i="1"/>
  <c r="Y433" i="1"/>
  <c r="Z432" i="1"/>
  <c r="Y432" i="1"/>
  <c r="Z431" i="1"/>
  <c r="Y431" i="1"/>
  <c r="Z430" i="1"/>
  <c r="Y430" i="1"/>
  <c r="Z429" i="1"/>
  <c r="Y429" i="1"/>
  <c r="Z428" i="1"/>
  <c r="Y428" i="1"/>
  <c r="Z427" i="1"/>
  <c r="Y427" i="1"/>
  <c r="Z426" i="1"/>
  <c r="Y426" i="1"/>
  <c r="Z425" i="1"/>
  <c r="Y425" i="1"/>
  <c r="Z424" i="1"/>
  <c r="Y424" i="1"/>
  <c r="Z423" i="1"/>
  <c r="Y423" i="1"/>
  <c r="Z422" i="1"/>
  <c r="Y422" i="1"/>
  <c r="Z421" i="1"/>
  <c r="Y421" i="1"/>
  <c r="Z420" i="1"/>
  <c r="Y420" i="1"/>
  <c r="Z419" i="1"/>
  <c r="Y419" i="1"/>
  <c r="Z418" i="1"/>
  <c r="Y418" i="1"/>
  <c r="Z417" i="1"/>
  <c r="Y417" i="1"/>
  <c r="Z416" i="1"/>
  <c r="Y416" i="1"/>
  <c r="Z415" i="1"/>
  <c r="Y415" i="1"/>
  <c r="Z414" i="1"/>
  <c r="Y414" i="1"/>
  <c r="Z413" i="1"/>
  <c r="Y413" i="1"/>
  <c r="Z412" i="1"/>
  <c r="Y412" i="1"/>
  <c r="Z411" i="1"/>
  <c r="Y411" i="1"/>
  <c r="Z410" i="1"/>
  <c r="Y410" i="1"/>
  <c r="Z409" i="1"/>
  <c r="Y409" i="1"/>
  <c r="Z408" i="1"/>
  <c r="Y408" i="1"/>
  <c r="Z407" i="1"/>
  <c r="Y407" i="1"/>
  <c r="Z406" i="1"/>
  <c r="Y406" i="1"/>
  <c r="Z405" i="1"/>
  <c r="Y405" i="1"/>
  <c r="Z404" i="1"/>
  <c r="Y404" i="1"/>
  <c r="Z403" i="1"/>
  <c r="Y403" i="1"/>
  <c r="Z402" i="1"/>
  <c r="Y402" i="1"/>
  <c r="Z401" i="1"/>
  <c r="Y401" i="1"/>
  <c r="Z400" i="1"/>
  <c r="Y400" i="1"/>
  <c r="Z399" i="1"/>
  <c r="Y399" i="1"/>
  <c r="Z398" i="1"/>
  <c r="Y398" i="1"/>
  <c r="Z397" i="1"/>
  <c r="Y397" i="1"/>
  <c r="Z396" i="1"/>
  <c r="Y396" i="1"/>
  <c r="Z395" i="1"/>
  <c r="Y395" i="1"/>
  <c r="Z394" i="1"/>
  <c r="Y394" i="1"/>
  <c r="Z393" i="1"/>
  <c r="Y393" i="1"/>
  <c r="Z392" i="1"/>
  <c r="Y392" i="1"/>
  <c r="Z391" i="1"/>
  <c r="Y391" i="1"/>
  <c r="Z390" i="1"/>
  <c r="Y390" i="1"/>
  <c r="Z389" i="1"/>
  <c r="Y389" i="1"/>
  <c r="Z388" i="1"/>
  <c r="Y388" i="1"/>
  <c r="Z387" i="1"/>
  <c r="Y387" i="1"/>
  <c r="Z386" i="1"/>
  <c r="Y386" i="1"/>
  <c r="Z385" i="1"/>
  <c r="Y385" i="1"/>
  <c r="Z384" i="1"/>
  <c r="Y384" i="1"/>
  <c r="Z383" i="1"/>
  <c r="Y383" i="1"/>
  <c r="Z382" i="1"/>
  <c r="Y382" i="1"/>
  <c r="Z381" i="1"/>
  <c r="Y381" i="1"/>
  <c r="Z380" i="1"/>
  <c r="Y380" i="1"/>
  <c r="Z379" i="1"/>
  <c r="Y379" i="1"/>
  <c r="Z378" i="1"/>
  <c r="Y378" i="1"/>
  <c r="Z377" i="1"/>
  <c r="Y377" i="1"/>
  <c r="Z376" i="1"/>
  <c r="Y376" i="1"/>
  <c r="Z375" i="1"/>
  <c r="Y375" i="1"/>
  <c r="Z374" i="1"/>
  <c r="Y374" i="1"/>
  <c r="Z373" i="1"/>
  <c r="Y373" i="1"/>
  <c r="Z372" i="1"/>
  <c r="Y372" i="1"/>
  <c r="Z371" i="1"/>
  <c r="Y371" i="1"/>
  <c r="Z370" i="1"/>
  <c r="Y370" i="1"/>
  <c r="Z369" i="1"/>
  <c r="Y369" i="1"/>
  <c r="Z368" i="1"/>
  <c r="Y368" i="1"/>
  <c r="Z367" i="1"/>
  <c r="Y367" i="1"/>
  <c r="Z366" i="1"/>
  <c r="Y366" i="1"/>
  <c r="Z365" i="1"/>
  <c r="Y365" i="1"/>
  <c r="Z364" i="1"/>
  <c r="Y364" i="1"/>
  <c r="Z363" i="1"/>
  <c r="Y363" i="1"/>
  <c r="Z362" i="1"/>
  <c r="Y362" i="1"/>
  <c r="Z361" i="1"/>
  <c r="Y361" i="1"/>
  <c r="Z360" i="1"/>
  <c r="Y360"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2" i="1"/>
  <c r="Y342" i="1"/>
  <c r="Z341" i="1"/>
  <c r="Y341" i="1"/>
  <c r="Z340" i="1"/>
  <c r="Y340" i="1"/>
  <c r="Z339" i="1"/>
  <c r="Y339" i="1"/>
  <c r="Z338" i="1"/>
  <c r="Y338" i="1"/>
  <c r="Z337" i="1"/>
  <c r="Y337" i="1"/>
  <c r="Z336" i="1"/>
  <c r="Y336" i="1"/>
  <c r="Z335" i="1"/>
  <c r="Y335" i="1"/>
  <c r="Z334" i="1"/>
  <c r="Y334"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16" i="1"/>
  <c r="Y316" i="1"/>
  <c r="Z315" i="1"/>
  <c r="Y315" i="1"/>
  <c r="Z314" i="1"/>
  <c r="Y314" i="1"/>
  <c r="Z313" i="1"/>
  <c r="Y313" i="1"/>
  <c r="Z312" i="1"/>
  <c r="Y312" i="1"/>
  <c r="Z311" i="1"/>
  <c r="Y311" i="1"/>
  <c r="Z310" i="1"/>
  <c r="Y310" i="1"/>
  <c r="Z309" i="1"/>
  <c r="Y309" i="1"/>
  <c r="Z308" i="1"/>
  <c r="Y308" i="1"/>
  <c r="Z307" i="1"/>
  <c r="Y307" i="1"/>
  <c r="Z306" i="1"/>
  <c r="Y306" i="1"/>
  <c r="Z305" i="1"/>
  <c r="Y305" i="1"/>
  <c r="Z304" i="1"/>
  <c r="Y304" i="1"/>
  <c r="Z303" i="1"/>
  <c r="Y303" i="1"/>
  <c r="Z302" i="1"/>
  <c r="Y302" i="1"/>
  <c r="Z301" i="1"/>
  <c r="Y301" i="1"/>
  <c r="Z300" i="1"/>
  <c r="Y300" i="1"/>
  <c r="Z299" i="1"/>
  <c r="Y299" i="1"/>
  <c r="Z298" i="1"/>
  <c r="Y298" i="1"/>
  <c r="Z297" i="1"/>
  <c r="Y297" i="1"/>
  <c r="Z296" i="1"/>
  <c r="Y296" i="1"/>
  <c r="Z295" i="1"/>
  <c r="Y295" i="1"/>
  <c r="Z294" i="1"/>
  <c r="Y294" i="1"/>
  <c r="Z293" i="1"/>
  <c r="Y293" i="1"/>
  <c r="Z292" i="1"/>
  <c r="Y292" i="1"/>
  <c r="Z291" i="1"/>
  <c r="Y291" i="1"/>
  <c r="Z290" i="1"/>
  <c r="Y290" i="1"/>
  <c r="Z289" i="1"/>
  <c r="Y289" i="1"/>
  <c r="Z288" i="1"/>
  <c r="Y288" i="1"/>
  <c r="Z287" i="1"/>
  <c r="Y287" i="1"/>
  <c r="Z286" i="1"/>
  <c r="Y286" i="1"/>
  <c r="Z285" i="1"/>
  <c r="Y285" i="1"/>
  <c r="Z284" i="1"/>
  <c r="Y284" i="1"/>
  <c r="Z283" i="1"/>
  <c r="Y283" i="1"/>
  <c r="Z282" i="1"/>
  <c r="Y282" i="1"/>
  <c r="Z281" i="1"/>
  <c r="Y281" i="1"/>
  <c r="Z280" i="1"/>
  <c r="Y280" i="1"/>
  <c r="Z279" i="1"/>
  <c r="Y279" i="1"/>
  <c r="Z278" i="1"/>
  <c r="Y278" i="1"/>
  <c r="Z277" i="1"/>
  <c r="Y277" i="1"/>
  <c r="Z276" i="1"/>
  <c r="Y276" i="1"/>
  <c r="Z275" i="1"/>
  <c r="Y275" i="1"/>
  <c r="Z274" i="1"/>
  <c r="Y274" i="1"/>
  <c r="Z273" i="1"/>
  <c r="Y273"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48" i="1"/>
  <c r="Y248" i="1"/>
  <c r="Z247" i="1"/>
  <c r="Y247" i="1"/>
  <c r="Z246" i="1"/>
  <c r="Y246" i="1"/>
  <c r="Z245" i="1"/>
  <c r="Y245" i="1"/>
  <c r="Z244" i="1"/>
  <c r="Y244" i="1"/>
  <c r="Z243" i="1"/>
  <c r="Y243" i="1"/>
  <c r="Z242" i="1"/>
  <c r="Y242" i="1"/>
  <c r="Z241" i="1"/>
  <c r="Y241" i="1"/>
  <c r="Z240" i="1"/>
  <c r="Y240" i="1"/>
  <c r="Z239" i="1"/>
  <c r="Y239" i="1"/>
  <c r="Z238" i="1"/>
  <c r="Y238" i="1"/>
  <c r="Z237" i="1"/>
  <c r="Y237" i="1"/>
  <c r="Z236" i="1"/>
  <c r="Y236" i="1"/>
  <c r="Z235" i="1"/>
  <c r="Y235" i="1"/>
  <c r="Z234" i="1"/>
  <c r="Y234" i="1"/>
  <c r="Z233" i="1"/>
  <c r="Y233"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93" i="1"/>
  <c r="Y193" i="1"/>
  <c r="Z192" i="1"/>
  <c r="Y192" i="1"/>
  <c r="Z191" i="1"/>
  <c r="Y191" i="1"/>
  <c r="Z190" i="1"/>
  <c r="Y190" i="1"/>
  <c r="Z189" i="1"/>
  <c r="Y189" i="1"/>
  <c r="Z188" i="1"/>
  <c r="Y188" i="1"/>
  <c r="Z187" i="1"/>
  <c r="Y187" i="1"/>
  <c r="Z186" i="1"/>
  <c r="Y186" i="1"/>
  <c r="Z185" i="1"/>
  <c r="Y185" i="1"/>
  <c r="Z184" i="1"/>
  <c r="Y184" i="1"/>
  <c r="Z183" i="1"/>
  <c r="Y183" i="1"/>
  <c r="Z182" i="1"/>
  <c r="Y182" i="1"/>
  <c r="Z181" i="1"/>
  <c r="Y181" i="1"/>
  <c r="Z180" i="1"/>
  <c r="Y180" i="1"/>
  <c r="Z179" i="1"/>
  <c r="Y179" i="1"/>
  <c r="Z178" i="1"/>
  <c r="Y178" i="1"/>
  <c r="Z177" i="1"/>
  <c r="Y177"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7" i="1"/>
  <c r="Y127" i="1"/>
  <c r="Z126" i="1"/>
  <c r="Y126" i="1"/>
  <c r="Z125" i="1"/>
  <c r="Y125" i="1"/>
  <c r="Z124" i="1"/>
  <c r="Y124" i="1"/>
  <c r="Z123" i="1"/>
  <c r="Y123" i="1"/>
  <c r="Z122" i="1"/>
  <c r="Y122" i="1"/>
  <c r="Z121" i="1"/>
  <c r="Y121" i="1"/>
  <c r="Z120" i="1"/>
  <c r="Y120"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9" i="1"/>
  <c r="Y69"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2" i="1"/>
  <c r="Y52" i="1"/>
  <c r="Z51" i="1"/>
  <c r="Y51"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3" i="1"/>
  <c r="Y33" i="1"/>
  <c r="Z32" i="1"/>
  <c r="Y32" i="1"/>
  <c r="Z31" i="1"/>
  <c r="Y31" i="1"/>
  <c r="Z30" i="1"/>
  <c r="Y30" i="1"/>
  <c r="Z29" i="1"/>
  <c r="Y29" i="1"/>
  <c r="Z28" i="1"/>
  <c r="Y28" i="1"/>
  <c r="Z27" i="1"/>
  <c r="Y27" i="1"/>
  <c r="Z26" i="1"/>
  <c r="Y26" i="1"/>
  <c r="Z25" i="1"/>
  <c r="Y25" i="1"/>
  <c r="Z24" i="1"/>
  <c r="Y24" i="1"/>
  <c r="Z23" i="1"/>
  <c r="Y23" i="1"/>
  <c r="Z22" i="1"/>
  <c r="Y22"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4" i="1"/>
  <c r="Y4" i="1"/>
  <c r="Z3" i="1"/>
  <c r="Y3" i="1"/>
  <c r="Z2" i="1"/>
  <c r="Y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763977-44EA-41BF-81B5-37B63A393B33}" keepAlive="1" name="Query - cleaneddata" description="Connection to the 'cleaneddata' query in the workbook." type="5" refreshedVersion="6" background="1" saveData="1">
    <dbPr connection="Provider=Microsoft.Mashup.OleDb.1;Data Source=$Workbook$;Location=cleaneddata;Extended Properties=&quot;&quot;" command="SELECT * FROM [cleaneddata]"/>
  </connection>
</connections>
</file>

<file path=xl/sharedStrings.xml><?xml version="1.0" encoding="utf-8"?>
<sst xmlns="http://schemas.openxmlformats.org/spreadsheetml/2006/main" count="23663" uniqueCount="3219">
  <si>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</si>
  <si>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</si>
  <si>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</si>
  <si>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</si>
  <si>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</si>
  <si>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</si>
  <si>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</si>
  <si>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</si>
  <si>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</si>
  <si>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</si>
  <si>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</si>
  <si>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</si>
  <si>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</si>
  <si>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</si>
  <si>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</si>
  <si>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</si>
  <si>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</si>
  <si>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</si>
  <si>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</si>
  <si>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</si>
  <si>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</si>
  <si>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</si>
  <si>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</si>
  <si>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</si>
  <si>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</si>
  <si>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</si>
  <si>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</si>
  <si>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</si>
  <si>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</si>
  <si>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</si>
  <si>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</si>
  <si>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</si>
  <si>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</si>
  <si>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</si>
  <si>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</si>
  <si>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</si>
  <si>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</si>
  <si>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</si>
  <si>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</si>
  <si>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</si>
  <si>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</si>
  <si>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</si>
  <si>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</si>
  <si>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</si>
  <si>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</si>
  <si>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</si>
  <si>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</si>
  <si>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</si>
  <si>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</si>
  <si>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</si>
  <si>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</si>
  <si>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</si>
  <si>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</si>
  <si>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</si>
  <si>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</si>
  <si>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</si>
  <si>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</si>
  <si>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</si>
  <si>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</si>
  <si>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</si>
  <si>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</si>
  <si>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</si>
  <si>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</si>
  <si>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</si>
  <si>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</si>
  <si>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</si>
  <si>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</si>
  <si>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</si>
  <si>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</si>
  <si>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</si>
  <si>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</si>
  <si>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</si>
  <si>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</si>
  <si>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</si>
  <si>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</si>
  <si>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</si>
  <si>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</si>
  <si>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</si>
  <si>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</si>
  <si>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</si>
  <si>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</si>
  <si>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</si>
  <si>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</si>
  <si>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</si>
  <si>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</si>
  <si>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</si>
  <si>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</si>
  <si>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</si>
  <si>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</si>
  <si>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</si>
  <si>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</si>
  <si>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</si>
  <si>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</si>
  <si>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</si>
  <si>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</si>
  <si>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</si>
  <si>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</si>
  <si>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</si>
  <si>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</si>
  <si>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</si>
  <si>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</si>
  <si>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</si>
  <si>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</si>
  <si>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</si>
  <si>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</si>
  <si>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</si>
  <si>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</si>
  <si>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</si>
  <si>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</si>
  <si>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</si>
  <si>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</si>
  <si>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</si>
  <si>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</si>
  <si>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</si>
  <si>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</si>
  <si>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</si>
  <si>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</si>
  <si>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</si>
  <si>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</si>
  <si>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</si>
  <si>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</si>
  <si>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</si>
  <si>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</si>
  <si>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</si>
  <si>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</si>
  <si>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</si>
  <si>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</si>
  <si>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</si>
  <si>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</si>
  <si>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</si>
  <si>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</si>
  <si>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</si>
  <si>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</si>
  <si>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</si>
  <si>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</si>
  <si>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</si>
  <si>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</si>
  <si>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</si>
  <si>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</si>
  <si>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</si>
  <si>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</si>
  <si>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</si>
  <si>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</si>
  <si>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</si>
  <si>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</si>
  <si>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</si>
  <si>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</si>
  <si>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</si>
  <si>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</si>
  <si>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</si>
  <si>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</si>
  <si>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</si>
  <si>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</si>
  <si>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</si>
  <si>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</si>
  <si>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</si>
  <si>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</si>
  <si>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</si>
  <si>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</si>
  <si>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</si>
  <si>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</si>
  <si>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</si>
  <si>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</si>
  <si>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</si>
  <si>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</si>
  <si>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</si>
  <si>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</si>
  <si>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</si>
  <si>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</si>
  <si>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</si>
  <si>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</si>
  <si>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</si>
  <si>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</si>
  <si>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</si>
  <si>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</si>
  <si>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</si>
  <si>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</si>
  <si>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</si>
  <si>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</si>
  <si>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</si>
  <si>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</si>
  <si>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</si>
  <si>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</si>
  <si>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</si>
  <si>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</si>
  <si>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</si>
  <si>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</si>
  <si>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</si>
  <si>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</si>
  <si>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</si>
  <si>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</si>
  <si>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</si>
  <si>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</si>
  <si>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</si>
  <si>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</si>
  <si>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</si>
  <si>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</si>
  <si>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</si>
  <si>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</si>
  <si>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</si>
  <si>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</si>
  <si>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</si>
  <si>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</si>
  <si>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</si>
  <si>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</si>
  <si>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</si>
  <si>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</si>
  <si>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</si>
  <si>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</si>
  <si>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</si>
  <si>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</si>
  <si>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</si>
  <si>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</si>
  <si>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</si>
  <si>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</si>
  <si>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</si>
  <si>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</si>
  <si>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</si>
  <si>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</si>
  <si>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</si>
  <si>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</si>
  <si>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</si>
  <si>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</si>
  <si>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</si>
  <si>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</si>
  <si>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</si>
  <si>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</si>
  <si>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</si>
  <si>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</si>
  <si>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</si>
  <si>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</si>
  <si>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</si>
  <si>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</si>
  <si>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</si>
  <si>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</si>
  <si>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</si>
  <si>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</si>
  <si>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</si>
  <si>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</si>
  <si>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</si>
  <si>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</si>
  <si>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</si>
  <si>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</si>
  <si>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</si>
  <si>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</si>
  <si>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</si>
  <si>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</si>
  <si>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</si>
  <si>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</si>
  <si>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</si>
  <si>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</si>
  <si>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</si>
  <si>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</si>
  <si>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</si>
  <si>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</si>
  <si>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</si>
  <si>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</si>
  <si>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</si>
  <si>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</si>
  <si>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</si>
  <si>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</si>
  <si>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</si>
  <si>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</si>
  <si>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</si>
  <si>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</si>
  <si>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</si>
  <si>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</si>
  <si>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</si>
  <si>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</si>
  <si>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</si>
  <si>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</si>
  <si>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</si>
  <si>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</si>
  <si>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</si>
  <si>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</si>
  <si>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</si>
  <si>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</si>
  <si>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</si>
  <si>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</si>
  <si>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</si>
  <si>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</si>
  <si>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</si>
  <si>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</si>
  <si>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</si>
  <si>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</si>
  <si>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</si>
  <si>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</si>
  <si>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</si>
  <si>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</si>
  <si>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</si>
  <si>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</si>
  <si>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</si>
  <si>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</si>
  <si>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</si>
  <si>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</si>
  <si>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</si>
  <si>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</si>
  <si>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</si>
  <si>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</si>
  <si>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</si>
  <si>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</si>
  <si>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</si>
  <si>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</si>
  <si>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</si>
  <si>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</si>
  <si>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</si>
  <si>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</si>
  <si>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</si>
  <si>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</si>
  <si>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</si>
  <si>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</si>
  <si>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</si>
  <si>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</si>
  <si>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</si>
  <si>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</si>
  <si>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</si>
  <si>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</si>
  <si>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</si>
  <si>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</si>
  <si>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</si>
  <si>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</si>
  <si>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</si>
  <si>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</si>
  <si>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</si>
  <si>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</si>
  <si>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</si>
  <si>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</si>
  <si>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</si>
  <si>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</si>
  <si>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</si>
  <si>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</si>
  <si>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</si>
  <si>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</si>
  <si>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</si>
  <si>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</si>
  <si>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</si>
  <si>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</si>
  <si>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</si>
  <si>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</si>
  <si>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</si>
  <si>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</si>
  <si>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</si>
  <si>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</si>
  <si>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</si>
  <si>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</si>
  <si>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</si>
  <si>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</si>
  <si>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</si>
  <si>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</si>
  <si>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</si>
  <si>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</si>
  <si>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</si>
  <si>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</si>
  <si>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</si>
  <si>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</si>
  <si>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</si>
  <si>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</si>
  <si>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</si>
  <si>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</si>
  <si>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</si>
  <si>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</si>
  <si>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</si>
  <si>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</si>
  <si>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</si>
  <si>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</si>
  <si>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</si>
  <si>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</si>
  <si>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</si>
  <si>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</si>
  <si>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</si>
  <si>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</si>
  <si>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</si>
  <si>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</si>
  <si>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</si>
  <si>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</si>
  <si>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</si>
  <si>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</si>
  <si>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</si>
  <si>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</si>
  <si>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</si>
  <si>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</si>
  <si>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</si>
  <si>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</si>
  <si>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</si>
  <si>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</si>
  <si>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</si>
  <si>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</si>
  <si>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</si>
  <si>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</si>
  <si>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</si>
  <si>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</si>
  <si>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</si>
  <si>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</si>
  <si>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</si>
  <si>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</si>
  <si>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</si>
  <si>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</si>
  <si>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</si>
  <si>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</si>
  <si>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</si>
  <si>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</si>
  <si>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</si>
  <si>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</si>
  <si>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</si>
  <si>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</si>
  <si>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</si>
  <si>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</si>
  <si>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</si>
  <si>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</si>
  <si>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</si>
  <si>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</si>
  <si>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</si>
  <si>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</si>
  <si>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</si>
  <si>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</si>
  <si>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</si>
  <si>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</si>
  <si>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</si>
  <si>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</si>
  <si>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</si>
  <si>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</si>
  <si>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</si>
  <si>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</si>
  <si>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</si>
  <si>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</si>
  <si>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</si>
  <si>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</si>
  <si>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</si>
  <si>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</si>
  <si>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</si>
  <si>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</si>
  <si>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</si>
  <si>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</si>
  <si>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</si>
  <si>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</si>
  <si>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</si>
  <si>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</si>
  <si>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</si>
  <si>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</si>
  <si>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</si>
  <si>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</si>
  <si>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</si>
  <si>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</si>
  <si>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</si>
  <si>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</si>
  <si>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</si>
  <si>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</si>
  <si>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</si>
  <si>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</si>
  <si>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</si>
  <si>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</si>
  <si>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</si>
  <si>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</si>
  <si>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</si>
  <si>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</si>
  <si>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</si>
  <si>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</si>
  <si>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</si>
  <si>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</si>
  <si>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</si>
  <si>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</si>
  <si>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</si>
  <si>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</si>
  <si>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</si>
  <si>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</si>
  <si>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</si>
  <si>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</si>
  <si>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</si>
  <si>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</si>
  <si>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</si>
  <si>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</si>
  <si>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</si>
  <si>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</si>
  <si>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</si>
  <si>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</si>
  <si>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</si>
  <si>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</si>
  <si>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</si>
  <si>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</si>
  <si>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</si>
  <si>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</si>
  <si>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</si>
  <si>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</si>
  <si>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</si>
  <si>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</si>
  <si>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</si>
  <si>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</si>
  <si>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</si>
  <si>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</si>
  <si>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</si>
  <si>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</si>
  <si>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</si>
  <si>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</si>
  <si>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</si>
  <si>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</si>
  <si>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</si>
  <si>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</si>
  <si>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</si>
  <si>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</si>
  <si>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</si>
  <si>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</si>
  <si>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</si>
  <si>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</si>
  <si>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</si>
  <si>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</si>
  <si>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</si>
  <si>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</si>
  <si>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</si>
  <si>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</si>
  <si>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</si>
  <si>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</si>
  <si>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</si>
  <si>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</si>
  <si>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</si>
  <si>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</si>
  <si>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</si>
  <si>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</si>
  <si>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</si>
  <si>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</si>
  <si>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</si>
  <si>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</si>
  <si>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</si>
  <si>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</si>
  <si>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</si>
  <si>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</si>
  <si>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</si>
  <si>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</si>
  <si>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</si>
  <si>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</si>
  <si>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</si>
  <si>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</si>
  <si>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</si>
  <si>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</si>
  <si>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</si>
  <si>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</si>
  <si>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</si>
  <si>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</si>
  <si>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</si>
  <si>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</si>
  <si>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</si>
  <si>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</si>
  <si>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</si>
  <si>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</si>
  <si>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</si>
  <si>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</si>
  <si>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</si>
  <si>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</si>
  <si>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</si>
  <si>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</si>
  <si>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</si>
  <si>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</si>
  <si>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</si>
  <si>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</si>
  <si>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</si>
  <si>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</si>
  <si>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</si>
  <si>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</si>
  <si>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</si>
  <si>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</si>
  <si>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</si>
  <si>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</si>
  <si>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</si>
  <si>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</si>
  <si>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</si>
  <si>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</si>
  <si>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</si>
  <si>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</si>
  <si>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</si>
  <si>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</si>
  <si>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</si>
  <si>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</si>
  <si>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</si>
  <si>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</si>
  <si>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</si>
  <si>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</si>
  <si>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</si>
  <si>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</si>
  <si>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</si>
  <si>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</si>
  <si>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</si>
  <si>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</si>
  <si>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</si>
  <si>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</si>
  <si>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</si>
  <si>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</si>
  <si>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</si>
  <si>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</si>
  <si>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</si>
  <si>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</si>
  <si>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</si>
  <si>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</si>
  <si>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</si>
  <si>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</si>
  <si>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</si>
  <si>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</si>
  <si>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</si>
  <si>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</si>
  <si>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</si>
  <si>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</si>
  <si>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</si>
  <si>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</si>
  <si>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</si>
  <si>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</si>
  <si>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</si>
  <si>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</si>
  <si>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</si>
  <si>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</si>
  <si>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</si>
  <si>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</si>
  <si>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</si>
  <si>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</si>
  <si>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</si>
  <si>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</si>
  <si>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</si>
  <si>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</si>
  <si>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</si>
  <si>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</si>
  <si>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</si>
  <si>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</si>
  <si>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</si>
  <si>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</si>
  <si>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</si>
  <si>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</si>
  <si>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</si>
  <si>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</si>
  <si>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</si>
  <si>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</si>
  <si>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</si>
  <si>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</si>
  <si>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</si>
  <si>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</si>
  <si>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</si>
  <si>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</si>
  <si>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</si>
  <si>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</si>
  <si>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</si>
  <si>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</si>
  <si>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</si>
  <si>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</si>
  <si>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</si>
  <si>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</si>
  <si>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</si>
  <si>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</si>
  <si>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</si>
  <si>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</si>
  <si>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</si>
  <si>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</si>
  <si>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</si>
  <si>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</si>
  <si>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</si>
  <si>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</si>
  <si>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</si>
  <si>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</si>
  <si>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</si>
  <si>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</si>
  <si>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</si>
  <si>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</si>
  <si>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</si>
  <si>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</si>
  <si>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</si>
  <si>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</si>
  <si>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</si>
  <si>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</si>
  <si>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</si>
  <si>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</si>
  <si>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</si>
  <si>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</si>
  <si>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</si>
  <si>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</si>
  <si>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</si>
  <si>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</si>
  <si>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</si>
  <si>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</si>
  <si>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</si>
  <si>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</si>
  <si>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</si>
  <si>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</si>
  <si>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</si>
  <si>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</si>
  <si>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</si>
  <si>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</si>
  <si>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</si>
  <si>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</si>
  <si>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</si>
  <si>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</si>
  <si>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</si>
  <si>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</si>
  <si>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</si>
  <si>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</si>
  <si>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</si>
  <si>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</si>
  <si>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</si>
  <si>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</si>
  <si>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</si>
  <si>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</si>
  <si>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</si>
  <si>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</si>
  <si>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</si>
  <si>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</si>
  <si>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</si>
  <si>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</si>
  <si>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</si>
  <si>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</si>
  <si>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</si>
  <si>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</si>
  <si>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</si>
  <si>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</si>
  <si>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</si>
  <si>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</si>
  <si>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</si>
  <si>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</si>
  <si>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</si>
  <si>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</si>
  <si>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</si>
  <si>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</si>
  <si>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</si>
  <si>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</si>
  <si>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</si>
  <si>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</si>
  <si>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</si>
  <si>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</si>
  <si>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</si>
  <si>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</si>
  <si>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</si>
  <si>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</si>
  <si>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</si>
  <si>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</si>
  <si>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</si>
  <si>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</si>
  <si>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</si>
  <si>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</si>
  <si>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</si>
  <si>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</si>
  <si>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</si>
  <si>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</si>
  <si>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</si>
  <si>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</si>
  <si>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</si>
  <si>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</si>
  <si>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</si>
  <si>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</si>
  <si>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</si>
  <si>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</si>
  <si>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</si>
  <si>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</si>
  <si>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</si>
  <si>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</si>
  <si>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</si>
  <si>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</si>
  <si>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</si>
  <si>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</si>
  <si>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</si>
  <si>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</si>
  <si>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</si>
  <si>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</si>
  <si>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</si>
  <si>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</si>
  <si>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</si>
  <si>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</si>
  <si>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</si>
  <si>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</si>
  <si>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</si>
  <si>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</si>
  <si>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</si>
  <si>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</si>
  <si>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</si>
  <si>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</si>
  <si>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</si>
  <si>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</si>
  <si>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</si>
  <si>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</si>
  <si>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</si>
  <si>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</si>
  <si>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</si>
  <si>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</si>
  <si>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</si>
  <si>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</si>
  <si>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</si>
  <si>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</si>
  <si>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</si>
  <si>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</si>
  <si>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</si>
  <si>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</si>
  <si>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</si>
  <si>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</si>
  <si>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</si>
  <si>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</si>
  <si>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</si>
  <si>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</si>
  <si>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</si>
  <si>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</si>
  <si>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</si>
  <si>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</si>
  <si>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</si>
  <si>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</si>
  <si>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</si>
  <si>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</si>
  <si>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</si>
  <si>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</si>
  <si>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</si>
  <si>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</si>
  <si>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</si>
  <si>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</si>
  <si>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</si>
  <si>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</si>
  <si>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</si>
  <si>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</si>
  <si>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</si>
  <si>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</si>
  <si>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</si>
  <si>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</si>
  <si>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</si>
  <si>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</si>
  <si>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</si>
  <si>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</si>
  <si>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</si>
  <si>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</si>
  <si>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</si>
  <si>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</si>
  <si>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</si>
  <si>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</si>
  <si>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</si>
  <si>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</si>
  <si>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</si>
  <si>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</si>
  <si>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</si>
  <si>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</si>
  <si>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</si>
  <si>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</si>
  <si>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</si>
  <si>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</si>
  <si>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</si>
  <si>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</si>
  <si>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</si>
  <si>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</si>
  <si>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</si>
  <si>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</si>
  <si>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</si>
  <si>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</si>
  <si>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</si>
  <si>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</si>
  <si>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</si>
  <si>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</si>
  <si>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</si>
  <si>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</si>
  <si>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</si>
  <si>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</si>
  <si>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</si>
  <si>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</si>
  <si>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</si>
  <si>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</si>
  <si>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</si>
  <si>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</si>
  <si>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</si>
  <si>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</si>
  <si>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</si>
  <si>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</si>
  <si>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</si>
  <si>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</si>
  <si>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</si>
  <si>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</si>
  <si>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</si>
  <si>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</si>
  <si>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</si>
  <si>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</si>
  <si>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</si>
  <si>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</si>
  <si>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</si>
  <si>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</si>
  <si>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</si>
  <si>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</si>
  <si>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</si>
  <si>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</si>
  <si>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</si>
  <si>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</si>
  <si>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</si>
  <si>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</si>
  <si>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</si>
  <si>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</si>
  <si>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</si>
  <si>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</si>
  <si>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</si>
  <si>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</si>
  <si>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</si>
  <si>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</si>
  <si>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</si>
  <si>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</si>
  <si>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</si>
  <si>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</si>
  <si>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</si>
  <si>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</si>
  <si>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</si>
  <si>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</si>
  <si>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</si>
  <si>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</si>
  <si>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</si>
  <si>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</si>
  <si>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</si>
  <si>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</si>
  <si>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</si>
  <si>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</si>
  <si>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</si>
  <si>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</si>
  <si>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</si>
  <si>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</si>
  <si>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</si>
  <si>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</si>
  <si>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</si>
  <si>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</si>
  <si>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</si>
  <si>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</si>
  <si>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</si>
  <si>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</si>
  <si>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</si>
  <si>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</si>
  <si>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</si>
  <si>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</si>
  <si>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</si>
  <si>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</si>
  <si>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</si>
  <si>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</si>
  <si>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</si>
  <si>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</si>
  <si>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</si>
  <si>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</si>
  <si>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</si>
  <si>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</si>
  <si>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</si>
  <si>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</si>
  <si>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</si>
  <si>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</si>
  <si>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</si>
  <si>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</si>
  <si>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</si>
  <si>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</si>
  <si>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</si>
  <si>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</si>
  <si>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</si>
  <si>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</si>
  <si>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</si>
  <si>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</si>
  <si>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</si>
  <si>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</si>
  <si>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</si>
  <si>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</si>
  <si>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</si>
  <si>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</si>
  <si>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</si>
  <si>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</si>
  <si>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</si>
  <si>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</si>
  <si>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</si>
  <si>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</si>
  <si>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</si>
  <si>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</si>
  <si>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</si>
  <si>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</si>
  <si>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</si>
  <si>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</si>
  <si>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</si>
  <si>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</si>
  <si>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</si>
  <si>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</si>
  <si>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</si>
  <si>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</si>
  <si>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</si>
  <si>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</si>
  <si>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</si>
  <si>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</si>
  <si>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</si>
  <si>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</si>
  <si>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</si>
  <si>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</si>
  <si>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</si>
  <si>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</si>
  <si>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</si>
  <si>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</si>
  <si>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</si>
  <si>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</si>
  <si>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</si>
  <si>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</si>
  <si>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</si>
  <si>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</si>
  <si>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</si>
  <si>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</si>
  <si>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</si>
  <si>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</si>
  <si>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</si>
  <si>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</si>
  <si>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</si>
  <si>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</si>
  <si>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</si>
  <si>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</si>
  <si>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</si>
  <si>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</si>
  <si>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</si>
  <si>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</si>
  <si>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</si>
  <si>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</si>
  <si>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</si>
  <si>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</si>
  <si>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</si>
  <si>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</si>
  <si>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</si>
  <si>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</si>
  <si>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</si>
  <si>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</si>
  <si>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</si>
  <si>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</si>
  <si>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</si>
  <si>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</si>
  <si>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</si>
  <si>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</si>
  <si>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</si>
  <si>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</si>
  <si>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</si>
  <si>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</si>
  <si>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</si>
  <si>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</si>
  <si>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</si>
  <si>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</si>
  <si>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</si>
  <si>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</si>
  <si>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</si>
  <si>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</si>
  <si>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</si>
  <si>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</si>
  <si>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</si>
  <si>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</si>
  <si>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</si>
  <si>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</si>
  <si>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</si>
  <si>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</si>
  <si>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</si>
  <si>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</si>
  <si>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</si>
  <si>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</si>
  <si>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</si>
  <si>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</si>
  <si>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</si>
  <si>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</si>
  <si>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</si>
  <si>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</si>
  <si>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</si>
  <si>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</si>
  <si>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</si>
  <si>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</si>
  <si>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</si>
  <si>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</si>
  <si>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</si>
  <si>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</si>
  <si>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</si>
  <si>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</si>
  <si>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</si>
  <si>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</si>
  <si>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</si>
  <si>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</si>
  <si>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</si>
  <si>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</si>
  <si>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</si>
  <si>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</si>
  <si>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</si>
  <si>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</si>
  <si>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</si>
  <si>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</si>
  <si>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</si>
  <si>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</si>
  <si>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</si>
  <si>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</si>
  <si>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</si>
  <si>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</si>
  <si>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</si>
  <si>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</si>
  <si>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</si>
  <si>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</si>
  <si>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</si>
  <si>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</si>
  <si>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</si>
  <si>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</si>
  <si>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</si>
  <si>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</si>
  <si>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</si>
  <si>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</si>
  <si>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</si>
  <si>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</si>
  <si>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</si>
  <si>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</si>
  <si>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</si>
  <si>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</si>
  <si>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</si>
  <si>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</si>
  <si>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</si>
  <si>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</si>
  <si>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</si>
  <si>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</si>
  <si>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</si>
  <si>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</si>
  <si>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</si>
  <si>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</si>
  <si>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</si>
  <si>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</si>
  <si>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</si>
  <si>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</si>
  <si>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</si>
  <si>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</si>
  <si>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</si>
  <si>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</si>
  <si>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</si>
  <si>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</si>
  <si>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</si>
  <si>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</si>
  <si>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</si>
  <si>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</si>
  <si>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</si>
  <si>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</si>
  <si>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</si>
  <si>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</si>
  <si>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</si>
  <si>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</si>
  <si>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</si>
  <si>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</si>
  <si>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</si>
  <si>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</si>
  <si>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</si>
  <si>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</si>
  <si>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</si>
  <si>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</si>
  <si>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</si>
  <si>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</si>
  <si>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</si>
  <si>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</si>
  <si>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</si>
  <si>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</si>
  <si>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</si>
  <si>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</si>
  <si>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</si>
  <si>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</si>
  <si>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</si>
  <si>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</si>
  <si>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</si>
  <si>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</si>
  <si>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</si>
  <si>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</si>
  <si>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</si>
  <si>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</si>
  <si>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</si>
  <si>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</si>
  <si>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</si>
  <si>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</si>
  <si>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</si>
  <si>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</si>
  <si>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</si>
  <si>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</si>
  <si>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</si>
  <si>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</si>
  <si>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</si>
  <si>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</si>
  <si>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</si>
  <si>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</si>
  <si>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</si>
  <si>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</si>
  <si>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</si>
  <si>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</si>
  <si>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</si>
  <si>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</si>
  <si>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</si>
  <si>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</si>
  <si>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</si>
  <si>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</si>
  <si>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</si>
  <si>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</si>
  <si>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</si>
  <si>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</si>
  <si>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</si>
  <si>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</si>
  <si>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</si>
  <si>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</si>
  <si>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</si>
  <si>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</si>
  <si>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</si>
  <si>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</si>
  <si>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</si>
  <si>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</si>
  <si>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</si>
  <si>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</si>
  <si>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</si>
  <si>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</si>
  <si>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</si>
  <si>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</si>
  <si>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</si>
  <si>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</si>
  <si>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</si>
  <si>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</si>
  <si>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</si>
  <si>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</si>
  <si>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</si>
  <si>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</si>
  <si>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</si>
  <si>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</si>
  <si>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</si>
  <si>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</si>
  <si>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</si>
  <si>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</si>
  <si>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</si>
  <si>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</si>
  <si>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</si>
  <si>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</si>
  <si>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</si>
  <si>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</si>
  <si>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</si>
  <si>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</si>
  <si>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</si>
  <si>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</si>
  <si>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</si>
  <si>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</si>
  <si>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</si>
  <si>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</si>
  <si>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</si>
  <si>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</si>
  <si>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</si>
  <si>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</si>
  <si>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</si>
  <si>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</si>
  <si>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</si>
  <si>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</si>
  <si>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</si>
  <si>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</si>
  <si>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</si>
  <si>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</si>
  <si>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</si>
  <si>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</si>
  <si>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</si>
  <si>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</si>
  <si>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</si>
  <si>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</si>
  <si>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</si>
  <si>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</si>
  <si>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</si>
  <si>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</si>
  <si>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</si>
  <si>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</si>
  <si>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</si>
  <si>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</si>
  <si>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</si>
  <si>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</si>
  <si>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</si>
  <si>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</si>
  <si>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</si>
  <si>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</si>
  <si>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</si>
  <si>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</si>
  <si>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</si>
  <si>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</si>
  <si>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</si>
  <si>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</si>
  <si>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</si>
  <si>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</si>
  <si>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</si>
  <si>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</si>
  <si>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</si>
  <si>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</si>
  <si>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</si>
  <si>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</si>
  <si>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</si>
  <si>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</si>
  <si>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</si>
  <si>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</si>
  <si>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</si>
  <si>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</si>
  <si>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</si>
  <si>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</si>
  <si>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</si>
  <si>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</si>
  <si>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</si>
  <si>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</si>
  <si>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</si>
  <si>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</si>
  <si>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</si>
  <si>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</si>
  <si>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</si>
  <si>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</si>
  <si>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</si>
  <si>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</si>
  <si>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</si>
  <si>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</si>
  <si>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</si>
  <si>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</si>
  <si>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</si>
  <si>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</si>
  <si>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</si>
  <si>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</si>
  <si>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</si>
  <si>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</si>
  <si>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</si>
  <si>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</si>
  <si>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</si>
  <si>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</si>
  <si>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</si>
  <si>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</si>
  <si>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</si>
  <si>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</si>
  <si>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</si>
  <si>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</si>
  <si>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</si>
  <si>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</si>
  <si>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</si>
  <si>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</si>
  <si>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</si>
  <si>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</si>
  <si>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</si>
  <si>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</si>
  <si>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</si>
  <si>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</si>
  <si>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</si>
  <si>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</si>
  <si>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</si>
  <si>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</si>
  <si>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</si>
  <si>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</si>
  <si>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</si>
  <si>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</si>
  <si>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</si>
  <si>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</si>
  <si>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</si>
  <si>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</si>
  <si>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</si>
  <si>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</si>
  <si>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</si>
  <si>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</si>
  <si>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</si>
  <si>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</si>
  <si>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</si>
  <si>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</si>
  <si>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</si>
  <si>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</si>
  <si>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</si>
  <si>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</si>
  <si>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</si>
  <si>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</si>
  <si>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</si>
  <si>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</si>
  <si>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</si>
  <si>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</si>
  <si>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</si>
  <si>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</si>
  <si>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</si>
  <si>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</si>
  <si>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</si>
  <si>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</si>
  <si>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</si>
  <si>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</si>
  <si>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</si>
  <si>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</si>
  <si>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</si>
  <si>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</si>
  <si>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</si>
  <si>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</si>
  <si>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</si>
  <si>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</si>
  <si>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</si>
  <si>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</si>
  <si>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</si>
  <si>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</si>
  <si>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</si>
  <si>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</si>
  <si>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</si>
  <si>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</si>
  <si>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</si>
  <si>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</si>
  <si>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</si>
  <si>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</si>
  <si>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</si>
  <si>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</si>
  <si>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</si>
  <si>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</si>
  <si>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</si>
  <si>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</si>
  <si>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</si>
  <si>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</si>
  <si>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</si>
  <si>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</si>
  <si>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</si>
  <si>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</si>
  <si>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</si>
  <si>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</si>
  <si>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</si>
  <si>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</si>
  <si>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</si>
  <si>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</si>
  <si>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</si>
  <si>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</si>
  <si>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</si>
  <si>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</si>
  <si>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</si>
  <si>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</si>
  <si>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</si>
  <si>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</si>
  <si>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</si>
  <si>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</si>
  <si>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</si>
  <si>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</si>
  <si>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</si>
  <si>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</si>
  <si>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</si>
  <si>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</si>
  <si>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</si>
  <si>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</si>
  <si>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</si>
  <si>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</si>
  <si>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</si>
  <si>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</si>
  <si>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</si>
  <si>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</si>
  <si>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</si>
  <si>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</si>
  <si>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</si>
  <si>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</si>
  <si>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</si>
  <si>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</si>
  <si>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</si>
  <si>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</si>
  <si>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</si>
  <si>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</si>
  <si>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</si>
  <si>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</si>
  <si>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</si>
  <si>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</si>
  <si>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</si>
  <si>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</si>
  <si>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</si>
  <si>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</si>
  <si>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</si>
  <si>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</si>
  <si>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</si>
  <si>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</si>
  <si>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</si>
  <si>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</si>
  <si>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</si>
  <si>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</si>
  <si>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</si>
  <si>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</si>
  <si>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</si>
  <si>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</si>
  <si>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</si>
  <si>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</si>
  <si>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</si>
  <si>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</si>
  <si>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</si>
  <si>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</si>
  <si>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</si>
  <si>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</si>
  <si>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</si>
  <si>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</si>
  <si>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</si>
  <si>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</si>
  <si>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</si>
  <si>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</si>
  <si>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</si>
  <si>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</si>
  <si>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</si>
  <si>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</si>
  <si>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</si>
  <si>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</si>
  <si>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</si>
  <si>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</si>
  <si>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</si>
  <si>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</si>
  <si>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</si>
  <si>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</si>
  <si>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</si>
  <si>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</si>
  <si>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</si>
  <si>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</si>
  <si>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</si>
  <si>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</si>
  <si>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</si>
  <si>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</si>
  <si>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</si>
  <si>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</si>
  <si>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</si>
  <si>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</si>
  <si>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</si>
  <si>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</si>
  <si>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</si>
  <si>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</si>
  <si>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</si>
  <si>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</si>
  <si>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</si>
  <si>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</si>
  <si>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</si>
  <si>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</si>
  <si>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</si>
  <si>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</si>
  <si>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</si>
  <si>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</si>
  <si>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</si>
  <si>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</si>
  <si>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</si>
  <si>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</si>
  <si>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</si>
  <si>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</si>
  <si>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</si>
  <si>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</si>
  <si>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</si>
  <si>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</si>
  <si>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</si>
  <si>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</si>
  <si>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</si>
  <si>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</si>
  <si>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</si>
  <si>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</si>
  <si>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</si>
  <si>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</si>
  <si>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</si>
  <si>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</si>
  <si>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</si>
  <si>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</si>
  <si>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</si>
  <si>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</si>
  <si>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</si>
  <si>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</si>
  <si>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</si>
  <si>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</si>
  <si>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</si>
  <si>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</si>
  <si>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</si>
  <si>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</si>
  <si>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</si>
  <si>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</si>
  <si>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</si>
  <si>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</si>
  <si>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</si>
  <si>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</si>
  <si>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</si>
  <si>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</si>
  <si>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</si>
  <si>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</si>
  <si>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</si>
  <si>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</si>
  <si>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</si>
  <si>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</si>
  <si>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</si>
  <si>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</si>
  <si>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</si>
  <si>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</si>
  <si>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</si>
  <si>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</si>
  <si>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</si>
  <si>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</si>
  <si>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</si>
  <si>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</si>
  <si>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</si>
  <si>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</si>
  <si>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</si>
  <si>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</si>
  <si>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</si>
  <si>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</si>
  <si>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</si>
  <si>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</si>
  <si>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</si>
  <si>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</si>
  <si>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</si>
  <si>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</si>
  <si>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</si>
  <si>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</si>
  <si>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</si>
  <si>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</si>
  <si>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</si>
  <si>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</si>
  <si>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</si>
  <si>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</si>
  <si>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</si>
  <si>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</si>
  <si>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</si>
  <si>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</si>
  <si>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</si>
  <si>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</si>
  <si>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</si>
  <si>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</si>
  <si>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</si>
  <si>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</si>
  <si>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</si>
  <si>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</si>
  <si>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</si>
  <si>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</si>
  <si>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</si>
  <si>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</si>
  <si>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</si>
  <si>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</si>
  <si>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</si>
  <si>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</si>
  <si>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</si>
  <si>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</si>
  <si>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</si>
  <si>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</si>
  <si>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</si>
  <si>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</si>
  <si>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</si>
  <si>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</si>
  <si>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</si>
  <si>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</si>
  <si>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</si>
  <si>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</si>
  <si>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</si>
  <si>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</si>
  <si>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</si>
  <si>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</si>
  <si>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</si>
  <si>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</si>
  <si>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</si>
  <si>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</si>
  <si>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</si>
  <si>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</si>
  <si>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</si>
  <si>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</si>
  <si>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</si>
  <si>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</si>
  <si>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</si>
  <si>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</si>
  <si>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</si>
  <si>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</si>
  <si>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</si>
  <si>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</si>
  <si>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</si>
  <si>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</si>
  <si>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</si>
  <si>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</si>
  <si>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</si>
  <si>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</si>
  <si>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</si>
  <si>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</si>
  <si>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</si>
  <si>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</si>
  <si>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</si>
  <si>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</si>
  <si>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</si>
  <si>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</si>
  <si>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</si>
  <si>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</si>
  <si>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</si>
  <si>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</si>
  <si>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</si>
  <si>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</si>
  <si>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</si>
  <si>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</si>
  <si>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</si>
  <si>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</si>
  <si>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</si>
  <si>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</si>
  <si>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</si>
  <si>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</si>
  <si>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</si>
  <si>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</si>
  <si>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</si>
  <si>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</si>
  <si>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</si>
  <si>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</si>
  <si>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</si>
  <si>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</si>
  <si>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</si>
  <si>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</si>
  <si>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</si>
  <si>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</si>
  <si>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</si>
  <si>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</si>
  <si>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</si>
  <si>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</si>
  <si>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</si>
  <si>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</si>
  <si>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</si>
  <si>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</si>
  <si>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</si>
  <si>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</si>
  <si>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</si>
  <si>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</si>
  <si>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</si>
  <si>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</si>
  <si>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</si>
  <si>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</si>
  <si>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</si>
  <si>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</si>
  <si>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</si>
  <si>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</si>
  <si>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</si>
  <si>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</si>
  <si>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</si>
  <si>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</si>
  <si>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</si>
  <si>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</si>
  <si>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</si>
  <si>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</si>
  <si>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</si>
  <si>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</si>
  <si>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</si>
  <si>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</si>
  <si>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</si>
  <si>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</si>
  <si>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</si>
  <si>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</si>
  <si>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</si>
  <si>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</si>
  <si>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</si>
  <si>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</si>
  <si>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</si>
  <si>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</si>
  <si>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</si>
  <si>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</si>
  <si>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</si>
  <si>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</si>
  <si>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</si>
  <si>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</si>
  <si>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</si>
  <si>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</si>
  <si>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</si>
  <si>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</si>
  <si>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</si>
  <si>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</si>
  <si>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</si>
  <si>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</si>
  <si>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</si>
  <si>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</si>
  <si>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</si>
  <si>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</si>
  <si>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</si>
  <si>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</si>
  <si>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</si>
  <si>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</si>
  <si>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</si>
  <si>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</si>
  <si>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</si>
  <si>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</si>
  <si>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</si>
  <si>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</si>
  <si>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</si>
  <si>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</si>
  <si>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</si>
  <si>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</si>
  <si>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</si>
  <si>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</si>
  <si>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</si>
  <si>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</si>
  <si>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</si>
  <si>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</si>
  <si>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</si>
  <si>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</si>
  <si>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</si>
  <si>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</si>
  <si>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</si>
  <si>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</si>
  <si>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</si>
  <si>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</si>
  <si>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</si>
  <si>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</si>
  <si>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</si>
  <si>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</si>
  <si>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</si>
  <si>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</si>
  <si>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</si>
  <si>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</si>
  <si>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</si>
  <si>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</si>
  <si>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</si>
  <si>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</si>
  <si>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</si>
  <si>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</si>
  <si>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</si>
  <si>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</si>
  <si>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</si>
  <si>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</si>
  <si>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</si>
  <si>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</si>
  <si>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</si>
  <si>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</si>
  <si>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</si>
  <si>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</si>
  <si>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</si>
  <si>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</si>
  <si>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</si>
  <si>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</si>
  <si>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</si>
  <si>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</si>
  <si>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</si>
  <si>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</si>
  <si>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</si>
  <si>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</si>
  <si>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</si>
  <si>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</si>
  <si>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</si>
  <si>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</si>
  <si>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</si>
  <si>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</si>
  <si>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</si>
  <si>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</si>
  <si>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</si>
  <si>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</si>
  <si>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</si>
  <si>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</si>
  <si>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</si>
  <si>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</si>
  <si>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</si>
  <si>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</si>
  <si>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</si>
  <si>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</si>
  <si>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</si>
  <si>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</si>
  <si>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</si>
  <si>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</si>
  <si>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</si>
  <si>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</si>
  <si>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</si>
  <si>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</si>
  <si>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</si>
  <si>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</si>
  <si>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</si>
  <si>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</si>
  <si>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</si>
  <si>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</si>
  <si>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</si>
  <si>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</si>
  <si>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</si>
  <si>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</si>
  <si>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</si>
  <si>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</si>
  <si>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</si>
  <si>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</si>
  <si>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</si>
  <si>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</si>
  <si>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</si>
  <si>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</si>
  <si>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</si>
  <si>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</si>
  <si>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</si>
  <si>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</si>
  <si>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</si>
  <si>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</si>
  <si>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</si>
  <si>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</si>
  <si>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</si>
  <si>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</si>
  <si>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</si>
  <si>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</si>
  <si>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</si>
  <si>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</si>
  <si>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</si>
  <si>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</si>
  <si>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</si>
  <si>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</si>
  <si>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</si>
  <si>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</si>
  <si>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</si>
  <si>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</si>
  <si>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</si>
  <si>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</si>
  <si>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</si>
  <si>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</si>
  <si>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</si>
  <si>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</si>
  <si>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</si>
  <si>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</si>
  <si>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</si>
  <si>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</si>
  <si>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</si>
  <si>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</si>
  <si>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</si>
  <si>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</si>
  <si>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</si>
  <si>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</si>
  <si>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</si>
  <si>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</si>
  <si>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</si>
  <si>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</si>
  <si>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</si>
  <si>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</si>
  <si>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</si>
  <si>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</si>
  <si>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</si>
  <si>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</si>
  <si>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</si>
  <si>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</si>
  <si>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</si>
  <si>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</si>
  <si>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</si>
  <si>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</si>
  <si>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</si>
  <si>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</si>
  <si>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</si>
  <si>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</si>
  <si>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</si>
  <si>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</si>
  <si>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</si>
  <si>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</si>
  <si>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</si>
  <si>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</si>
  <si>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</si>
  <si>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</si>
  <si>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</si>
  <si>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</si>
  <si>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</si>
  <si>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</si>
  <si>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</si>
  <si>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</si>
  <si>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</si>
  <si>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</si>
  <si>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</si>
  <si>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</si>
  <si>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</si>
  <si>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</si>
  <si>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</si>
  <si>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</si>
  <si>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</si>
  <si>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</si>
  <si>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</si>
  <si>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</si>
  <si>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</si>
  <si>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</si>
  <si>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</si>
  <si>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</si>
  <si>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</si>
  <si>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</si>
  <si>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</si>
  <si>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</si>
  <si>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</si>
  <si>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</si>
  <si>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</si>
  <si>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</si>
  <si>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</si>
  <si>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</si>
  <si>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</si>
  <si>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</si>
  <si>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</si>
  <si>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</si>
  <si>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</si>
  <si>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</si>
  <si>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</si>
  <si>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</si>
  <si>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</si>
  <si>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</si>
  <si>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</si>
  <si>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</si>
  <si>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</si>
  <si>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</si>
  <si>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</si>
  <si>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</si>
  <si>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</si>
  <si>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</si>
  <si>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</si>
  <si>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</si>
  <si>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</si>
  <si>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</si>
  <si>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</si>
  <si>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</si>
  <si>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</si>
  <si>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</si>
  <si>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</si>
  <si>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</si>
  <si>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</si>
  <si>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</si>
  <si>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</si>
  <si>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</si>
  <si>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</si>
  <si>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</si>
  <si>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</si>
  <si>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</si>
  <si>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</si>
  <si>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</si>
  <si>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</si>
  <si>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</si>
  <si>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</si>
  <si>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</si>
  <si>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</si>
  <si>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</si>
  <si>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</si>
  <si>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</si>
  <si>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</si>
  <si>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</si>
  <si>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</si>
  <si>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</si>
  <si>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</si>
  <si>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</si>
  <si>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</si>
  <si>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</si>
  <si>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</si>
  <si>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</si>
  <si>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</si>
  <si>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</si>
  <si>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</si>
  <si>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</si>
  <si>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</si>
  <si>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</si>
  <si>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</si>
  <si>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</si>
  <si>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</si>
  <si>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</si>
  <si>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</si>
  <si>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</si>
  <si>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</si>
  <si>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</si>
  <si>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</si>
  <si>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</si>
  <si>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</si>
  <si>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</si>
  <si>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</si>
  <si>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</si>
  <si>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</si>
  <si>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</si>
  <si>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</si>
  <si>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</si>
  <si>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</si>
  <si>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</si>
  <si>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</si>
  <si>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</si>
  <si>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</si>
  <si>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</si>
  <si>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</si>
  <si>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</si>
  <si>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</si>
  <si>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</si>
  <si>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</si>
  <si>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</si>
  <si>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</si>
  <si>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</si>
  <si>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</si>
  <si>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</si>
  <si>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</si>
  <si>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</si>
  <si>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</si>
  <si>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</si>
  <si>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</si>
  <si>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</si>
  <si>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</si>
  <si>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</si>
  <si>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</si>
  <si>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</si>
  <si>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</si>
  <si>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</si>
  <si>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</si>
  <si>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</si>
  <si>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</si>
  <si>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</si>
  <si>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</si>
  <si>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</si>
  <si>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</si>
  <si>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</si>
  <si>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</si>
  <si>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</si>
  <si>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</si>
  <si>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</si>
  <si>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</si>
  <si>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</si>
  <si>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</si>
  <si>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</si>
  <si>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</si>
  <si>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</si>
  <si>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</si>
  <si>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</si>
  <si>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</si>
  <si>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</si>
  <si>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</si>
  <si>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</si>
  <si>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</si>
  <si>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</si>
  <si>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</si>
  <si>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</si>
  <si>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</si>
  <si>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</si>
  <si>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</si>
  <si>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</si>
  <si>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</si>
  <si>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</si>
  <si>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</si>
  <si>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</si>
  <si>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</si>
  <si>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</si>
  <si>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</si>
  <si>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</si>
  <si>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</si>
  <si>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</si>
  <si>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</si>
  <si>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</si>
  <si>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</si>
  <si>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</si>
  <si>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</si>
  <si>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</si>
  <si>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</si>
  <si>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</si>
  <si>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</si>
  <si>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</si>
  <si>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</si>
  <si>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</si>
  <si>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</si>
  <si>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</si>
  <si>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</si>
  <si>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</si>
  <si>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</si>
  <si>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</si>
  <si>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</si>
  <si>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</si>
  <si>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</si>
  <si>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</si>
  <si>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</si>
  <si>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</si>
  <si>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</si>
  <si>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</si>
  <si>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</si>
  <si>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</si>
  <si>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</si>
  <si>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</si>
  <si>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</si>
  <si>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</si>
  <si>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</si>
  <si>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</si>
  <si>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</si>
  <si>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</si>
  <si>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</si>
  <si>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</si>
  <si>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</si>
  <si>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</si>
  <si>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</si>
  <si>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</si>
  <si>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</si>
  <si>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</si>
  <si>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</si>
  <si>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</si>
  <si>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</si>
  <si>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</si>
  <si>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</si>
  <si>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</si>
  <si>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</si>
  <si>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</si>
  <si>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</si>
  <si>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</si>
  <si>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</si>
  <si>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</si>
  <si>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</si>
  <si>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</si>
  <si>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</si>
  <si>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</si>
  <si>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</si>
  <si>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</si>
  <si>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</si>
  <si>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</si>
  <si>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</si>
  <si>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</si>
  <si>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</si>
  <si>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</si>
  <si>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</si>
  <si>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</si>
  <si>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</si>
  <si>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</si>
  <si>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</si>
  <si>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</si>
  <si>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</si>
  <si>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</si>
  <si>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</si>
  <si>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</si>
  <si>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</si>
  <si>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</si>
  <si>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</si>
  <si>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</si>
  <si>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</si>
  <si>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</si>
  <si>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</si>
  <si>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</si>
  <si>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</si>
  <si>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</si>
  <si>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</si>
  <si>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</si>
  <si>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</si>
  <si>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</si>
  <si>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</si>
  <si>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</si>
  <si>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</si>
  <si>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</si>
  <si>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</si>
  <si>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</si>
  <si>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</si>
  <si>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</si>
  <si>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</si>
  <si>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</si>
  <si>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</si>
  <si>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</si>
  <si>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</si>
  <si>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</si>
  <si>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</si>
  <si>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</si>
  <si>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</si>
  <si>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</si>
  <si>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</si>
  <si>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</si>
  <si>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</si>
  <si>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</si>
  <si>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</si>
  <si>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</si>
  <si>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</si>
  <si>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</si>
  <si>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</si>
  <si>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</si>
  <si>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</si>
  <si>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</si>
  <si>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</si>
  <si>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</si>
  <si>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</si>
  <si>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</si>
  <si>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</si>
  <si>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</si>
  <si>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</si>
  <si>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</si>
  <si>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</si>
  <si>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</si>
  <si>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</si>
  <si>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</si>
  <si>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</si>
  <si>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</si>
  <si>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</si>
  <si>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</si>
  <si>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</si>
  <si>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</si>
  <si>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</si>
  <si>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</si>
  <si>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</si>
  <si>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</si>
  <si>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</si>
  <si>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</si>
  <si>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</si>
  <si>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</si>
  <si>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</si>
  <si>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</si>
  <si>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</si>
  <si>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</si>
  <si>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</si>
  <si>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</si>
  <si>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</si>
  <si>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</si>
  <si>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</si>
  <si>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</si>
  <si>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</si>
  <si>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</si>
  <si>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</si>
  <si>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</si>
  <si>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</si>
  <si>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</si>
  <si>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</si>
  <si>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</si>
  <si>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</si>
  <si>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</si>
  <si>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</si>
  <si>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</si>
  <si>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</si>
  <si>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</si>
  <si>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</si>
  <si>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</si>
  <si>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</si>
  <si>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</si>
  <si>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</si>
  <si>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</si>
  <si>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</si>
  <si>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</si>
  <si>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</si>
  <si>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</si>
  <si>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</si>
  <si>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</si>
  <si>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</si>
  <si>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</si>
  <si>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</si>
  <si>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</si>
  <si>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</si>
  <si>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</si>
  <si>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</si>
  <si>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</si>
  <si>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</si>
  <si>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</si>
  <si>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</si>
  <si>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</si>
  <si>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</si>
  <si>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</si>
  <si>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</si>
  <si>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</si>
  <si>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</si>
  <si>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</si>
  <si>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</si>
  <si>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</si>
  <si>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</si>
  <si>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</si>
  <si>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</si>
  <si>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</si>
  <si>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</si>
  <si>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</si>
  <si>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</si>
  <si>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</si>
  <si>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</si>
  <si>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</si>
  <si>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</si>
  <si>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</si>
  <si>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</si>
  <si>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</si>
  <si>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</si>
  <si>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</si>
  <si>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</si>
  <si>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</si>
  <si>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</si>
  <si>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</si>
  <si>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</si>
  <si>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</si>
  <si>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</si>
  <si>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</si>
  <si>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</si>
  <si>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</si>
  <si>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</si>
  <si>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</si>
  <si>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</si>
  <si>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</si>
  <si>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</si>
  <si>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</si>
  <si>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</si>
  <si>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</si>
  <si>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</si>
  <si>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</si>
  <si>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</si>
  <si>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</si>
  <si>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</si>
  <si>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</si>
  <si>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</si>
  <si>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</si>
  <si>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</si>
  <si>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</si>
  <si>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</si>
  <si>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</si>
  <si>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</si>
  <si>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</si>
  <si>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</si>
  <si>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</si>
  <si>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</si>
  <si>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</si>
  <si>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</si>
  <si>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</si>
  <si>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</si>
  <si>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</si>
  <si>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</si>
  <si>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</si>
  <si>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</si>
  <si>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</si>
  <si>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</si>
  <si>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</si>
  <si>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</si>
  <si>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</si>
  <si>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</si>
  <si>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</si>
  <si>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</si>
  <si>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</si>
  <si>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</si>
  <si>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</si>
  <si>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</si>
  <si>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</si>
  <si>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</si>
  <si>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</si>
  <si>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</si>
  <si>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</si>
  <si>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</si>
  <si>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</si>
  <si>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</si>
  <si>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</si>
  <si>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</si>
  <si>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</si>
  <si>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</si>
  <si>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</si>
  <si>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</si>
  <si>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</si>
  <si>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</si>
  <si>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</si>
  <si>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</si>
  <si>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</si>
  <si>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</si>
  <si>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</si>
  <si>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</si>
  <si>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</si>
  <si>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</si>
  <si>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</si>
  <si>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</si>
  <si>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</si>
  <si>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</si>
  <si>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</si>
  <si>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</si>
  <si>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</si>
  <si>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</si>
  <si>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</si>
  <si>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</si>
  <si>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</si>
  <si>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</si>
  <si>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</si>
  <si>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</si>
  <si>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</si>
  <si>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</si>
  <si>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</si>
  <si>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</si>
  <si>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</si>
  <si>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</si>
  <si>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</si>
  <si>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</si>
  <si>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</si>
  <si>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</si>
  <si>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</si>
  <si>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</si>
  <si>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</si>
  <si>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</si>
  <si>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</si>
  <si>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</si>
  <si>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</si>
  <si>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</si>
  <si>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</si>
  <si>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</si>
  <si>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</si>
  <si>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</si>
  <si>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</si>
  <si>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</si>
  <si>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</si>
  <si>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</si>
  <si>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</si>
  <si>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</si>
  <si>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</si>
  <si>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</si>
  <si>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</si>
  <si>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</si>
  <si>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</si>
  <si>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</si>
  <si>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</si>
  <si>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</si>
  <si>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</si>
  <si>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</si>
  <si>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</si>
  <si>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</si>
  <si>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</si>
  <si>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</si>
  <si>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</si>
  <si>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</si>
  <si>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</si>
  <si>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</si>
  <si>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</si>
  <si>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</si>
  <si>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</si>
  <si>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</si>
  <si>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</si>
  <si>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</si>
  <si>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</si>
  <si>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</si>
  <si>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</si>
  <si>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</si>
  <si>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</si>
  <si>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</si>
  <si>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</si>
  <si>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</si>
  <si>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</si>
  <si>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</si>
  <si>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</si>
  <si>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</si>
  <si>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</si>
  <si>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</si>
  <si>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</si>
  <si>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</si>
  <si>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</si>
  <si>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</si>
  <si>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</si>
  <si>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</si>
  <si>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</si>
  <si>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</si>
  <si>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</si>
  <si>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</si>
  <si>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</si>
  <si>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</si>
  <si>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</si>
  <si>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</si>
  <si>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</si>
  <si>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</si>
  <si>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</si>
  <si>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</si>
  <si>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</si>
  <si>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</si>
  <si>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</si>
  <si>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</si>
  <si>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</si>
  <si>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</si>
  <si>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</si>
  <si>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</si>
  <si>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</si>
  <si>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</si>
  <si>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</si>
  <si>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</si>
  <si>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</si>
  <si>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</si>
  <si>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</si>
  <si>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</si>
  <si>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</si>
  <si>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</si>
  <si>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</si>
  <si>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</si>
  <si>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</si>
  <si>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</si>
  <si>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</si>
  <si>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</si>
  <si>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</si>
  <si>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</si>
  <si>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</si>
  <si>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</si>
  <si>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</si>
  <si>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</si>
  <si>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</si>
  <si>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</si>
  <si>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</si>
  <si>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</si>
  <si>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</si>
  <si>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</si>
  <si>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</si>
  <si>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</si>
  <si>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</si>
  <si>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</si>
  <si>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</si>
  <si>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</si>
  <si>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</si>
  <si>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</si>
  <si>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</si>
  <si>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</si>
  <si>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</si>
  <si>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</si>
  <si>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</si>
  <si>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</si>
  <si>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</si>
  <si>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</si>
  <si>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</si>
  <si>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</si>
  <si>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</si>
  <si>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</si>
  <si>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</si>
  <si>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</si>
  <si>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</si>
  <si>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</si>
  <si>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</si>
  <si>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</si>
  <si>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</si>
  <si>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</si>
  <si>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</si>
  <si>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</si>
  <si>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</si>
  <si>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</si>
  <si>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</si>
  <si>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</si>
  <si>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</si>
  <si>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</si>
  <si>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</si>
  <si>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</si>
  <si>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</si>
  <si>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</si>
  <si>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</si>
  <si>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</si>
  <si>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</si>
  <si>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</si>
  <si>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</si>
  <si>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</si>
  <si>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</si>
  <si>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</si>
  <si>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</si>
  <si>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</si>
  <si>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</si>
  <si>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</si>
  <si>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</si>
  <si>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</si>
  <si>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</si>
  <si>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</si>
  <si>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</si>
  <si>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</si>
  <si>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</si>
  <si>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</si>
  <si>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</si>
  <si>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</si>
  <si>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</si>
  <si>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</si>
  <si>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</si>
  <si>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</si>
  <si>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</si>
  <si>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</si>
  <si>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</si>
  <si>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</si>
  <si>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</si>
  <si>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</si>
  <si>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</si>
  <si>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</si>
  <si>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</si>
  <si>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</si>
  <si>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</si>
  <si>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</si>
  <si>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</si>
  <si>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</si>
  <si>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</si>
  <si>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</si>
  <si>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</si>
  <si>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</si>
  <si>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</si>
  <si>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</si>
  <si>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</si>
  <si>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</si>
  <si>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</si>
  <si>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</si>
  <si>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</si>
  <si>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</si>
  <si>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</si>
  <si>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</si>
  <si>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</si>
  <si>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</si>
  <si>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</si>
  <si>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</si>
  <si>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</si>
  <si>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</si>
  <si>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</si>
  <si>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</si>
  <si>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</si>
  <si>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</si>
  <si>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</si>
  <si>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</si>
  <si>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</si>
  <si>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</si>
  <si>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</si>
  <si>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</si>
  <si>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</si>
  <si>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</si>
  <si>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</si>
  <si>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</si>
  <si>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</si>
  <si>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</si>
  <si>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</si>
  <si>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</si>
  <si>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</si>
  <si>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</si>
  <si>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</si>
  <si>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</si>
  <si>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</si>
  <si>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</si>
  <si>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</si>
  <si>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</si>
  <si>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</si>
  <si>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</si>
  <si>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</si>
  <si>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</si>
  <si>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</si>
  <si>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</si>
  <si>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</si>
  <si>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</si>
  <si>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</si>
  <si>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</si>
  <si>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</si>
  <si>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</si>
  <si>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</si>
  <si>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</si>
  <si>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</si>
  <si>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</si>
  <si>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</si>
  <si>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</si>
  <si>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</si>
  <si>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</si>
  <si>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</si>
  <si>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</si>
  <si>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</si>
  <si>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</si>
  <si>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</si>
  <si>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</si>
  <si>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</si>
  <si>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</si>
  <si>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</si>
  <si>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</si>
  <si>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</si>
  <si>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</si>
  <si>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</si>
  <si>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</si>
  <si>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</si>
  <si>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</si>
  <si>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</si>
  <si>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</si>
  <si>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</si>
  <si>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</si>
  <si>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</si>
  <si>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</si>
  <si>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</si>
  <si>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</si>
  <si>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</si>
  <si>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</si>
  <si>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</si>
  <si>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</si>
  <si>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</si>
  <si>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</si>
  <si>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</si>
  <si>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</si>
  <si>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</si>
  <si>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</si>
  <si>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</si>
  <si>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</si>
  <si>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</si>
  <si>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</si>
  <si>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</si>
  <si>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</si>
  <si>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</si>
  <si>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</si>
  <si>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</si>
  <si>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</si>
  <si>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</si>
  <si>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</si>
  <si>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</si>
  <si>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</si>
  <si>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</si>
  <si>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</si>
  <si>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</si>
  <si>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</si>
  <si>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</si>
  <si>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</si>
  <si>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</si>
  <si>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</si>
  <si>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</si>
  <si>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</si>
  <si>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</si>
  <si>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</si>
  <si>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</si>
  <si>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</si>
  <si>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</si>
  <si>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</si>
  <si>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</si>
  <si>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</si>
  <si>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</si>
  <si>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</si>
  <si>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</si>
  <si>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</si>
  <si>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</si>
  <si>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</si>
  <si>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</si>
  <si>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</si>
  <si>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</si>
  <si>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</si>
  <si>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</si>
  <si>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</si>
  <si>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</si>
  <si>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</si>
  <si>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</si>
  <si>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</si>
  <si>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</si>
  <si>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</si>
  <si>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</si>
  <si>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</si>
  <si>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</si>
  <si>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</si>
  <si>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</si>
  <si>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</si>
  <si>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</si>
  <si>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</si>
  <si>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</si>
  <si>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</si>
  <si>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</si>
  <si>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</si>
  <si>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</si>
  <si>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</si>
  <si>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</si>
  <si>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</si>
  <si>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</si>
  <si>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</si>
  <si>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</si>
  <si>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</si>
  <si>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</si>
  <si>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</si>
  <si>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</si>
  <si>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</si>
  <si>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</si>
  <si>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</si>
  <si>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</si>
  <si>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</si>
  <si>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</si>
  <si>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</si>
  <si>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</si>
  <si>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</si>
  <si>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</si>
  <si>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</si>
  <si>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</si>
  <si>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</si>
  <si>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</si>
  <si>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</si>
  <si>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</si>
  <si>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</si>
  <si>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</si>
  <si>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</si>
  <si>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</si>
  <si>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</si>
  <si>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</si>
  <si>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</si>
  <si>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</si>
  <si>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</si>
  <si>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</si>
  <si>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</si>
  <si>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</si>
  <si>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</si>
  <si>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</si>
  <si>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</si>
  <si>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</si>
  <si>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</si>
  <si>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</si>
  <si>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</si>
  <si>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</si>
  <si>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</si>
  <si>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</si>
  <si>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</si>
  <si>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</si>
  <si>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</si>
  <si>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</si>
  <si>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</si>
  <si>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</si>
  <si>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</si>
  <si>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</si>
  <si>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</si>
  <si>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</si>
  <si>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</si>
  <si>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</si>
  <si>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</si>
  <si>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</si>
  <si>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</si>
  <si>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</si>
  <si>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</si>
  <si>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</si>
  <si>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</si>
  <si>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</si>
  <si>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</si>
  <si>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</si>
  <si>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</si>
  <si>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</si>
  <si>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</si>
  <si>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</si>
  <si>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</si>
  <si>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</si>
  <si>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</si>
  <si>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</si>
  <si>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</si>
  <si>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</si>
  <si>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</si>
  <si>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</si>
  <si>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</si>
  <si>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</si>
  <si>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</si>
  <si>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</si>
  <si>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</si>
  <si>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</si>
  <si>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</si>
  <si>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</si>
  <si>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</si>
  <si>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</si>
  <si>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</si>
  <si>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</si>
  <si>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</si>
  <si>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</si>
  <si>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</si>
  <si>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</si>
  <si>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</si>
  <si>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</si>
  <si>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</si>
  <si>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</si>
  <si>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</si>
  <si>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</si>
  <si>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</si>
  <si>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</si>
  <si>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</si>
  <si>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</si>
  <si>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</si>
  <si>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</si>
  <si>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</si>
  <si>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</si>
  <si>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</si>
  <si>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</si>
  <si>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</si>
  <si>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</si>
  <si>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</si>
  <si>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</si>
  <si>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</si>
  <si>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</si>
  <si>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</si>
  <si>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</si>
  <si>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</si>
  <si>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</si>
  <si>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</si>
  <si>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</si>
  <si>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</si>
  <si>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</si>
  <si>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</si>
  <si>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</si>
  <si>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</si>
  <si>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</si>
  <si>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</si>
  <si>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</si>
  <si>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</si>
  <si>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</si>
  <si>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</si>
  <si>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</si>
  <si>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</si>
  <si>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</si>
  <si>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</si>
  <si>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</si>
  <si>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</si>
  <si>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</si>
  <si>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</si>
  <si>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</si>
  <si>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</si>
  <si>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</si>
  <si>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</si>
  <si>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</si>
  <si>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</si>
  <si>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</si>
  <si>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</si>
  <si>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</si>
  <si>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</si>
  <si>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</si>
  <si>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</si>
  <si>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</si>
  <si>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</si>
  <si>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</si>
  <si>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</si>
  <si>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</si>
  <si>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</si>
  <si>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</si>
  <si>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</si>
  <si>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</si>
  <si>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</si>
  <si>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</si>
  <si>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</si>
  <si>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</si>
  <si>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</si>
  <si>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</si>
  <si>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</si>
  <si>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</si>
  <si>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</si>
  <si>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</si>
  <si>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</si>
  <si>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</si>
  <si>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</si>
  <si>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</si>
  <si>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</si>
  <si>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</si>
  <si>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</si>
  <si>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</si>
  <si>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</si>
  <si>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</si>
  <si>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</si>
  <si>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</si>
  <si>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</si>
  <si>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</si>
  <si>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</si>
  <si>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</si>
  <si>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</si>
  <si>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</si>
  <si>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</si>
  <si>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</si>
  <si>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</si>
  <si>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</si>
  <si>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</si>
  <si>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</si>
  <si>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</si>
  <si>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</si>
  <si>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</si>
  <si>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</si>
  <si>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</si>
  <si>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</si>
  <si>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</si>
  <si>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</si>
  <si>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</si>
  <si>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</si>
  <si>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</si>
  <si>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</si>
  <si>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</si>
  <si>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</si>
  <si>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</si>
  <si>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</si>
  <si>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</si>
  <si>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</si>
  <si>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</si>
  <si>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</si>
  <si>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</si>
  <si>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</si>
  <si>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</si>
  <si>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</si>
  <si>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</si>
  <si>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</si>
  <si>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</si>
  <si>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</si>
  <si>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</si>
  <si>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</si>
  <si>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</si>
  <si>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</si>
  <si>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</si>
  <si>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</si>
  <si>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</si>
  <si>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</si>
  <si>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</si>
  <si>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</si>
  <si>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</si>
  <si>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</si>
  <si>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</si>
  <si>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</si>
  <si>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</si>
  <si>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</si>
  <si>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</si>
  <si>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</si>
  <si>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</si>
  <si>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</si>
  <si>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</si>
  <si>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</si>
  <si>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</si>
  <si>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</si>
  <si>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</si>
  <si>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</si>
  <si>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</si>
  <si>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</si>
  <si>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</si>
  <si>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</si>
  <si>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</si>
  <si>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</si>
  <si>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</si>
  <si>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</si>
  <si>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Count of Customer ID</t>
  </si>
  <si>
    <t>Feb</t>
  </si>
  <si>
    <t>01-Feb</t>
  </si>
  <si>
    <t>02-Feb</t>
  </si>
  <si>
    <t>04-Feb</t>
  </si>
  <si>
    <t>05-Feb</t>
  </si>
  <si>
    <t>06-Feb</t>
  </si>
  <si>
    <t>07-Feb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</si>
  <si>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</si>
  <si>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</si>
  <si>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</si>
  <si>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</si>
  <si>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</si>
  <si>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</si>
  <si>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</si>
  <si>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</si>
  <si>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</si>
  <si>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</si>
  <si>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</si>
  <si>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</si>
  <si>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</si>
  <si>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</si>
  <si>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</si>
  <si>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</si>
  <si>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</si>
  <si>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</si>
  <si>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</si>
  <si>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</si>
  <si>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Mar</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</si>
  <si>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</si>
  <si>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</si>
  <si>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</si>
  <si>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</si>
  <si>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</si>
  <si>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</si>
  <si>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</si>
  <si>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</si>
  <si>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</si>
  <si>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</si>
  <si>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</si>
  <si>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</si>
  <si>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</si>
  <si>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</si>
  <si>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</si>
  <si>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</si>
  <si>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</si>
  <si>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</si>
  <si>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</si>
  <si>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</si>
  <si>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</si>
  <si>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</si>
  <si>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</si>
  <si>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</si>
  <si>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</si>
  <si>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</si>
  <si>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</si>
  <si>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</si>
  <si>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</si>
  <si>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</si>
  <si>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</si>
  <si>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Sum of Profit</t>
  </si>
  <si>
    <t>Sum of Sales</t>
  </si>
  <si>
    <t>Sam</t>
  </si>
  <si>
    <t>William</t>
  </si>
  <si>
    <t>Count of Order Priority</t>
  </si>
  <si>
    <t>Sum of Shipping Cost</t>
  </si>
  <si>
    <t>Revenue</t>
  </si>
  <si>
    <t>Month</t>
  </si>
  <si>
    <t>Month Number</t>
  </si>
  <si>
    <t>Erin</t>
  </si>
  <si>
    <t>STATE</t>
  </si>
  <si>
    <t>State</t>
  </si>
  <si>
    <t>Segment</t>
  </si>
  <si>
    <t>Day</t>
  </si>
  <si>
    <t>Shipping Charges</t>
  </si>
  <si>
    <t>State/ Province</t>
  </si>
  <si>
    <t xml:space="preserve">Overall Profit </t>
  </si>
  <si>
    <t>Chris</t>
  </si>
  <si>
    <t>03-Feb</t>
  </si>
  <si>
    <t>08-Feb</t>
  </si>
  <si>
    <t>Jan</t>
  </si>
  <si>
    <t>Apr</t>
  </si>
  <si>
    <t>May</t>
  </si>
  <si>
    <t>Jun</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</si>
  <si>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</si>
  <si>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</si>
  <si>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</si>
  <si>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</si>
  <si>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</si>
  <si>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</si>
  <si>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</si>
  <si>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</si>
  <si>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</si>
  <si>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</si>
  <si>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</si>
  <si>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</si>
  <si>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</si>
  <si>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</si>
  <si>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</si>
  <si>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</si>
  <si>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</si>
  <si>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</si>
  <si>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</si>
  <si>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</si>
  <si>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</si>
  <si>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</si>
  <si>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</si>
  <si>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</si>
  <si>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</si>
  <si>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</si>
  <si>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</si>
  <si>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</si>
  <si>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</si>
  <si>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</si>
  <si>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</si>
  <si>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01-Apr</t>
  </si>
  <si>
    <t>02-Apr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</si>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</sst>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numFmt numFmtId="165" formatCode="[$$-409]#,##0.00"/>
    <numFmt numFmtId="166" formatCode="[$$-409]#,##0"/>
  </numFmts>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8"/>
        <bgColor theme="8"/>
      </patternFill>
    </fill>
  </fills>
  <borders count="2">
    <border>
      <left/>
      <right/>
      <top/>
      <bottom/>
      <diagonal/>
    </border>
    <border>
      <left/>
      <right/>
      <top style="medium">
        <color theme="8" tint="-0.249977111117893"/>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10" fontId="0" fillId="0" borderId="0" xfId="0" applyNumberFormat="1"/>
    <xf numFmtId="164" fontId="0" fillId="0" borderId="0" xfId="0" applyNumberFormat="1"/>
    <xf numFmtId="165" fontId="0" fillId="0" borderId="0" xfId="0" applyNumberFormat="1"/>
    <xf numFmtId="166" fontId="0" fillId="0" borderId="0" xfId="0" applyNumberFormat="1"/>
    <xf numFmtId="0" fontId="1" fillId="2" borderId="1" xfId="0" applyFont="1" applyFill="1" applyBorder="1"/>
  </cellXfs>
  <cellStyles count="1">
    <cellStyle name="Normal" xfId="0" builtinId="0"/>
  </cellStyles>
  <dxfs count="41">
    <dxf>
      <numFmt numFmtId="0" formatCode="General"/>
    </dxf>
    <dxf>
      <numFmt numFmtId="0" formatCode="General"/>
    </dxf>
    <dxf>
      <numFmt numFmtId="0" formatCode="General"/>
    </dxf>
    <dxf>
      <numFmt numFmtId="167" formatCode="dd/mm/yyyy"/>
    </dxf>
    <dxf>
      <numFmt numFmtId="167" formatCode="dd/mm/yyyy"/>
    </dxf>
    <dxf>
      <numFmt numFmtId="167" formatCode="dd/mm/yyyy"/>
    </dxf>
    <dxf>
      <numFmt numFmtId="167"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4" formatCode="&quot;₹&quot;\ #,##0.00"/>
    </dxf>
    <dxf>
      <font>
        <b/>
        <color theme="1"/>
      </font>
      <border diagonalUp="0" diagonalDown="0">
        <left/>
        <right/>
        <top/>
        <bottom/>
        <vertical/>
        <horizontal/>
      </border>
    </dxf>
    <dxf>
      <font>
        <sz val="11"/>
        <color theme="1"/>
        <name val="Bitsumishi"/>
        <scheme val="none"/>
      </font>
      <fill>
        <patternFill patternType="solid">
          <fgColor auto="1"/>
          <bgColor rgb="FF777777"/>
        </patternFill>
      </fill>
      <border diagonalUp="0" diagonalDown="0">
        <left/>
        <right/>
        <top/>
        <bottom/>
        <vertical/>
        <horizontal/>
      </border>
    </dxf>
  </dxfs>
  <tableStyles count="1" defaultTableStyle="TableStyleMedium2" defaultPivotStyle="PivotStyleLight16">
    <tableStyle name="SlicerStyleDark3 2" pivot="0" table="0" count="10" xr9:uid="{7AF2DFE0-BE75-4A3D-8D47-757974D3D982}">
      <tableStyleElement type="wholeTable" dxfId="40"/>
      <tableStyleElement type="headerRow" dxfId="39"/>
    </tableStyle>
  </tableStyles>
  <colors>
    <mruColors>
      <color rgb="FF777777"/>
      <color rgb="FFFF0000"/>
      <color rgb="FFFF33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Bitsumishi"/>
          </font>
          <fill>
            <patternFill patternType="solid">
              <fgColor auto="1"/>
              <bgColor rgb="FF00B05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name val="Bitsumishi"/>
          </font>
          <fill>
            <patternFill patternType="solid">
              <fgColor theme="6"/>
              <bgColor rgb="FF0070C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Github.xlsx]Sales Trend!PivotTable3</c:name>
    <c:fmtId val="2"/>
  </c:pivotSource>
  <c:chart>
    <c:autoTitleDeleted val="1"/>
    <c:pivotFmts>
      <c:pivotFmt>
        <c:idx val="0"/>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pivotFmt>
    </c:pivotFmts>
    <c:plotArea>
      <c:layout>
        <c:manualLayout>
          <c:layoutTarget val="inner"/>
          <c:xMode val="edge"/>
          <c:yMode val="edge"/>
          <c:x val="8.7258712914050282E-2"/>
          <c:y val="3.9293795479316315E-2"/>
          <c:w val="0.89377294926741757"/>
          <c:h val="0.71221270035379214"/>
        </c:manualLayout>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Trend'!$B$4:$B$183</c:f>
              <c:numCache>
                <c:formatCode>[$$-409]#,##0.00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EB68-4234-9106-C08CE8C14E35}"/>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rgbClr val="00B0F0"/>
                </a:solidFill>
                <a:latin typeface="+mn-lt"/>
                <a:ea typeface="+mn-ea"/>
                <a:cs typeface="+mn-cs"/>
              </a:defRPr>
            </a:pPr>
            <a:endParaRPr lang="en-US"/>
          </a:p>
        </c:txPr>
        <c:crossAx val="762086112"/>
        <c:crosses val="autoZero"/>
        <c:auto val="1"/>
        <c:lblAlgn val="ctr"/>
        <c:lblOffset val="100"/>
        <c:tickLblSkip val="7"/>
        <c:noMultiLvlLbl val="0"/>
      </c:catAx>
      <c:valAx>
        <c:axId val="762086112"/>
        <c:scaling>
          <c:orientation val="minMax"/>
          <c:max val="70000"/>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Github.xlsx]Manager Performance!PivotTable5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pivotFmt>
      <c:pivotFmt>
        <c:idx val="8"/>
        <c:spPr>
          <a:solidFill>
            <a:schemeClr val="accent6">
              <a:lumMod val="50000"/>
            </a:schemeClr>
          </a:solidFill>
          <a:ln>
            <a:noFill/>
          </a:ln>
          <a:effectLst/>
        </c:spPr>
        <c:marker>
          <c:symbol val="none"/>
        </c:marker>
      </c:pivotFmt>
      <c:pivotFmt>
        <c:idx val="9"/>
        <c:spPr>
          <a:solidFill>
            <a:schemeClr val="accent5">
              <a:lumMod val="50000"/>
            </a:schemeClr>
          </a:solidFill>
          <a:ln>
            <a:noFill/>
          </a:ln>
          <a:effectLst/>
        </c:spPr>
        <c:marker>
          <c:symbol val="none"/>
        </c:marker>
      </c:pivotFmt>
      <c:pivotFmt>
        <c:idx val="10"/>
        <c:spPr>
          <a:solidFill>
            <a:srgbClr val="C00000"/>
          </a:solidFill>
          <a:ln>
            <a:noFill/>
          </a:ln>
          <a:effectLst/>
        </c:spPr>
        <c:marker>
          <c:symbol val="none"/>
        </c:marker>
      </c:pivotFmt>
    </c:pivotFmts>
    <c:plotArea>
      <c:layout>
        <c:manualLayout>
          <c:layoutTarget val="inner"/>
          <c:xMode val="edge"/>
          <c:yMode val="edge"/>
          <c:x val="0.17441777204287104"/>
          <c:y val="7.407407407407407E-2"/>
          <c:w val="0.7236505355190611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4">
                <a:lumMod val="75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Performance'!$B$5:$B$11</c:f>
              <c:numCache>
                <c:formatCode>[$$-409]#,##0</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6D00-4849-8FEC-D3BD9D0D3E15}"/>
            </c:ext>
          </c:extLst>
        </c:ser>
        <c:ser>
          <c:idx val="1"/>
          <c:order val="1"/>
          <c:tx>
            <c:strRef>
              <c:f>'Manager Performance'!$C$3:$C$4</c:f>
              <c:strCache>
                <c:ptCount val="1"/>
                <c:pt idx="0">
                  <c:v>Erin</c:v>
                </c:pt>
              </c:strCache>
            </c:strRef>
          </c:tx>
          <c:spPr>
            <a:solidFill>
              <a:srgbClr val="C00000"/>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Performance'!$C$5:$C$11</c:f>
              <c:numCache>
                <c:formatCode>[$$-409]#,##0</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0-7F6D-440B-BD25-AF1C64C60FA9}"/>
            </c:ext>
          </c:extLst>
        </c:ser>
        <c:ser>
          <c:idx val="2"/>
          <c:order val="2"/>
          <c:tx>
            <c:strRef>
              <c:f>'Manager Performance'!$D$3:$D$4</c:f>
              <c:strCache>
                <c:ptCount val="1"/>
                <c:pt idx="0">
                  <c:v>Sam</c:v>
                </c:pt>
              </c:strCache>
            </c:strRef>
          </c:tx>
          <c:spPr>
            <a:solidFill>
              <a:schemeClr val="accent6">
                <a:lumMod val="50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Performance'!$D$5:$D$11</c:f>
              <c:numCache>
                <c:formatCode>[$$-409]#,##0</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1-7F6D-440B-BD25-AF1C64C60FA9}"/>
            </c:ext>
          </c:extLst>
        </c:ser>
        <c:ser>
          <c:idx val="3"/>
          <c:order val="3"/>
          <c:tx>
            <c:strRef>
              <c:f>'Manager Performance'!$E$3:$E$4</c:f>
              <c:strCache>
                <c:ptCount val="1"/>
                <c:pt idx="0">
                  <c:v>William</c:v>
                </c:pt>
              </c:strCache>
            </c:strRef>
          </c:tx>
          <c:spPr>
            <a:solidFill>
              <a:schemeClr val="accent5">
                <a:lumMod val="50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Performance'!$E$5:$E$11</c:f>
              <c:numCache>
                <c:formatCode>[$$-409]#,##0</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2-7F6D-440B-BD25-AF1C64C60FA9}"/>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1704"/>
        <c:crosses val="autoZero"/>
        <c:crossBetween val="between"/>
      </c:valAx>
      <c:spPr>
        <a:noFill/>
        <a:ln>
          <a:noFill/>
        </a:ln>
        <a:effectLst/>
      </c:spPr>
    </c:plotArea>
    <c:legend>
      <c:legendPos val="r"/>
      <c:layout>
        <c:manualLayout>
          <c:xMode val="edge"/>
          <c:yMode val="edge"/>
          <c:x val="0.72553291694564059"/>
          <c:y val="3.7407209619575263E-2"/>
          <c:w val="0.20696937816263003"/>
          <c:h val="0.3538547713406265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Github.xlsx]Shipping Expenses!PivotTable1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accent6">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30A0"/>
          </a:solidFill>
          <a:ln w="19050">
            <a:solidFill>
              <a:schemeClr val="lt1"/>
            </a:solidFill>
          </a:ln>
          <a:effectLst/>
        </c:spPr>
      </c:pivotFmt>
      <c:pivotFmt>
        <c:idx val="10"/>
        <c:spPr>
          <a:solidFill>
            <a:srgbClr val="FFC000"/>
          </a:solidFill>
          <a:ln w="19050">
            <a:solidFill>
              <a:schemeClr val="lt1"/>
            </a:solidFill>
          </a:ln>
          <a:effectLst/>
        </c:spPr>
      </c:pivotFmt>
      <c:pivotFmt>
        <c:idx val="11"/>
        <c:spPr>
          <a:solidFill>
            <a:schemeClr val="accent6">
              <a:lumMod val="50000"/>
            </a:schemeClr>
          </a:solidFill>
          <a:ln w="19050">
            <a:solidFill>
              <a:schemeClr val="lt1"/>
            </a:solidFill>
          </a:ln>
          <a:effectLst/>
        </c:spPr>
      </c:pivotFmt>
    </c:pivotFmts>
    <c:plotArea>
      <c:layout>
        <c:manualLayout>
          <c:layoutTarget val="inner"/>
          <c:xMode val="edge"/>
          <c:yMode val="edge"/>
          <c:x val="5.5696246942088662E-2"/>
          <c:y val="0.24405934501335938"/>
          <c:w val="0.61530677987184679"/>
          <c:h val="0.6127217795563813"/>
        </c:manualLayout>
      </c:layout>
      <c:doughnutChart>
        <c:varyColors val="1"/>
        <c:ser>
          <c:idx val="0"/>
          <c:order val="0"/>
          <c:tx>
            <c:strRef>
              <c:f>'Shipping Expenses'!$B$3</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A030-4DF6-9EE8-1B5893E012B1}"/>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A030-4DF6-9EE8-1B5893E012B1}"/>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A030-4DF6-9EE8-1B5893E012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6-A030-4DF6-9EE8-1B5893E012B1}"/>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layout>
        <c:manualLayout>
          <c:xMode val="edge"/>
          <c:yMode val="edge"/>
          <c:x val="0.64062325575461443"/>
          <c:y val="0.19590206564158755"/>
          <c:w val="0.34418685871572507"/>
          <c:h val="0.2552542251759745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 !PivotTable2</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pivotFmt>
    </c:pivotFmts>
    <c:plotArea>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 '!$B$4:$B$21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AA07-44DC-97FB-9374C8654882}"/>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Github.xlsx]Customer Segment!PivotTable1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Customer Segment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FB-4CC1-8605-10FC6940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FB-4CC1-8605-10FC6940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FB-4CC1-8605-10FC6940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FB-4CC1-8605-10FC6940A8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Segment'!$A$4:$A$8</c:f>
              <c:strCache>
                <c:ptCount val="4"/>
                <c:pt idx="0">
                  <c:v>Consumer</c:v>
                </c:pt>
                <c:pt idx="1">
                  <c:v>Corporate</c:v>
                </c:pt>
                <c:pt idx="2">
                  <c:v>Home Office</c:v>
                </c:pt>
                <c:pt idx="3">
                  <c:v>Small Business</c:v>
                </c:pt>
              </c:strCache>
            </c:strRef>
          </c:cat>
          <c:val>
            <c:numRef>
              <c:f>'Customer Segment'!$B$4:$B$8</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0-2EC2-42F4-B29F-63BE974799FF}"/>
            </c:ext>
          </c:extLst>
        </c:ser>
        <c:dLbls>
          <c:showLegendKey val="0"/>
          <c:showVal val="0"/>
          <c:showCatName val="0"/>
          <c:showSerName val="0"/>
          <c:showPercent val="0"/>
          <c:showBubbleSize val="0"/>
          <c:showLeaderLines val="1"/>
        </c:dLbls>
        <c:firstSliceAng val="9"/>
        <c:holeSize val="50"/>
      </c:doughnutChart>
      <c:spPr>
        <a:noFill/>
        <a:ln>
          <a:noFill/>
        </a:ln>
        <a:effectLst/>
      </c:spPr>
    </c:plotArea>
    <c:legend>
      <c:legendPos val="r"/>
      <c:layout>
        <c:manualLayout>
          <c:xMode val="edge"/>
          <c:yMode val="edge"/>
          <c:x val="0.64939260717410319"/>
          <c:y val="0.43224190726159228"/>
          <c:w val="0.1950518372703412"/>
          <c:h val="0.29380285797608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Github.xlsx]Monthly Profit!PivotTable2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Monthly</a:t>
            </a:r>
            <a:r>
              <a:rPr lang="en-US" sz="1400" baseline="0">
                <a:solidFill>
                  <a:schemeClr val="tx1"/>
                </a:solidFill>
                <a:latin typeface="Times New Roman" panose="02020603050405020304" pitchFamily="18" charset="0"/>
                <a:cs typeface="Times New Roman" panose="02020603050405020304" pitchFamily="18" charset="0"/>
              </a:rPr>
              <a:t> Profit Trend</a:t>
            </a:r>
            <a:endParaRPr lang="en-US" sz="1400">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s>
    <c:plotArea>
      <c:layout/>
      <c:barChart>
        <c:barDir val="col"/>
        <c:grouping val="stacked"/>
        <c:varyColors val="0"/>
        <c:ser>
          <c:idx val="0"/>
          <c:order val="0"/>
          <c:tx>
            <c:strRef>
              <c:f>'Monthly Profit'!$B$3</c:f>
              <c:strCache>
                <c:ptCount val="1"/>
                <c:pt idx="0">
                  <c:v>Total</c:v>
                </c:pt>
              </c:strCache>
            </c:strRef>
          </c:tx>
          <c:spPr>
            <a:solidFill>
              <a:schemeClr val="accent6"/>
            </a:solidFill>
            <a:ln>
              <a:noFill/>
            </a:ln>
            <a:effectLst/>
          </c:spPr>
          <c:invertIfNegative val="0"/>
          <c:cat>
            <c:strRef>
              <c:f>'Monthly Profit'!$A$4:$A$10</c:f>
              <c:strCache>
                <c:ptCount val="6"/>
                <c:pt idx="0">
                  <c:v>Jan</c:v>
                </c:pt>
                <c:pt idx="1">
                  <c:v>Feb</c:v>
                </c:pt>
                <c:pt idx="2">
                  <c:v>Mar</c:v>
                </c:pt>
                <c:pt idx="3">
                  <c:v>Apr</c:v>
                </c:pt>
                <c:pt idx="4">
                  <c:v>May</c:v>
                </c:pt>
                <c:pt idx="5">
                  <c:v>Jun</c:v>
                </c:pt>
              </c:strCache>
            </c:strRef>
          </c:cat>
          <c:val>
            <c:numRef>
              <c:f>'Monthly Profit'!$B$4:$B$10</c:f>
              <c:numCache>
                <c:formatCode>[$$-409]#,##0.00</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00-AFE5-4A66-835F-F2B215B7CCC8}"/>
            </c:ext>
          </c:extLst>
        </c:ser>
        <c:dLbls>
          <c:showLegendKey val="0"/>
          <c:showVal val="0"/>
          <c:showCatName val="0"/>
          <c:showSerName val="0"/>
          <c:showPercent val="0"/>
          <c:showBubbleSize val="0"/>
        </c:dLbls>
        <c:gapWidth val="150"/>
        <c:overlap val="100"/>
        <c:axId val="762069384"/>
        <c:axId val="762071024"/>
      </c:barChart>
      <c:catAx>
        <c:axId val="762069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62071024"/>
        <c:crosses val="autoZero"/>
        <c:auto val="1"/>
        <c:lblAlgn val="ctr"/>
        <c:lblOffset val="100"/>
        <c:noMultiLvlLbl val="0"/>
      </c:catAx>
      <c:valAx>
        <c:axId val="762071024"/>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9384"/>
        <c:crosses val="autoZero"/>
        <c:crossBetween val="between"/>
        <c:dispUnits>
          <c:builtInUnit val="thousands"/>
          <c:dispUnitsLbl>
            <c:layout>
              <c:manualLayout>
                <c:xMode val="edge"/>
                <c:yMode val="edge"/>
                <c:x val="2.4464829662091143E-2"/>
                <c:y val="0.4686172417693735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Github.xlsx]Sales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Weekly Sales</a:t>
            </a:r>
            <a:r>
              <a:rPr lang="en-US" sz="1400" baseline="0">
                <a:solidFill>
                  <a:schemeClr val="tx1"/>
                </a:solidFill>
                <a:latin typeface="Times New Roman" panose="02020603050405020304" pitchFamily="18" charset="0"/>
                <a:cs typeface="Times New Roman" panose="02020603050405020304" pitchFamily="18" charset="0"/>
              </a:rPr>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pivotFmt>
    </c:pivotFmts>
    <c:plotArea>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Trend'!$B$4:$B$183</c:f>
              <c:numCache>
                <c:formatCode>[$$-409]#,##0.00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FE0D-4C4C-A5F1-5B5AD2B751E0}"/>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86112"/>
        <c:crosses val="autoZero"/>
        <c:auto val="1"/>
        <c:lblAlgn val="ctr"/>
        <c:lblOffset val="100"/>
        <c:noMultiLvlLbl val="0"/>
      </c:catAx>
      <c:valAx>
        <c:axId val="76208611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Github.xlsx]Manager Performance!PivotTable5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1169203849518812"/>
          <c:y val="7.407407407407407E-2"/>
          <c:w val="0.7142753718285214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1"/>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Performance'!$B$5:$B$11</c:f>
              <c:numCache>
                <c:formatCode>[$$-409]#,##0</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F4FB-4D51-828B-3C020E95CE51}"/>
            </c:ext>
          </c:extLst>
        </c:ser>
        <c:ser>
          <c:idx val="1"/>
          <c:order val="1"/>
          <c:tx>
            <c:strRef>
              <c:f>'Manager Performance'!$C$3:$C$4</c:f>
              <c:strCache>
                <c:ptCount val="1"/>
                <c:pt idx="0">
                  <c:v>Erin</c:v>
                </c:pt>
              </c:strCache>
            </c:strRef>
          </c:tx>
          <c:spPr>
            <a:solidFill>
              <a:schemeClr val="accent2"/>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Performance'!$C$5:$C$11</c:f>
              <c:numCache>
                <c:formatCode>[$$-409]#,##0</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0-3F47-46C3-A581-9B28126980F6}"/>
            </c:ext>
          </c:extLst>
        </c:ser>
        <c:ser>
          <c:idx val="2"/>
          <c:order val="2"/>
          <c:tx>
            <c:strRef>
              <c:f>'Manager Performance'!$D$3:$D$4</c:f>
              <c:strCache>
                <c:ptCount val="1"/>
                <c:pt idx="0">
                  <c:v>Sam</c:v>
                </c:pt>
              </c:strCache>
            </c:strRef>
          </c:tx>
          <c:spPr>
            <a:solidFill>
              <a:schemeClr val="accent3"/>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Performance'!$D$5:$D$11</c:f>
              <c:numCache>
                <c:formatCode>[$$-409]#,##0</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1-3F47-46C3-A581-9B28126980F6}"/>
            </c:ext>
          </c:extLst>
        </c:ser>
        <c:ser>
          <c:idx val="3"/>
          <c:order val="3"/>
          <c:tx>
            <c:strRef>
              <c:f>'Manager Performance'!$E$3:$E$4</c:f>
              <c:strCache>
                <c:ptCount val="1"/>
                <c:pt idx="0">
                  <c:v>William</c:v>
                </c:pt>
              </c:strCache>
            </c:strRef>
          </c:tx>
          <c:spPr>
            <a:solidFill>
              <a:schemeClr val="accent4"/>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Performance'!$E$5:$E$11</c:f>
              <c:numCache>
                <c:formatCode>[$$-409]#,##0</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2-3F47-46C3-A581-9B28126980F6}"/>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7681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Github.xlsx]Order Share!PivotTable6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a:solidFill>
                  <a:schemeClr val="tx1"/>
                </a:solidFill>
                <a:latin typeface="Times New Roman" panose="02020603050405020304" pitchFamily="18" charset="0"/>
                <a:cs typeface="Times New Roman" panose="02020603050405020304" pitchFamily="18" charset="0"/>
              </a:rPr>
              <a:t>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spPr>
          <a:solidFill>
            <a:schemeClr val="accent6">
              <a:lumMod val="60000"/>
              <a:lumOff val="40000"/>
            </a:schemeClr>
          </a:solidFill>
          <a:ln w="19050">
            <a:solidFill>
              <a:schemeClr val="lt1"/>
            </a:solidFill>
          </a:ln>
          <a:effectLst/>
        </c:spPr>
      </c:pivotFmt>
      <c:pivotFmt>
        <c:idx val="2"/>
        <c:spPr>
          <a:solidFill>
            <a:schemeClr val="accent6">
              <a:lumMod val="20000"/>
              <a:lumOff val="80000"/>
            </a:schemeClr>
          </a:solidFill>
          <a:ln w="19050">
            <a:solidFill>
              <a:schemeClr val="lt1"/>
            </a:solidFill>
          </a:ln>
          <a:effectLst/>
        </c:spPr>
      </c:pivotFmt>
      <c:pivotFmt>
        <c:idx val="3"/>
        <c:spPr>
          <a:solidFill>
            <a:schemeClr val="accent6">
              <a:lumMod val="40000"/>
              <a:lumOff val="60000"/>
            </a:schemeClr>
          </a:solidFill>
          <a:ln w="19050">
            <a:solidFill>
              <a:schemeClr val="lt1"/>
            </a:solidFill>
          </a:ln>
          <a:effectLst/>
        </c:spPr>
      </c:pivotFmt>
      <c:pivotFmt>
        <c:idx val="4"/>
        <c:spPr>
          <a:solidFill>
            <a:schemeClr val="accent6">
              <a:lumMod val="75000"/>
            </a:schemeClr>
          </a:solidFill>
          <a:ln w="19050">
            <a:solidFill>
              <a:schemeClr val="lt1"/>
            </a:solidFill>
          </a:ln>
          <a:effectLst/>
        </c:spPr>
      </c:pivotFmt>
      <c:pivotFmt>
        <c:idx val="5"/>
        <c:spPr>
          <a:solidFill>
            <a:schemeClr val="accent6">
              <a:lumMod val="50000"/>
            </a:schemeClr>
          </a:solidFill>
          <a:ln w="19050">
            <a:solidFill>
              <a:schemeClr val="lt1"/>
            </a:solidFill>
          </a:ln>
          <a:effectLst/>
        </c:spPr>
      </c:pivotFmt>
    </c:pivotFmts>
    <c:plotArea>
      <c:layout/>
      <c:doughnutChart>
        <c:varyColors val="1"/>
        <c:ser>
          <c:idx val="0"/>
          <c:order val="0"/>
          <c:tx>
            <c:strRef>
              <c:f>'Order Share'!$B$3</c:f>
              <c:strCache>
                <c:ptCount val="1"/>
                <c:pt idx="0">
                  <c:v>Total</c:v>
                </c:pt>
              </c:strCache>
            </c:strRef>
          </c:tx>
          <c:explosion val="2"/>
          <c:dPt>
            <c:idx val="0"/>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1-9614-42E0-BB7C-69A6362D2F8D}"/>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F24-459D-AC72-3E7CA198B476}"/>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9614-42E0-BB7C-69A6362D2F8D}"/>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6F24-459D-AC72-3E7CA198B476}"/>
              </c:ext>
            </c:extLst>
          </c:dPt>
          <c:dPt>
            <c:idx val="4"/>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F24-459D-AC72-3E7CA198B476}"/>
              </c:ext>
            </c:extLst>
          </c:dPt>
          <c:cat>
            <c:strRef>
              <c:f>'Order Share'!$A$4:$A$9</c:f>
              <c:strCache>
                <c:ptCount val="5"/>
                <c:pt idx="0">
                  <c:v>Medium</c:v>
                </c:pt>
                <c:pt idx="1">
                  <c:v>Critical</c:v>
                </c:pt>
                <c:pt idx="2">
                  <c:v>High</c:v>
                </c:pt>
                <c:pt idx="3">
                  <c:v>Not Specified</c:v>
                </c:pt>
                <c:pt idx="4">
                  <c:v>Low</c:v>
                </c:pt>
              </c:strCache>
            </c:strRef>
          </c:cat>
          <c:val>
            <c:numRef>
              <c:f>'Order Share'!$B$4:$B$9</c:f>
              <c:numCache>
                <c:formatCode>0.00%</c:formatCode>
                <c:ptCount val="5"/>
                <c:pt idx="0">
                  <c:v>0.19369834710743802</c:v>
                </c:pt>
                <c:pt idx="1">
                  <c:v>0.19886363636363635</c:v>
                </c:pt>
                <c:pt idx="2">
                  <c:v>0.20041322314049587</c:v>
                </c:pt>
                <c:pt idx="3">
                  <c:v>0.2024793388429752</c:v>
                </c:pt>
                <c:pt idx="4">
                  <c:v>0.20454545454545456</c:v>
                </c:pt>
              </c:numCache>
            </c:numRef>
          </c:val>
          <c:extLst>
            <c:ext xmlns:c16="http://schemas.microsoft.com/office/drawing/2014/chart" uri="{C3380CC4-5D6E-409C-BE32-E72D297353CC}">
              <c16:uniqueId val="{00000000-6F24-459D-AC72-3E7CA198B476}"/>
            </c:ext>
          </c:extLst>
        </c:ser>
        <c:dLbls>
          <c:showLegendKey val="0"/>
          <c:showVal val="0"/>
          <c:showCatName val="0"/>
          <c:showSerName val="0"/>
          <c:showPercent val="0"/>
          <c:showBubbleSize val="0"/>
          <c:showLeaderLines val="1"/>
        </c:dLbls>
        <c:firstSliceAng val="0"/>
        <c:holeSize val="2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Github.xlsx]Shipping Charges!PivotTable7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Times New Roman" panose="02020603050405020304" pitchFamily="18" charset="0"/>
                <a:cs typeface="Times New Roman" panose="02020603050405020304" pitchFamily="18" charset="0"/>
              </a:rPr>
              <a:t>Shipping Charges</a:t>
            </a:r>
          </a:p>
          <a:p>
            <a:pPr>
              <a:defRPr/>
            </a:pPr>
            <a:endParaRPr lang="en-US" sz="1400">
              <a:latin typeface="Times New Roman" panose="02020603050405020304" pitchFamily="18" charset="0"/>
              <a:cs typeface="Times New Roman" panose="02020603050405020304" pitchFamily="18" charset="0"/>
            </a:endParaRPr>
          </a:p>
        </c:rich>
      </c:tx>
      <c:layout>
        <c:manualLayout>
          <c:xMode val="edge"/>
          <c:yMode val="edge"/>
          <c:x val="0.38322316232135739"/>
          <c:y val="2.11081794195250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s>
    <c:plotArea>
      <c:layout/>
      <c:barChart>
        <c:barDir val="bar"/>
        <c:grouping val="clustered"/>
        <c:varyColors val="0"/>
        <c:ser>
          <c:idx val="0"/>
          <c:order val="0"/>
          <c:tx>
            <c:strRef>
              <c:f>'Shipping Charges'!$B$3</c:f>
              <c:strCache>
                <c:ptCount val="1"/>
                <c:pt idx="0">
                  <c:v>Total</c:v>
                </c:pt>
              </c:strCache>
            </c:strRef>
          </c:tx>
          <c:spPr>
            <a:solidFill>
              <a:schemeClr val="accent6"/>
            </a:solidFill>
            <a:ln>
              <a:noFill/>
            </a:ln>
            <a:effectLst/>
          </c:spPr>
          <c:invertIfNegative val="0"/>
          <c:cat>
            <c:strRef>
              <c:f>'Shipping Charges'!$A$4:$A$21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'Shipping Charges'!$B$4:$B$21</c:f>
              <c:numCache>
                <c:formatCode>[$$-409]#,##0.00</c:formatCode>
                <c:ptCount val="17"/>
                <c:pt idx="0">
                  <c:v>1589.65</c:v>
                </c:pt>
                <c:pt idx="1">
                  <c:v>1493.3600000000006</c:v>
                </c:pt>
                <c:pt idx="2">
                  <c:v>1957.71</c:v>
                </c:pt>
                <c:pt idx="3">
                  <c:v>3560.5899999999997</c:v>
                </c:pt>
                <c:pt idx="4">
                  <c:v>1094.8399999999999</c:v>
                </c:pt>
                <c:pt idx="5">
                  <c:v>476.99000000000007</c:v>
                </c:pt>
                <c:pt idx="6">
                  <c:v>334.03</c:v>
                </c:pt>
                <c:pt idx="7">
                  <c:v>93.029999999999916</c:v>
                </c:pt>
                <c:pt idx="8">
                  <c:v>1942.0300000000009</c:v>
                </c:pt>
                <c:pt idx="9">
                  <c:v>1903.6400000000006</c:v>
                </c:pt>
                <c:pt idx="10">
                  <c:v>1777.1899999999989</c:v>
                </c:pt>
                <c:pt idx="11">
                  <c:v>498.15999999999991</c:v>
                </c:pt>
                <c:pt idx="12">
                  <c:v>46.54</c:v>
                </c:pt>
                <c:pt idx="13">
                  <c:v>163.94999999999996</c:v>
                </c:pt>
                <c:pt idx="14">
                  <c:v>2349.5399999999986</c:v>
                </c:pt>
                <c:pt idx="15">
                  <c:v>4397.5099999999984</c:v>
                </c:pt>
                <c:pt idx="16">
                  <c:v>1069.6700000000005</c:v>
                </c:pt>
              </c:numCache>
            </c:numRef>
          </c:val>
          <c:extLst>
            <c:ext xmlns:c16="http://schemas.microsoft.com/office/drawing/2014/chart" uri="{C3380CC4-5D6E-409C-BE32-E72D297353CC}">
              <c16:uniqueId val="{00000000-7363-48F9-8DD9-89892E990B47}"/>
            </c:ext>
          </c:extLst>
        </c:ser>
        <c:dLbls>
          <c:showLegendKey val="0"/>
          <c:showVal val="0"/>
          <c:showCatName val="0"/>
          <c:showSerName val="0"/>
          <c:showPercent val="0"/>
          <c:showBubbleSize val="0"/>
        </c:dLbls>
        <c:gapWidth val="182"/>
        <c:axId val="762066104"/>
        <c:axId val="762067416"/>
      </c:barChart>
      <c:catAx>
        <c:axId val="762066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7416"/>
        <c:crosses val="autoZero"/>
        <c:auto val="1"/>
        <c:lblAlgn val="ctr"/>
        <c:lblOffset val="100"/>
        <c:noMultiLvlLbl val="0"/>
      </c:catAx>
      <c:valAx>
        <c:axId val="762067416"/>
        <c:scaling>
          <c:orientation val="minMax"/>
        </c:scaling>
        <c:delete val="0"/>
        <c:axPos val="b"/>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6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s>
    <c:plotArea>
      <c:layout/>
      <c:barChart>
        <c:barDir val="bar"/>
        <c:grouping val="clustered"/>
        <c:varyColors val="0"/>
        <c:ser>
          <c:idx val="0"/>
          <c:order val="0"/>
          <c:tx>
            <c:strRef>
              <c:f>Revenue!$B$3</c:f>
              <c:strCache>
                <c:ptCount val="1"/>
                <c:pt idx="0">
                  <c:v>Total</c:v>
                </c:pt>
              </c:strCache>
            </c:strRef>
          </c:tx>
          <c:spPr>
            <a:solidFill>
              <a:schemeClr val="accent6"/>
            </a:solidFill>
            <a:ln>
              <a:noFill/>
            </a:ln>
            <a:effectLst/>
          </c:spPr>
          <c:invertIfNegative val="0"/>
          <c:cat>
            <c:strRef>
              <c:f>Revenue!$A$4:$A$21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D507-4168-BF24-D918DCC6636E}"/>
            </c:ext>
          </c:extLst>
        </c:ser>
        <c:dLbls>
          <c:showLegendKey val="0"/>
          <c:showVal val="0"/>
          <c:showCatName val="0"/>
          <c:showSerName val="0"/>
          <c:showPercent val="0"/>
          <c:showBubbleSize val="0"/>
        </c:dLbls>
        <c:gapWidth val="182"/>
        <c:axId val="870334976"/>
        <c:axId val="870335304"/>
      </c:barChart>
      <c:catAx>
        <c:axId val="87033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5304"/>
        <c:crosses val="autoZero"/>
        <c:auto val="1"/>
        <c:lblAlgn val="ctr"/>
        <c:lblOffset val="100"/>
        <c:noMultiLvlLbl val="0"/>
      </c:catAx>
      <c:valAx>
        <c:axId val="870335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Github.xlsx]Shipping Expenses!PivotTable1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s>
    <c:plotArea>
      <c:layout/>
      <c:doughnutChart>
        <c:varyColors val="1"/>
        <c:ser>
          <c:idx val="0"/>
          <c:order val="0"/>
          <c:tx>
            <c:strRef>
              <c:f>'Shipping Expenses'!$B$3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E2E-4939-B0A6-0A7EBEA52C1F}"/>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2-FE2E-4939-B0A6-0A7EBEA52C1F}"/>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FE2E-4939-B0A6-0A7EBEA52C1F}"/>
              </c:ext>
            </c:extLst>
          </c:dPt>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0-FE2E-4939-B0A6-0A7EBEA52C1F}"/>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s>
    <c:plotArea>
      <c:layout>
        <c:manualLayout>
          <c:layoutTarget val="inner"/>
          <c:xMode val="edge"/>
          <c:yMode val="edge"/>
          <c:x val="0.25143387981284093"/>
          <c:y val="0.10168640684620305"/>
          <c:w val="0.649928485693545"/>
          <c:h val="0.81776395597609119"/>
        </c:manualLayout>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 '!$B$4:$B$21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CB8D-4216-8727-5204D6FF93C8}"/>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Github.xlsx]Top 10 Regions!PivotTable3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Staye wise Share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'Top 10 Regions'!$B$3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49-46AB-98A2-E00F4D6DAA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49-46AB-98A2-E00F4D6DAAE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A49-46AB-98A2-E00F4D6DAAE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A49-46AB-98A2-E00F4D6DAAE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A49-46AB-98A2-E00F4D6DAAE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A49-46AB-98A2-E00F4D6DAAE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A49-46AB-98A2-E00F4D6DAAE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A49-46AB-98A2-E00F4D6DAAE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A49-46AB-98A2-E00F4D6DAAE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A49-46AB-98A2-E00F4D6DAAE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Regions'!$A$4:$A$14</c:f>
              <c:strCache>
                <c:ptCount val="10"/>
                <c:pt idx="0">
                  <c:v>California</c:v>
                </c:pt>
                <c:pt idx="1">
                  <c:v>Colorado</c:v>
                </c:pt>
                <c:pt idx="2">
                  <c:v>District of Columbia</c:v>
                </c:pt>
                <c:pt idx="3">
                  <c:v>Georgia</c:v>
                </c:pt>
                <c:pt idx="4">
                  <c:v>Illinois</c:v>
                </c:pt>
                <c:pt idx="5">
                  <c:v>Michigan</c:v>
                </c:pt>
                <c:pt idx="6">
                  <c:v>New York</c:v>
                </c:pt>
                <c:pt idx="7">
                  <c:v>Ohio</c:v>
                </c:pt>
                <c:pt idx="8">
                  <c:v>Oregon</c:v>
                </c:pt>
                <c:pt idx="9">
                  <c:v>Texas</c:v>
                </c:pt>
              </c:strCache>
            </c:strRef>
          </c:cat>
          <c:val>
            <c:numRef>
              <c:f>'Top 10 Regions'!$B$4:$B$14</c:f>
              <c:numCache>
                <c:formatCode>[$$-409]#,##0.00</c:formatCode>
                <c:ptCount val="10"/>
                <c:pt idx="0">
                  <c:v>36187.568192000006</c:v>
                </c:pt>
                <c:pt idx="1">
                  <c:v>6965.4626600000011</c:v>
                </c:pt>
                <c:pt idx="2">
                  <c:v>11677.363099999999</c:v>
                </c:pt>
                <c:pt idx="3">
                  <c:v>8645.2074137499967</c:v>
                </c:pt>
                <c:pt idx="4">
                  <c:v>12321.579311999994</c:v>
                </c:pt>
                <c:pt idx="5">
                  <c:v>12307.551891600004</c:v>
                </c:pt>
                <c:pt idx="6">
                  <c:v>27611.943318600006</c:v>
                </c:pt>
                <c:pt idx="7">
                  <c:v>23410.842026000006</c:v>
                </c:pt>
                <c:pt idx="8">
                  <c:v>15291.572600000001</c:v>
                </c:pt>
                <c:pt idx="9">
                  <c:v>27288.38666</c:v>
                </c:pt>
              </c:numCache>
            </c:numRef>
          </c:val>
          <c:extLst>
            <c:ext xmlns:c16="http://schemas.microsoft.com/office/drawing/2014/chart" uri="{C3380CC4-5D6E-409C-BE32-E72D297353CC}">
              <c16:uniqueId val="{00000000-8CF0-4F93-8EAE-A0AA05409C3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CFFBD82-4921-4124-B7D4-58078DC92372}">
          <cx:tx>
            <cx:txData>
              <cx:f>_xlchart.v5.2</cx:f>
              <cx:v>Sum of Sales</cx:v>
            </cx:txData>
          </cx:tx>
          <cx:dataId val="0"/>
          <cx:layoutPr>
            <cx:geography cultureLanguage="en-US" cultureRegion="IN" attribution="Powered by Bing">
              <cx:geoCache provider="{E9337A44-BEBE-4D9F-B70C-5C5E7DAFC167}">
                <cx:binary>1F1Zb+O4lv4rhXoeuSmRFMWL2wO0bMdxvGSrVFJ5EdxJWqI2at9+/RzRSWyr3F0Z3AwGBgos8fAc
mdInkmcj8++n5l9P4csm+9JEYZz/66n5/atXFMm/fvstf/Jeok0+isRTJnP5VzF6ktFv8q+/xNPL
b8/Zphax+5uBdPLbk7fJipfm63//G+7mvsilfNoUQsbX5UvW3rzkZVjk/9B2tOnL5jkS8UTkRSae
Cv33r+uX+svqpRFP8uuXl7gQRfutTV5+/3rA9/XLb8O7/fTLX0LoXFE+gywmI2Lo2NAt07K4SSzy
9UsoY/e1WdOROdKRRZCJTNPihOK3315vIpD/WJ9UjzbPz9lLnsNjqf8PZQ+eAZpWX788yTIu+rfn
wov8/etdLIqX5y+3xaZ4yb9+EbkcbxnGsn+Qu1v15L8dvv///veAAO9iQNmDaPjiftX0E0J/hJs/
N9Hm7RV9AjzGiJkmRQa2EGY64gN4LHME2GDEdYIBIIDp7be38HygQ8exeRccAPPH8jSByUQn488E
howMjhHjmJmGgRiCcXEwbnR9BHiYnDLMGTERHwDz6w79DTBvgkNgHk8SmMlLuKk32cvb2/mEIcNH
CFm6QTGiOqPM0g+RYXRETEDEMkyd6Rajbz+9HTEf6dBxZHaSA2gm05OE5iyUmXj+xDFjWCPCDWoh
omNLtzCFMbE/ZixjRJhhwHLECNUBnMGY+UCHjiPzLjgA5uw0J7NvL3EMC+nLZw4aCusIRrDO6BwD
MNgaQGOOMLQTC8GEhjCMrsNR86EuHQdnT3QAz7f1SY6b8SYUf8ksFp84dDAbGZTqABDoAoToZDCp
6TofwXRG9/HbqojbWe1jfToO0L7sAKHxHyeJ0OxFZu6nwmOMQHXGoIJZFmEmNQfagIVHhBBKYb3h
HNAbqmkf6NBxbN4FB8DMThOYP7JgE+cbUO8/0b6BV84NGDHMwCY2BhMbhzUHWxZAZuqmsVWw9wfO
R3p0HJqd5ACbP25OctDcv+TFl+8CBs7nzmwWDB2jHxOgTit9bbDyIJjYMIDDiVqYhvrah7t1HKWB
+ACq++8nCdX/AUpsRHWDgZPAhDWG4B6FfdWNAYoclANQ3zhCmA8nuI/06DhAO8kBNt9Pc4obS1Cr
N8+f6cKxRpxblAA81IRVBg91A0RHlIAdhIlOqcEw+BD2p7iP9Og4NjvJATbjy5McN7eyLLwv400m
Q/GpzgI84ggDRJih3q6xBouQhUZW70iwsI4oWKbDOe7j/TqO01B+gNbt+CTRevOMfpF/fYEvsYz+
/FSVDkYVMgEq5RT9ecJjI1itDBNGG7cMcKEObNX/beeOA3f8LgP4JqcJ31pmMNgmm0AWm7cJ6T/3
/hAGmrZpcNPkoGsfmwwRuH84gWVKN3VwfMNQ3J8MP9qr43gdSg9wWk9Ocpgt4PWUT0H79p7+c4zA
mIVlyMDgRsCMcYOzQ2XCoiPDArcqzIVEKX2DBesjPTqOz05ygM3ix0liM5bgCXoqxFNZfB48RB+B
05oinVowiMBWHRizDGIS2AJn0JsXbwDPBzt1HKED4QFI428nCdLis01acKOCl8GgnIJZC267gTbB
rRFEi2BxYgYHf6vSNvanuF/35zg0b3IDVBa3J4nK/HnjfaISTgi8dFDyQAvXDQJ+VBgU+waSrpOR
ScH3Y4K+wGDwwJy3D8ovu3Mck1exASTzyWlCEoLaLUX+9mb+85WGoBGs8aBab9cZ8M4domLxEcxy
zGQMIZ2DLgdT3QEqH+jR3wDzLjnE5jRjDlvN5v/ANALbFACi4AEyezfdECEGCFkUM44MCxsQeRgg
9PF+HcdpKD9Aaz0+yZHUZ2X8kFnw9jV/wkgyRjCMEGQh9G5udCyqakKuCCeWRSH0+pMD6CM9+huE
3p9liM1p6mwrGRebz/QugMmDMCaWTjkME3C+/eT/gdgQoYAdOLlBnRvG7j7QoePIvAsOgFmdpp42
j5/FpwKD+YjDao/Aew0BVYgLQXLOvk4AyTuGpTPOsX4Mlw/05zgu74IDXOanGU/99tJ8akRIBweA
wcATirBBGBoYn5yPMMxwkNqDIJoHoXBQ5PZVgl/25jgmr2IDRL49nOTyMpf1Z7psjBGCfBwIjCJY
6sH/Ca60/WHCIXgKIbx+bekdbT95R3/Vm+OAbKUGeMz/OEk8Vps83zx5Zf5SFJ+pPRugHYMLlOrg
DCA/54YycBRA2JQbpgF5bj8nhXy4W8cRGogPoFqdJlRLWYr8k5cZNAJ3JySHMDD5EQXdbDB+9BFA
yBG1DJj2flbNPtSl4xDtiQ7gWZ4mPJfZiyvjtxn/E9RmiPxAeoFuQPaOBWlVw7ipbqBR32KZcGWC
w3PgFvh1f44D8yY3QOXyNFMPeuPhfBMluSc+M1OU4JEJCw7ETcHXCTkGzDgcOP38xhiF2CrTGYO4
6UAV+HC3jmM0EB9AtT4/0aVIxJ+Yl0joCOvUgMyC1wR3/RAik49AjQPNYJtjrcbXvra22vyiO8eh
eRUbQLKaniQk65c/s00ebD5xVoOBAd5l8HSC+gxLS78p5EBj4yNL13XwFRhgdW6dBfuofKRHx4HZ
SQ6wWZ8mNqtN1oab+PnzsMEQtwYPDKRRM7b1mB1iw8wRJCEYOmQp9lPeT9GBj/ToODY7yQE2q8lJ
jpu7YuN9Ii5gV0K4EyIz3NKPZen0G0aYBSwc1O2ftbRf9eY4JlupAR53304SjytIe8/bsNp8av4h
hAggxQO2G4D6bFkIlLTBeGEjC4PNaYCJCho0eKDfvoltZvVHe3Ucn0PpAU5Xp6lDr8STJ9zNZ2rR
ZGSBjakzCGeaR7b0QMIABKxh2wgHVeCYIfqBHh3HZ/csA2xW85McQyvRbx353IybfmsIRHCYiQg4
O39235AROEFh86JlMbVRbjCAPtSlv0Pn/WmG8Jymq/O+lbDl132bYT7B/oSwDYctO5DfbpkIxsjA
BQ2zHtifoGHrkHytvDhvv72d3T7QoePQvAsOgLk/zaDNpSc+M1kActDghQMaCBS17ebQff0ZNsIx
HXQ0zmDh4T14h6j8qjfHIdlKDfC4PFEzU+R5/y9JxNur+c8HC4bXDv7l7S4EtcXtABSIolETPNAQ
Bu09Nb2bet+oWX2sS8exORAeQLS6PYml5ukft+tv39QWowPO/+15BRyCARS8AYRywwC/5mBCg+Qn
Dht+YHPvbjXaR2lwisDfd+s4TgPxgyc5jSMK+i9NltlnDhvINzMZ6NCwA0QFaIb+535bL+jWcIbB
0dSAj/ToOBo7yeGQOc39B+uXavOZG64hAI1hSwic7YE4xGmO7Bo1YU6jBLQA0zTBCTpYZ37dn+O4
vMkNUFl/P4mJ7KDXr8euXLxk+Uv7NuH/50tNn5gGVuVuQ9VgzDDIFmSQfYvIdjfVMGej9x3/uk9/
h85O9uBZ4diVi5NE6PtLFkFWzSfCQyAkDQkCkEB7dBcBpECbYJBaHPybHDJwhxt2PtCh49i8Cw6A
+X6aLpvLIIQs2089EAfyBWFx57CcADx9+vOhu4aDPYPAWQDa89ZbA67p/fX/Iz06Ds1OcoDN5eIk
B82NB+cmfZnnn+t+hs0DkAIIkQHYygaeTNhkc4gPxNQI7IODeJtK9fgpmeOjvTqO0aH0AKeb+Uni
dKs2JX76Pik49wvy0npdmum99gbWzL61A0dNjAwwUSEHCtpgo9tANfhor47jdCg9wOl2cpI43W8g
PB27xaemD8BuNnAEcNOCnVC9cj2IUG/TB2AlgsgBgaLfSbU/232sT8cx2pcdIHR/mo7pe5E/yTgX
n+uZBv369eVvN+7ujyLYX8DANoLENpgQwTXaZ7cf4PORHv0NPDvRITr/T/Pc35+r934A4WRTbKbq
5MK9o/X+uVU9PZyoOBB9fY1HHQrbNzx//v0rHJWz51/ob3Hw+gfW/EDuZZMXv3/VTHPE4cgjyK1W
m6l6Va+GozB+/wo7rMAXQWDuBFURdjH2U2jcb2r9/SuschhyedR5I8qRBCZ3T9fBO4ENiJhzCJ2D
e89g7ydGXsmwhdSj95fxWv8Sl9GVFHGRw1mNOjxNsuXrn67/nmAGANMOG2AsQLQdPq/kaXMD0xCw
6/8V6n4W63VAX1IsVzRG+K5JQ2OSeB2f6ZVp3NUkNSZRl/GZakWWpm9bjSzG29YwDF5bj8mqWynm
Y7I63whXehO3StKFKqwwTBN7V+dNmy5YXwxovtslb4xavjTjojl3SZctd0WY8P2qIJG2kME5Tzm+
d5MwWmKTu2Otr6ZtjKZ17bGZYabk3mDFcxAX9aXbdLbueVPJMv8s6Or2kSbpOC50fl+5zRnlflE4
NmIdmYRO5yzaNnUW6spMuLOIHdfM7F09cHR8UVW+HbTInRLmtHaRYd+dWHWnL5pQZ+kZ6Kz6QtU9
s7zUpIP+TALhn7c+iZd+58ll2Bee07BxiBIyHjSoqipMkcllkARabqvL5Jy7dbBUbWHTaFPXa/yp
67bVWYM7a+3nWXXmJo619vqrrmkaO+NUThJ9JnOcf+co1a6KUAazQPOk3SSVXFd94WgBFCxtbZrE
tV0UtVsmNonMaJKkLp/holjrbtGt3UQjtzrs4ZoaleOeZU1Gbz03qVdukt+lUeRMkIdodRMEfn7R
eGPwbec3JQqLG3iO6jwWQmxpqqEfKzYXvjtXVbMz3Jt/ElI3Cml1jjMp53WDZWpTUbaL2gr2C0VL
DNbsNShaRZK7V8wtvG796pzodXiZYeHdOo5GZzkx9XFGTO+2yVvdruq8mfhGXczSoMALmOXLi4TV
1bmlp2JNG9+cxlYnb4zGwmOqBd59ELLYrhteLZI4RRNpNOHYr3P/u7oK36/yWhNb2u6KYcM490PP
nOphJsY6i+mMe07pjVW9jis6cyPunld6W06qzkttLa+9W9YE8XmXVem52yDrJsmrzK60yH/2mnpa
pF70WDitPvGIJla0MJyliwMycYrWOZMloXaUOK5uw64fasNHL8+S0JBrr/XkGrFMrtu+SFlN7YZn
yZlqyKzW02HcQIvmFdS20uSJlc0qdcJHw49qb5zwVLvoq3FcVd5Ysk67wKV8hOEJD/RezWKSXefd
XMddtOhogVObBERf+HEYuJMCDg+Y4rrLtsRtu5/rf5pJ5J2ziIqp9DRzXFaab82o9qQVUbMKmIPX
UcPHls/C7nsV1qGNUuFasW25RWjrNGltlwbtFe9osy1iMgEJsU9xG8uWadbNHAKsTdiMG2K0s5C5
4lo60rCNNoueRO2eN37Z3NM8W7M4nQX9PKIKmPWcBe3nEVWN1GSyqwOAl04XC5tlur8sKj1aeRlh
E1huugfXQUszN8xnT3S3pKPiPrJ4PUXU8Zeyy6KV4PyVtYq7pU8ieb+3FB5ZXWCj5GB14YgbYCCY
RJ2mYKB+9dlbXZgeidIzPeslMEU4FzzwQ9vgIrnQElNeFIEBdXU5rA9Z9+o/XQ5l87YLxlrRkCnB
HborU/cmpW1zGQnh38l67ER5NHZk60zDHmZV6GZHYA6LgmUcFlt6ZEgP26rV6iUaLXOmim8n9i6x
o1Ojc7GtJH79G2mcrdK4jm9bKwvsvJL1tTCybOmYnj+hZpFs3KC6cBvsfo+4JubEcqIzN7OSTbUo
hBts8kjmZ3CMtHVuhkH+XdOieeQHdt0Vt43bxVeaWdCbyCtXbsvKh5ZS77yDLV5TnRXlQ1ylkR1l
uXcZ0dw9z1ymj/VMj2yetd5j5eTtOEKoWVax1d5GQXrFenpuNd4URZ0zTwWN77sSjRW95D47awvf
mDlR4D3qxWXdNuzBaWPtvCozMlVktyLzwk/EncutYlGQLpg4tSseseGDUfd+MPWxr88C0+ZAt+GQ
cQszHmxvx6DhwKd4+PV1PrZyOJRaPPt6gAMxhqXLR0H3SFBnjuvWAJ0hcfBN2VmwlMv2EYXcHGtu
kS+7vMU3nqvdtzBgz/Ra+pM2dIJlhlGwjJLs9UrRNCu6CuLOPR/QFW9Tmk1uK75ds2+mVxnO4I0f
uZ2iodyfJV55zSiR06Ys6yUqIroMMsufRrJzHwrTv2T94KYOvUphb9i9YjU88spadcYeq2Qhe5Ya
vvKTSL83nVZO9UT3JplXuMSzNaJ1SXxllfUchuRZ7RPftfsrFJLAtd3Se706bB3yaY04awIJEod8
0sr1CyMrydiKOVpqbbdf8ESf+9jM5gP6jjdwErRUVZPKZdFEzrkI2ra0dyw7WUWjMr406rA5V6Kq
UdGHYhFHN1pg1JNGBmdOF7bfYPH0x7qlZw9mWwhbFFb9p5sUqy5wPdf2g8IWQiuFHYnELijPbnQR
ZWONxne63/iXhoeMu/dax118J0R6Z1SRf6n3tb5N1QxYqXacH5Lr+l94v8vu91z4BVV7b9v9Xt+2
q733jMYhmweJKG1fF97KSlwybqghJxEj7krR1NWuCFSDG5KxqTevfMeYvcZxzv95JDPwQewPZLCd
+t2pYJ/07qbe6DkcyI0nNMPLsPYsfHRbdJl1bTHfX+WBU43ViAaV4KmMsXUNqo9Ype90C+j5O73q
RD2WqdH2KsRTwwTf41d07LKn0NmIjN/wIuxKGwa3vnTev9rtVU9DXZ5OfWESm3s5Asb+o1bNqlBf
m7pSjHDWELFNTOCOiri9uaU78TjtPDTRJCjFaRgkdlzxeJH2SnEkMZp5CIuJqqLYCq8L3d/WZM+B
HTexRRPJhaCPXRGOLaelizAt8svaqJNxIYLoKaXe2HfM5jECNXm64zDps0Mv8soy5wzjwC50E5Ss
XT3Bv9AG+lDgEMXe2IWNLBAVgXSuAYpJ2UoGc5D1rLmhTjWb6qkxVYah1GdhaWjfVCUIzmuaaN8S
Ycpb0W6qiC2c3HdXppmBVvheTRwEHfZrZ9vKBcuuudtOEKw3tEuNJSahe54nyFjS/gr3NHWlaLtW
mTjabMenrmpR3+hxJ5Y142CDEKM5K9Isvww697VQDbLkDRiFbzTF0sEiO1YNCQ0bame9HByr93ob
xa0YedBy+59HivnzSGFgHIKjD7IY+81aPQZ7CpdLK6GhxsPPNC7ccS6EvizfCzMX8KWqelEQ0A4T
d4oLkV/sSGkMwISiwtNOULLWREDWQR7aPvbyFWlLsjb6QtGFT8Ipb3UyHjSo1oaHYNkaYlqUXCvm
shMsXCNZ+RNhRA9pI/Q5lTS/zJsyv8T9VU+XxGzPt7yBT4JLUgaLilTGXWdIfsWYWGR1gu9w0FpX
fVuKrL22vK8RUn+TMmyn0tDSeV4n/kJd+XX7ehW+X+1ad1duzfxFYOTZ7J+xgdz4nwaABeHaPgkY
wTkvsFn1EByPeU7otyh7Doq4y8mUJfws81ptFVrpVaI11VzVtiSmO52dxWU7ceHYmHG4rffcqt0P
RHtRs2zexpa2wpFHq1nL5d5tVIPiFZCTNClkXdhOkvljX3baD2rENzLJdNcGB0lbMPjfxVeNEaeP
tZO447CI0S3yumYaS81ZpQny54aI07llengVwKI51Ws/u8VR7I/b3HMf+zt6AUP9HYnjBjcW9rIZ
0RJsF3UaPUGcepY2dfsgqsiZdhqrL/TQdK4UR5iZ9Tr0fd8u1Ofaf54NKdGSqW+2TtvEptgNz8r3
lh2jNMpwgt0qHsc1zq95I+0wbbxbknLv1qhLYyK4lZ8p2jtH0aTBRG+cm7S3H2nnxWeG44hJ3lcV
TYQsOks56H5MWZzuez0GS+1aMSqaxn1/0ul+fq0adveKlOEaG8TWc624IKk3TQsrXpduA/Zwf8WM
SK4TGtOFnrrTAV1xqMZeUrHuhGgvmfWS77dVHIqu2AzRbG+rSAPxw9vmXP5izbZ++tipAft9YWdi
n/IG53kMZvvCFMhvg9iBc+HiCRxpaUq77FKw0BGY6bBlOFqoakod3aaZ301kBzahrZoHjL7lMTbe
siumpr+H4tyxq1uqqrqlldDL0MDRmfCLdi0ITgy7cMJynSwUpatxuw4UmSW+c+bWqLFDWNQNe9cO
XtvSZiwMZp0u2vW2+fUuOniR7CyL6FS60ySzygI8JmW21H2ZRhN1qYpcC51F5E5VBdUkW+4x79ja
vsWDXIGFFk4haRFup0jbS6cUsAAx7Jw5eShXeRy3Zwno7DYD39tK0VRBwbPQ2OrSqtkyQW02N73C
e6XtGD1evN5B0XhCOSR2/KP5RQbGP2wk5oiA+QX2P8xQsG3lcLpzeedTnhTan0EeTAvwXWBby6x0
osuymag1YreWWBVv1tajIog4AVa1prQRTidB173yK5qS7ETXrKsnmEn6u/ar1PZeh/ff/qjw2V8M
PoKgifLrqC8qduMhkl5tdYZecQATfEdxrSi4SvwlKY1xA7hcB0VIb7lWuZOcSDJzHU5v4870F2Zq
pLZqbfSG3vYCxIF5QJHA4woCdWeHeR7PlG6j8aCcwJiR56rqRmk5MUJdnqPeme45b63K875rVZ53
1Yp65oGsHqD4TkZ1NO+S5i+nNaIrD3nxttDc6rlLAn2uSKqxtMJq7hvZX5Gex1chMrpJww0MTwIp
MuWZj91J1WuOfpUH49Zo6WXaonLBcppMae64jznTxpnj4Yeucyaum8qZ05TeBBYX77ZKsXerB82U
u4V2qUiNaCQosok3qakPa1xZG1NelPGZp4lqTHXJL1PYF3DJ+quEuq4N3pRwvmtoAk5WqdaNFduO
rm5SFnG11wC+ws7GSANlQzikW1RZCt6NALQ5P5FXSDOfipY1D20l4zOm03ZmJkn74JTy0iyt+ibw
vF9MhAxiOAdqL3jFECEI/h5Jv9ERmwMfWFk7VobSrvmzycDTj+y40WLbJA1dgZ52LWnkJGNWkL9w
5fFF56PqFty2+XnAonqsqqqokm9m3KU3qmII+G4gY9I5U1VPj+nK9em1qpVOXN1WwvkrCNNyYVRa
sgbfKtn6udpWm8q61hbKh7X1VYUW9868KgzGOz6svFi8dKYppxMtvFBKWMRBUw6SEE2U3iUPq7zl
0aRgyRmEvegKh/JWOfdVkQTRlVtlyVrVHIBgGsJxxtNtNMDPzB2/1Fs8rkBBvSB+gyfqKjIb61va
Zsu699MoOmkDcsELx/pWWMmQjmsE6pAvsnGtI9f5lSZH+6gYqIwQXVNRM0it7//+D/yxhj51i4B/
83Bqs1IjL9rclH/mbW1NYsfJ5kVUrv2mDVq7ib1m5cqsWakrGcT53MzyNdhzOb1QzH01qh2/tTm+
CVHIVlyK6Dzh3LsotDpaMb8zpyyOmltYWbidCRFtWNQsgjLJQcEKLZtVgfHM2ta3Y0TXBvgEV+DE
j8HDZbUQVwKNJO2QZdlm2MZXMQtszrpZGTmG7VVGIF4M+GNpk7j1onHXLz27wvREvrT6Yker4sRG
euPacGCkPuWg3hU3sjLnsZOdR0aD77HvyUmbEDqnoYbvC9NaOgZPbsqwrW/8wlnAFBh8T9glY12w
hK4ES3WlCqvL2tz2q2Ih81A/V7SMVxAhMlw025rNEHj6Fia5M9sZ2so231WVYa3s7ndeRVIcppZM
HVoV8zxx28Wu6KqkXURhdB5FhXGOsZuk9q51W2ceBKxMp5tTvyaXnVlPyjhKV7ivKVIBq84CFc1K
1WCOeaVXEomz1kf1eEdTLBDDedTLNp/V4OPN/vQxiqd10ZhzHJtgfiWt+yPCMR6D77JdyDaK7/XM
39Kl48h56/n+FDxz3g8sc/BFQebuJYli81onxZ3Z0+HIQohW8saZxRqLIYjUel1tO2mjt4uqqc3b
GEtxV8gz5Xgiua4qyn9EPMvrW1Ql7Nncao/NFWepzz3YTP1P2gLkBf00pGBuhCwh2MAKmgP8pcDD
IdXgOk543OE/Iw/GCyREWEtVaFbnn6VtWNg7GvGKtrINcIRveeIwREsYefRdSvEOqoqfoja2wwge
iaXFrad17YVfcXCM9kVL0ZgQ0ER2JFPkyG5TIz5PDUm2bB42gzMT5dZY0XAd6BOa8vQMNu4246TJ
o7nepPxbampoauIEIrp9NelIdh4UlgdmB1T9NoZ4oEwKW1VL2KlwWSGyUrXA6+Q3l24FFSUyq3PH
99mVy8WTj6J4EZngdC5J49gqBNb2BsiAhnpacMi3o2kUItfbWNtArsRWu6C1Edid5v4ogyj4nleV
NtUND5aU1nVWZoeqSUgD9AN17hzppfl8yBowWH1Iz0rTqpqIpqlnVuYxiLxU3trqixSBOxchb+yJ
0FubNI2QrVpVvbaaNRh7ZK5lRohsReMV9daZFhRj7LXxdE8u1Qw2Cy3IA0g9L7zEXfHYwVl3330T
1DQSgXNMVbOkJjMWePFUVXMjFFNs1c5syxw63tgIq2yhqq6WPjDqlZemm+nfvSAfw2lfL6VTQjCR
Ynrb0lSsElN/UKuYIkFsbgH2rbhkkrOlG5Ab0kqIcyqDTI86ZCc6+JJ2ltrOLFOtRgoOpYG9pjlI
zhtdWBe8c2D2KcrWv0gFmXsNimzfsCDk3uYL3BcuHIECAUO46mQgYbbjkx1JXSk2xaGqqkAFyxeO
o+cziLoL23dLa2Y4DE+lFOLBlLK1Rdd2q6B2ne+8vfRYJR6QQ51F58TxWFUNHpEJ7PCM5qoqi3hR
xbpz42f+Dyc3N4HesolrOs0Fh3zfu8ILF1lYtY+KLno6HIp7lM7Ap34hNNzZKhzamDyYqqqKiapo
qGrYhU13tLIrzpMOzbUc4ZWDPHkGix+CoDdUdwV/rzqIRjZNiZipVhd8H+2WO0sNf9WJuZOkeOVz
P526DYmnuMPWqgEz3HbrOv0BjoNuLDzTWVTgmbxLSgcGu0h/kEAjM98Ii7O8Q8mP1CArASv7rUU8
vhXveraBeFRqE0UHVYlMqfCXIrW0vfQHLBPf9iOGL1T6A2gC+mXe6YADJE20MSvGtAMt0Srd4JKV
d6JxmGWDVQ7GAQQbJ43QsmnlQwBL0eAkL4hgsDteygO2mD4ENVg+tpdo/Jq0Nx049+RY57E2CQws
ziguvVvEU6dvTPvcB6cyYYPNP60QsKN0sELA9u0+kxR2mcCWFDi6euDbZJEWp1VcJY+JQ6pxBPrX
AlUizmwsdCi316ZD6aJiCRobnknGVDVtGVTTtshoMvNrEdoQ/ExnVRSHW0c0nB+Uziz4NqfK5HKk
mcyklodTZZCZlXxt9atIXnMYqip/QeUzqKsyL+8yVor5jr5LhajfGhW/yonYsXFU3/ldfiON2O7i
QNwFfjNlVdQ9GHoIY0pEGri4svaB111jc/DxrgNeb9m0jlWrqNGMsVJ4QLtAZw7VxTY+pmg7TWgQ
0dgxD9SpQXV3Z1inxDaKsbup0VTLAvvWJW+KtYpLRqK+1rWgvicZTafED4sl1wK+1NzWm2qaHz3k
OFvDQWftplQOYsiLdW8cWEttPSnSS0JB960NdAGrdvuAcxqd520G8YK+qtgMSGVaJnoV29JpU3Br
N9HV7lt22+iuShp0sf2YsZk05zgCG1exqKLoP3zPlHdlLdHFjr7jVffcDhqNyu39fNmKcd552RiM
1OAGPNH6pMkpnyac+jeqMCLx2EWkXaiaU+vWlRM8qIqS8ZhjzHHBc0iWAZlj92niAP1CxYKdcj8N
IAx/tAK2PkIqae+WG1gtQRPkkePJ5LHwjOgC/HLeKiTcXTV5G40DMD4mNKdxPlHEY82qoUjojzwn
yUIZmgW/LE23ulGVIMvyieFY3kxVtabUV8hpbrZGbhCgl1Qyd1llFj1vdSrGTtPQeuLz0p3gNJGT
OmvN89Qv7wWYPlMpPEjg6Tp+SUmtM/Af4nsrJv6Fopm9u8BvNYjFOelM1bqWlH2uHeQ21VUCM6CU
ObFjh5Nry+umqlORAZ4HFJjeVFnLjiy9awhkj03p1reKIyMhBHDiUM5VNYW/unNR944eVdVxSOw0
EPUsJF28TEgzKUBbWv8PZV/WJCePdP2LiGBfbqH2pau6evcN4fYCSEgIkBDw69+D2uP2+JlvJr4L
E0ot1e1qkDJPnpOEYpru5lYCZ3RKW68LZcmsjBUPV2aot+wviYj93ZQUc1YURblrJj6sinF0bmXU
D6sZ4M6toNOwGpcWWfqaPHbPlnHbI+okOCMrpNLr8hqULtImy6Vf8kumH0Hf1VhzZa+Rx06OcUij
62wNb2br6Jti3gzCYlun08VRSRLuS57fy3rsz4ayJl1O92XS5UhWYks3F4vl95RG/dlYnzMM5c2s
+v0ZZkZVjFPq4YlPP/dFs9m5Tl+eZf79r25jRoNbngFVGeNzyzT7oxnL1ffPzdK0Wv889HEX3i2H
lYgJPaG6R3lA3AgyDAn02XYakGXiegTeV1b4UgPyrEp/SJlsm68tk9ek9vOfoXwf+BSCBeGIdQMG
4fdeOl94mPC3goZFxpHwOAgXAbVredF5ckl0JpGMzlXQN3vu0PuYcm9elUufGeDxQ1jCBxxsawnA
x4JkfHCL7Sc0N/J60yTDGXfBfVyU/rffjbogHz3kX41lSDrRxSoHegztOj5bZa/mVHeAFlVgdQhF
0Jk4YHCuWpmLDddRdV+RIDgIe6zSUkm7zno/KFaWTZONcQ6w+3T3ZLrUVrxtQWI7fe5/Eb6NDfw9
ln1sfUN/k2VsrSMHNEtd0foR81+d3FfvqgpZOjhI9gR+0h8iW3jrtkMOKWJ9amY0yqlWsuvomSkV
3YW5LzLaRu7eihscunESHAUi12O3XIz5eelae6u9utx/dqmQ6q034Q3Xz07Xqy0A7zXAt/LORTby
OiKTfY0tEiKkmqPtEPlWnjYxGTZlG9qZGfaXidVYEkQeBRKZLdnGVZ2k3uAlW1J388FhnJ9qKp2N
cjrcPBBWZH2QRy9tFHwb54D/ENRLowQ0vnQupp3VduM7tcClcFWfryaA4mk8NN1DY5UpJOjhfd3H
7UNDVLW2FaUbM+hVMrrkVrIxg6arcLiVSgCSe2Nadq2PQREgwNdUCuA09VNNvPo8t4KvRAA+7qbt
bbauGNIhZY3kCgQEyKGYpuk0F7oMf7TwctgmFRzJl885xsR2G25jf7QONC/dKB39rjqUFXkdmzG5
5C1LLsPSat3KymwqprUZ0LQZd3lXWCmilyijeYVtJR6nV9dF5myMXsTg5sdiFH3GAfG0zCfz88xt
GzeuS27mUlhPKm/zqwXQ+SYDPh6dqfvyOe51frzWYnRXps+1+69xMxI4ChEIZtt6qpApKcRXGbBw
lYRuc6q0Hd05zqQz3Cns23+YIQrb2Wjhv3oIz24F8E8PQcaTsUhQ/GEtY/A0kHJeZjaOtf60lrEp
DOkPBhD3WDeKXBU4cx/PW1sD9B+BhH6464Z4zPvhmPsg7OWC3U3SsZ6DuM+6bh4ec6sfbrbD93Xd
WM8+D8ZT69VOqpdZROhoS9pSrM1oTcp+VfYC7GIBCoH5aLep66sj1R/BwaCHZtvl5NdvQAqPbWVB
SdrT2DuNs3tTLJpr/GWqej2ESPU6Ou5v5oJ86d0ommAt8/4SGOJK1yNDVlYS4P3Ch/norKeg2Q4u
Uql5QXCEhRZiM5fyq/AGDiqspS+k3Juez+7PqaUTsKsZqJkzLlPtyEq2g4A2Ylc1trsGRt6nYJfW
P3qQy5wm/xGxuEKGQMqnoE5A2XfUfBqF4xwjKx1VBifRWn2QeerqkITz8GQXUXcYiviPfn/0yLmZ
m3dWMO+Gwyezay95NEhLE+dZUmlxMxbJo1dnyPMPXMYFCJoNqm0OZnAoZLJCIq7eGrPyQrklVeSu
zKeFUzcdIteK0iDO+83gNASQZoJccd4FJ9tHZqWDtC7VuSzf8ezdDw4tnnwPB5hwmbexq6Y9T0uG
C9H0tu+s6ntUeyzFFqwe8rmwtqqcph1YSMOtnmOVmimEAm0BC+RLrS38RYYS5DWXDf8DA/f/gzOJ
0o2oyeQtrytG/fl/x+s88DoLJxH1l6qiaTi06up4Vn+j0qUH0dM2BWtJ3kyfiHoHm36ttsY0A7MX
/b1qtJzd1CTSegjCIeVzFo8Jo6mvPhvgVrB7zy7cNdAoUAIiT/ZHc8lZ0G6awP46W1Z/5EU0ihQF
KPujvVzMFGP6XGKdaX4u/mON+Zxx6t7+R/RqyB3NHykDN8I5hNowywuxwGT7+/vqO7svNfP0mztw
tmGFQ1Jv8Sec5WJaoqxxrFe2vHVVRPamr1qcCt0GGEAeoN9GlkdS06loFZ8ZSs2c6BAhBGoKBKOh
c/mrNbi1+9E3/m79/8/TbreRQTFvTZ4yACE4LX0AayYsNmbhE3o0iUljUn8kf5hm9HPy51rZDHH6
1+RPs+g7/KDayjN7dKJT3DTNJZ7oji3sDnMBXu9lDC+k3wKALR/qOeGXMPIy37Xb945OVgqOsryH
TsPdCYogsox9irjA81IyDuF3mqc9/trfQ6qslNUjOQgHW3IoepHGY81fiwlbvlWOztaYfIwerSbi
99xFMg7svDu8moa9VnXT70pLQWpgTDLPaajz6azJMD17/AdhM3/VNedHz4+XOxsfDaVBtWpiuz+Y
0cm3sqTkHQij9ohwAr+B+TCbVcXG/AYfpp88NvHA71XC21s/BHesKIN1EJBqr0CsW3VjFCClIfJr
RRaOLG2rdzwcb1XceA+eTbx9WDnlpg9I9yWO3i0Zle9/LcyV8/Lf738Uz/kr+AREtbwzAe8Ogeoe
bzr/a7+YPeyaVhKy53CEL/KMqgn+pi9JOG2KeqUGlR+t0MuP5dDel0Xhb41l+pFZi7r004aaBsg7
aGA7rX22n0KCGK/0G5ZFrnLSKJ/7vTcE461tQ3FtQpUVXT3dTBdvxmEzWFyujGkGfDd5CDsFwuCy
KII459SX85OxzGXMHQFxF1CVAZTfNXGhW4rmPto2Kp/XIwFVEk5mmXW2rE8ByAgvYwVWQsymJzDp
in1LIpKVwxDIhQ41Zy5etbsyD/HHI28e5Uo2W9/vjoWy3TTAsbQlydxffCS9Pi6C+m7q10H9x0C5
TDEromWFmcxF+O54eQj9jIA+bigUklMJbY/yd6szI8ZGojeOM+jxv40iAeF7mWiN9p20w+tfOIAx
P/uqKZ3BYjuZngbH0fkTMpBu0SLLlvtpGfPyAAWI9VyQ/IuPvf9iLCUvtd/ET8zN2b0dlReknaxn
V5Xj0bb9KusCZT1DpFRtQ0CtvQY79QYBDr9hryb3Pf4gJbWDB4vg0pa6SRNB2qPpYyLZNpJN25yI
4WjlljpazTQck9qNRfppm9bnnHiZbUyEfXclQGZ3cMbdRxBXArw4lLl4MjQKQ5wwLb9UbTo2CZjm
k0CwVwBK/pwXNFCA9RaZ4R44/sWpgiALO3hQ3mKaiy2L4MJ9cb8weg9TF1RRKgean7shT/+aRlo5
pR/qOHvO/SPtu/JiLnzs6F08XY0BNBCwM5Dl50a5857PmvmpGYmqJfnkO4Btl6UJbqZjLMkZOw65
jX2U1o2ur8YSIWXIX1TLbkRu5sJqpLhm6KvgXvyrzxclfHkRZ4wO5Zl30/c+H7wnGorYWKIi3hOx
5j8s5Nw+rJ657hOl+R9jA0RRK0CvbFWIcD4EJbEPpiX1OH+0TB90mF5q6xoEfVW3hyiIxcFrnBzp
tkjxOv1oOz50iozUPI2Q897H7TTtR6bqkxvn0ONZU36nNJvXFlKdt4aJauXzUj7xoI3SXCNvMQ7V
D4J48lvAHdzOo4QCoCKpP1QIOvquSyNasALyDnVirRW/h2X/Mw9l/MqTJkl94bCnBiqxVR5DjPTf
N9R/KHfxEq3YRvCITRWbKYb/olfRMC+5bvvoqZS5nZqjVwvVZrUm9cHA16MFpaqw7fpgjl4zyqr+
16jt1L9GP9eaUTcY98ptxP1/Wm8+ziwoXTCMg65zpyNvR/BaZMnTvxQBoQLlHsHw4KYfIFZMEn3y
3arPEC/rJ9HlXVYkoX7yEbQrkF0ty734fiVe5riaD2PULBlZmEAK7XVceBM2SZhhEYFK38r2PEun
eQmCJmuntt6qQCbrQpbhDtqfdhsMbvik5uBmAsFJzmUag/D8QHQQ7PrCbreFJNGTNXi3ClKpXRGU
/s4b24PdN/wtsEDNh1LaOfsed49l4gbrpAmHZ9aHzwbl/j2V9fzX1GjInY+pcTK+NFpYKygmo7Mf
Q5a8cmpop0ijjjIp4dOpqYjPLlKwZ0/q+N1l8y3EQ/lue+2PqBzDN08wlSYsn1+gWoMkMgyHpzGC
CIMlrnqoCZ9WrQJIYVtyWMdt6V84t4YNiMHlXd4JezsqX55C7Uc71xqTA94syQ6e1Yz7SGv7GLdt
s5tCiAGTqqm2ahTRnSCBtQ7jab66oAUjBajVjZOmXpEqlo995yKWd7l+xsblpYqNzmsVWTVYE9r6
Es3zK/4n3Tc4AOdobqMfgWYbXzXloUDSZtdq/HcGn9eXqZnaey7a95F4zptT+PaqL5z2QHsIIZ1a
p6afjTLaduC2bcYist/KItiVdVw+anUZ8XDv52QiOwGpNJRSfZUhqUW/+a1Ky5aqH1MbF6kKlXiq
8rrYuIHlHWXLi3NcBGxd223xQnX4rJNZ/bAo2SgV+JuwIe5uQkyTNR5VN9bk3sZT9nCMwGbFhliI
jepK8dAzgu2y9Nh70M4bR3TySJuqziIq4iMS/9HHxZh49UoPHyQoV2YAr3fXXWqaNiNomkkfzWRZ
7smZH2n1x8eYyXEldRbZTb13raRfjdru7nK7cg8q5O6mAGvxEYRHjgPH5z+88k3P5fyN42DOxo7b
9247851F/HjnW4V7tcoYj14bte990WVmDY/jn8q1myfBfLpRuPWOgQdltuXwCBTecgQc3dk4Fgk7
YDd8qIz3sVy8xUsx/Z2aH8D8/NX12Y+s5IOxdO5CFFFX/cdn/D/7zIeYnzAO9SvzQBMIqzhYQSxU
PKqh7e8ki6+uRcpH0xUG8tAjmXyxl6446RgElJW9NYMkiBnoZEgGGDNxJ+Bx4daPbNJn/TisIa+7
8+pZXkJpyQdZVseipoCxnKHetU7grYcF1YJ0mqSDm/SX1vPUg6uKP6apCUxLlrx4NJp2AjAdSzRY
vG4bd6cxAHfNXIzJ6IS/XxDwFeAj75o7TXEl1QHSXOCVpsvSwRfPTuSvvjnEgw4aQLs2o/AyBEpK
/bf0KnCGf3fQYwhGUGDRRWoVDyeKmf9FwGk9zuaGcPcJ+U8kYzbYa8VBz/E2BO523y4H+ZwkW8g2
f1nL2Ke1jJmZcjnWx3+b+c91Zma/fObvn/B7XUWtbqs7Pqf5kCOdkiuN9EpysvsBnMk4nO5Mj7lM
IEttLVKjFMG/D/RhjSjAAMVxzOxV0vFDSQMoGZaUGx7w5i7o8p2xzMXvq2CLjaLLnKDUFAzEWGVD
Ek/bkjvZDN4SNIAquURTlR8qj9xXnCQX02VaVoV0jSpmCyfGvwaAbnUbzorpjiT92mezey0Wr3Vi
rViF1GpBO+HBQ+kQ+wj/gaYTc9874LyPlRP/mKVbPnXOoDcTz52Dk9PgDm87L8EYLvq9aHSyBhoF
9ZYMbpFg4oEKvqUsbF5CrskpUMAGjTmCr4hdK5CbbuTiZZrdKrOcQ9gIdWfVnK2ASbng3zchHnMd
NHdFt56dHpTR3rL2cCXkemAQwW6nef4auI1OJzrINZDp+EkJ9+Yh2fqNDUihjA0kIaAGhbvaQyb9
P8wAutmsZO64Wwh5nM0sJJIaLmNnxMBizYTNnnGWfYdQJP/hum9Kqv5aQ1ns7/KoKxA6iQDoTR1c
dd04BwKkZA3RRfBqC2tTjgH75lj1rxn47e3DIjpb4/W9/bkXfp+VjMIFXyi/gNRVVneIlV0Bkgs4
p5UV6+MHRS4vVXGqpvE02kVbACKoUmn10IP2JEDlDu3+LBz/DjAzfe+gC04HUGFfYtHyDE4pfZyG
ylnl+M9c6yqRGw7q+Dko2bQbJagsUzWUx3wMml0TN/EZcGO9IR1KAuAvhqIMHhLKU8HCfgMffD57
7QRthNt4+8K2plc64gwQYwLMPO/OI/QHqen3835eeeWIacvGNbbjH9Ns2gapXHYwa+L4NBn8mkYp
JN40+Ymjnb74+ApRRKF7K1DuYF2HcXmSpO3uaofmWQGB3ruDyiOFHX6rbLvJZkkTMKMS99DLrsIv
67YvtGF3LKThN1bXP7ilu8eobcX/cn2Xl8P8Sb/FVpU4nr9U6MMbSX3I3f4de5QjdaJaNdMT2DrJ
rfOfY09h40W5jEMwJFAM1LR9YxURaWhJdRl0692ProPSGuinM10Pk16V0GFknhjp3gQixqz64E/T
jIaNPLaVuE/muD7lTqU3ZTeKW93RLhuBdrx5bL6vDC83ifciiNqffSi+elMdv1iQeGZMO2yP5M9P
vHrPPlp2j+SNEtOXMuK3HhWDHrqlvwQZf1X43vRlOLUkby7aBvRuIvqGzvZGz02RmXjf4AJIcI3n
yhXBPqwjX26DxuZpG3hkG9UDPEsIx5GrjHn3C0yPtLMCW3o4RYQXcJDsUZ+MnReNPhVjoJCVGMnf
A2ZKKEIsMRNl0o1rFo9P0g+vhklouIdQudenpcuCaOC+FFGNEhOxXkF8aZ/jSLZrvFEGwZBtC5QA
qcbvsoJy1S2Cn1Hc3kgeW68oKBBklHTOdYZYHfu/Ayzu9/IqB2fMLMc397E8DAr/Z1cNt9mbiovy
c72LqpFfesgK0qYI+WvXVXKDd3ezrdX1/LWMwjeV+/patXP1kEA2a7qnhMc7FE9AiZ9lEZ8Q/flu
l5/80pYvVbPzvZy9Jo0Ij8gSd5kxR2t6gP7mQpaCQLzL7yIStI+FlvVRO96wMv0FLy4g1bWPnpxW
PJmd1K7FxpcSLjg8+RPI439ePvvsSOq133ReaqZ8DhgTTFG9hmYpWnHdT6vRZfV90vJkDXfDxkFZ
DduKsPZUtFOzp3ALDwzMhaOHB3TnEaVQI4Q5G7sYYtCXZ7aeGBlvdZ3kmYh5/0Rlk6ej46hXu+xp
ysjkfXXzJQcsmh+d6DcTzfMynYNtHICLmnpTnipaVEVqN0jC5JH8porqwRtmTn4OIFPsTcZs7JEX
yBW9t5dsWhNXhxz7270ZQ0bnY8xbRPG/x0xO7p/rEtqVq0Fz90M9kPhVCFJpUu4MAxPaWO/QiBLi
rEUjLYvI2vi6FqC64o5UD4ld7OHGFz+hVNyXeVO9AQtxsFGM9K5Oau9go7TNhhE3eog7ZLErlGb5
QcIMT3/0vXNaO51dbt1iZ262Es7AYSxQLqlo4W+2bj29NW1xrJJannubetsISF4K4LP4Ccop4773
0xLyrUFy+SVSVKzaWM0XLxLTbvZcsfdy5W+oVZdHVEqpNnXZO0evc6qzLdt6DdIXffF0/Yw6AOoH
WC4bRf3y60RRt0OEU3mFMAI7TcvLXdEN3n1U0hJhsRu8R/oLXGbIDWru6XNlZArhKPRxyU/qRa9g
BsAI+tXynWlEfYNmTu0pCK+Dlm+dSMbXIZ6mTcR9YI0LEUs6/spWVvI41bo9QddUZbb0q1fVENDV
cHvsjJnM3Vn1hb51uZT3uqEP7jIrabx6x+SEojSLCfAOyKdVfuOBVnfIJ+CrEBAjfZKk5mqKkGmu
gOX/JltNalhZKDl1MV0Rj6pdV5db5Aq8Y01HCC6KKNn6osfOYNfWqneUeqThGKZ2N+gvshD3BHdH
kQprTSltypQTcZy8oXiXswNhf1H5T/Z89+EYWPQbNurnXPrei5DOvFOMl2tjJsmgMsvCk/Yxiv+W
5kWI14z8Nz89/MfZF3oeAGIXDH68kfMfCm9Hz5BIh631qBPugNvkednUzsPF1oweet3lG8glm8e8
gVviuyz6LsALLCQe4s+5E3SN+4newS3A9ErwR9GWdSoaL/yczmxUpDIfXUPgeviYu3x0sKhJ+ly6
2YdQm88KlPq6Pkogvj866RxG1dAvsh/8rJKEX33aubsGcceuaBxyLaAazUKrKb4wKLILOOVm0aAj
ChQUPI0ZvAl32QlEwKrHqCCpu2TnSxS8eqQayd9lBzFjv62Jzn+PLevAcon+R1kZUOb+9j6gOPFQ
w8AOPfwDA/3fvQ/AN7kPOmH06CG1u6JqouKlDvIUFDO6BVGsP8a2hjbTNDuFdKRcLh8j3J+SzHTq
ukcmcp7irGABmKThfDY8F0OHMa2/ODF/mVoHE6pHyNDfQSyF2kBqGOCAD/EDauvC6YwHdXSsNjpJ
Gg7rHqU1nlCqpEiXKOgHEycUYwi+m0XMqrAoImpje4j5zaKeFngsy9h7imoBV7++uK4ovyut17Hb
4ylpiyYLJ5BhoO77Gslwfk0c2WfQsgQ3e6KQxdIqPEviWzvoD+09tWl5DkAX2Piztg5J6T+XOQC1
GiSbEyC65Ah+KNlYbNaPHJo4nJV6+pGD3ix93CDg44HvMZAnTZNgXSXdr0UAwquPRQhb29+LJsMU
6FCqq6vd6mMRWX7SEjZ9/KTctfSjnYdIkYAAtB38hK05iJ3V8yyLr6gN7Zy0R8lhFiSBswuUsc/h
y/bjWOz8BYNsPbtJg3ZKPjBIlJdKl3jzSdTBStvgb1qWE76K4We/8NylkuOmA56yiwMSLd2tR5pr
4dNXFrEc5dGg1e179wVlDPM702UuxkxYvQHwTk5/9fu962aK6W7NpxtV3nQslwKIyIBATLy0Pi+m
jxaD2FF+wg4VD4jb7AdOF8JxnQcnZ5GgRiH4tG7Mw5M7hO6TGZ2UHZy65KHoxn7vMuq90DnZIEkX
PthjVN53pX6oFxFY4/fJzmE0XFmz660thXpAjej4TgN/X5mn1oknvkumWH2YZpSFYp870zYQ8mew
hGYjiPobwDghumBaxDm34H/e8ua7N0XWqU+m6Gwc3NLZVJHdnj98XjcO5Qx03h1WAKfhzlBUd9M2
QfW0vgS7Gq4aosxihXIF5UmQkj0EM/mzf0bUN/KAPSzzA8WSN9891RMY/kxCY0tVufbNb1QxsYfr
H6+0N9i7cA7wB2DlnDIp47OkZfNkyWJt4syJK7FnwIczTV31MI2l2IrYIxuTKMwp81JG/eRE8ZW9
cHIVtjM9g332+EGCAdfLW82eZW/gG0cHlivrHA8S4SWR7Wsg6bVYsM6BiEPIePCm6UhAFE+qS5tX
+T6x+n5bFYl/q3ntpjG4Kt+lu/Fp/5ND6/DGmxvA4AYiwn81LOvvnj+HONgLJP1zDm9l9GZD3GdS
DuC+LDmiCHDrcjvxHikjt3KKjRkdIJNsm+k9jlI+IVbP8efMICWQd3UV0ZMKmgq11/roTbFu3dfS
+cYaZaeJQ+f7Gk4SiIBhvKkrnTwxOTyaGR2rELBW9ZMUdbtVMa/2Tq3am1rANzMjQuEJEQzTWWBP
W8ml3ki3XLQNMY1dMmcVO+WEuD4k6IxCL6tVRJ7YWN15bt1ezeHTwMICcTW38TL2aUmv+MP6vS7P
cSP+99M/saN/nv8L3QaZHweJun/WQvICq7cKe5we5+TQWY5W+4qBk5Qk/rAaGhIejTDCtAqVIwDy
oXFakT63wCUb8o3iKPsDcQp0+MAmjq0/xsie2480osk6xFa1nXxJNmHOgQov1GJDMiZLjRvZoD5R
C8FahaJGxxA76zPet/fMY+pejGUXY+px8kgroDZOyPMD9u1uVfAoeIPi+nsEoty9SHrrjs7DmDIo
zO6mxGqBQYz3pRx6iP/Ud7yLLHnrgKyBuzBML8RTVVZ19ZVOhb5rCFToVRw3d10S5Tvi6H7fITpl
iCHXk2qHh9G151NdqS/O7A4PU8vdjMih2IQJsgoCZ933JOxTD9/djjrE2rW5fJ861IFjPhP4Pgpv
pZ2k++rgaeeuiF78yc+3kAPzbdgKdV+G4lyDyvtWM29l8kq2RF2iSTflNSLtvbZKsh/HKjzmHFoU
c8HxCYZi06Lc2qITWnRVw0/t4rxFhqZqk9eyyVFo07O7YxxN8oKUGI5SVU1rLxjbTUdz/9Jhd8p0
3sabWINRkEK1japNika3OLcvHmhwXx0QZtJGNDzNIyEQ8Eybxo5fyoAP73FcNWmru35NZkW2YWc7
GXYA/ZKEYZV2fjl8KyCH74pWl6nyHgfuJz+DwbpHULyTyM6vpgiKhYm6mZSOTDUr4y31ZXJsxn7c
hbF1yOeGr50JKva6H1Ib7OqXmatxM4AXt2lyhQicy4srwN/rQTp8V1RfYyRbfyDlBMwmSrIiL+MN
ygXJQw1ajFH7YcK/ZIF8mgfIFurTWJTk3lza1naOFgWFb+miltVlFYuDtQga56yjCfoDLV7HWFzb
kItHsHIfnS6pLyiiZD81lvPcFE505xLRn6egu0IIAEo/IwQh3A9iK36yq+KWQNe9LyJW+RBiN/7J
AgCdrOcyZG86BGoslN1tjGlN4SUWCA9Dd9B3KpRjWlicv/kWqVadrcqjm6gzaJox+M+oImYUNGWC
VouaTVSUxZZN+le/GaQAMQHXLFOMjWpjX6yo4ashn56QGeGXtiZP8E76u2kkeJJm7Ry07odnO8ZO
DWo42wIk+Y5zV9+zePDO4xjtgtovqwwFtQDo+aCgL4P2lOv7YYyig5jpO3KMmKFRIWGfVKhL9mFX
qIibTlBNpvnIh7UAsvwMN0atQb3HsbaYoRcmGV7GrfYc9Zk3VSKmTMveQvmX0OPHj2bkK4RJ8Lji
TC+9tMABFbtWVuo7ocvkgNe4XtuJBJeYyS2izzXeH/m90Q48PCLftR8M11kykblN3G266m3uQPQl
iHQmRfqf2n/QcaSfelompzafoR1ua8gqqIKIhGBLRwm/fGfriqUCj/OVWUpc+dKKfOfKsOkfTZcZ
HJqebbX2isyYIDexO8vp3ilSwk0fBY8dtYe97sMuM2ZUFTOQN/qVWDx8RG1hfWOqyerFEg0Um1Ux
qPVoj9ZpXi5gk/1q1dQbtkMZfv3s+pz2f7Rd2XLjOJD8IkbwPl5F6pYsyXa3u/uF0SfvCyAJgl+/
yaLH9GimZ2diY18QBKoAyrJEAVWZWYuvB0YxUhu4+9tMx+ZHoHh/NWHtHoaGp3u3Cz1QQodil5ha
dBZJwrcxM7IHpBLlxqiN5jK6zFl7BaQ9hIiuHn6Zd1VRFUfoEbeHGF//XZdU7smAUupGl+p4GZq2
WocAfzx2YwbpaVOoz3V+Y8wC6sAdixt0rdNdbzK2TyOvvcikSxD3ytlnPSzPaoNvepYDW6CV/EvK
OsMHUq+4Gki77gCkUnd93WV+U+mg2yGKutdsrCYsZfrJEI3vOob21cbBQleZ/dOtiycNewifIyp4
FYayhrhI/csEqSzGs/Bz1OMVijirrlaZdDsm2wcXX6VtprtiO1jAyqiOi9iCHesvqsW/6XaR/irt
M1CaEFjAl/lqI/f82YmN2m96jT9C7qXbNHlbndyBHb0UOcEwUvgVDKPOLzkyAU01+HHF8p9qjGOW
V2JPgqoM5Qb0wuo4joZ11oEjCWJPaJ9MIc+IgbhIVHoaHtkbrtrN1yS2xrVw1eaAMKXzWHLxE9wK
PCiRtceJmNu3gnfp0UgiKPkVvXwovOn4YlnfUq2OQMto5U6L225rR9giQbLo1gGl+90DTG6llYV8
lIUpgDBn6oaVffeC8AQSJPBIpo2z21TFTRe8Ag6A71QnyvfO6Nl7bUyrE/6X2VaqrX3xzMYLEjHJ
VQ2pt5N6Ik9lDTj+kHjhs2Wa/Oqw4ZCBmSoMsTIapHujoc3PCQT4tsggt2sCd0V4LwNbJM2eoF8d
hM2BFHFbiFoB+sU7d9VB0/RZVfvyUQ0rhExb62ixPvcNsxf7rtOi9ehq5WcQMX4i6zJcGw/UjsqI
fyTTM9fKvFXdK7Wf6IjDSk+1933Sy+3QZ+VjpAsP8cqOf7c9BjHPTvupIGXRqInzoVHNca1p2WdX
sjqoSsO7FlMDgr1Y6Sk+qKGt6MoKgSAtGJlTr+OQeVdy9Dzb3Lqp6a2WMSi7gd9i4cEyrUJuuTXY
V3dee14st7VtBFRDL8YXqUTx2q3q8qxECACCH4j9c2/kJy/1vjiZ4Z0TA+frmD+NhpH4+qhDsNYD
y52FBwe1w881CCr+CH1tQE8giu/lXN+XfS4v9dQku1IW5QaH42RX46QQmHanv0Du9KvBhuEX8nMj
kMrYqOC0zZS8WPHWq9YCsW88LvNoPCg5HtSmYt0GPEd2qlTSIG9s7YOdRs4uzJQSIo0lvq9a/gmY
mTwYXY4Nl1rL0xgCPVKgEvAmtY0BekBZtXFV6Zyqput6KCl1T1blFDsaWxqNu3+4cFdHXM0B/Au7
ESgScv7icsFXpWMmH3uIugd9YRnXzItxRAUWAnjubWqMoAiAkAB8D4Qghd6I1Zi0Z8EMHAERoXoq
kGdagZQ97GlMKwx71Y8tSMWKe02NxPmJXBSqIPhtGLmPkYFdcqKrX1VFkQcgT8eDqYBpsgqhnZzI
KTTRKAIbweyTwpP8s1BjANYBB5qAyy4C4PEBqPQeAmiG7WeDy9Y2MPRWnCAhGRXJSa2Hcp+MJb4P
taoEjTPqSO154aN0xGNkR2dwo6MY4kAKAixZtw01Vt0QTwMlWWlK8Nha0MZt7JpAqWUf7Eqm5wFx
DYRCWvYhqyv3wcvMZ3x+7OdRgs0DOvgfDHFnUotZqGANTnFB0yMBTARxMqQNDx/a+jt17DhW15Uj
ssBx2HjNII21MrR2ADPBGK/zGNQ+tnruAnsxuZABpwVopCjQgMFILdLMV60SG+BJQG3wnObUdfnr
VW7U2RqykRZkvgRvkYeFz3yJJxE+V7nabyCZD11EC5KTigpqd6F54ZkafAy8fQemlQFtkbPFbPwA
FOmtbZQMX388FrGDdW7aOEAcBe/M3mKWc6Ox1q0OesbHXZW6OgSmwOzqchtZ+AFqcGoJTZVGPiDr
ZFxVKS3fCOPoFuNVb6Uj852Co2WjRyPYaHIKIVyAYA16SzXxMw3kplfr4OKk5ucepL5z3P+QRoVE
ayfrjecicFsnmXPgIcdebLrSMsjnzIPUp6Z1HpDllZu+S9o1wqZIUdRgQgol/xxmcfYFxQQmRRSl
/Yjnvea3aRg9AYuSrM2UhRdbxYciyb7icIUEfMcA3u8s/LRMXWqEpwNVa3mIDoDXBpM+OPahFIEi
cv1q8MfE5CA2qjakV0K8wZBEgHKy6rF8H9q6AH9DUxK/HhEPMDMrD5JRMW7UNDEogdhtdRstUl/H
WNt1SNjozX7ImTn7CU17QELPPmWV5W3qdMKJO5p5aBNEWjxoWD9rsc0fBRcrFSK4z6bTr71MVW7T
Rj3suPZiALF6QoAgnLtWXRR+KkW6KfQ6ZdDaRQWMGvL/W0gw5cjFVt/dMK1QOUCIA75rCU7M5nCz
oKThSy8ft5YXuseMKR/jtMoeBRiSZsf4cyQle66ARqqNVnuoI4U9e4aw/B4a1XjCoosqLOFW6xGa
CdvwwaoAqgJ1K3woU/uHNo7pS1SkbJ+oMTJCXpS92GDLrE3Bkx1ZwYiAdmds1kCvwIoyE1C5zZQn
1TXVR/x+AMaC4cHpwVuMK3tl46B5dJQRgMHeMnaWwfMAKiI2GFMZh2AT0GPggdsfCoQSUL/CVQPE
9WGVqratK/y8K5ljIcQSQ78TMNE1zdW9PtrWWt2t57kdQGf4tUecb3LGDo9vqhHIeLJmPWJ/phyb
uQuYFn6w5KBuyLkUOfKbgwk5w+m+apSVa9YhMDbPHYYwcJDQ3pKz0bd6wGI3nK25zTvoWxTNbp6b
CCTeeqSE6E/IxljxkWHNtijGs7Mcr7/0kL7fFMlYn9zsCPRJ8qxwv9dU8axoTv9csOEjWFTeuTLL
Ydf0IG8qxiAuXQsJuqT3wB1SEnsea7WvzQg9tXmoh1jBg4lkc6jW0LlNcWIG0Dw+uMIVF1qjZEkO
zZMy2brl4BdOKbDFS5wA8On8GEUgfoP19r1EcOprXccoB1EZ1qUIrXSXDO6hbcfi2lnZh07Nohfw
kfUD6lpA8doboheWte0GsXa5ISvAA9xHjtA7kLUy2VPBq/4aJa7xsfvKmyLa6XGlBrWwGBRDbBZw
8Fa3PEWSEzUtIIPk1agOsk4t54/LfLo0taLR/XcO7y7NQqs3mUT4ILIeQ5AwP9r48548EzDewYs+
Gvi03cK8OlBPsYR5SSP5SL10LCGBWorv1GP4o0HfThqkW5v448igHeQOyNHRqmk7GpsQyJQgtRXj
IkP1tTGVvaOI6LIMY8NfH/Iw+kBOy3hudto6lsgU3xmqKFVXTQi2wOJMLohH4KwDHTPxdruwx4HR
Ypr2AXz4TSJa+dkd7TAYW4CapVaqZ1VHuAvY6cCF1gv47yz2k6kKCjWoq/R6lRuWi693id9wB/VP
yKq9XeVV4a2HHoSSOwM5k1V0SvTOCrIPyq/YgiMqgdjrvCrn7irnI4B7HUjFCLDIsTxALuy1SbFV
OORTQ1eLYfFbDHd+/8JlWX4EID5b0frLPOouPsud/oXL3VLL3N++yt/ebXkFi8vd8jyagHl35rs7
LcssL+ZumcXlv70fv13mn+9E0+hVar1sNl2cPC5/Ao0v3d/e4rcui+HujfjvSy1/xt1Syxv2n+52
9wr+09x/fl9+u9Q/v1LIOzDsDo3Kh0AItnbJ9DWk5h/670xIRWFWmbuvs+Z+Z2bVvMrcnye8m/a3
d6BBWur9rN+/ouWui4+KvPO4XizvV/q/3h+HGRy9hZlid77ccV51vs9y3/ej/9f7znd8/5fQ3Vtw
IKxG9Jvlrsuruhtbuvcv9LdTyPDupS9LkCWf/uV3Y2T4F2P/wuW/LwVMfRdIVPhZmankD90QO2sG
RLxP3bifJAPMkgO5AyswWpavNm4YKC6v9G3OUdSPMw87yslMjoOMgIkDeOUEkjo76BVqNgVkjvq1
aebeGZhfMOhoqB+9/Nh42AXWeq1vdWk4gYmkkg/en480A6CXU7m2uZgb1XWjkm7g7EHSky6tYcwU
fyn0pjuvE5ehpRRcGBopVI5R+zhMuLI3Ifnsl0WRbZGTQjxKLapHoDJ3ZlO2DxBbKh8VRF9Oltde
yUZeDb65G89mQwBaePlIbnqGUmIxgi0HctFDFVukEltTrEoOeV0Bw2Wm2mpZ6F/eXXf7q2PpIYKo
f3NnT0J5SQ+/RaWBCFzpivMIJJZc2dD+OFMfxSZjf8i9V/NiMN9cbFOBSzXApRKv02guNeTnva1i
NVm8qUyQd7UajBaDpcgC0CU1iBJCpHTpv3PKXPcM9KXcvpsD5Okf7u9GIa6Yu/5gqAIyfdDwR+k3
+6HXEueBrnLUruj7sjvfjWNDlATYn+IzdDdhaONTn0VQa/hjDfKgpsbxFipQdr9dxugqzp1+Bxrk
z7txWqTm7pHVo30gIw05udgUqhT7Bnh7YCaRJ0QhJwtvkeOXNvPmcTLSOF0tDeB19pG6Iwng0aWL
ZErI0te5NI2bSRgkBmtR86wYNoAA9H6Sjrq3gr4ev64aDUESFDVS8KkFhBphO3vYpF7VXkWktlem
1c7B6d1nGlrGIb/1bBWti7MGXKkpAEfe2GbU+3KaSWPzPWilZZDu4zqRnO9DBrUePxUV41ui6dIV
dKBur3zdO+ouRPi8ejXb5mvi7BJ7F7KwQDu0gQddzhg53IPaGkYOXfOm4AelUWxch4rK/nTdagZT
fXIPW9YPx1bT7VXE+yLgqfHKnc6UznMR3QA7emmMmkOsE9F8Gnrncs+8JnuUuqBjv3M1lFDQdCJi
Q75glUDnH4XTELM2DRClee7ax3gCRaBCpPqlqKAONFXSWDxiW9MgGiwKX9/fgX6yAuDzDQ06U7VQ
8F8tBECC6g0bBE2jY2lHyBxNEUB8Ux4TZFEhXAlZPGogyF6grlzbz6J5NelJT34tsmGzH6AWYg3V
Ew7puJrfJoWCTdKyNIgh9R77QAqWgIMUaSBCj91qIdmNxrRprAOpGyWHEKPdUJ/Md+sManrhXRjt
e5uLU69a/ckTyBCvqJ9Chf7o6g9VVw1lMBsQfAIeYHC6bzGK2yBxr/fQX47qYFmhK9PXte7G4mm9
UH+4G7bVRNkq+nDr3qqEvvtdea0iysLRRwxBe/cLM//sIAV4nH2o/27m/CMjwkT1I4CefDD8oI+r
IGNa5MmLAC9sW07F5qjJ364kFZVb+mTuRTbPuBunLk7Q/RbI/09cdO64QuATrCkPJObCTJTz0pQh
f+2aUbvqABM5kZHG57k92Dh+NLJxvUxDVD0M+rrR/Fnt1gThEDQoATFA00gSgIC1Zq04/LMhuyI6
tKUjTmVa4mCa8Gafjnmzz4zcVR+FhdiBOrilTz5scsyIqiA9IKM7ZN0Qh3ygITfWKx+bUQF5EK6p
he/pNvSKB2fc4WdOu4DMql/oqkAdUH1MuvMyrqN026nQLWgXwdVTAapdaUNtbR28bFD8MLg0COvh
LwHqO0gUiFjP5sT0IFX5djfy5tMth0pBSgZ3W15AzEp+6rk53+3deJk3QMegLp4Y9f2YJ80WcWr1
yesKCFUqof1DRzmPuCvEN7cthc9A6r+Gb76J4Yx3vsL5xHCbvIGecqQhBdBxiKPlHkc4qYx2BvSa
xGxu7AQRSSAdXscqEKuqoUGFnWnGPJnWEfEU1Gtid8UnC4OOmRbQivYQ78jlfsq0Nqi1CVTfMYOs
ldUEue44g30BZr1cuxxCw/jX2T/sGDwRLWu+xnYKXQ+L55eGZaj9i2KGGws8l2fyJbmWP/uq/Wgh
TQPog6IzZeVo+EkizgBH1QOQYTJ0JxixakBXjazENiCr4wLoQFaaW3XIQ6qeYXrMD7GObyJPvmJT
PSnE6xGBb4CfWrpkbaZKVGQtKlSVYSYATVyDyq/Xrcww5xcIlYDBM10thmUsnqxAcGhbOwVbgfyo
EVBjng3gbvwYkeEbhUASdZlAt7hbiW4hoXYCRWgsTM7LvfPpRQF9xc8NYE2GY9ZrWwKOl9hD+hk8
KJSDUT9HeAOQLEwgNSw67XNjaQBZ1fJJVgL8PCXLkQmPtM9OqTpIfqrhOcpHFQUQ8YGdptOqZVuy
/YB4779bNRx0aGMoCur7YPO4t4RrbbWwBzMb+KwV9MP6U6In0Utcj/uoQbS/ddPxuWoqf5iE0cCf
qx70DmWjoskLpEXsnW3UmCGrl+kN/hQsSVZaEqw8cSJrYqrvlixliUQx1nDb6gdSCjkyDF4FBL3T
PaoQHN93bmxvUOzK/qiMyQP9Di8eOYCf+zpxrE3MLYgum1CnEis2Ws2W9sljmhhH0yn9u70ySJXY
gY+qahyt9NX6OkaWhLN3Fjng52c1b9WR8NkZFX/KpvKNRp5DRcfkh1YVinh46yIpGp2pGUtnD3J0
fbYV1LPDQtWOa27ySI0HgEedAYtHPWhb6OfGbI9Gb6IATCGLYVt0osdDFhNGfP8fnSJv/an+1raC
FB2KxLTqoW4750wuUg/Fg+2O22WCbo/ZDk9QsOppAqjMlt9CPn32me87Zpe6quJ5EQPyjpdYIvFJ
r8IBDB9l20NrRb7UADWdB8A2iY05LT8qbu0PqIrwpOSBmqKOStVx8SQjpvuJQOFbGhuAuD0BFfXD
m/ReaaipTEgFFerZmYYE0OmbjNnYRU7dGoe+R8P6RDZyN1PwSL0ClJ1WDc2DLMLP0A4RRy+KxFGG
A1DodEkNHu+KgroWbw73Xs2bhXyoG1Zt1KyoD6mzZK1bYz+vufgUVSpDf5lN61pMvr6OeQnq14Xz
rAoWbe9cbK7iFzXyPsQWQyWVzjMPbq8kwA6OKi6pWfpkJ08yO5DKevWkvr14ziZyRUJC+loEnRFy
ojXoarklahMohv+3dyNPnFFjqA4CmajqfLg4EBgM0kHL1tTtvRhjvTFcend0VgIaFJs7QyjyHzHy
Lfv78Wo4xHWhHVnJchvlVLDI4D7pshYPkR61ACcVzsbDyfIGUXu2Ctko9tSlJuvcR9Xs0xP1mjTV
bp01BCUKCF2qqeeZUXQDMXOZ0kCF49x11i6UfEx8r2uhMuAVXzXQvxMfGi8jviI6xP5o+nTjwYzF
hicFcEoN8wHvETfmqPETiADAVYZP1Bip3QJBZIWHfBpzOYCq46iguMvURba+u5SRfmhM73WC3gPC
YKGQIA2BilasnbGHbOzkD+xteeor59fiD2og4F02qttNDk3fSD/qY7mj7tjWHcBoduJTV3Fz47Gs
PxZZ/no3qCI1CF/azt7I2wyom8pA0Mad6pZBSzTFX5ZGASTWqzONJZUFEPHSN/cGiHLQ6odDOE0i
L+pSYyR2ChxNFQV3hqWL2i3mJrZsYAQ/GpqLOjnSiFAqxUWyaYCOvQXgY9AKPm6QhYd0vZvENzVx
V6msi79Yaa6Jkjzkmxtu9ETzQe6/n08eMcRpZ4/lDm/3J+OyBkDB0PIFCN2D1P/GiqHhlTGU0FvZ
IO+cXaVdg5kRQUjAEt9Zm0aHdMJYr8i7sxPHl7ExXKlpoZp6rkMOWftWXksbJI8iDYstvSZITKMk
g8VOc89FGo0r1rDK6O14s9KrK/7GmiMk9m5uN80V01tXqpm1Q646AsMpB/Umq9kBcEFoSwEA+zjE
fp5MCf9ppFJT72AP5S8yzU4s7NZ54ybrZU4kqnwl++h1HTJAzPj/cZ3l3sP//nq6flR9w4JCWZNb
xqni+rZPdWvfhgb2W3nfGyfZYBlsvXLjlNtGehhAAUZZSONEQ4Kssw+5NyDlrLXWA5dkmkKetDZ1
lQHVI4ImguBTmzVyTYNknu9I7gNISGuQr9gqcZPs9SldS+B8VrVpyB1qYqxR/S4xfQQ1zEPSFBag
23jmtxF+8lBiAn2Pnu9kRyxHuuu6advd674mHJI9onzKA74g0cXtcnczVK0BreM/xtTJgPp3YOYw
fR4vobyDYsmTCyqYf+p1q97TfBqiCRo+PgE+KZBFmeaTQfSFe7J1qWzSYgCfQ9QnYCWa06hZ9env
umQgFwlVa5uNoNb+7760Up5EXx0bimjMfqoVQ/HpygRoZb4qp7E6V1D87836z36oB6sAFYxgppuv
77SxqKsDxquUCQCz0z6OhqhhcR+9K8OdA1qQhwZk24rorDkRyGfIL5tmAYzzYBoAMKdPxjQcFl12
kDhL+9S1GlDvoZGkAMA8Vi+6hiA8okAQHJ2csaOf1xixp7mmTvwUgaz0gibD19bEPgYVLuwC9d62
Ve088tBGNcmlC3LIvo8gaLJVuDdbI4iV3VLbtE6QCB+uI2RSLGl0R4igyWtoouGJAhXsJtEDp6/x
8BpSOzuN7usEmkWNa+TzVOrR/MHK0rUDKE1Qu02OWGcnt5WWGLcaRKt1VyNOZloWSupNY6Fitn5d
2Xx2IYPEAisos5WHWpc/u8jSDggNGzeImh7UNFbPWte6iV+9SHDFbu1kkl2rnDV72LWG4yUopF3I
Q6bov2ZPE2QtoNPNyqd7Li8mj6D1nQIWUwPDfqTxvPVav0GJj+281PJiyEwvMHXy+YUsy1Uvmpc5
+zLVIwgm4GBnTOdJN1H6HaD+4G0pONKvlkFNjsDd0nmR3IH5hidE62efZYnFsIwty6DaT7oa8T1F
rfvhI0JoLyBUKs9tJa1t1Zn1ri1Y/gwlv286gI/f/+wwJCh4wSKEZUgKSKrgyRgQ8iIxQDW2jcBu
ivddc+qSM1nJeemS9W5uZQOe3gJj7YvOMs5FBjzQELqfgG/VwkOkQS4dJB6ofLFakQjTpOYZsV3j
TN58aIOMGeJYtb/yyjIPMSSejmCS4l/VKKhTCWZoxSAihlHUMR+OCAmRVU4udEUN4yBJzZb7vp20
xsHuv6OkmQ1e9ORHy1EfQaQOVOjmkMoIcu1R1hegQaMxRi1WdkODgP2I3xG/t5rS/ZXnZnEEGrhG
6DMpiiMHIsrPnFDzaRJ3c2+ddF2CvVXpKOYZtZrBWhcSDMCpQvrUhWqUvHhx2KEIufdqtdSe3UaU
BjiDgPeCU2f1qSvScaVVSfjSdYAjaX0lX8ImsVZey8uX0EHZwaqKPFRR4MpKscDZ7QwwmpA28A4a
qtPOPG0zTcO5q5HUA9Rq3nUXK/Hq/u3cPI8S3xE4krcT+9PoAI8xWKJhr+A5Z3tSO0H6DCh2iZzh
UUTNmsYGQC7HYDZPU4q+0tZsWsEEoWvtaTpbu0ypd5BPcdcZaLuf9Sz9yEExuKl9o19E0eQrGi+L
3gwKFTBybwL1gv6MrZn2KRyb9oA3gKNSSZF9BruNr3jkhQ/AAo6PtdLeaDzSi2aTh6aFwBhukvB2
05mAE7XQ2XxJvhhxOvwQY4RyBXis3fq6HXeoftLsVLOIHnEcBIbeLu0fyRe9hf4JeULeTN7sFLIw
rztr6E2C+YSajgEkLHJwoN7Kz9MgqAb5WkonPwON51zKRlF8JbLwa/Z2FZUIldJY8na1WOerdKjO
XQlxrCSybzF2r3t8Fo0HakBiNx+sNETVRlQOXN0ZqCvT8FbXhbsn38UDOu+IhFnAnPZ59Ahxv/JJ
Y3m6DlXA/isO4liq1LVv9U7+vR1SfzTl8CVCdbH1yLL3HnxKkfyjB+lE5WniF0mMaqKRAsJHCanN
LdRtCnyLFDW+hFRnOfacwFKhCTYXUY7pcOIsNZcj8BuUxDp60AztAm8ykNXLXXxpcnaWSs1ACpnO
NO+mTWsjBzwcOTu3U6ldvUfA12i8+lECmLgXrqJvhrFWPiKCNXsYIP2sCgnhITsFJapEflib9NZR
BfwrUs/aEcq67SN0FOUDtM93RomX7auVrDaW1EVAvtQYav4VEnbakXpNl4zgVPY76LnzKw6Xfj8y
pCVDFHOjQrktRxyuMhAdGXkrPzh6GRAFGvKoOA6jnEpALGdXd7SVa9vqGQRFP4+1XnlKQinXUN2v
bDBlIItLTWyr6kGxpgZY8wJPEVwCW2vqoBR03wo8G5EpmCzkPnHaf3dZRigCyUCHBe+1kcMtmZ7X
EPuykMPJLRzrQVwof45hW26Wkp4jcLeo7tegVqB0djR+X/WTXMrUGI65jM3VCBWOgBzJsCxFV1HG
t+nbUndumXtRPK3gyRaSK3oatIUVtK1dXq06x0HTzNIt09s84HqCk6aagzjfqagzarJvoi68jd6r
I0oRoD411a6msdbrR39QBn4jw2/H1GkuGH6gpi4+NCVnXPidHLSAEo+LQPSctnyXx4xRvWgTCvGB
spazedaO/uv1nN40DZSkmzWnu6qzN33VfXCTAOKXK0sf8rOQfR+vMwVUT6f8SzebWMalQIQu79st
9d5c24mLzKbmbZxWpB6Nk8ebP42bU4GkN3+6Jbl6X+wGAkz1pFpNTVWH9pr3bFwtY3Q16Wee9cqD
jC35WC50CcHXf53XugKkIPIUWYNSWiJz1lWTvfdZVmwhvLZFNuoH6iXYh6axHub3g7pQvQItGm/A
8hchyza70ZBbOsgCvE2du2S5G0PE92sYsWal6UJd8xZPNlIXqLnxA4D6/hIBWgwMq7YiDQIeNcXJ
NKETSl40yYl6qC9MUuZ/ndTy7PyaKtESDZW+zRJ0tzqTqCGF8syrrLaHM/UjlMfZ9BKpRBpTJp/3
jmBdr/G0cubZZEZMWENmEfE3YK8NCA+lP01k3vZKKY0rNWPbO4EjeLRexhjodUghqtGqKFUTx2KU
ahdT4TBqEK2G3ipDzLscQig4ToXDYjszUIz6Czm8G+56bQM528KnsWUNxOSAe+KOM69BBrvUvLMe
Yas53ap7ux9QQPlmHE1xb8Ce4ztSr/1+Wbzx8DWozQ4fPk/fQUEJkjBT0VaIGrKboVfgWTvmhZeo
Qo/ikOw2OdAQOVCTOu+HyHWaCLCyNU/881rL8n9eS1btJy9JtYOrxyvHtvgjNalWoeK9FnavdW3a
CqJI+uiZ+07N28e+L7xrX8RTjAq1ZESE+qqhCu+5j8AVcvGl9urtgI5zrXCUufde7kcz1Gl9GpPm
4F0HrE+9rtZekiJ+GbLEuQ0C270mM+I9dYm6443OESw0fiYOT5F60S3VjtQhpxjK9OAyms/JxPuh
cXiH26wHaopZIIP5HUrnBRrHN4dmkA8YyK+3WpaabuUgiIuy23gxWlvFt5CB5zetoYJ5dRK4TeFN
mS01LDeRGgNkAZz+NS76Bzbm8khD1NRQddqiKLYOMUe4IfIILfkUfqoF8ECmOM2hGczUQSVhlN3e
0VEio584uqQGGo5h0GqatqJjCo3RsYSulrFlxt0YLWAi67dS3apbxyCAAjIEvbB3omEgizp7pubH
WU4MdNdXwbBKsrVl6ZDI7FFccKOAP7lhU4J0zOpiA5pBtmmmbOpilZH+fdCAoEFKL/HBU3LWdzB5
6pK1Rspxti4weYLTI0sbz3PvDPNSkzUb8UlGbUNEt8AiQk2jj2MNpa5Qg6K/22vWx7DTv6AgU3kh
Y9fqK4jk6c9NwbxHqcdbGo4LFOIzBHi4g57YH4dK5ftSrbOArFbElXXkpcijTTcIUft4vsG85ODc
3QDJxHc3SFzubiBlCtQraC7tyYozH12EXahbWAD0SU3386w/QMDTPXWhTAJuJcm3BkSOUYf+KQrB
mRuhVzZELarsw6CwGzkAQOlA7CIyLstMlAeMvzUaDsFeaH7Kx8LaoLgLPlYWVOvzoYA+zIRZ6Sew
y9LQWInCK5C3LbfLuJcwsWkAlEScC8XB7qZSVyEw5TQXPF3Ui3pbWD6mCT5MVhexetVN9SmosasO
gSq6ZCkgWO3ULGYak2MUB6NAIIgM90vM69QMiWJEoQNDZ/ZpaUTX80NfA7r0Nh4BjXQyBgjtBX9c
gnLYj/ydT9UmwzZrvW99NFQP0ErWz0zZUAfS0CjzbGM7Po83xZbGaYSu2mmOyLh+xt5mGY5QUBKa
dkiy/mnRd+st439aNEJBrL7kiev4OphT05mCDiBW6NrbYci+0NDS3J0/QBT+hKJfwNNOM4Ev0zdJ
OiBaPHUXX2darYmTL/MJiKzzeaZvRABAk3tMjaJBSKdkTzwHgU9VRpBRisaBjnDjPEsbzHQI1vxC
CTv3g4bnJ2J4WngaU8aOugEgJOoXGU94z8UqVlr1h9JeqM7XNMdq9Nc5oaaEJx4lKM2dVXKtCenL
osKpGBHtLy2ez6seIi4XxnvIeagRTl9xMX7hDrQfoBcp/ZxDy9ERsgqQUUkvgB4Pe9uVylZ3eHVz
Na/ByQc8LMOD3PIkHiYTcR16rn+6m6S1TIHaqlndWgbdA1fqzt4UnixQdQIbSPCDmLPJrNL4mLHh
IZdu/j0zMjApsXt7hL4mA8cUHrGiGh+Z6B8ofvZ3Hm9r/NYDJDbXL8ECDtwu+wBdiuJKQIdurSK7
9dGSnIEAFj8ToKKKVfswQGNrhjkUtQGoJ6phbIwB6lUd9Ha3tVH2flWZqLY9ISHSMpkXpfltQItK
oCVpUcJQgNjpzIt2muzWKYqWAFqMbYrqiGukNuUJtQ1wAkFxsrlLRepJN1bDEGInUFiZtjs0Pg2x
VC1PtMTbOjSEgp6+kyoa3mbI99sAPYJ4BZGP6DTaenbhUyG9Lo7L710MxFTreV/kqIZBjoPW7GG1
ar+KAdLxgLTb2DwFgeotngo5AH6p6lyDAWXkJMVPl0ELOtgoc6ng6EKzkbRpVjo0H6Yf5MgOqmFE
eE0WxaWooSVKdc27Jh0AqPqrgdkKzhKTIUJEbZ6R9R4+xZMhSmvzpBvQIT4PCFUVFVf502t8RxhO
sRmQoKZ6d0HYS/V/WPuy5bh1ZdkvYgQJzq89zxpasmy9MGwvm+A8gCQIfv1NFGW17OW9d9yI88Ig
qgpoDd1NoCor82uXvUAptPiOTJ+5TEI1XSzgm05oYAdF2FtAOSTrNjeA5zPSYKu6fuOanX/0VOT6
K6RLsk0JIkWgjKAxT+7EYP4xwe8D+iHoVeZovdvnDE3s9JsBZr22gf5/6Ucwfdzs4MZZO3nGX/4S
72k7S8IKyEYBLrIK9B551uJTqnOSNDaDuF2gbOxC0A65i7C2xoXjFR0kYxv7RaDy0nZIQiI5cOFt
Xy+IZRM8K6C0MsB3SEPHc/77pMZyAM4r1RlJqgr0t/pigKcS8ELoZ3TTL5t2pJApgyKMBOzJ9NYK
7Ma1FTSnVCj1wPWlHN21qCuwu+sRXQD4dxKBTae2hEVv3vWoFdMIlI7g4wCyD5LI8fFmSse2OMrB
/EImunh9WO0Dk3XzTJG0fF+27g9I9PRHcH9CxqgfswHioFW/BBG6ixqTrJFv10byUCTdzeE0duLi
R5mbJvAy2XjCkclaN9MgF4S1tCS6b7Avh4fGFEN3dAFLGngLstPNDPpeADjrvn+b0ApIbDeTeZcx
H1JGRhf6+E42GP5yfRutVRMHqzSz1ZMYOPKobvjATGC5+FiDPdSzjCM5J2maaKiE0Dp5A9A/7SBa
HS3JG+BRc/aU/xWdxerJBRf0FXIAVdu2/bJqjbtGgluMIisX3dmNKs09rcNafHSEK9WavEz08mCh
3xVsmPiJgONI71NWH2hZigASEoR9RvNIo6QEESWOnM2JVkPOqgeJfaNAo+VBb9SBHp5rDTiGTZw9
R2hmRcEjAU0UlEh3Em/kvQ0a3TO6svHV3Mb1UwNyjIUpocxW4Y8WIeETQy5IrMw4HXd9XAJwoXOq
OE5byyThDVjxMCxYxe0F0AzZGQ8l8LXUDpptDMdfpV1qLfOo+C2Q+xABiJpiY5YNVIB1Cc7QJbhI
l+Zy5IDCYewuZCKnJ0BgY4aO3FAEObweRE40n2y3RSy3B0a36C9kN4UhIUkDzSz061untm/KXc2j
h2gyHFB/EaVVXDAQWVngSJ2i9HuBZznIVbSHixC30ILJNh60gxdkBHczwul2DgV1Zbnue5SlIE+9
CsMXXnXq7pYCUIaDtoAoMXaUOCBHIpwRQtiiXeEL1r4nR84Eat6V9QKCjPzgV1WJL76QbZ2iDy91
B12Dwk0gqBBN09Js/fSlk0G18Kci+toEzUVKJOQX4/Ra48CHv2rVoYNkaH5kTvHJlVn52hv416J/
WT3jPFCseJmLh36okBBwXOsc8HHaqdjvD40ZSqjysn+9cjU6H1/Z1a9s8PpSqwp5lip/RdH+4ysP
ffYprQtzmZbOcDcl5QYkZmDjnhxj61TK+GpLvM/DPmMgw26DNSj+wxN6/ocD6ujW1papeZ+B0Gzp
i6b+7Ir+RYO2Mf8nqI1Q6Zyyr4ZlmC/x4Gcrhg/9fZxHxhb92+khyVJxHrt0WrvhVD35PAJhNHes
bxDSePsxLPwYRhTH33obScA/fgw1hf/6MRInqH77MVpsbM429snLfsTnuZGQr0ARongCFWz1YHf4
WtEjJzRxAZav9FV5IRN2W2IVCrvf0pCm8wlYJRp29jhPR1+3L5Z6KhoD0GMOUmR/cpLVYHP3GlVW
8YCjFoAJnXuFnoB7HWKdhIEI0pFsbRxr1K/mugLJ8RUIo+LBi96mQxIM9cTERTbB6c1T3zlvF6Hv
MsDfPWMAulSPvGSYkFvJbSROtQfkPFDtscy9CZbKFek6OBayCyiBTCewwUJTz/xOZqiLQipGR5FO
DUWVk1KnujEfsG+Jlkldgw9TSac9DZpBhS6sGwbsj0EGnYD+cX9zQBoB0eZ7tBrbddVFO8h19ksb
+bM9Fe/yDNxXYJgIQIYKnDV5wXkd7qnwV7AJcrwB6GW9KFrPwIFJcr6IIhlsq8Rq7RXpvVvaCE2F
YEvC7iQWT3fkZWBxW3Ta23TAzvSyg+o6SMLuJm4/MWKp1SPlmU9EYUs+Pbr5dKT5Hvn7PAgMz5G1
3dpoJAMsLJKuWmcdOJRoCzjvBsk4JjV0QvRmkUrldJmjnc5Gly9K87dLqAy1VjV2v5J7u9QxbIAU
EvUKYNeqzsPsRSVtjVY/2ImbNktCMFk0+WwPlGYYCyL1qu23eIs5P7B9k/gOQ+5l1IztdOkyhm4R
2SdIt8F288Y6rvC7CWAHOi2WecEvsYUHV9dJdFoof/wchlG8Gu2CHai641f306TEyx9R0k91bfGQ
4wT/YOCf1tseChdB4juroOQocGphVmmL8aFR+JdSWWNgOLNReW20Df8hd0z7CpadtYHnDTRT3P5k
5DivkVINyy1s5xhHE5HWsYHsSwloOhdH8na5e1CgrXiMY+7QGmQeIC164gXWoCVt5MGAR8qKRcGr
DApWPb/WqmlAvwOgUmMn/FqBuB9kLcFyGsE+u2zsAZqGUeRvGsd782Y4VtNUMv1tvo4gp48Gu7UL
TRr0DrR+V+tfRcwE5n7lNCf8KmLmLDdd3p7IO+nKOHlRHUcwB7/5zUufJhpyn32c+7dg+qzhWy07
yWOZ+OOy9ELjyYjVv+7UyN5s8v3ujzgjhZb7KNpxK8rMPvIxAOmOftMCB/Go6lFd3aGzj3Wvcqga
4s3Zgu7bxunlg53ezNGveJmCC3QaKumZ69rzkSACiclxEpwdFeu8FSTh7QXZbo6/DZFLYM2C5t3c
djl5q45DIfsPh6XXz/HEXXWBDYkvw+J3dCmq/An9qz4Qj79MdAdet3AJTvl8XZFeJhnrVIA2xQtA
gfZ7dMIBds+9bzezreLk9gqFX729gu8Cu6VZ48Ili3m+phm3YM8orrEs9oYBlk10L6WLphjTTQeV
T2jJBWzfTWZzMXWl1+BFeDR7QAx0pRdPWvEokHOCzEID3VYdQY5COHsLPWTzJLQX9ysBcTNlTdEF
cqTdwsjD+ktXoxzpsoIfi2ioX6BHNttbBZUiCBI56yZrmy819qqWVVWPdhmBrahQQBpr+6CnowMq
vk1vILl6jb3+E0QuqhW097KrNJFuoTuySW1T2kZ3/zdxRoX0QmmCa3ocubUM7Ql0+/obzd1Og+o+
O4yrozKBWSZrlhfWcpT4Rqm5Df2KdT+BBDuECI8BgrxNK1JrS0IXk29fXKsyH7NizO4Twf4hM0UF
SWBuS8dRn3WUGfpbuwAepjKcK/aa5dFy8SWAerx7JVvF+WpEk+OD7druNYVQ88oH6npLETTBUUh3
agHYK9n0hMEDe+ucBwhYnADEl63B2s1fAJdu99HQsjXXqS8fdrdzP9orHItedfzf7HLKoT7bRAs+
8v6SlTLYZGyo1lXJi2fQGNo76FKGSx51xbPkLZqW/dhfGCGG6RQhKVGDHpOCLRt8PkMhL+TM6nR6
zEBCFmPrJKGztSriij2xXiYP0u/kbsi8wEQazusONR6W+UJacbR37K3lCjH8Qw6jAt3VsWBjd5jD
IdsHvRmIUAE91YCFZarHi5NU/Uu38kZHvpiG6CA4NeYLGsZ1rxkmDcjAai9USWuIK6CVhYbFCAWz
2JVXVKbDh6D3zmTGXxcMRTFA7nXWYskAKmgFhGB25PUt9Ro5qttkOc53t8ctsiO5WiTIkEAL4MNj
mJ62t4dvNK51U++HAPJxUmCBc4LMy/yspokMOegEZEgnB+zuOENacjPoKlvRj91jMkWbrufxHZl6
M4DeMW//IR+ZbpNutt8ndePUHK1e/kPx/7+Tkh5oMbA94EfrRYA8qT/ehWkMqEctpN18U218NFLs
Nq9l1FVPZRb9tPSuq/HbZBFgM3kGnaA9D73fh+S9BSNjJc63oczQcWblcbMKjX3k6M7i0Q6me4xi
6jMe/jqy/bJcyNxrHgEJYUu34OwhYJbaQFa6PYEIbjhIAbGc0A/EHfLL9soAYOJ5aiCkoaqm/RY0
fC8s4G0XFeDc4CeAUGhhf4PyDv/sMZ8tM5Tb5iUHQ9M++uXbknICYKmX7tuSaCk/xXjvJp2Qn42K
DaBmxJ1CD94COgfycynwmnQnte2vcZU9gSY2BGHpcuwKviFtsAhplbPng+KiAXHymoZt30IoHIqc
pBRGmmF1wfzzu52kxTwkMPAwzlLsBc9BCdngBW6cCM+fBaQ65puPrv8SYwLwcximxN7Evd2v+ORH
+yQM1Wcfcta9rOpPwqrScw6G6MUIXY/PFJYkmbEHRzB0Nh1/UbMh3KUZi7YczYorNCY760TW+F/X
+dSv7CqH7geNVef0oBVxnPUIUSHognrT2jb9LbBM/0SuivfEWw/QVXdHd+/2m4nsk2vN8URxTyZX
A0ZG2PFUjfdkJxM5/6f9j/XxHv/w8/y+Pv2cISE63teWzN2E6GrbWIbn4A356zKAyFax/q4vM/C+
NzJA6aJMv7W2H2VrYNuR/2l7kIzoCXOMPaUQekl9qMKk+Jb+91I3y/ty8/QUlL7eWEAhXKshOJWr
30WiXoZWkG/IRtoJPZhPLzI3F/bAwIuNR6ntxNYepVFzxo3JIHcWrgj6sw+W+eeksd8ewGn9FjbD
yHRY2FX9Gawh3nP2K2zqxn+t9nsYTa+iGP9iD+9+e8LBGApMd13tQpPebvyHRCTOA9CeEv3DeKNX
5invwGxBkcKxu53n2QG4EhkOJTq+nRJQHfIWXLcUowzXW7QCaDqGGssco18B7Mvuh1cwV3N4LqPp
BNqIe4qmZccQ31v2XBwyxXgYfaBWnMgodjl0MD+ZNUoSkR/FZxqC6m/bFl1yNaBIdy2UvVK6xzXL
bYauJ1EtaDhNlr0DGbM5e/ORAwgzluWOvLQkh+DGmYZ6SZWDk4+WLEGvk/dxd3bjCLQoRohkBV8y
ypvoi2gLwMQhB3eiXEof1xM08ZJ4Q0Mr4/LITGgWDQ0vn2LUja5OPqdSKKBtQPl8my5EYy5Dv19b
nQ2VwjgNH8YGrWpMq4XWcgDthN8BaNwPYH/4d4QMumM74lH/RwSQU0iL65LHX9bwcX5fjYkNfXjs
WQq2BhIHKRXPdnCdNO3+kBobItKfbbMfpPog2W9asMC6pWFt3cZBVYKB1RR1sObk0xAlk3lICBvC
1HDpzqYbpuZ9EqF1KOrdRCMKfZ/I0I5w4jFaqVNW3fV5doT8oH8FNNi/+ox9QhtXewZJrA/J8iZY
I789rsnZ+UZ4VkhZddpJprLML5WfM7DSYnaWuOkaLfXthqYHprBwEm2/zbP1JEhpbAHvT+7JZAYD
NlUgft7STzAOQX/k0ANekJfWYKjBlSYbHsgkawMdRNLPdvQjQF27ObjMMwEA+fUTgfQHql/GI1k6
s4Dq0/QtSpNhTwk4AYLc7dT09ZzAk4ndXfCgfSAnvclQjYXoe8of6A3Gsw5tH79PF0Vdr7jHQN9c
ZsE+wXMA2N1g34VN8eSytHwqsE+yx2y8ixsb73GXOUuXcbEjJxDS084GUcKSJrxPx/dVARJX5a8D
r0ovtn0l0ATDQ2gFSO8E9h3w3WcNisqtHJNvoMH96vXQ9wHRSLgvONQY/Ty3XjGR/DRR1UawclOA
ZsqVYaZs72oIvmU0aoeyuKWhF+IBdWF3EdVtvgnAWiAhg/S5zxIbbKc5Khi5VpLSUi7aDmQt+2D/
PR41wzMLW97v0bo8AsKaAamgM39/5ABrP6mXdoKCxs3xIVnYUibQl2DVLBN8hw9DBS4NGT1AxSt6
8CxUWbA9DrcDZGwfwBGAnL+H1i8ZhCeKYFFq3Y/910m5brrMQ+5p+vAfkS+9dOlqduBWL0mxtAYt
6TYtNPv0KzQDQ/K2h3p3NKDpTZ/s8L3kQcYv7vY0bJm54mCFfU5w8sC25d9h9KgYXChoh0X317BG
r0ZA5vcwfY6ZVyM7vajRO+L2orRaP4BRecgkgBMQJtt2U5YdoQuWHwvLcLYKKIQ7LivA2CsruPYR
UtcNc6svLOFfEi7rH00KvbvMH/nCHgGBbnn1ow+bL8rg5ZeiKVNI42T+VTF8mGuD53cQqHh7lcYa
P76K5yTpGnWwFvTHr41tvrHGQGlaHoHZIo6YD2ZoQ860Mn+z0SRNwRHEFiQ2wmCdI/d2hUhMdXBR
soEwj+tcyRaLz510hkdp4XEQupAdbidwYd3iIX0FSKMwsUttrfZhvrwM3QTR0sq5d9XoHWy9WfWA
3dhYmUpRxp7EHYrtI9Cuvxtn8Xgy2joyXTuHUQTBP1VmnkywnNxufM+aLeGvm99iqjRUn5KueaU9
Mu2WaaOsBojNi8jck12GwR23A2Af8ulLH0N24JbepTSwtjsMYueOF2+o80DJT3UMpQpIRVirBHVG
SM6l08WOhLmkADf8lHWNs+QlmtVbEedLMZnxZkpc52IAcTtfrJDxUyic9VBESG+Rg0Ik5JaWJT5k
G7IN6P9bmW4SQ5iuF3eDBF1I52bjpioF/n5NZSABKdQBm0b1Gey5PiQqXePQ6yFjmyYc/Zca5DVH
N4B6H9fa0VYx+ctegMJ/8o0STFj1j1rZxqu+CbL67cYCP24mIAjiWqgullZufWqCrlvxXjh30oK2
QNYmxQEFAzA6RFO4rhlUEVIrKpd5DfKdWMvTlfquD4D2BpAHY9NC0S8dTWv9n2MokC5pCrYTrqNv
i9EdL76WZRfiuGWf6Mg5VHy6Z8Z0IhmyLGXqXvvohEm+luHdog+n777/Ng98KGC5H53XFrIMCxAf
8Su3o2CjAmBsJGgMzywNk3XfCOtTZfRfi2qEmnkCHjzs6r6D7tlejHqSwX5NAvh2PKOhJwWzpmF+
msZxngRZ1XlSWyGhBbiJEQ3ZMWlcY5lPMl0i55Qd42gESTt5uihVb7fkmjITCRS3mA72iAJaqdsq
KwON4IkF4XVogSWnMAKDhlGI9tFw0npZ1YK/qkLe+S56vRaD/DqIoPuBlqmfPHCDT35ug4c5GJ27
zDcz6D4JfsBftj5nymZr4QT+laXiJYni7aTrR3SRlQqBreHoG6dxbqNcnLnjwaIK1IeYdzcPuDrQ
qDOhON+pcNoSJKgaoVM+tMjozQghDR8CJcvfbcIDAwWJUlMwxY3vcwl1ROtR3H9cz22xRw+y7gT+
DbSnmL6xumVYBsd8Aks6MDc6SVM6AAVWrgeqMo2O1heaFEHbaX2zTWl4sYzXBsfuQxKENU7JpjHi
bxiv5uEoC+9OySJF524SIl0A4qREX8gBJrtoYbsl336Ixm551ap8ON+CXV8Te2f19UMYhNyT9egW
LbjAX0AQE55FVbv2okM+YB/a0UvNWHRRAueWFeD3G88GA9kcgp6raZEmkYFvF1WsgCeCqMHt+2lk
eQ0y6zV9MXVkd1TvXMq8K1ZSB5MnylGBW5gCAMFUzMF/fPnR6gWzLZAtoi1dsx16mh4xZiX6MunW
JOLDm4uM0kodoPqAzdBTSAPvQxwfrIqvKNBNLLQH2bVv75kjZ9u8gq3qXQuZNocvirqA3IRlOfdJ
NjU7N+nyfWm76m6CECQ04tLmywi5R9+IjR+BbHZexfzXzi/GJU0qvLTZydwC80jYqzsbS86TCtM7
0zeCU3Y75Ii8eVIEXNt9mKo1g0LfotCdCp7uVKBLPTZLJK3Cs+1IC7gafbQH1wYH/RVaD0DI+BaH
UxOYS0TdAG+OlM/ifbJZJXILfTTIG6OccwfM8HhXZLI5Mw8K9YIVHsR3QIFiJq06VKH5QCNPm+gO
vCX5rvd0e4KeSouQozTibGPWgN/5UVu+rRLmebdiPTKpiRVEybp0cNAcMwZCwttLobaEnwYImh2t
Nqp0F6WpuAiQKqyDQCZr+kRV+mNlJuUVSm7sRKM2Crtz2fTg/YOPLmFjyrUHxMU6rcI3GzpXH6LK
CObPIrpqy3M92XcUTx9FkMeLdcxls74tJCNxb0O2+EzrIDkM+g3lp0gygVKl1vxXVpb8FDL1790B
4t0iAms92YXn+kurtdixjcvxmaV826nA+pJLC0rWZau2FJahhJ5bONi308AO/2nZiRn1wpOg4aJl
i0iWB5tgga3R2zt0DUbrwp26DbGQ0TBFbv3DkOshUZaZbROtb95IIilhlj9jPBaeB2gKHUSG35KG
Dke2vPICNCJob+pqjkheA5eoh2YK7KHQNP00RMkgOWd1l83DWEnzHNfGj3klVDwuaVx+pVEsXPcy
dOYnf5qm564U3Z0BHTHyccvm920eXsg3Arl43yobnAF4RTBqNA/YYO0iEKw8J8ZkAFOkNuQrBmY9
eiAMpHm927dX1SVL8tVTnDx5xc8a77ytTIF176NyuMqizEDLlQ9HT5M7ATZs71Lm1NDSAV/UHIJu
msZ23QcapWXOgAFMrA0NBwsY7jILLzSiSSU26AskCIYjDWlJP+gf/Cx9Upr2JB/a7NHQWduy5s4W
G4wBcje83o/o3b9QCIoy/AINiv1tQlcIc4tGACAo9CJ06YtEzIvERTPsbUCXF2CYCFHKrr1F2oRA
M9eOYyyY4XKIbIlw5fRTdF/nVXSPbsl8l0DeaGFSTMPQZlfW/YW8dKFgdSjD2Lufg7IWXy4t3gPz
ulkIpiTTzeLdbdLttUr9MlYKCtswK90VGq6AIQljkx1d/HHe9wKFTIDWpvGHp/+YqHzd+0iC1525
Tft82HnoFrrG3P2Hp1PxvTRDVA786rkAXdrfArLWfw5VVc8BePAOu1rh0KVXyHFYevTBI7NIPGja
l1Zcn/3csF+Y2ExRkbzUzdhcxiQGTlub+1LybQbg+AbFKPvlNultiN16ikzWNFXH+ck4shCfkYRX
aO+DPNKHSx8B8MYHBZVfOFr9bKU7yLz7Fxx4EnsMV2QJGcM+J6uqbZSXUMNznRCyrrlYu4Klz6LA
VjDp4u6fCrkqgznOT4EyVu2r9IvbIamRA5+Nk3aP4yG23werbtFsp6dHELuZp0+B2T6j5DGs0xy7
/VZjITyNjxCtg8el319o5JtgU5i6TCwtZQHfob19IN+8cYx2+catgJjSU9/nh8FYbswQDKYJKKyR
C0Aj/KB7VHIbtCr4gFxRtw/AFYWzwOAz87WXT+SPwO22YnY4HWlirid21NwyjU9NnqiDr9sqmi4o
L66+o2HsRficRsPJmqC1DRYO8DM2lTxRGEVMRlxtux5ksXuAj/pl4BYNKp7KmHsDojytFollyntr
COoLsC8G0KwonXqyrvD+rLU46a8ZdpyFDyAEBId57nz3RSCO9HDq2yS8QAZt23E86Zcti4cNmPTa
1W2rpyd4Mu+OZJKg6duYgQ2QNNKjIvXG1yiv9yDeMX5YrnWCcOn0RYBZYOmj3/8OvFnGzu3NYYf2
UqA29STfRd9iajb7aeTV3RQ55SJTJT/nuis1SwCPlpAEmkfvdle4pVgVsjiUNrgUbyQzgIVC18fo
fbCrmuWBHDneXusqd1DjZxGUXHtTnRswpL30P2tp9S8xG2Nw5IIVLWxC+0WA/2uTWnLcUBBYW9/m
MK9xXqzvTpzvZFMmD31j8ysrbADjcxP0VW2aXHNRtSd843wh58R5fQZF9bkcvfxkqyxfQRkXAot6
GPZ4Ai7oli6RkeIrTHvUmMHjQ7hTC/V4azIO7jdA4vIHR/nNJQd+dNENofmZt6OxqhpW7mmYoWIB
dUz5nFn6CAac7YKDGeZzlDYjsBVmsPd5kB7RdeotsR1a9JkQn6Yi5mfTUCEIdAEDgJBstzKqID5U
eqjDhA4z44afka+EJlrcohgGFNYKVDb8QMP3MEuvBrAYuNEIVDC139DZAYatuvoaesip64x5arYS
SKs+uIxhWZ3QEeet3iNQkkALQCrl0tMRUQdKeYqAJlH1NW7e1qAIA4pz4CICRzK+kMzHDsW09dSg
B2SsGusRrfTWYy7CTYss5R1FFElqA3EQjgtkp8Cz66fetMC3jdpTsGOjJ1uoFpgrTKUZrV4T6ch2
7VRyKpa1Z2zGwf3CoKm1z0DHtOg0M4w7RfWRhhCpsZ/dXrwN41ElmwStyquxEd6uLiEYRmd1D7/1
TlQyWdFBnrw0pNP6LdjpZHREUiddUFWrczpQBaflsEnawABIuegPwrGDownU1lwdyyJQco2osNIE
slPprFVjslXAAM0r3Sb8uSYyRVAlXGUc2x6WA+jGiyG7DzM80cbJf2iiEiZgCI4jC15vpiH1IIng
FHIZd3mfLn1eiFVqdNlmHtfxpDnLE3s/j60ID9+mKi+0RFV42b0ae5wP9WTg7eb1c7TYgqRuPOTJ
sYhldsJu5+0yBSnAPn+OeVUPx6I9kp1mdFFog0bVJKoZ++JrsPk0RBAM9tFLaUcGW5DN1Q78+6tl
CVDU+kYDQndIo6OMCqQdT4rr5Cr3aRSAyajkrheG+0QW25j2oI/o74U2DbbZLNK6948UUaIisWoF
lNBao/Wwo0KrpGjAIUVTOaRkD2jGChc0REusdfkfr+TbTX+fAOLSogof9rmLTumpKY6dviSjjXGv
eAHM0FQc6Y7cldOPICe2R/A2vs+JKZz8FFlPNfh8/rwlv9EOzRpSWsnWyeNsRbrh+0J3h9V4n6xY
a8pzDwD+2c3zbJWbzD6OXvVDRFl/smT/dolTpz+RzQvAr+c6+ZGck47owdaAPNp7CHlGdNCB0hm8
aoXxcCtTTYPPj6Zqvoj3znIHZQYyUZmKLkYHikodRSMKpYkT7+aJc0Xr11q35X9fi+zvr3hbi/16
RVqZlaV9RC82vj7xZdRk6LwlBG/wPsRxhz2nHb5Wbl5sJz4OyYuCOM9Ze3ZcQ55HJqI9Hm2HjqVA
7JBtvg0AUNmnlnUgG11Kr0Y/s76gzQAkpS+8wwkCvF3CV88G4PdBarzUXVN9K+3gJcAb4RuooOcb
4Ennm99cZjT6nyCVcdDuUs/8H0v8n8dAAgxdXuDvXru9656a0XMWRPRQ8JxvWujUzuwQtg9ll7o2
3UuHX/kTC56Sidkvf5sUBayd2SH+PWlMa/sltp3kJEs0X/aFMd7TpUv8HFqZy5tlQiLu3kv0hjzj
WvTV1GyWZW1trQRnVE9a6sPUvF8aUVNF85KDBa4Oc9RJCf0KOqd330Tc2mYRiGDJ5qBCuWg7vwQ1
aFmvB/TU7yNf5J+UMW3LhgHUqu2mnYU3u4yrN7sPxrZ9A3zdJ7fCGfLdfov/3V416F+j6tVc+NLV
K1BeQpNZzcWyBrS1pz5sn271s3xgzXZwg3F5q59JlDCRhU2Cza0o1jvxlzx2xiOZZjtfVhE6yqjm
NhlRduJ2/XR76R5fONum4Wp5W6aNho9Lk0NZ+bw0LWSCyvm+99hystAhKLwJicEckJRLXnve0mhF
gT6AMbrMHnxDqT36Wp4LbaO4lkVQUASCZEsrzHNpgfdVJNh90NCkF32/YHs6r3Qz3dZskmyL541/
JCdwYI+pm/enAW38q7HwsePWG5l554EHX60clGa1KQDP9K7KFai69JC2K24Zo9Ymo+xINi8AwQFA
4XfknMP0uh5K4ZubrWQ/b8saKvi4LE0KDSSzUikynKOwDaJlBzBak5Mu3fuykcBRQdXYVY2d4e7r
Djs72s8EMXAQNKT9DA29YJBoREJp4jYkL3rZ8HnJTkGMU8+ADuJtNE5fww5Hotg3hxMIxbHHo7Gv
jXRHlyQqIRGbtVuaGoFlHY8NPYXGtxWiCgT/9tA+/mGfV/7wIioPk4UflHKDFMewH/34ypzBfPUh
xBpGbvK96NNh2Y5pcIHgb3cCjQfaCVUVfrWaMwW4UCVeVj445Zuxrs8ldERW5PC2NjSmvkHZuVl5
jUzOIY+LC5+APUBpK/nusaehtqavNprSV9CxLfW2OdqiRIzcg4BwJ5656rUwHbFIMju+L0vPuZAD
RwD0VmiHgRa72VEb4F+OGPooxubgWxzUiq6GQI1CPpJNdi5QdmpQjw0ygxs7NuRdlHN2Z7Xmg9Cb
2hSlJBrJzuAbA4z5UASGyGPs++yArMqemlpujS40hLqzewD5+eykeLLTRaG0dHATb/enXS8Ldmjj
UFnd7kO8ttMLZJPBj2jImZ1/TEf3LurHppx/vFu/DYUBElkepzrf3pZlwNSf00AuG0OMZ89DQWcE
Jv9uiPC4RqNZ8iiyELDfCooNYxuWS8ux6hdftGjjk23+GgRAAUhZfg8zkCeVXv+zd8pVlhU+9EMf
UQxKcUrJxbIO7egnSmeAcefZtzH5Bz16zbPT92rN8dV4asyyOlqorm6mwMGmEuQDi7gIuu82i5fG
lBc/wcH9qXeV8xIaI5L7yLxfPMM095WD1n0fZ7KHtAyGpexM61U5w156Vv7T9KdDr8LmFaBNCHSB
/dDvxYLLYbqarEy3kdNkh8YX2Z0T8HhlhYN8BZJ+q+os/2Eq/rnPU/VpkKPC6dMqT6HVOyd8squ1
P/jVi98jHahD7W7aJ37Aj02buMs6TntQYLvimATWdO2EdQVPh/sKjWaoOUVOd4J+WP0ImrZvZMcv
g6zM0MhzCdq6h1ZwAKmTYGWEaK4DAWZ8MYoyOTcWx2Hftodvrbv20qT8DnANZLJ0ABOe2qKHkq9T
lpX3aH4p76sIDV5IONTI17vFvQXttWBRF/iJp/yOTOjhMlCZlqHNF6NR7WKjSzdSgz7wrzYeWJD/
P8q+bEluXFnyV66d56ENSGIhr82dh9z3qqxFUumFVlK1uO8Et68fZ7C6s6TW6WMjk9GIQAC5VJIE
IsLdwwXCxt3Bnp57c4cHtMDo5ffUCqSXn1MrON8GJTme+kMQgsTzr4kyJIxXuJiijUElIlhQv09M
Piow60XqVN+J7G2c+DiLWA/HJl1kYqJ8m4nf5iP50OFDu+j98Vij1lWbzgESNgshweKRJ/ZlrlkY
IY2B4EC0oRoHP7PqMwAan6iTTDIwz5bdvvvXqHBHmswXR6NyxJLoKHhefclDbj5YCJqdfmNvy+yj
PbKaLyKp3/1LFAAtib0Cv5svrhdZD70PNNUcycq8tn7nd0US5KQkuEGpJoGgain4F5qqAfeEx+/x
xeTPLSSZdg0g3JtmsM0vI268vlbBNzzCQJ9Sx8Zp0GK8g0q1A6IMAJKnkcjp5s/9NLLOERjyZTGP
JAfhAQRGI21UVNzpCKLj6s+R9JpMoUSRRorAYV9qFB+RA1Z6wF7469Sv+AMqxKMN/hjuqYtD8A1D
vHpn13aBvEBgQy1cM+hR26BXta34O6SLNkOhRh+YxGANji7ze8SBLETFbPRJjKxbuVZn3eWdb2zb
sW0OsmyGE/LsEB9XeflQ4jYPeF6bvWAZ8eTFKO5dBA+jrsAYVqhiUhXhL7XBsuXv3tuo7b+9N79g
H95baBgQ2Z2wXwTdCvo6XdZ20BxmcNbURNV8cyDYV20ZD8CR1Puii+NugcgqKOQoXOdUqlzbIRgD
ZqNE2nbt9IGxQBo7w661UZseYmbLoPfwrZOxzkM8o31xGicVr346ZJqpTe1D7FwV/dbuVXYwUBJy
7qTuz3RGBx3lYCjzpFzdOsrS+xbWzFukleo3duTbe0cVwYMzTJC2AVS/qDw5AeJZfCaPgdsW8pv2
M9A/3RJ67P6hx63EvqX1P8T451NyGuFEKQAVhWLT9QG2/WCjGxDcFcoBBsVL1uVUVlzbdbMwG1QG
tigLepICJdI8Hr+Qm8dAcyqKAhG4FnuNMGyaSzO5tT6wfNPw37n1uPK3GUoRIWOl9HOVpltAuZHX
w5W3sUQwbtOp2SXFMoJuyOc4K9khtiRkx42RvTDR/zFErnOPRHN/BzZtINYnf9t05bLWCpmradpU
Z1vyHyL1Pm2OuPFuTIFsB7U2GHY3DmrGlsguhnva2lKzYFG0nze+Uy8QG+GHJmKZ4T4qGTLRJdCl
DhWu+qFoF6bZirWbuewkqNoVD4lWbgDPuH9/RajTHP0GcZpktJoTQCagl0hBVH2CQKdnbfwCoPJc
9d2G+ulgqPA1koW17TNLA8OCQ5j57TmvyxxQ/kSAQcaR/YKMYV6/+9hS62VR18j+Tt7UoZXfg/8S
SgtxgeQttNb1WXceigmhL7Vsckg0djGq+ZG6xylWXs0GjG/NwkFosl+QsZp66MxBpcw+L9XdzV6Y
Fqg/5l5tr8wChYY9VgYCj/FjTRcaLqHg3MQc1xydBs5jYScRFM4QN6cDclRJh5Dun+0G/EIZeP3J
8mEktcc4NKFZvqS5bmMgJIRQ/HSwUmWveZ/I5AJ6sGbDwAV+KUzPPjP9bE7lXnQgM52NQWcvZTRk
6xArFYU9iOecRj9dkktMtsHNKuj3BHx9m6EK2TN2JwFo+hydLQyokh3c6UBnfiyaDEwKEkbs59w1
WZux4ijfnbyE4lA6r4cd+ZCJi/zP0TTlrU0+1MzzVPDlrUeaKl+ZEoKSVYeEUZeF74cI0cgKeHm0
k94pQTjk/zHbEuohd1GpfNOmxg+KQH4IUsZhCJWfAOTpDarZT9g7foxm/hLcpMGO8J+N0PiEKmj7
bBngB+zsYIBS/BCdyyHJwL2kjStAaNaybAILMZ7EX4AxMnvr/XiNIsUMtR8hhGuEF/yho/Jb7svm
SzUgb2/IgD1gweOAe7Jm+Dvm8R4PrRYsOBXQ/CpeSzxccT2IDN9F1A2n+dSwtXEwK6ypsrgEkmjq
oYPsUJk1gBavx26wCS2A9kCH8YLCyyvEOqtHZyzcE8CC1ZLshgb5Yl4F5V3s2eO9K3qsX6YBAbgC
kDHKxZEDX/zk5JDT7Vj27OdjtejByHeiw9AZ6YlNh5uNmrrT9VIk1iYfURDeZfW5ln7+7KIK9qF2
vCWzqgB1LatKZsmz6Jv8GZFXlDcW+oEc/Ty5oErKuaNWFVVvfVYO8yTQqwOtahLgOpzmzKcNLW5E
3Z6aySjGFWqB+JaajVMgPYgA94aaQ+jV2I1VzsqeXhRcoeEe2Q17Sb3IxBuHMge9BfU6sg3PTYMV
KvWy3qruEDK4UieWruGiEAPbpYZhj2BbjisAMqpDg8UBQklp7J3x2/LOdGZ0xRfwZXc7y8zFuLBK
r0UAfgATvJliY5hCmXk6o4MPVYCDF+Jwa/7O7zaMRpALDbs1//+nur3kL1P98g5ur/GLH3WoutP7
1nz0AogsG1AJyRd0ejuA+EOscrvoFxBKSI63DhWCkr7M0z+HUPvW7Uwz3pp09usLJA0ykqYCy+E/
TxOUf70xehV6J7Px9qpklFXJ84Xk5nXUIfZu05u4DaHm7EKnNKQoos9Q3iz3hh3m9w2kIQVSQads
YuykQzEIVIEYXrEcLPvd1tFZFG8MiBqdh+kKQG20rjeVjoGV+GssjcgjVMv1yjrf7CMDdntMcCei
V711DKDX6WQXXzInwMpcB61cx0XoLudX/GtiRKkA3AaHd0evnegMu+TSjFbzVDQ40C+J6oK7eapE
m8U6CI1ydnEN92KDhGgLhgl9kJrpw3ymkvb97Dc2cukdrhJc2BhHh+yvs5tNTtPcZqWOm60ES+gy
4rjiQe/mPhStAjdVACZ1anoidh+0BQntLrbugsmjhLzaLmhEu6TOkjvuQ454S1p27DwP6jSUAgHi
QeQLJaKZrrM7x7YvoEkp34pRXAzJijeu1SVQOMlgcbyoPqkwATeTy7y9qvpnKkinMnR/qkVHJGC2
30zkQfa0HO+AMl+wARuCRET3INDj1yiM1AU3pDW16GCMYHNO7OatHfwYmb4GFXmFW9ZLR3pgMVCp
f6wSPu3nS/nS/HUWR+a7jc7ahMuXIBiSBctT9TL3+ltmuo+x1vFVCBFfwXstT3UzHskEcYj42qAQ
/87DvQyqeb2/JLe2vQYgY7onLzo0Vb2L7bw7U6sPo/haZfnnXGVg0phmJlNfg7NCGpa/v9na3K6W
TsTiLblQR6JTgC5ygHjIRnMGJeRE/YbHq9ur+krb27gHA/VtPt9OrL0ye9RrmQ7ecJSPzpHL5krD
6COhLqKEUmnxYXazBA1vNL+F20eIsaPswP51uZkyr7rvXRWcbu9MKy9cmKBJBCYVXxj51rLyFoYh
1YdPVVoeykgt0FWRCx3cERwgtVmb86eiSVXrQnQvTfXy9rKsyZydUaJu/fZJ26o1Dszpvty+OARI
wfuvk/3t3fWZcO9y/4Xmmv+Gbl9MUdfhbm6OBT+AYaObwDTdXlkQSTDytH+N6ubJStL4KYJk40Ex
hgrdyQ49O9vIm8uIdTiKP51604DKaO+kBX/WILojJyYtc9lIVp1DWxgrQ+TpQkOA77HtzU9dM2Tn
bmrJwh03qBUBc3Lpmo+V7Kt7B6RXjRObj2RqTVB7+akfHsnWt36xS8OcLecBwvIfe3PjaW2CiRMl
elhXt9GeJgcnbnxAVMRcUJMGuPixGNLsr2RqR4QSk76ttjQ50CbpKbKzP6iT3q4RmkekcP27+dUb
u0O1WSjXNJmj4u7CeHEhfzq4UfSax8o8UavH8nDrKasFnQg+0Gj0/hWVKivqJFMOicwFr7z+QM14
LOydChGsIxd6Cx2QcWx8JIOhoPHiliPb0RsArQc7+LrHVhJ7qi78zEK7vY5c6fti7N68znW/QNp9
WEMRcNj5PZqBNlYg3UKNZuS6p6JKocAHBPUX8BRyUOKmzbFoQ5SuWdfZ3EKBT5cl+EIQo1m+77hB
obab6/RutfkxUh/HNisWHwr17KiGmLhpPxh424Xvfab8tc+yb7rW+VOBJNtO15D4QZTWfZocKLWN
NeA3Xn81EOT8FgkUQMYd/xHbyV2TDNaLjpoBeqBWdpV22G6d0uoPXiljxCliBtZA3j/FA5RxMwh0
fp+GQ6OU/wgxXKUIBuMn6m08O8FPI2GAJEw48tAxwGxhxgCfJUH/CRoV4HKG/ebWTejzxFVIIyKg
NrtJYO/JDeiI99mGye02Wxh994joAJLHA2i+Ae8wFunwlqoA1aWu9RmywyWKEs10V/dN/Kls+UkV
ZvANeJ5kWaA8+qKVxc65OSC1Zg/ht79GdgnEKGhkLn2Ubds2WxlRhASRnyWf6CzzZTyfdb+x/c7P
ZybDfbNIPuTZDGkPRzCD7T5k9eYcmxgeDTHKPaXX5l6FLNlaGCVgJn/l6MiZZknKekf2PkoW2YjE
7qVoi2IrQT/w2UqLmc9KJo65jm2n2qMKCeK8ST7zWWEtDXvUgEDbco1Pk7+DOBlQaihTEEMOHmWr
6Kz1VDu/DKQLHuwyiP9Nu1tGeuGF2ju6MWRHUCoT55d0FEi4mN2KOpAnzC8hNATtVTT2K9RQeceb
mzeIYDP4iVr2HGjODoUaR5227VPQWdkaLGX9Zm6OIGLjssJbslT7pDtzBIFrcqJOOnQKhGEAdV2p
RbP1sfk+Gze799l82/A3rc4aRLwcK14QZxbkh06dY1YXatUsqXeRm1ZLatIBQV4Qc/r1hZcuCjYn
jxoEYks+SYmQ7TdzzB7TgJ/n+N2r2CW0X4sW3JPBwItHIzaPxM3gQZ10FwNrte6niwIafeEUi+7u
Soh2P/JuPDKIv65xc1THoPaDZeOM/FTHuf2JgS59pq3TWX4AC2Wx8lE194XcvKTkJ5P5W8fKW4Dq
5Te6YuoawhUlYhbXhrHm2Pits2J+HH7T6TkvbfdrG4N2dWzG8MDSJHucBlJ/FefQ0LFQLmSHsdzH
CeaRtSXffAR8gqDpviFb2i1b7gb3sWOaEHMdwTJq5yNElON3XwFFFg05xmxlInnagqEX3B+crXo6
s7FV7TLtIFyAs7l3OrODV9H0UHF3ABOaDiDF1P62RkHvVjQcSVmNO1GDZQT4/dW4dXGfuZYKqfWJ
L23+YwTNsKolgq70t0yCNrpCWW7S4LoXLhNfE3DtQkyx+2qNPVvqOOqgped3u0a2xo4h03nXARK+
RF5ufCn7/kQc2m4G9s4w776yMoEcJPAXRhelTxmg94Bu48yvCsiG4pb8ZET63XbrpbOMsXrdZRWY
gThulIBopAd6y55MkpMsq9f5HU8fRRYg+yKPNNA7KBZEz25anPLccJ8iED4dcEeZrsJu+DrZE4an
hRUE/CAVqFJ+to9IZCxysy53uP31Zyz4+/MoZAd9aJ5vY6sIFyXro2FBPSoIx0VTimCbdwN0zQzo
IDjuFNSamjebipNhh9q26tpOhxrE+shewEZN6rjZ8lrVm9Kz2iVVuVG9G/bAV8Wlt6f6tpvdUNG4
ZagdXiRE03pTtnLt6orcWr3ONO4evmFad1ksjHU4nflyeD8j2+96UVgK+hzUSm4j/HoODlIHm3pU
xXNVZW82ooxvYVlvEIjrvpqpF69QPzVctOMgsmfm9SZLlFxa2WgsPCc1Tw4xIlCgmNoCETmsc/wD
meigpigynSFNAS3XYoQQLYpXN5HSQCtPgDsq4iIbCACgf2PLMwI5+cWdbr+Ztl6ssWG7iAvckguj
j/ecGXhKlDE00Nva5xDTMaM3D1eFY0nxWrhBtDKFSC9uzJxjMOb1uteZBtYbeHGoeb7xOv0x5G3z
5ARhs/W8PN37qYBS2jQZeYw2FNfDWrwitB+tPDVmK8WcYQcKQapRp4ObZeXaU8JaU7MDeO9Bvjtw
W2xlmqJcfGgex8wDtD8O0z1yGgAYQuHhCmWQd1upzoYX7bNArn+nWeHZeNROneOUildZwFYoWeyM
R0TX8C10oV+sCPsfI3W1Q67XwiMMKk8gUqyuAYIxs42a1IHq9mZnLw0FAoSWt9YzYODtgVvFxE3t
IHxYQRri1pQgUMT3ap8j20eFtCPdZTwxjEOq9ZOsK/9RiSY5tUPsLYnRW/5p17mdnHJ7kmdCBH4N
Lt8EooTFApet+Q18Gxo1/1Zyr7QcwPWCP0QiwvaRORUIh6Zb7RC8+7YBGI1tSwcPgQnyau0hkYW9
4fiVMyjz9Hr4DLmYdzsVYoAjc7aT/5hF3to3RmAMmibe8S4MNkhyIK/njLgvIlcOdhuAQuIk2Zlx
2nwhj6AJ+TaCON8Ci610OVPPNwbrt79tE/E88mVAyQjH3VkS1HCBrKF+Rl+prj42qRcR/25P338Z
dn/r/WXszbmdpiodQ29Hfzx0A5KukEIvjz0iAJusMu3HDCVhkDnOxrfcuyv6zvvDHssftnCcZ52Y
2Fn6vXdCFXg1j9FpYayzAUglut7YwKttZAQ5Yk/TGkhPC55uOiTuaC8Ze71hpm+46gJkEvu0hLgP
B/K6k2kNgeJBvyOxb37QZMDavE2fOasZfqddBW6a1N4kAsXFYVwWZ4DgszXKnspPlTK/E7TRkN9x
24rfbmNYOAYrwxMvWuKPSag1VBiXm1vTrftyA3nkYJMo3z+JAdAr0X+m6vc8byFNF3jDxeFOd7I0
NjJh6ZmvdTw72P0j680FsgUlKkRwSeRYYSIszIsTydCkU1NMTeq1W2A7qRd7ReuZen83NpYBMhdp
BgJVI7tgmYB1JQRorbJ3jqVmWGpO9q6SIAwYmpdSO7n9Q8fKeYAe7QoMt356DfwJwKDDE5i6Bf+e
AUO8Aq0GvzMKqP4Nhoqf/SSv1lCSGs+AfCUHWcRyOxa5fW9HhVi2QgYvrZU9pEnOfwDYj/pGV78F
5Z/DVaBRvtHGFoj88awAP4KLUIybnkTTeqge6D/R5U92i2dyq4pqVh9yByu9B7b7mGUQRroJEqVF
0GyFDkCGO0KQ6NZhFhyCH8Y9GGzARFWgah/BlUUpwu5IzWbI35sEPcTT4WPv8HOTeiMGeNi/HZuP
qNEps3QFatuTqFW2d6cFFqoRocjmlGlwpjYdJhcvH7N9FKvwZGLxSXwGke7+8EQe3Muu5w9sjC9E
hmBnnb1F2Wi0Ia8hHf8ASs+/x9p29iKzNdjw6hN4TSvXv+YCf8XsldWF3GintteIUKJAuK/Y59AG
Nxyua++aBTX4uHHzPwMjgxyU1wYIunT2eUSpOMQRa/uhyetmmZtZ/yVy7dfWVfEfVtlg+JSHEkmJ
rRKL36QLodXeFwyCbD6uab8GN0o3IE3SmuHZM43XxPD4vKBsYzM95VHwSss02iA4QLkuHLuND7RY
czl+gwDDF2ti8yJeL917ydmo8KiYmL/I3vQa0I7JzjtneXMlO2Q6EzwY3HIBwt5xC9BM+llBXjwz
neBb6gEGrcDFdomSoLs4AFCj1KAJvkWQBhAM3BuWCr3tzyNjMxzvs9T+nGFlcwYFU3bGqjc7YwcS
7URvfHLsMDzaUbjxrbR8TJKovZexQkFLB2XQHjGXZeUxtqNeoxXNyfedr3MvG+RbDfDHEYsj7Fok
NyB5iQgZ+dIBxHUb0WXGHbXC0pWrf/3X//6//+d7/9/+H/k9ykj9PPuvTKf3eZg19f/8S7J//Vcx
m/dv//Mv7jq2IwQHh4VwwT4ipYP+768PSILD2/xfQQO+MagRWY+8zuvHxlpBgCB9izLPBzbNLxG6
dfnOdidWBSDpH5p4AAxXa/WG1DnS59n31ljN+1i/C+IjECvbmFZYnRDtDqVmIrnIMUi3DvHKQS6V
L4KhDLezymAcNj+1gSO+BCiEuS0zolhEK2RjUgiEgJmIDn7sfbSRc5kmK4bf+AHyxKienQ4iS/uz
PR36qKk2OW56YGT6szep9BeQ6ac70TKs2EUqK9QjOe3sQmPJmSaAmgJb/PNXz62/f/VScolflhDI
QUv+81cPerzc6GolH5suHHZIAvuomjLHdcqN8qWKkTSZlhPdCBx06fDqnjwkME+AajOUif3eq8o8
45AGzod5OjbRbNi9hlixcRCiDl6SsLJWkR13ZwVJzGNZgCdjQG7q0wjSZ3y98m1yBf80arwnV+ZB
acRPhhNdZmY13Okgsg+cW7jnAtKg/sPv0rV//XI4Q9QX3w5HaYgUUvz85XROXDoonc8e50W6LARw
+Tn/hAxFfoWibHsFVP+ZbodhnRkbuuVRc/JCuVZ2HQpoFVuB+4oYsF5LkWZgTcONKchqiDUI0Xyx
dHVW0xoRD8WHLGL5Z2EUkAwqOrgOOT/W6j4w8uoehfYbJOzFYz6x6ZfgtgXdQewdyQbKsHjbFOB/
pF4aUIX9Rky8/IiaQbW2Cjlwe3a6RHAq2o8qA2u/lwHy2HvgzLC7uFrWHlCEQfMI7Xrx+IsvN+9r
ae0dKHf8srQnhTlLC/cwdZL83Nj6QCd1CHpg+ctOJg//qDo3fWqmAyKFRSUiEIChkYayXbSAHh5S
t8ieLG1WG8Mc8zX10uiuS+bROch77+Z4Iy8strZ4E38gl28bNd2VzWZDHaXFgv/wi+DuT78IwZhj
4r+AYrYCDFnZ0+X04U6FO4s1gErGfxR4REE+jvWXzgS9MuEMw/KT6dbWKy3CuNH2J194/cUIXCzR
jApSkFF8JlXZWSWWxGNneVg6rdyiKBbNpPYWoggQ2jtlBHGZuDzSIOqg5r+1zZP5LPa2de2gymaw
nWSnutE8Mu6YRzrjfWyXiywcUG2FRBHbcSfa37r/5jMbeKW3/+He8/Ntf/oyQQAlOZOOa4GIzpU/
f5lxUDEzSZn3oPp6QCo2dRcm8Av3Vmi4KPpOzXWbuNlLzsSa1rrkUVUBUHod78BwC+JZpBELB9jj
ttjVyDNM99lqurt+OABkdG41xNvgQGZofCDoZAYIp/ljtqxiE/SuFkuvphuHCwq2UAdLjfcOZGdC
RAlA625wnS2jogCXjecmV4k6l3/+Vlz1t5+YzRUTyrRAucu4/cu3ghUV97MmkQ8McrlnexLMALVJ
jBK2SeWWOFF9GUWrvriGckxWH6iXcwgaEF0y2cCfB2CsAyp5olb21IA6uF42q7qKDHBxp/WSSgFz
AXoOSCH7RzFVDEb+VulCfb551RLVaYpBurGbQkOFF4EUIzT8HTX1ZOscIJSCwf6bjfyKKdQ0O09+
ZBtqB0ttbrxUE733Qvkjf8RtGLoilh+BqUuWe+oJS2hseRVkuKj3g7fL6xoCudw9BdqafgLDV/yc
ik1k1eMuEyhUmews7yXuEQgqgjUFO34Q9jsoxhfOoq3d/tGaACQFgMhI3WKnNLWmvm6AglLSICwH
ibDAz0Dv3JneHuLexUU3IWjmx8Y7Oqn6kmS6eSBTjkfXKkEOY0NN6jATQKiY+frPvxFL/O3ScaG3
4ZoQF3AFxy586v9wHxpchsfdYJcPQWBOUefsc1RX4besQ9Gh10t2j8xPiPI8FACDXy/4VoARA/l9
76VAWmkD3VSwZCgZPv080q1ahg3McHJTIwTGFVwssosqxKRAV0tNJxzXQaHHxzZQYBXxs004KeIV
uZGfQROLUtOpiR1Gs3PUxHIzNdMK5KOlI/odNQE0ep+SmpBCXocoNVs7Nn7lhAgKPateh6NsPkCv
gRbHyqiqZuAQAlXjPuGAus3Qa5GCSAJKYOYMvYbaXH7n2eID9Lrw+3qtu1TPL0GvMwCYg7pvK1Yv
lqX0VVqufxe3wL/2APG82NqCUjhj6QkVCurJ9Mu9FxTmC1hFmg3uqd6W3KII/OcFcl1d46DeqcUO
guySN6+3aW1/RAR4Gk7TFjr3EYovTrXmI+pGId04lG3wBM51jvocROsqVe+HGhkBwArUEuwX4RuW
T9kiHUvvOW5Ha+UZfXKXoTZ0p/PW2tNMokEG8DZTx1L/wS16gJOhk9V6/dKCaByC08AmO9OB7KJq
hnUtbL005fhuow7y6zHKZsye53DCLUSs6jvHRwQl4zr9CgL4AylDNlFzFP3ovqCIUS4jNQTAT0A+
VTWVuetDBOxNy7bxDpz0qxPWh9rLngFmiO8YbofXARsjaF5A4Frk7RPyXD7k7Pz8KU/HGjIBRbul
piwTva9bFI5TEyLM9n1ds02k7fyKCLu5ylmiHqwyT+5Yqbbm0KsHMvWh16w8yxs39mSzeFlDuWN2
97oku1hFtqdgLUSDwG6YyD0FjALKkE22pleojW4ZAOFYLDmgbnsxMvMaVgJBvbze215V/mit+NWO
RgeY19pbYpvO70vTrrc8qQ3UA42gawCKc1OEOn/43TxJvO/TotwiYNGuyxaSeFlYPBQTGgVlkFBJ
noAomZFDtLFOMlxSsNFBQDiAfOWIu5QTlsjJ98MXJ89X45APz1EMgIZTShO5FuzYsbrlAGjkeJBO
5IYiKVYAFvWHrmoqZOC6tovPdZSXy9pk7hX8pMHWdooQijP5cIotROdRkqgepYVEgcwD5xswVesk
9fkPX7vHtkFGhoajHMC9cj8ItyhoGjf/fCe0f31aYtXAmc3wYJCmaeKe8vONEGGosrF6o4VgvIkQ
a+chvUSQAdBN3buBNnegCkNEhGwttKOCpn0aG1lC8AYs+VIV5jVqM6wHujL9nuNXieIy/vnmgRp+
H4lqL9ypiWKFeFY0SFax/2ndNZGq6EnAls4g4Qhh3KVf1+m8jrBRfbzUfIgvOmise+pgyIDc//PX
YP66Lp2+BsGwbpj+SUk77A/PA9X3qPN2mL6817Qrd0KS4pJnUD4GiRfCALY1gi/zdtEnvr3ivV3+
ejOgEUWCIn+6+oMCfHbIlEXLf37L3PxlnaNMx3Qc/OUc3Dz433aeQJqaEBoMo8u8oB89VYEJ3Q+/
IiacTEF5sO3E29L12PZPMz3jKxOlVH83++BtnM3M1uFXSG3cvOuoUSsRlhk4mtYU5kyVGz5bAlwu
ebIeghrEwUh5rLLYDB4Mv3w/gxACX3UaMI/MN/lqmM5ufhkk8v7Ddpz2D7dIiMAzHdtgjo2FLV3O
0P7559wNYx9Wo4h3gweol1jaEGVpR0htKyw0EUBSD93YQVB3Apx0Or5H0Vv16ebhGXxEfsjqF53v
QbXRApQh7HtIOQUgmE7wzAEKNA8eBUvLQzf1UpMOPhLBg+z9U8AZtKr+Gp91IgZO2DS/se74z78B
a4ou/PxxcfE6Ciwh3FIKmKyfPy6gFumATJa/mzFcdrGcIzKI7btny8+QuASHSjUd4tGvwQMOeztk
wLSBoHoRS7A4+roFMR9TCFv7lr0dwOUcYL8A6O6H9q2fMGFO9R9+zfgj2VM04MOHEczCJ3Fd20KE
hzvOr1EsBlXfXIVBvU10zA8acuFLVAqhgq0T/pcwdUGBh8JzR1VASvI+XJAdFUBqAy5GJKDDLPji
sjyB2JGQFxM5h+cUeVFyy3KRHf0AYRdq5gK01HXUMZA6hlgt901xQMbsG4qtoh9pccGiEU+kzLeR
kfKcl4lqeInIoH7gXtJsUlaWpyZp1QFJ5G7bVHy8BzbbX+FWbn2e5mkbL/wxju/zWAaYHiWSiUVx
Mf0ADxAwSLYXFNqfHT/ODxaubnMKD2kwUPn6PBrPFXg3LuRFZmoOuhx3QD+/kp1M1EmHoS29lYll
/3J+BTLW05S12bcLnWX+lmwfXsxRzVYPUX38YEvbLD01rFyJroTeJA2hlxIAf22tpEo/2sjHEFU+
aaC1CFj8/V1Dihp7Qoe5W6y0yr3PwIKYADkGFUcT+EwnyVZA+1niFBUWwvWx6YEmTxvtkdq5k/vL
xjdDrG6HdeLVEqpqYzwsQaCMJ4ps0kelA3UeuXcneYDWZNKJZy7qhglohYgU+RufHw2e/rh5dIL9
AAm2wq2dx1gvYiQScWrfKMgs0xzuNBGI00FaoMWZPHhSxjvExhGAnjrJZsd8jdBVcD+/UuoOm3QY
xtU8R4gVbzRGd6rahnUMprhpnFU72dp0TbWeZ8i98mpD3/I2qTLHcAWgZ7GlWflYeJcw8Q+OYCJf
Ag4IRYrCG3YJm1+n8T1+gnTLZ3KneXqk9RcNiDQP1PQCh0+oHdR1Tm+BDqUPPo1EWica5Tu+sasK
/E3oXZHNtgBHQK77Qv4hD0HO4ZnBir6bofe+2nkdnhxww+Ee026sgPMHED3yB3sEFRb0JNx1I0WQ
LXsjXkCxJb2SC2oMbEDYoEYaWla+tiLebN0WbMJ18pp0SbLpRx7uuWEVn5LRwwJEJa+ogKxXssmt
I1RH+wejbb+ZpRe/oi4KS4msMS+O78Z3WJ3KBXVksv/Rlsq4hl4en8a6SVb0AoiMH52pnDFvhwuo
+kBj3+NPQS+SeE954dpgX+2TbVJ07rbmRvEF0tvLgVXexkpqQEtdpHGM5thFJXIPGsHAJe4u0d6M
FQPGGl8ZIo9sUfQhK5cebmKe6WdX6jVl2K4kdv5bagaGi3omCK/OU1X4DZeI0VwcV7NHCGKEG89C
II+aZVaxO0Aad7Nv0wOfDamAfOPV9neaTRXK2EJkVyyxCzcfLaPnD6l9pL7Z8v8oO68lt5EtXT8R
IuDNLehZJMs73SCkbgkJ7+3Tnw/J2k0dTceOmRsE0gJFFpGJtX6Tw4TIQLxdb9VV2vzIOwtWK8ud
GynvV4iIQBtqWDSJx37d8xITjUnW7eR9dIVqngwz/7rnwXbvgRPn13te/h22aBsUG3nV1ALBPjsO
mfTlAstB3jfx5uF6X//tnuWgsVH+xz2HSY1gP3m3+zYft4OSWLuu9g4luTk4aF0JsEPp2VrI0ynt
amCr5ETKyLH2nmxxlQK2Yp5i63bt2ULqiC03xLVtwYUscwwgqrdB5L4nhsBIWtapyIuKkzy91pa9
rvpA7YJcSdYiYgEwkue4qeBz1Ki8sQVJn+Fdps9VhiPl4D3KDoAGjI0KlWoji6Wa6E8Mlh3lEBzA
3PUghnwr6xqXZHEXrbBCnQ5Fn66+hjFvI1pwOV2F7rbep89qaLX3k2bvbj2yaur4M7tiL+fq5tY7
84nk/aoqyzvZTw6twxE7NnVsDrIuH9XhNJnx51zN3cE1qnRNZDfeme1oHdUkz87hWLNTH9dBXh7c
pMDeSs0zPxXl9FPM2zR3ml9TOv/FG7T+5hYkF+I6yMGEI3w3NyYvlnobPo4BOjJ5r2ffdM0lV8wg
ALO86bT699gyEOJv5+xJXnmcCusYx6N9QBpwV7o28kL67Ny1sfhpDHpFmlRB3NJ2rXPEqrE1y1CD
TYdl9pRU3koNwDwozaYyEeZIQVl8d0P1goT2kv4kauOOfMgxQAER6cXfShf+VeHs+mGParIyhyl4
btCnXGPDoEL7mL+uDYu/PP5x3agL3Uf4ENDmhBjeQAlDcNZAFPx/18OiGz5f0ZRbbypRMEf9fFuj
AbIOUix08l5jwz312neIeX7Q682n10C1F6jG7VViGW+eaR+rbJm19rSVO2N0ZIy9dp9HCbkcOZJY
ZCCq6TnwtPLoYCa9kQOyfDfrsfsNakmKQc7QHIDpuy+zZz/I9tmOielq1XARJeF52I34nS9XyrwQ
oS/TeeFn1x5GVSTbSq+Db0G9vQ403H6jd3Nx1FQiXJj8fVxvBNSsr+R8cAkvBGed/M2qWCYEuHQs
oi5/m10x7XWo4Nus7brPpJx82UEx4Ofh3ZfdIb5UPXku5lPyUo0Febth1/AQgoE42ShgrmWDYjVb
j6fme+ca5s5FqnQnklF5L0y++eWaSNxV61m4KSlcED94JFfXj6vAWN0H7xI+2QoONcFiIixH1DGI
HwJJn+1sh7txLus9LiTT21zgs7J80EmGrgICmNnZnhUPCF6s+zNL0ivJqtdqwsEjAk+wL8IE27Br
4pvst4V2AvEsm9TlIgQjG7TQeVZGzDmX1bRWYuupXA5uyt6uMmJlI5fPyOtpcP8S9thcF9Qyi+Zd
ge7PSg6SvXrQuxPbybMs2WPn4boxsAwXhb5jm6sdYVD5DqiY19RUlMckLO+0oA/fR6fgw4HseY1F
1rUGzEnNxo1stbMwXSuk7g4y+AiS9FdauupFlpYZdVAUr/kyI/J0CKsTv7Qqrvsfsngq8JuEFHIC
e+qeOqtnd9pXo74fnO5eXxrgukEi+61ZGcs9D337MJcxHnbgstxTYOn/OZ2EjcvOPP4dat8GM0Ts
u+szgmCekayEI9qVyxq5qwzVTFbYMe703jUuDXyTp7lWxdnI1PuvzrlCwm/ssvW1rBMvhKFZtTjd
LJM1OT6kavyYRl76RGqcgL/wfnZ2SpveudlGbxv+zeSFGrP4qytbbQMSXd2AdzZQ4rLj9zRU7E2m
eAXGNhSrAUn2QCTlSRZHQ9+DQWMXVQTWcz6Xm2LKk/dQ1GQyFlMvNtLJO24J7q5Wg6/WOB2TNYpN
00G29qrz3SxEfS+HKuFmNlQYC2lVPhB8eZXXyXKzOsqbypb5oYz/+03J1ozoo7wpBYVPNgtJtQum
WT1JlOcV77kUcxLgfsCbzFUsQHa5ygj8hgwNlYAA+9LJkWICt4muneSc0dLJyrJ5XbXhhlf6FbCk
+BkcyPxqgHZPWtjBsqQOBVs01NhlydWMgzGrybWUltPJCIvhQbYFrXePXpd7L0t6qD5XSEteS6Aq
37vR0S6yLQ+zH5qwoqtquIrDPLkRczhfL6HWqc9vIzhJbXAEVms/9yYAIcvNBV2BZoGWuneyNWed
97XMJE8jW/F/5zeVgrTtQvXVdrx0lann1q6TA6mx4mW2nXiXKKq2lsUwVduzWwcfjmpH/BfjUxpO
qI3JRrXlUoXReMe8UYqXMemLbR4TopetQ2Bkp2biiXYd26KT4qYvsmuWI1VOoJ6N+3JR0Q39BseH
lOw7E3koMBxB/6f10FxSA2uBNMm0Nfn15mJV+PwCyuE0FmAsJhwbttfKSng0VY32EGe9eSD0MGEJ
t8yhAgTJjOyjHsRhnMGoI46YP2vekF2qSFxURVMKwKIzL2yagZ3Q0mpFTXsXTCDOgqwqnmUdRlff
rEwHiLVURd6AafzyIjTJCSYN1oJeNDx9GT9qQKcCgbmjLMoRerkVSa8+yRpNsNebrDTZyjYxJcMD
YZBrd9ljGDG87koiSbLoEvZEuL9/mp3xG1I57UlWtwqwRv5B+6Mshk1lwjSCLiCL8jDU+ovRpulZ
XsmboVdErF5QlrhReVCtNd4ba/5R0ofBHNWNoXb9hidNtc3bwlnLgX2hKU/Dz+tf21TevJ4gmwPL
Y5Y5NvT7JI13upjyZ9ndyknM6uqsf92+G5q8A1nvXoLf1Aq+KHz8cIWzE8rejmE8JM6CzFbc461K
niWjswXJN55l6VqF4QZpw3HcQaj9Go7OvwF0fOpXKB0cRDk6m9SE5zCBgn3oYze7HoLGXQwXgqPX
FcjMZA1yd+OYf/UzvG7Ydg7Gfp4oo/WQhNqZfHZ7BgmYrZMxFX8FBxlmvrWrZv9f2+V4luaMl7+0
2JLlctYVKaK7roWbL93Rb0UponMrQh1CfmbpDE2Rzmy/X2+tcmwDLHNde+p4cMlg3TeG9kumhG1X
INFW1/ZOpoTZtZ0njAieWnahslcQO6/TgF5xmA3e9uqhpGuvfRe1j57pVY+pkb5JJEwZh+7WKUtv
27F0kpL1JxtaJSTjYnfT2UqVOjsJXluSJBIlKKD/dJEaW8koqjVSOONmGopk8h0vf0D3MD5IgNS1
TsKk7LFt1ldzNzy/AYiUIwroturyoSGkLGYTyG4OcQbdP+NVtmIxhsExvg5pMoTbMSROVyoDapqa
XqhnkXgbjezYg7EcJtQvHsKs/DHpdXKUJVnvdvrXUFknD6qtjOuJl7Z7y0DrOEKc+m5ymv7FSrpm
01ai2Q5L0VQ052DHYbSSrYUZe/dVbR5lo6wq+37tGar2KEv45SDPO2XFHR7sv8+matsorO1HnLLb
JyU5d3o+PGqL/fmQkUL3glb1ZZuss0MFG6toICC09Jd1XnJu604/9XF2uQ20p1H1ZfGPgUZukRZn
EHywgTDF/HUlOSDO8mBf6K6bXnL2CYguaISwQmevKLl+lweD/T/O2OFvNScA/dUSPSKSRpRiYSEA
Dxiq3jrJUjcq1h3GGN9lSR6A/E+rGKfznZENCHX3bvjUE09dBstpgqhVll93tO6bBNXtZcZWWNZp
GBTxZAtAUmmOB+T8pss/KUbWem0K20UClY9PHuK6vksNQznL0jTAox0H7U2WamfoT3XhzruUzNkp
CgWOkssh+efMirxu1ybVp+yRatVXD1mc0nRlmWWMLaHZIkELCWjGstb3UMu+DFXq3atLQ7Y0FCZg
VgRhoekXg3cP2fhrBGzXX3OpQ9ex0kO/QBQMbTYfTdQvZ715yhaYgsOjfd+UhFFkB1k3LGJACljY
66CmUMxHx9vmztm2xpWd6BFg6dy8yMPgjdiw4aG77TFU4oWeBuEuQOdpaTHhL44GITXZT7YCLnzp
cWXbS2Wt3LOxRLHdOyms5Wlo7PuyQZaXViUI/wLzCf9e4CWUe4P+fDsLlUmsy6VOCWk1E+/31lu/
sbBOmN38EMNQfRKcJR3C138h76o/VWQjZX2NBz1hs6bcq2NUfQpek7KxtN/6jg0PEpy8ci/1t+E5
LjV3NdDsh1ZHsWbGx+mdFwkE0JezeqmTZ7JOtsp+Q1+LP1tdb/gaW9RBvfIGoe+U2YAk1wpEklDi
PwJA2ciqW708K+w2PHeu2ew8K5lfzDQ4K5h0/L2cAJkc5Amm8Ncap8bJ92pFHvBNdHEnjkqtPaQB
7xCR/ObkaePNmPW400CAhO/UXg6ywZh1cfT+M8LlL71cqUAOxi1gPIx5rRdjuxvcSnvhq1R2Qxrm
a1lMG5DGFmEbXxabMeE1jZ1CWEd6tzIUfTsMcQx2iKEeCEe/4pd3p7SG9iInruOKwOpSFDYTezmx
9oAILzrBk/uAwNimFPp48RZyUDJiEapa4bqH9UQqO2hN4x3FMCQNk6xcaV5qvit2TrRWySt4bpXx
XpfN52QZ6UNI/PPlXwYp2qSu80K3zzm22ooSJ+yV1mEI6pJfzDqSJ8O8ZsWy97ZhW9tM0fPdBMab
+DiLrywajcmb1bL4ymKLn+pqzkT1OE2pedRTT1khAzV9qIgmrfrOyk6EXPp3MGm5iWeC7CVKU4Fu
5o0fnotoL4JP2cnoFdlLDv63XoYCFyTXbEE0JOnfTeUsZyjb7uuysvjHZenVpEOxrZRBW5M/zC63
Q2ygB1eq51tNprGO+2CyVnVtlSfZgLtIfoH83p1UhH0/8ozfMuvMKy5h9j6bKmubkPn86OtmnS6Y
pdjBxCAsW/cUowR7P/ZYnl/BTIwM6jh5Tav2a6QWZNeRskP6z8hKz4zrSIl2wmLycSrafYRXxfcm
340IVv2qcaL0q7K3Xy1UOjZFP0TnulKSu1oZ9a1n2cUzkRZyW05v/tXNnS9HJcX02Yk5em8Jxq9B
lYmLMEmtahbxO0iwyVPcBGIVZmn1IxpcVB7InCUBK6pSNh9z5FVotjTiHrnI/uDWxSeb/mxdjSax
KIyX0Hua3G9sOMHUdtGvxegkgfX2mWeaswoKK3rQ2kDfu25i7wtDI0kE/h6b3mH8NO0CGxvWVk0J
PjsWhE6zvEtQacVLD4VgVeIRste8onhRSVVB9/TmVWmK8mWYBvW+xS2R313xIntYo7sP5yl9kFV2
7TWr2HXFQfafw97aVZmWrmUrQfz2gjzao7yUrHLFuMZqp3uUpVYYHnwjfEzk3FFUK1sbT2WkYbkZ
OzQKQLDlN9l3LLL6kkUWjO9IMTDTibIXQleXPs2Lb0YERtpE0udYuy7Y2hlSR6MV36ZgQs2zM/mn
wMvjo1R/yO6KBjZpdNnYyyK6DE7RDp+F0VV7nPWarazGx3TdmnEGlyLTD4Uuqo2ctFesY8GP8cXO
Wyh5hnkAQ5Y8JYWJb48JuLtxevypij5gKaxYq4kmP5UtKCMx9ZC88iFZ2WHd7VHxUkiQLuX/5eDr
VMvV/nUCLcQFNG4L1FcWxYYWZj96Fq+xhhhZp5WWL+tzbZzXZTgY1251Pv7WrXXT37vZbJYOKvvk
8xRJS3CSiH9HSev5jaPhl9DO5ruK826OHvSbqnri3rYr4c/LQ5T9Qb/z4GZsZNGuLPLwBApOshgY
r31ot2/CqM3LmIUJaUwm620LMnGHxGHc+zY5/79gs69VPSc4AbDpLtY875tp4CaHdaL6hFhLvx2T
VrkLvKq7g9ztbo2oVB7jCcE3Acf7m9V3F12OnxNkoIao/rvMsagYnXZAoRXv4TLw8otTTt0BGetp
HwdNe59NCqrCWJG8kSD6mcW9+BWqe0s3uI9K01/d1B1xo+G3pywksziutB3MgO7Yihm31j63NhHa
ny/q8qDg7X38odgNWtbExPCL7PeJoQb7SanDddvoxmsete6+rAhCyOIEpGyfKEl8LWJyaux1r0mu
xSHkV5phfbZWi9h8TdWRbLmR56yvFFsrHinaxbWzQ7p6X2GkeG2167DdO0SErmNF4bDPSwVWg8vY
0iZ70kwa9o/LXUHvybCNU/pra2ZBJO1cFRXKpdXzymgfasp0bU29QNmFvaZeW+c0Dnak2CFjLDPX
DokQLMGNa6ul4fRs6QiOy6lEpBo7tUVHVRZZ27Td3DXIFixj83GYd7oVYJqyXFfr9XGHfRtUrak5
NG7Z7oMpf8V7aBx9WJbNWR74er/OYuPeaebx9GcP2U1AefVJ5KU7WWxKTIZzYWGatNhHZqbunr25
BWdUBvcsvoaDOIodbasQ8VNZKfvJQ1jEP5wIZKksyUZbQX+yy4ZtvIy/dY1TYlFpTC7sVifPWl19
0XMsTW9zNziz3rnCOjZRwIonuwUxnNsKrZy1nFjLePj4EezxDJb13e1iQYH9SKUUDwkv5L9dHwpH
g8hRHm9k39vFHD05WG5Tnm71XahkR7Sr3+SVb3NHue6uCIxp1zmc58DRoIoudivyoEQ4rQgPl+xp
YZX9pzpNhdX6sqxjlfHPqUUqDf0WJAcMJVurACxO11PZtS1TxRctfnyy5b9M16bRTg9CUgvLJadl
HjvseCuSZXNSXCRGPH2jxS57M3RwvUHzDlXIf7ks2lbi8N4kirNqeeFbjYebrNdG1zhUtco2FvDV
h9ZABbMb4M6gnM3XjGiArE8ybzzMYoQcKCfHloccCbhCYiBsaDVSAfJQtrF3qpeDLLatVW3VAKK4
rBuqiiQ1Of7SV3XVJDIVO+fYaZ1zkjbrzjPmOxZhk9jY0mAHTr8h8MW6kuTss2VH2aJF2DYuvcUy
9lYvz7xA+xomi9exdWgdzQLN1R9V2uymSVdOQBpS18zO8jCZEYJVy0GeybqIhNEaHHS9+qMBqXEI
iMtY2TlW+t2klsXxj3rZQw4lTR5sa7bL1yv+28XkWK32fhBAXCJzhH7TIZi26mKPOC0HcF1fh1Ia
KKbQSg52qG5qWbz1GYxQXameMuz0xol9S7MiDKXr8OCUWbobRJi+RUHyKCklcxPE/Fu0v/fwAKP/
9x6BUrXraW6Rh/VQEPW6luBVG+YnXXU2poHX7q3KSWPEEW7l24haT7q9UVRn6DHZSdZfOzuT6qz7
DEc7q+vaB7TmYbaYOHaMxE480n21s8eWqvCryWofrpVl3uwA9C1CrtQVy6Gp02jDO7a6ltNcGzQH
/5gENe1ZXWycFm+nUZnUVZoG3epWF7vCca7lQno33Zo0DTlVX46Ulb+1y3LToIXxx3T/2nFc7kC2
yIOc0dbcr7pbkV8dC7vs4+YVjjDbBALa2iPjMvplOJXnETdGMjtFpd5VcFNUQ1CULV3Q6N06bGu4
lXzLW1lp1/ZiCjIZ8Tqp0T41huapilSeJXrkHFwvIVwy1Mmj7n7INlkD4jTeO0QeV7c628LHI8ph
02mJVT8JsAJPxZPsLg+p4bFtV13neg1ZZwo1RjRENHu9cIe9lqlgYLIsPROMS88NsY+9QAWiCgpt
4H/X5ShbZB+wnC147B4d56W3bIA7qW2L3kAyLEv1Y2ElffMSZBj+WhVWeJ4bPmdWNH5qGZj12spa
8tAVpnRpCEAib6bjVEGqZ+MYPiCkiUGjAgMz4dXZHzJz+hui/QoSyhD6aTeANTI8MEsmggJp1L0o
AUm83qiR7nCQ3lbTJD4oy74L7lKxMcZpfCkbwOSRjbK+5iaH60wYnRJcCRB87Pj5pVl+CeYMEdW2
vDMsnTyuM6Ul2aH/lOWZPDRRU+zNxkDsKQzP9j8HQmtw30cea1nk6jvVbT5l463+j77zWIkF2/av
c9yGisTtj3jybeTct3p5dqubSzc6RchmL3fwx5VudfJmkhnpZRcXwn+6urkZ7So7R2grtJozwrAY
1TuhsR3drNnU8Qx+P3v0HIicStG6L2WuP5TYL92rJFJfmk6b/dlp07t+yLyXOeiaNXEXh8+AVrMZ
7K3B9n+jL0Vv8dKdFSA4cqa4rzV8Y8R32WghFfQU8HNhz32qE6vEhi3kp473OsdgkbMlAwWWQZbl
KTLpwxFE68L7GL3XLMDnOx2HiyxB5XzOcnW4v5aESWDLHR+uJdvZZ3OhPsqSlxAhsdENyA3nHfw5
tOGhne/lQQcIu8kDQwWiQF1emV8NNYhKLFdcd9OqVmfD8F9aEFXxQ55Q+9sMFToB93EodnkaYUb/
z8yQ471NboC+9DDhhO6UmRu0x+yHFtDNg1k48X4yHZhlfQm0ZDkYREXOGdbzesDbCLtS6joj3Bn1
PLI9pST7xpGp+7UdQVfH3uehwzQpVsaTGk3DOiOy9QMVnkqzf9Qo7a3VJNNPhlI6l6knrSYbKtjm
+Haqn/1gweGc258Qstzd1LTFMcOsARHA22kMPPtIWreZV3GoF8dWs/HuGpXggKUDMWcIlbZVly+i
BwbOCl8fCO6VLxkbnF2NFfZatmaQC8/1kL0RjE7bVTfMvttFzVO5JFVRmZl9y8HFsQ89TAFgSGEr
0uXqsdGC+XpI8uH34g9ltjOEfpXwjqgQvJTlLJgL8VtRNvxRly79SjfHglYO0eZ2w7PF2tfAgUYh
yHhMmdg4Qq1hxUbxo2bVMGGqpvrR9PaLN6rGS9KN5j5xzGCbln3wrkAjGIHS/KhmJEfzfmovsZoZ
55Fs56qqx/x+jITa7MIQJloOygs9jCE4aE2CV2SjBw/6cuCtqboMC5EtJty/AQPLJr0ZcI2hUXZj
if5J+Do+yjnkQdgRIPBwCy0VXJowZ7zNkTI0jembUZYobZJIxxWqi3dRDyI86C1xidFxuBSVQPO1
CWwiERRvDWIpZmYL9MnAhOnWoNhWdVYAbjpVjnJu3jgfRhigtSxq586GWPw+dD/spTrAA+rQLcFB
sgSVD4I53GtwXVHAGhTcUW3lBHnY3AxhRuJnaZB1stXSeM1FrJ0+wGGrFRqEvpLNzr3XghB3HTP6
oU7pU1NVyksJtGvfzKa+Tatc+cgtZSU7TDhsr7sqMU9yZJAD1ZHWK9iMPGWaSn73ywqitVJWu8S4
j21LvyciOWzDTMFB5J86eVbHolot4Yzt5E09HELejPppdPnHZKw8WHWqX7ziRRaMggeEnwH6O4yF
87dTT12yYd+dbkwYfOvbqGoZHxpl7zdT4Oxkg7yVAOwDFj4hIvOLK7YDFV/pGvE24fl+35da6JPQ
J+Bcz9POqRpnI7u5ASkC2/RYd5fW//Moq4+q1w7zJcXQ+wfEifoH2AhIfRj4JJNJOt3quygnUTzP
Lq+DdJMNSaqqJ0KsBzlI1vP3IvrQDkuIyzHuyXYTYR9c+1211A8pqhN7O3QHnJ9K2CDfr7nlm9Mo
9rr3wNcZoWgPDY5Re5BZxr1VNl+j+UQ/QA//MsLuJ9OF56vOn1QAdBZpGmHh4hQFGHrepAFlQ9uP
93maqGs91QADN+550lBVk4pUca/vQjVyz7Ik65cq2cubRbC7Jn71vADwZ9riuZz04FHJngAJQ3lZ
DjOWTOu4GqOtLAIXXWyUq2lXxTPClm53arR2urfmDCFLsu4rKFXzQTZGzjhtcWHON7IVv9vxLsvx
4ZGtdYai1wSOSzbKKpgWQG3N6V6WrIAYQ9CcAl5vcn29+E2ni51GD6B0nQJIX8niza/6anQjy+PS
p6mUdiU9rVXHHeFGa9Oz6yLbqSsYmbLlnZ8VWD28TIyv01KSVaquvyETm55l/4Z/2R028aw6Sw8X
GNFjL0wC+EzmQaZAZAOkmI6Njh5dsMdiCzjy9CnTx0m12T2a0Zm8lLrmhoZHZO10NrY+z83Hse5L
wJV6spqyCb89pccloPsIW8t7SI42D5tHB253Ok1kW9PM2ZlE17eu49lbs0g/yrhUAOnbykqQntyT
jj0gBBw9egEPdw2O4jeXQLfZotCs6aaBxoU5XuSZYgE3qkoEHHWbrzVWhgz79nIRPfZWxJ9YpQnF
EjljSR7UALfjJjDXbqETxU0WJPneGR8nb9kReUj7hlwfCYypOBp6Pa9e9QiWN/IZR37/ow+M7a8C
ib2nUjXCQ+hmn14ffhdx6O2CSPP2SaAQ2+J1mFUy4r9ofrWiKd3ZC5rBbcZDXJf8rejnuBE2xabl
T8hJPZQwEbcC2YMkAH1eaS+doX3zNN31VRBha7MLiHYqjl8bJIjUCeDPEHarfuDXQ5Qgx3OqxbYL
zRD1wfNU5M/JE/r6LCAAkYjYAHp2IJ6WY7Mm07EZho51WU3juxHYoi+K9twRjg+J2P+dWDkSs5XR
bsJCq7Zlq2T+YAIw1dN+ha4kQKfoU7O7+XtbdTv8Cw/NbN0bZa3eeQ3YVhanfuNFde5r0fQr6L7X
OerLvPv+RAqbz6L5RGVwF3v5e58BJtHLDipu8aSDVvOHGnN5XXkP82Rl1RXLStViPybM72n+ge7X
1uCTyT1M80an+amyTVhb5htsgOoI5Ji3E8xefDPuCRkoyrDS5zwFYGV90yN9BvDNntKLCrGiwydk
0k2Zs8BOGWZTVZlcIhtk9RySt7MSPArGotuBFv2uDHn+0gW/KiR0d5DQXhWio+wT5ks5EkDKokVw
akxZPGZnrWr6BTwmf8lcocpEeAGI5PAzjcP6ok0GZmjpS9f32qvhHHsQlCslEC8avJB1gbLBeuQZ
QMTTPGAvfjHn8VgIFSeuJLsMLZ5PGhSZzZzwZZDo7XcReNJjFB68qt04OuaJQVFjkWMOj50W1Ww+
22oX2YgO9n33APRjbdbTAArZPGqFq/hqFGUg7bpnZy5IWE7FvO6CvD6KeDjUHdhcpJZIzQJfVzp1
PwxwzAozB/gKrgvZerL9kYOFSkmaqO1wi+txZYgC++I6wJxxzRFdZe/aLkI7M1JXNghIgfTCfp7h
MZhYAPlakGtHXsvd1dApbN2D+kAM2zerdgLFoR5jT8APr6pI31RT1Ry7BOH0e3lawXtL/d/aZl2l
Ii/sfteo3aEoCXSBjmSUnEWTzdcJQjyC4kD3s3EedpA9ctjOZu1j9T6iozE3R+FF+tbq1HtVL6sj
QPKZX1jkYpfC+/G6mQCZdPr0k7XKhiYze4+NWNTk2Rn4rH7h0dYRV8jDVVA6eFCl7t9P+Dl9xi4v
cJNTRX6u/9Bt51kEna+T0zuEcFU3Ttz/VTZ8PcKbH0rTRsC3RLuZDHyRLyLZvXdfp0mEfjDGq7Z4
yaO52qQdQOS6+5k5aJYA1HWQTS3LzaxE7n1fB4dsdpXnAIHfYIruNKN7za222KJc8tnmqbJxgoYv
D2FH1H/6s2qLnhQ+iWqtKZ6bqP8W1maLkmFk7xKbhEo5dNugr/MV95vcZdm48yI+kKxEs0XPrP5c
FXxYWipesoG8vl7x6hKIXRJn25mA8t4WzSnLCqR9kuJ1KNWVWLxh8KnEJgrPNDKaybYtglNdoiqR
8GNUtf6hDLSPSHcI1TT1ncr7xqqb+34Dc9E6KroiiNkn5iEViFzUbfVLaEXh40ltqPUvVHpifzRj
rMmbFMPU8LHNDW2PQm8ddtYaBeTCaZ7VVLxVphr5njHy6utml8ixw21tDOgLh2BTay876BqbhMRN
Ptram/0ucaeV05zKNvVde7J94eUYvmeluy1I91w6IIt12LSX3OqI5iJHgpgaPKxWqGhSNt0rMf3Y
F731YRQhjCxCTvdC9fZDiuaJ2xwLZfrpOehfWd6nNWTYfxrDISfz5EeCdDGL87iaLOB8he65K8LQ
4543r5TsGmo2aVbdxUPLM9gdzS3mGbrfLU6fRqq9Qegewa7WJ3NyvXVc9nhnJJBTxRDfyUMvrPiO
7OhdmtU21GE7A8bbP7sJBAsiS35mK37X1r9iw3qzhumvWm/JgUXmCTD2XQkL0ZmII5q2W63RQXhv
MBvdOHn6gqy4dRlZ7v22Tut9GTbZQzaBw1Oi7lF0s292WbrJ2NStdYhZiGLFOHxpA1jazF51Gs7K
lS4MBIHcZF9nbnjCliZA7ceI7mYvsw4BO7WjiBLtGA8GDM0on++KOBn2OSLIJ6Dhxk4TYjr3URay
mYXWCjym2vYDxojkmrRNGSfOQ9aG0Sasz1UHrccUNslUDCDRzmBLnFf4HEaI/64WFOSqTVTy5iaQ
eEsI68U2POwCZ1G9Ns2+V2z8BvLYfW1J2q9qx+pQ24/QGO6AARkTlkxI5Kvvc8Wbk1b1xYdSkRP1
knY8lJZpraG8Nn7L4/JjtGD6RPBaPqAVt4CTwT6AU8X1rxPGBwsYzopQtT5Gu+vw8BUq3poW/hnE
RT5CBFF8HuvDB/F0XtiSqv/QvKD3M1BSH56FFJI1u/VHWPCIQMew+oBCNiKqjcRbqBhHDAf1C/qT
HgEJJ1jLYixm/ZIrsIjG6GNuk3IFL8kE0x2228ocWWRN8xjZ/4+tM2tuVcfa8C+iinm4Bc927NhO
ss8+N9SeDmIGMfPrvwfS3enq+m5UlsDEsUFaWusd2BOHkdlfW0Rcrw3/63l05Q7AGXtlFqBN5eVQ
LTPHeiHWJqPkvSqzVN7alK9sMIPe5lMiMZQi5T0OaCQjCtNFxpIFRc0HaBSw3wgHPXs0tcAGMr5T
VaXBOKX54fYZJWa0QeD4l09qOtOuR09kA1LIDnDDMvxeM7JbbQ2OP4nU2KakgH3D6vd6mXp4kifD
bq6ufVpPh65JwuvM/6Ik9gXM4nsWh+KVRGrno0nFkiUV9YYUOop+xfxqmxMLdimngEQC6DqUuylM
sZNV+6QLIDO0O2MxQe2KJIARn97soSuP3ozTKtKOeLBU899lV+IzUs77Gle+7VR5H4CDN50cEogv
PP/hDOJ3ql3Bv2KDDcFwuJ1Bazv2NkzjyA8zEq2NRAdH8HKXJFCGRIjGlzZkr7aSXvVl6o4yEld2
3slNh3aogg4bC7eA+EBCAC3W0Ao6L3d8NS8pRLI8tEloP4bKI6lu5bumMyp/KElqlF7kblIM4PyG
yvK2iSt7M7myPyHUYb8kQku46WZwCw3pMs1kQi0IoW9OmVwKowaka1wmpOm2vTUlZ7gd9Z7A3+KT
3dBNqw8aihlCacJzy6OKOFT1y3TmDiM2YR16pGjiOCGFPDnatm3Dcl9GIgvM5L2xtfo1mkbdJ6P2
N7M3FeZBTKfC8vupr/y4iZSbXTXddbRHxS8o1780YhABms3846p3irHeKErSPGkrX8l2A27oAP6U
EgXKwsJA29E0lOnRvPQRpXVVLb1Cb9xxS4zXtqHaiI2id4pCF8fU3H1ByH3fR0rm9656M0nobA17
mnytVU6tV74LYTuXolX+yJEfarQ048Ws6mLbTOnvxgC/IxEVxznntexkcsn6YfSVZHL8EZeBlnUf
VQiWFdXOTxh5h9spxD1I9DCluzDEdA3pDuEof8zRHM5mCHxrrOIg7kYraAT3SVfp+UkRPRRQg8To
NJZHd+pxBnHL+oLm2FWVbKkMoCIGlog6lhuAZYnIRG6f5ejh6DISPGmyb/aQbLfxqEBZq8V8yK2s
AVpZvbVNeVdUAG8IbDd7p2m+ayLTA0NqJk9YxsPnmbe5G2HJzdHRjXAtWnKiXR+nW+SgieAjbdqo
7D4qLxYnOEoq1av576YxwMoRFmx4KOBQ4LMezOOI+1Dnfc/CwvRbpyfXgUzTmKEN3dg3SqXjdQRk
iGZRs8vc6MNBrGY7ejpupiLbzmNksxnu+YL6XuzsKFS3wsk+MAQaNzUpsy2Sq+o2i0ETlkqE0Ipe
XYoRPawmZInKbdPwHSThdkrSO0GbJ20gwnhPDi47pUjv2qpun4nxL5hdtsiYJ6+Gpin7igfJD6fX
DADHkCfi3rCfjSwKzYZL3UTAK2nrhh2rKnUifXZ2lRGN+7yytU0CwMYXLnKyyS0So0V40/RBDkJy
YznpPfbE2bZcuW2RyKVunau7HjreYXZUD8YvIifM4VBp+jTfdQi/z51dIueV4MWAnvounNRt47jS
h66c7ULPYiYJRbRF5em7hu7Otu6a4anlpIVy2De1rmP15Xl4lhoIf9VhMm4wf3zyU7nkWNwfpD+z
nVBwupiMjZOBkYlIyoHWdySOJhJBOz3MgfmM4iMmPwPPNVDABgJqb2XQE1LsagsF8xolCNDhZfuo
MyhcBoVAj5q/HEHQZ6M5+SqRtNlhDcb88xOZheEskuyuhPUc9KoWvojG+G6b1OHnvjolXSqOxcR0
bSrAuUqqGZVzdthlQj0947270XChC+paQxGpDKHOheCU0ubU6gUgrzFD0zGq/RCB1b2qsGfpa0t+
NtYMCsIsc6yRbOseeum8g6OJGUYKIbWbFXbqY54ABPDqI5aX3WkcRH9aX301kW12pzwBOgWnhpXa
Id0Ovn0/FZm758etTkamViebfNeuncvrhNjvCUmk+ZTkbNo8eEnBejW3pRjQZeO+psCIDM2Z7IXr
k+q/Cs2Tp7QuPqSbk0ApzEEe5jhni+zBanazCVnibjoNRoeWudPghWtree5bFuosemEee2UxxKv2
4zQXJ1aRgk3QGG6trvywY1ABbR+VXJ9US4PPbm6WgRKXMXspNzytDeErcWicXi3S7rtQUeVp7iR6
WYO1l0yHJ6mmYBdjwlK/luVbkra/mrboPr+r9dX6NcWzhfb5FM4uyi+d2IeLG+W6z1hfuUt3sebj
997Iqhj50DT2GA4nO3qH1FQx0W01pP7ZXVCV9ZzkwyiiQgsatU6PbTtTcJ832pDeNcVLcLPnH6P4
ZiFDiRIEEXzThGHAJLV8gPrWl801VZgukNAN4nQKcz9Ww3A/Z/VhaGqEFQpcEZP4OLTwEhWCNWCw
o3FaPwFiHtSFnfmdsl2FX4XhzsH6stHiiu1vaPhxC4gSqRDo329l4bG1GkzyNRhSnQA66CcBxzyo
HHhs9U93zn6Sd3H5ZkM05Hrdctkd08cDCxvUWBzX36rSx/Ikl2btro2JmAe3+fJT/n+HQ4zo/+vs
wfGa3TQIkovFXquGALPl72xOuqAxUYXb2oqJwEiRHvo69yjqcEJU4f9dugli6ZMvPQk+Uzg1kDua
HsTfbvot8JSgAjhqSnsJsy4+ZkqOnPutwyZw18X9vQirS8o8cEIlG4e0Kv+BnFxEoryBptXhMTvr
twZteNLhirt1Uqn4AKMpJ0TJ/AjrvGDunvOdNkR3h6pYmD/xXX+Xqmvs+yVNoFpWfhojZCKl1M+T
hrXNHiKC8+wkz7DXu+Al8/LNW2mQ2A8UEUTKfjgqpZ3y6LjTVUwIslmO0hA1kWf0EG+o++wUqgJd
7lYhrIKMdearOaIFo1j+TNXZV0ZAWq6h+6kXmU8Uj4qqSk9eOf/mx8afBtDq0RwKvDX1pN3ElMj0
ofWug5iNPUnlCtZYkLCF2FiyKW9qDqmxZxsViKxK/C6LypuVUHFGyArR/mIP0X7eUIXxOAvBZ2NE
2RaPG92d079A/ctzWCRmgCVysWmUub6kCGcYWql8VEyzO2eU7jHDl+iOdyY1aWtuf42p2Dtzi/d8
az4dR5R7HoHiEJJH/yiLEMWERPnRhWYVIE/bgxgV2VVR2fc0Xr+tslj8iKr4nUxSgAO3+b2PxB1B
VOdPLsinsS7ohWLfspDwpYiS2pcqtm1mY/8kM++SC2COctS2O5AseVAahOPS1RCtyJZsyqhJjzqK
8xsnN+cDKqbzfqZ0sAGlaWxmpW22hI+bshqSvVov+Q6PjFRBprUVnX0F6I9doegfBXwSIynj76FS
2TDBKSboz7RSy4W8Em9Vw54fzaB+bxvtr2Joa9TJIUxS7acOg1dL4iYeOkBDsUFzOb2LJM0ht6YT
k9S2nfLsXOfVcLaW7N0E1HcwZH3weqm8Y329FZ5BShXG3ibssu0YJdE7SMGfAqOpF1PqypuhWgr2
GeqwdbscZKNVxrtMju53Sf5aei7Y+iacziQ+o01mIqfUU0E+oMi/cVFy/9F4gxE4qaPd2AEYR1nF
zb6Be/aMzRbWO5XwPxL5YMtLfksMiYmnNePulVm1eI+YB8/oxd2oQ1Ibiih+ZdUfZAViaqRx5c/S
9p6gjcNdFDsQhusZj605nW+kGH5PenucJ9E+h6Z17x3CFnEBnhmjablHCZzpaK1/Z3zY01rzTqml
Zf5X//PweuY6uPbXZj39691fY//vJdbD9hyu8zxiZcoxIvMJ+2MxNf58WQ7YHa/99dW63vSxyklr
/79efh3/On0dW5v/GVuvs45NWltsDLUaffZ2GdpvRVGxqC4vVYcQhnTqv0eN3iQgWI5nCpDdLX5s
/+p/vvWzFRNlQMVSdlEq6tPaVMsyO5gl4mNr32ymf/dRryaK7JNLOenRw9JUHgc3NwJARNFjHaty
m9k9MYf9OrY2Ktx0NR7Cy+dQbqevEdPY15tanBuPJmr+n2PrgaKZJfWdRet4ufjnWKI0vqb16vFr
jB1ngJi9cSvNTNvGbhXtrQqp8VKpratameo1zL2YpW9sf0hX+8gBIj91VRlPcyjyrY0B0b2cZrZP
0eQj8VZ+j0Fc7BMMIA8URmAtw07EZG+j6V6/6WVGLiUsXuyyby5mku1d1tgzTp6ESHOaHWGO7VO2
/OcCydY94i7vhcycK/RDdauw7WJaieyXoR0TInz1JR3bE2Io+Rn3XoGlDkBuUFTz1vA0G9OTHP24
cv4hHGQn+aK9Jwn9l6KV6nf01oqNGOxiq87aK+Xmji1mh0xjmY5Bg7rh3pQllR4VQSZNhyhH6L1J
+159r50BwGibLmwKMkkZ/lBYUEXGX0n122i6hp0ygMYusj7mwaw2Ody5RxYjUlCN5U9y+dN5HZKR
3l29LD+uvbWBKBztGqjfm/X8dazt9HfP6uVl7fVxOVNhGl/advLAqbViU+bp8ChEWECDjYetEg3D
Yx2LS4JdwFHXtefhynmO6/wPMjT/OmEekaomKwkGZbnG2uT6P/Fgift6Ga+a46OKdaH/dULfYfdg
KjI7rmM1z+2lVcKr11DDn8oNeonRqzbnKiae6bRz3GhJTzBtr2ORFd/zggrqOmSVPajbrPy1zuvr
UDzMU6BWmr5fu8nUlI+JrPjnFQossHWASivmdQW5Agd9TarEOSQN8yuSLf8G3X6e0szE51r47Wv8
f88jxV8AhzT03Xq9rxN7LX6OVOPY2eRDgIJT+YJkoHk0xkU/p45Hfx1bm75Uy5d2aaJEAc6pT/Oi
+QQ15z8Hvk7W0tk5VLr6+jW0vpqysHz5GnOT/I/qSaIfGXu+K5vkpdQpGQvMej9ffY3ZSguIQHqn
9QyFCtPnaUVUZwdFBwzT6qiOJ5WJGYqat+8RiaBtSMywW7uaKHPcEDp4147VvIswXEA+S65wOTke
RH5IhABUvXQH0VU4BoMzQaqJvZew3w0vA99WmmSYl65JUf2gNyD326Gz38dCDgehELGtR7OxSQ+t
rKZNZMKV71vbOYWSoMROyc6piiYQScvsN6cv2IJ54mPtWbmWPpc6wdqL3dB+M0wLlaQ2v69DZRcR
TeTVfFm7IKbMAA/H7zU6Dxt9rL03K+4VJMFiZWt5nvumERod1IKgbu2WSL2gv0aQs55sMF28wmA4
rwdDEB1v33Ru6z4YJoPnqqpe1eWiaUu423pecVlPxJaYmG7qcEbCuNBfxwZWnq1oUKHy2N97cdVD
omHJG9eFbV2bXN0JSXcuZZy2hy4SGLY+H5ys2Qmnz8B+RvG+QC3kLRruVSXznadgDJ0Ni+7lYD9J
ElgUf7VuW4LKelfSnuxUpn7ropTVfSryd0sbJ+J8ZjlMYzJiccM5zzF0Z3REs/deGSm2eOEHctBY
cIyIP3uduV97dTXIN8c4MjvGWxsvSwdU0MnRdQ/6VooUdRGK92Ykk5XVlKSg0egHrYicQFATWLJ8
TtCDdNnGmdntSGMtuTGXcD5/Tp1RBKaeRwdP3yA+6r7aix/M2ujZwTCVm1HIb52uYMXj1tOND40M
RzmSr87YuygGtMiE4nEQ2RVUQx0NQVSzyh9t0b+GYa2+4WS4Im58aXrhMyevldbE6qpS8/1MGuii
pVlfiSXGsEvzJSqi7HNIG8P4pBj9I2myX5XtGocGG4ursNCHmwhxz3md/0Xs3fxyTXHtx1z7g83G
LvUai83SrZlmn4C8oIbdtsAlrNT3EFf+Fi34a1FIP8Ib491MmmMMkPeXliMMp7xm2Jg8dLs8o8xb
7EqNPG2hJMXWHZKKonf8jaCv3vcuRAbRegJ9+rR9NftSkgiw419S/FCj2d57jbag8wt3M6nkCItE
lBhnuyRtVZCx9qzf52Qo3oYuWdiFmTit3axGbxTQxAXmvf0adhN1qG6o4WoY42sszYVfljQ7UMHJ
oanRCLGU4oDdEyYOmS0PJP3k1lxo5ezMjQehP39+pgZJgWIDCGqbKBT6KWplfqK3Mckb2zf1O66D
j2hmBjKYandRqJe4fRegvhStetedFs3avLhb7Nbe+9nV7m2j79ZjSJ965w4PbX+0f3dMzu+mcLxn
XiHPj0XGe28ZEy7amDAvx0aE4Mg142q69FT0Fh91T+Z+6fUUix8FTrxrDz3g6tF46U6ElfXeljVm
u0W+X491nqXenVAePnuVWd/bYT6aaqoia6Ef0jqbr/nStOpwnpNWJ11Dr+qafte7io2WkW5fR11z
2PNOuU9GB82AddBYjiQWa8w05edcl/ZVHTSOhlM7b8047hGsXfrrobWhgInNU39dO5+XyuvGoqha
kkbNB3EY+py0ZCMwTHMtKSAMoRy2dsvlD1AEsHn3AnumagGciO7Y6pw9u+p87MT09tldj2iy6k+x
lV7zrP/LLJPymJPxuvZ9/a8GBUxni69cHfzPgUH1xhedj/J1bms4muE3o1b7AMiRFlmuErckg0Y9
QTDADKObkbrjTvSQKbVMjW48SZAE7H6eLouH0Tq2nudiDXRbu25tvsK4I8uwvP9rfK4b5IukraDL
GElCuVDbiCkUME5piqQtABhDsRyyiiLyMhabzJ4IAUXAOez2LbeK9yqsxXXted4ULtBKHMmXg0Ob
KHtlsBM20kX3ptqF/mLj+wFipAX0whk1sFQ2x8+1IyQ1JvTq58va1VqgHJDxsv3araYiOYaDB3J4
eScynvltHuLPP7wO2dYUxDKLHmvPygdSrAOaKGs3xvt9a5tLInp5u7Ct6gQXw/bXbqY71quEgrv2
1s/XRvohs3P5un72fMF5jVai4Ke5fO4FWDTpWrVduxXm8tyaBW4362ezc2SQEoSglt56tTjsX7OK
FC+FZUprllaogVI38mRTLCCRPNXM1WbZHFSbylCE+ee7M5aTn0SR8wMA8VnyCk86nqfGmv8hb/Ex
kQn9XnXQRSjKiyc+3yz1hIY+Hp3VFQRHdqhKOzy1xizOYajEB+qQxaFExPOm58lHhjzb73ZyHuaE
X7vjVr+LvLSxXE7Hk1ZhauwmoG/I/cS/jxTiGzL4bAy0yE2u2VgkIHGi6EyJdJ+M85s9F4aPHCfw
jSqzX9q5K2c/rzVub57UPstva6PYdnYjG4pEdvjDQeEx6FMY6O5QU0+L6h7AFdBzOHQqGpsdLBav
Hc+A5eejbOqf2GYqR0vLpzerq7ntxlcNP/gPfNd+FbMbUKBHubsKd8IWf+ouT29xEqNbmznKDpq+
+lFZiUbQ2u40V7ffhb2nJJZ9M+Z52BlKnGxdJTtHiveLcF09mTL+Y8blz24UJuWd2jloIEapsrkY
ZyE0NsokQ4EJ8oMnjPTvgSJRNlkuUKSaYqXDg53Wo7fRBeWlGiDAoyz3ZOQTSn6YnrdFgvkL6sRU
CbRv9Rx5B8uj8gnwPdvWAnlM0wGsNICFb5o+vFh/u7C+r0OhPQy1OUFEr32qUNFOLcmIWchdkngZ
yfeqxObSMW7j+LeO44lxL1vbPUx5h/zhCEBZBuQZlYOmUFeD01Tv4M7ryIOExukXUA/1mpEB26Cv
ZG8Ku1h8ZOcjyyMSm3b0vc5d+Zx1Fm2G9JtD4R5wtyPImNIo5iguo5f8mgpMF8cB7VysFv+ZocFU
re7hBhg1gdWL9k7xVttbtSVOkVWQlY8rdxMVqvEB8vPnYCXVPyYqmNSC/sRdV0P+FiTrywpxiKHt
fBWRuiPOfcNDLbX4tQalsvbWprZabQdxnuTYcsbahJUO0mX0ziFklQcyKhqwv+QANmKb4MVw6zVT
fU6UVreeTq177VoIKV7zBC345WAPuvA5GJCxR7u/rEMG7IO9E9v1pnFT7en1RgvKEwDR0luHNMNC
8K3N0tP6hmX1ORqszMQu8aHUwkXts+qeUwik1Yyr+9rDkyraZm6Ihc5ycGRnQ726Pa09T9e6Z6xk
IAQcJOnXMR2PkGPvFTYsGt6wNgQlOx4N7EWXN0SuMm3TOlVBI3AGUXXy2ulUH5aDytKMA4k/BdLA
cT2DVPdwCktUoL4uGbnZCfHV9PMz5/FQBrE3PaeEdMdkafqzCbFGK6Q4ZblgpSvb5B+7tdGVJnZ6
OMJ+ZMPvCk/cN3KawWRYI9YkhfFWjdUvkSI0sR4jRasGiFN6BxCj5put4Weo9N6wXc8tDD061djU
BOvRQaXSg/26tQ/NV9b7CjCMnPKTJ4ggoKLFj7VBHKXc1mlYbtP/jOlTnPtR7SHebevxY4pGUF6h
h/a3uc9EbDzdsjOe6aww6YNpOa7dRPG6ozYDD1lP0QbbeLKATU4ef55fNJSRR1RaD/by9jqSO+Du
IYLocNtqpXMea5MmDbNdM4xHJ0qcR4s2+nVMFGjmOgC00oxgR+NIs19PJiMo7mjJsacJ2yIA9dts
+YLGLcDmf11Pdv+UuRJuYfYDjMI25QGXTsfiruk+u+tYa8qN1FjP1h4mpuV+rgHYfXb1kHfN+T4E
uHFbh0ZjppzXJSq2HnX0XMemOTxpBQ/G2pOt0h9aS5acwR9dm96ebhXgkJfPIViQOFoNnm84Rfzq
uDzmLdpZ9qSbPrVdKsXGED3WxlPFXi2N+br2xtBtrrF096WexWkwN0sWWNaOvx4tY1b5zNJJnTVp
svsaM7z0j6eqLHp91dy1GFbZHwdv0bFRH2vDfYSCR0+1+mssNId3GavjBUUf9dFHYXKRmv3X1wkp
+xSUN5pm/zXmYlfWjp8XbfoBwQpkhAJrtKeLHiev7ejlV9bA/EoJ/dRDgjitPYwybdVfX3qZeGit
2R7/a2x9m9WUP2UbRhutqnNAPoVzXxtXkiV0IATAUGesUhVAutRi5LBJ4ag+ZRJWzzCtSK95Sbxf
x/K4IFeZADEXRVkFUx2qPvd+eFxPNg08WktUig0T+E+lYoeVMc1uoy6WTzlXj5ZE4Qt6r/JZpojc
mkIJAxU6KF4Pw9npzJ4vgIMC+NSGQipIKc2WT3WSya1J3ON6cB3CZ0wjed94R20aqutkjmdbip7f
czDeG3OoTt4oO1BBU5S/yKjaFtVWUYdq0zSO3GhWNAM8CpudqRjOS59C0Uj6MF3sx7b4uH1rjLCE
D99fwqp/sfoIxXZBTQpews+wS3aWQPAgtdjplEQAXqXVhzG2f89uAYJNHtU+gjmhCDDdaq9vWmKQ
oCH6KDz8hfTcn0EJB2OsQCQNWc3Xah/4GNj1Jhh0VRlOICbeNenE+4gFgQS3CiQdkHLf62d1Rmuu
1RSD4gLsJFfZZ6P+wb6LyQb0wqYy1GveZUfMqJVL3VXQY/vBPeY9BDjDeE+aIWH757JPBu2Z98J9
zrmlnSYq2uQ7WpKJRunnxdTCmfLVESdd1Ikp3064AXhVn/rtzBrJZvhF7e+aaLzXRYRvgsRgT7UJ
7zEyLmaTqDsFYxS/jD/meX6jIrSJW63alXbrnvscNxgSAbz8aqYBBXjbqM+Iln0DYTHiQtf2u8oR
+Ljqenjti99cRpyQWzF8dJ+HwDENKrelol1yYtXcGtW7kXHloc7ns4XgbCQAieQKloupDidvSg+N
NsiT7EK5xT5y2DSOE10yV84btdW/RSP+ASCmum00Q9FQ5+puAf+417r5riRxfchRa7wgkwiuhDVl
mzVOe6nKkiyJPsDfmsMgqqf+ApDg0EkEGVuZBoWs9l4+esfCmOpNRtzA1soUvoGbViD77mDVCyIw
6rStOdjpDoDwT6SafixmogeTKnnAt9UHwOG6AHU2MnjcN3ajANdL2/as0aKTAFwLLQl27J3Bam/Y
sG3Un3WqT/DqTHkeABoclSXhYTT3NaLWlrCaEIXbqKMOkgmEWYoUyYh4aNV3Pf/R28o1y+D5Io4S
ZMkd9PI/s2vUJ+pvKithKtFcU09TWWsPE4aHyW1PudeWQwr+xqkDoxDxpSvq6BSNRBi5xvM7CXx5
sq5Cbm9Y7t4qJ2Xl9GhSOPE7Rr0EmCk5VLuWci/s6adrqu5ldNM2IBXYClKhn2AHvNWoLdnOMeoF
jhARZBqtwLSslEum5BtEgCIYkvh3k1e4ZMfmgbW8T0GsIG8ld3yh/8gMi5iRNDzVB0w52tp6JTGi
+wnosk2YNE/PbeCYuQ3ub6pRHoVkHkwUM5iHvgmqjpyALF7RNFUvfRxrl3ZpHBPDSgcSZlb4Qo/C
rdmB1BOazg5FcTrmXqvZRmnqBoCydnEZ/VaoPKDEEKMoRCrjV28N1UeLrDmL9qErsLFzXDhNekQN
RB2hp3qExy9RA5BnvrMjaQPqnnVlXrE1z33cAN6zRBX8ecdaINSbCXLxbfRIsEu9m6gKRw+EVVg+
2xqEUqh24PDN5DKCvPSxzSKqYFPYpSocHrMleT1n0c72FvXZuv8duWGOQJkBvNHVM0AMZgHwMNyL
GatGHcK832lQmdo/A6TBGNjvtvGA80nbIevs+GbRqgFC0+VWLTsQyp2CAYumKshHohcTRSGFhcp9
TvX0GIXdXEg15sHcTYii5e0N9vKDTHPjW+jJH71JBwWqh9bRsd2TEvbeSUlD92QtOJ066X40rnep
YqZZs1GYxrK6PswoLGGh+vcAEHVfd93feB8YcILtaKtU6fQy4FV0cUgelwuBOMr0Z+a4Z/APE1H2
GPINDn+P7NrJbkTAl5Jkqxtd6DclJIo8qUlUtJFJ1a2yDrVbl76V2u0e6HoJKM6zAN2wGOwgM5+c
gqKUXqK5hXTss7I6lyxPqW3SJNlXU2vue1l7f2XeG1ymTm3DX7MtN3DeWUu9BSKj/IqNPiisPDrp
Y4Q/Yq02G3bq3qEHeLa3wIGCO6EkpYRs3joI945VkvRQzQ0x44s3WsNrNqBR5NBDTCbdtmb0VuSK
ff5q6qF0Prs2kf/RllDEsPm6WiGxozdY4BjdHKBn7Xm7MAq9QHior2lMfQFbZl9XIx7F0DTOs0wo
mxJ9/M4KfVtE6XRSZ+SbEIq6a0n0x1ocoqDqXNAtXm9GdmcsxEuziOeYxahdVFO296Fvp2ubLDM3
Pa+K2ruMCXVrme2ryFFFkDn8jGDCjkrL/qPrMyIPK/5IMx2dQ7N8tYzR3o1FzP57aUL3ZfY6eGit
lmyb7p45TXoSbA9OWejEG6OEAAAbOz5btnnXIwP2hjdyR2H3OIC4Ir+XbAdF3mcMKknssTnrFoEz
LT+sGDB7qUhDFQaWaFqL1xUIzP80Ske9qEfbtPSwyzAEklphBVJjzL2WNAt+DQ6y50shQJn1rR5i
64rhFhwJzEA9ONZRDxprioaJHWfIe0mNXBCUPnKjlufGnF5VMY9QO0J7M6JKE0xLF5mCKehNfiwz
cwGaOSKDV9IhPTlroIs8szyDyDgME4wU4ErXzuzuSov/U2Em6UbHRHMOVsycWAj8FvizrTNMBZyC
2b2OmaYRCnb5zaM0d0qa+mMGbvSO1wZow/KHGOLsXS1wifHa324ZcnOvWQJnSRXIWWenk3FDOZ6r
vazNxBIGwMpTNuF6Nhrg2KtVa6sA9gxBCkyyME/rZXCtfItlVBzzpGLKHjtng2E38BBKCoDgyjko
UUyLndLmubADkynvZdCg9EqAAvivDbu04e8hORK+JCRYD+ksPgRScIiP7ias5TaOM0JwX/BGALQ3
qcavi/5vpgRZL/9hX9Oe2yHfy1GyTIIKTB0srdUUklALj1PKoyO+l0VlfENCHkXO8aGnkXXIBuUx
kwRY6K3qvjYX44Hkb7UzDok3Cqr1Gy+ZvaOIrWtCKS3IdGSVWrVA+M8AMW6fXVOfLlqWvI0qu1RR
R8goCijDi0lTHaJrkzb8PaBAH58KEFEuu51NwRssV2V/Ckdk0z/d4GhPYLsu0tjKxEbAZJ7WFlx9
kfXNpsxs7xUWgHNTp7cZBN+rARjBLqJmVyfpt4rAAPnKGGhlRTF17c6ZnhPzVTkATUXZp50riJ+M
DPiLtSmizgjqquwPsCPKt86UzWGELRKsXT11GvDG0sIvVGleCJf5f9rO3uhV9HuylWlfJtl8Rvjj
tZ8Be5uund4ipFxuUaNJKsNIYTq9k20tadf7Chq4EcHOUFIk5nI+3sLUcAekgh1BkbGMfGce8y27
6JtBnoNZfJPnt04AFvtR2G+YlrXHfMHMVAuuTvwfY+e1JCeyru0rIgJvTstX+1a3WuaE0GgkvPdc
/X740Fr07n/mj32SkQ6ogiRJ8xoQFlfTeYwW3GhtTOoVYES4IEklmPToTVEM/xj/N0vypXq2vHb1
TRlwX70WOt0uK1JCAXo2Oshpra6Cg3+acIS8WOFr3IAU8F/GJkhPAXReuzXgFg3jC0LlqBviebfq
aghGSHBDmcmEwY0dlLwXwQ0p6PwUkuT41+Q2wQ24LGs+Mljll0hU3mirgkt2kWgys4IEC4u/N9QF
aF+31VEQKpXztEAKGctmN0UP3Dpo8Hrwd4miLesI5AZgsY7sqnxzlPyQqAEOuX+b/QCKeblxzXJG
iW34RFtL1PkoUEXJHOdsyi5SM3Ja7gyyiMGf49vlJFJLC9VpZztZepBfmaA1zQYswmeLq985aNSz
KIw43h6S+3AFw/mzW57faEbOJUeNWvaAJUjk/ks0ZorMlhbGd5LMsuocloqO/8zym3JwnwHeGRe5
pPwMnJfDqBoQJ+mro1eWf8tx6RjAMV8e4/qEJVPwUrnProu1kEa3vLHUuzNSK3gyAfpYsb/SGqDd
skM9Tul4VPX6h+CBJRiAUXc1/DrWU5EcyarBxoyoclL6eLc5yqb3ivMK1eB7D3Px6DUhT9RGQvTU
Js2LPHs7cR8H1n1Oc23QrVtDhN4eQ3e2t4qb1GH614Zotm0PDeywDoS6CQ7yuORpSKzE4zPZSVRa
gRXqPvvK3c4r+vwGX0cP9JlElwAiAm1DOVd4vdO3DMkMEAGYM1bDGIG+i8rRDo4UIJFdI79Zo3Pa
g4ayo4tcb2wa1qibQ9wmX+ZRv5E7t94lqKW7wkqng9xruStJWzD/bzXEVxYMgDwTOUJikrc2B0lL
YKQ4hjRdCEQT0ceh+yQPfm2acmu21iAlNSufuwoM+0FuhfxIva+5P21Q6HtW0BnlWtVf7WIbgtzl
en/N3OlngFfGKWM0QKt70aq8hWkbnvIZonOrT5/0peuQz3YW2855DmaQwNjx7VTonCjhNugJWUle
/D8XfvcbJIrtFWR3PdTXmuvTQ00Gh9Le0A/SBcj3vUNu/GIDyBo/pXB515u7winevTXvQBUf76DB
Nl4RwZqcm5MR5tp8jN3wu9Jl6nG7w3SCN7rjQuneOhe1f8owsTzJb+n96jG1Z/WERmM/75ssvGsH
XQHmsfRDy2stR0rsX/O8rpwRDgiTg7SEPk5PDGGYuiwNQR+RdjLhWG/NZ6lgVzMVTH0/IMF2kRY8
dtZwmXKLaUl1zJ0B4yN3AVf+63XtIr36IVhhLzeAKyyAlK3tzfG9qy8ARqOw60Xehu5t6ZalJUly
yytY/Vl6JEufnaPvVAOYlfTJCRT6SKkvwfa2vmuia1TK58obLl5j7qUlrIdgK3BW3tqGDQLpC5mw
N2cUuq/bG761ZcmTZLC0QrXvTw0gvXPoRCcpM6WxS43t+I9NUNLy1CS2HiPpNfqhXJIf8tZmW1a2
/afrwVaODf7UvAZw5XYp8JgiBeTW2yCclw+H7kE0DXQmqpN+woeCfXrGBfLEB1vHGNR5zOf22WFs
wPzwTmfFYlYLPLaT5xxQylB3t9aCVZ3H8jkf3O5kmjNDiUZXD2pQsHbTIzCzY4P3JLyDKV/sIs15
qA9BVD46mBdvD16uKsn1ddrSkrk1kw+HFEPaXnrsB6UxSlAv3bXE9AT6khnDeZK7LycpwDNOYFZo
dr0PrX4vbwmsdnIl+i53cI2vuYWIksxbJlyDj5DqvtnCpQi5YV2spFfWwaGGxAu+YUz0z1EP3B0Z
k6PcYwnkscfL8AShXObIU/pXPuk3XmxkJ3UebxOzRKDM6y7SyWj02i2c3RL13ENYBOsXwGj/hpSf
XeWE8uQlRk/fLmwYOxr+ngfvCbM4d8Us+4n94uN5dsqlRWydgaqpzpXjtt+nt6N26CeI99tdLDOH
njRZPjOZm1kH34IuJKQSeAFfwSUbjMQ95EelCntrUE4MdFFGzTquOmYy2AKvW50n17lOAHPYzz1D
j0SjOLL3GY5h6+hqnUVFWlCw56ZraycMl/qhNhLjJOeX3+Xb0Xht9cfZyNuTahrP8lS3RyuxvOt+
xsYU7caiQOkfCvmfCdrWcSjy7Zf0OrBjelriSMP0AYz/UcvsHHZ+mw/3CLKbF6Bp1Y2wdoaoq25o
C7/LMMvW5ytPYutjtgfDB/pXCj3TnLz6YEGQRhbDMXA4KXgJXHrwAwqBx5JbJk9GmnWgsvZoAQ/2
C3xD/tuZS4WtR9+e5Nqgl/5+uwlbqcSkyv//VIzVRthL91tXLz9GkutYfEtLbM2cI2w/GNAizCAD
XaWzLyoei1JFLrsOuSSKwyav2hplX/sPrH79UMrvfDfKWI8tc3cPLOCODUHsMfjQy/iVzRGWruU1
mQvkYPbBZH5Ha4X15LBPLkUThupRqq9Rf/mCRoBBuiBdx3HSUmVEtwVb3jRnbDloKEVqwMSWQZj8
nS1YUZKSfjeWXX99OY8wce7HAl23nngDPP1ks0s179HrLdiE+suVH2LWN7qrq1cZlsmgTmISrKde
hoWSZCMIzesAAshWWapsSYltwfYYt7ztGh+OjfLPHUId9GH0mdJxdgAB8ouk5c3jjidM45fy9cfP
pVbsImVQ3w0j5RGuLW/+EUC0v0pzjVDSBTS9PIOw65DckJbyz1E5eu2qAOU0F7dMDx+pIAFMkW0K
94ETIgQPKd0KtjmgFEiw1ZPk4P8ctDq/rr9+ackr2WN7Z9bxzNqYJdfT8479k/++dxJba0n0Y1oO
Ws/6rtbHC3w8StHY2GjtV21Galb6lW30IMf+U95WRUrXcbZEt0Cex5aUmBz3r2d9N52R2lLxw6X+
Ke/DWT9cKVg6fIzm6i6E0be84ng4s1dRzetcVV54CVhKgZwJjYjJ+7LMtgVb3pzhCQr9jjpVaxBd
K0l3Kyffqr4rkahvBiCE2IJfW7S8LPKebC/L9lL9a952mLx3Uu+f8v6vp/LnfCH3FzFov/Hg4tDG
sHYZC8uHawvWmeyWfrdW8U/VP+St84nltOsV5Dwf6qxXGBLvTlOG32rnhXvpGmQOKrHtGy19yJaU
2DYg2yp/yPuQlHp+j2BA/1OrkURIChsiHy8ne+8Mb6UJr1HJlfTMUjbT6qzKTrpXvGzdO2AqaONb
WpkXGrmkpednLBSwomRllrsuHfmB1c576R5Y/UeStUEZ+A9dbe00bJU1BOldinKGhIn42+Gfutut
KTgy6d/qbM1gy/vQXCQppWPQpCxZuDC9BnU2D52jp/Ne5r8JAAOWi5LxNWiH6LS+8XJTtmDtVre0
3K5/TUrB9upKMmAh5U/3LekPZ5C8OUvATmgJr9HW2a8D67Vcns92ZINXCZO37GqxMGIsKyTvZo5b
NTlWAhkYbEmJfagnneiW9+6PS8mHQwavUo6zcQ8q8KmGSoFrgNRgpdzQQHIsH64SR7z2RbouP0uy
7CJ3pkz6PLvMqrNrMse6yMu+PdH13X+3mPluqLBVlZg83qjoWdFbK62LXLmD6IkRR8ik6GhlD7NX
sh2Dmos2Pcgruq5TSgsYZz1uvsqL/GdVq1aDI9bZbJ00bA7meXZNkAiGJQ5pTYK6Ybdyt6V9K1DQ
PwutXbnoDjuzhQEZHfK28mHpWnA2df9WONsWGwCRinaN3FV5LnUGlUmvitcyhmcifHJ9ecBzi+hO
u65nfrj9clPfPaJ16rredZmzSHR9zSM2J2fPnI5yl+WyWyA/YEvKjf2Qt87qpOQjmXOrKcXbX9LD
UN/bWOvtsDHEKi7I/beuiMezgRDgUYcxSxLqGQKkxRWfSUotnb0zw0GmZyn1PGCeepLg3VQHL5GW
nbXlHGpSZ/dlULc7qTV32XhR5tI8qH0GSG8Yil0T8apL4GWuubc9AJ4amKK7NHFPahRa+RHJIAyX
mdkfWZUENTw510YPmkc4Wew1IxoL8TxzcC+K1bvUH18XRPunABnYT/Bv6gOqcSOqHCQlL0PwKEvY
nqhHVCBiu0o/xZ6DsqDZ3U8xWggOsIWTzt7+2bP8+Smtmp/wHS+9qZVvY27iqpX63/OSIXmND/yN
H6ggxbPmtfdm64fHaj07u37AhoPWoo4zDLugqesv9Qymlyl5+VlXU3uPog7wqgjZLrVYbAFMlpLn
3KrQb1LVQ4VEMMpQJThujBirh3EpYSkJM4EBR4Ew0c5NYZcP85RUDxKTICsKB92zPEdYmEV4q4iD
Q1khP+RPwzeTzbNzqy5SfplaGdiRoMRxWBaAd67PzC0uYlSvVQifho+RqIqC4aHNCjBBXjswH24K
9wakBttrHovtLapfUz9FT8MSQHSJnnw1+Y6spnKVrDLDpBvdRVS5CoTPDIvdGid4alDDflLZCX1K
FU3bT+MYMIOgILY9oFWpzb3MsRTFQ3Y3DUP3oCWd9zgvQZ0B27NpW7CrqbEVhHqW7rXSwRVtYHfG
nDCbG0cdXRj/15RE88OaAs2B8q9Dm9uOryLLe0RlJtpXYbtD99Q4OpplHqapydF4A0xfGJp5YztA
nYG1agfd1pN2hxU8Mhg4gJdeWN5VUO3umiXYkrTPc1KwhjogbWTDTSv1m3w2U2OvmYZ2I0ExBf/J
LPpK2U8eLHcvTFlsRtTgtfcBjLr22H9LhvyrwVY6uHDo/rxbJnxmkImgFYoKlZh+/sV255cwT/Rv
U5OAVkAQ5zUYM2DX6GA9zhp7ydaUWLeVm/c3eh+3lzSNiwcegQblv1U/NaNC48pS8141+tca1aB7
N0oeB7tqoL4q9ae4Z+PIQezxKEkpYCv0M/Lr+bEedz3GHbtpqR5rKaZ8MViu5Th2sMlyFGi39BmH
dwdb+Xcnnc1bOVXdmNqD44UXyGE4dWbIop344FSH7Re0QfI7DOdkPW9tzO1j07XHXEXWZu9jsdwH
2QtGhTOL9kXDXNk2byFaNJ/gnvcPLB1fJYXRbvsJ0zrIUNmIWNNSQ/Ico/x4UOK+qi56XLgGAtSG
9sOKxRJVYNDdoZ/W39UDy8plitqJFDgoWVyRwUxAs3ErdFNpz4htantJyu3JUnX5VDlgwpb7Y48j
QJdqGejFZ3v8vf6dNMn9s13UcM6W+4fqNIi8bPLwp6fNjIOJcopEJaiCGYb7lpbWNrZISL7LlGIp
6SB3HIZHgDMg8IJhB64LS4WyolPS6691HYSX3h4CNN7D6ntZnqQ8HsL6lOqoNlWz4rBgrbi4hbMe
eG2CKLjrlmBI0D1xDf/8rqDvU+xk3gLfjo9QGOLbcszwMFwCiUmeySwbywYbRbVYixr8Bv+lohyy
1t6O7kbMAf8vh6TuAL5C1c4fT9N2BSK3z+NDqbIauP/w66S2XGQqSr25S9uFR8G2o2m1MGBRpLyP
liBHYOJekpPvo1gY+QPkdTVmcX0pLlWUy3dbJYnhoHfLh69jH5mDY5dVlbCsPDwxJkW5cd4soPgo
S0nph0MlKRduUR29OAiBr4fK1d4dkenmsSsBaHwsWH7VVMaQHZ/nwv6aYk8Kcml209t2qtJbd4wA
nGgob3YZ+4wquxXHpAi1F7UMhztXr//KQ019GexCfdHD+qGjg31gbxqmC6KDfP16A/0vp271Wxto
yZubcSo2c8r7FDWDt6hSvsBHDh6l0CyDe7+I7ScpAyl8TCHUfcqXmmP9lgya+ar5UfFZS65ShW9O
9qI2DfTLh7BOp7s+0NL7cQkQ99OHnZnURO1m3tFng8ZbklIHoikbOb77S00G3Etd1i5hLqVvmVej
o60Z7V6SRt8MFwPX1ENpWiji72yr6z9hY4V0kTXqxwhC5VvTY4ugwtc7L/zKN6Bg5cHOfPMyYpn5
VNrjKxCa7ptV/pjdxv1iKW57k5UR0km23n1rZoAUqmPlT4jooKUb9r8Dx26/AdnSD3OMi7jd+K8a
4DM0bNsBvCexOGyPM9aw8IX/kwUt8k/hhzzdckDFZvNdOXj1Eb+2EoU5p3jNFMu+adJuQnO7L151
GNOfsH7fSaECjO0VBMYXmLzqvWTZfsP+gjuUZ0mOqElcNW9K9pKsY9d8mtmlk5ScsRvUexWtNx1G
9G0wzeASCis0bmu0YqBF1z4qbHZ+z6J73B3A4iHribTssfIH50ZK+tb3jqY2WLQ73E5mn54HwZjo
rVerfg/HJ7qRpBOpNjCFqL+VpI0RET6Qun8nyVmZfrh88x8kNfXZE/11/mTE4Hv8MbiE0aA8p1mr
3kc+NOLQx65qyKsngD5HZCf659JrPydxq94CVhiedb3lVYlRla8S904qSD66iKdSqbMHyZLAROUo
siEw1J2O4WqBe2xmB89SPYaO9pSbz01TnNzOrTAsrI/ImJe39uQUt1EHWW4RCy5vFZWg6SoXmVl1
OsRej+i4HTWPoeZgBT5ZryiEpd9Uq/KO6GaWF0nC0QFSrxdvpTkiSWn0YAmWalo/+Ts0/UDV5CPu
ymoLULxKv4Gizs7Q8Z2Tzt7HN9sybnNXsV7MMHPuy8QCYLFUayf11wRa8sqnTbtnWKfhRkTMXYJZ
S/09K3gN+N3/5G1VJGYp7a+q17XzPx2vtwBgOjt+rMe5eRiVCrh04SJ9B6rL5Ev0K1f9z+Y42G+N
M6IPlOvFXRYaNsrGVQoibpi/9JX7LFVHI72rI8P7Wje5enDr2LpPSw8DlrpGLQVd2M/QkX4qiF8d
42LvAhu6U0teKneMf3QaADHLcJtHz+yCG8V2knOUhuoLqir1Tk7vzF/V0mt+duwbASMyY3QYJ+PC
mm2J6m5pPXs2muO87g7Cllq+S7K6QBkXjaq7kj71zi7DQ+/r8U2NOPmfgrWOFJdbLjwSwM/I+B/U
OVDjg5SH4B7v5Gyx45JpV9AJK8e8rkkp1j0tGU+82tFaM9D0Z8tMrLNqD3C3t1NYjnlrAy+/cUJL
OaZaoWNLNTgXC7zvFa+b5k4zTOdkJ9n0NOHjcuhbtfnM26gC/XGd74ydn9HmUX433qs7JAxJx8I6
Pb/YbWH+hJOIWKRJP0/r46XNEgeSSjAf66qqH2K9rS+mUQ03kdtauPv6JbYEnYM+FmBVOj6YmXqJ
LJbf+9/iYPycRKbySwFpuV4oyzWk4grr7ykdfoSK4nzV7CZD7VibX0IbbXCGKMEjFGr3nC2i4qri
p7d9GltnlgPSRxcqEBjnxmL9jI7M9ufwGx3wd8iHyt96gA8y6CRG2AzCk8A1f2UoI+td/xpgzdG0
n/oOzDI6xc2r1zIn7PpKewS30QHPwWEJ3pVzYHHN9y+6buBBNTqLpIGa4handdmtxBynZgsQCYT7
LkHWBf+aT5ozeK956n3Vpli5N3vP4x4g31uHaX0jyc5AeS534u6qxz3CVBrjsmtXAnUrGtf7HEBI
31VDqN73Vel/jur5m24F+oOk5gUB7ujWo1T1NOc20iz/SVJhH5zbtEw/mYXuf/Zn9hILq3kpDcf5
7J9HP3O+xXwqz+2otmenHYLvhX6uh9r+XoLIwjKnqi9DMBRfsbnb91bkfmIeeYfJQ/FQ+wri+QHk
ja4Ptd2atxREBTvOOOsuTJbxjNjRxEuE8JoRGb/E7tBCTC10gu7zVqExauNQ2Z11GrAUfOiWgIYx
HRq8kQ+SlAI2bIuHZsZtC8vqW8BOXDnoKtANGI7uWLsrHowlsJHivXUV4z53qvkTqwBfuzKavk/R
AvRo4XOgA4XkXqp/jedh+j7WkbUfl/xoyf/f9V0kl7b6vutzHuBp+yZwEXz7z/m3/H87//+uL9fV
qwHmtmcezdyK9wMT9udymOpn3TH1s73kIZdRP0tBzuR3zZMqCEU2z+WS9+FYvpzIWSneOdb5Jkpg
LWxLr2rUEy0j+5OnYh/t5eZpqyaFY+x5u7qGbxCUj0rWWhAm4XyNWj0ER4d3/dCjY3PIRq14lGA0
eV5F/6bvtKY66mGi3gUVRDw6KUmg0K7etUsgSdtQIN2v6aw69EzX0Hr8T6nkb0k5QvLQtrvNIwBt
W9Z6pi2d0unNo/tYcrt+9Nh/oEjmfUvgM9Goyvzq+XBJ9dH5NNm998NAgI7VQm94tFwXw9EEvZUi
VSN2X2ETQzy+NqVyMnRv/oIiw3DuOKsInr5By7rKNcIMOF9ftdY9Ttjeg99pbHQt58a84lHnrn0G
N2LhOmAYJ71pxxu9DtHsXgx3xFFnNdexwgJyLpMvKZCgR6v76AKygoneO1czNUvEdVr/OXMS5RmB
6O6gXzxsxJJ5RtPFQDsGEXLH3DEEgRcTj/VZqbL+zOQPWXzjd2W235EYGb5EMU7wSdf2j1HTaxc1
brOrP6bmQxjoeGIo5fyWhulvQIfZbw4OsYO/UUwTdSysf5/xkzkbYxc8VEXTPBdLYKgMD8MCucSl
gqEvVKQGyIbVlg9aCi8eyWT1OHhF9yD1pRoGT0dMIycM0BCnSRZPdiDzeMn2yXOAWAe+ak36hOgQ
BhEWxmhGp44nfNDqByvoknMFteY+ySBVGKM53zkuyGLY8fatkw3RtUDK+NYzI+vKskdx403zcJNV
43hV1Ki8zYwCYx+/j+6SxkfiaXDcu6Sc8HqtWSSJusQ/xW2r4sCg1ifXK0aIroguIwDVP7E/UR7T
2OmefdSe0A0GO0iPAxqo6vuXucPqB3Pn8TWykEfuzF3fhSxKBYX6uWEPeh+OqvE2ui5a3uiefsF7
pt9V0TTe+/hQIUGdp4dqCiOUsNCP49sE4cNP57+Sxj36+JF9Zfe6QdcmWrj2c/QClvR3ZKvzX0pi
/MXCL/RyK2ChPHD1U9bycfYH89wvZ3Bj/DvAgZVYPIxMqOwJkU4gJn8V4BL1zvzhgTVgCpgNt2ij
jk81RuqLGv+M6Fp971lThxQybwAzo/KSNRpCMoj3jQ8xai0MysdLbirRq694zoOjwaYVI/jQ7KHc
Wf5w6dNh+mrazJ00LXh1C94UbcoLZAPU8WsEAPAYlEN/kaP0OLnWxqDd5I42HFhLLG5gBMVMVRdk
sOVhyOG3uzXLnBBElCoSe5dpLyWS+bFkqz5mok/IBbbzSF5VufDQ2MDbZzgGPlhli5Vjq3RvHQaW
N6OvZshXcEsy9LZZtxxgeixJFO2849QW+FwuSd2cIC2ZVnGVpJ/W2g52YrzD5AGSnO0wKVgCPQ/x
eyrNqbwdvaTCwYKYBFsdiUkeTuPUbnQgSkMOGuv/cNyMYFQJQf1/nVuS7y7t4CNwZSS0e5e3HSLX
H6NyvsnSr80Uhq/0uf6uiB3rqvtwK/rceFE9xz8bQ6js55zH7HhF/GRXxUVScpBpeC9tl3n3lqVc
kC6aH7yugVLY5u2XfnSqnTE4wY82UF4hFHl/m5p2yl26A3TA94GW6xEVEOXtsvg3ixmPqIPEf1VR
HfPZadqvi939PrG68p517lsVEfd7iALVfa5V4Qk503mXmGp1vxVIKQOsP/VMLHmK1tmr3RsQGZyb
lzPIIVJxS/b26OycoWbP8r8X+XBqZUzgC+n+WwpGFcHM5SLbCSSZDuqFza/45uAOinPXjQEGRFiH
4vii9CEUEt15MlFyfErtpffVChAGZuiueTB9sVRK3YvDUsG9o2JcEqtI/a/JJQ+n7uE+WgLJA4Kp
HfFFYxdkKd0KpJ7kVbWancwBVwBJtraRHyNkYQ5dPLG8X9V/RRAXvEKtv2nBBP2tL6c3p2TSXk+N
/5LPeX8AKtY/612MGqYzZo+ugahKjIjb/WT1w6UAVYuCYwRmH9uqq5V6aIIsvfjgqNFDnqrVKWOu
+6SitcuKAavXqVUrLKwX2Wd+Xbhnzdv9ktgooFizaX7HU/Sr36T2z9Lyb1QWMgOUcOA1JXXCUPpz
UbY28n0sMrCh0f0eJ+/Oz/Pip9HEPxSTVWp6SwD0oIYsq8cNy0RqwULSM5uz4bNfDw2a5kwgpHR0
wvI2zKACSmmOheed38/NTkrjNMzwvERTTkqn1k4fasX8nixnYscjf0zr6kXKYtNlzQmhJcbk0WPZ
qspDjJMQ8cCao0eJSaBmwbdZV6vrliUx3FDDQ4yPz3rUVqo6mXOO2YjaSZ7ThMhNug28U8RB91u9
7TrqkN03ZmHf+LNO3TnGlQom0suYeCVbRD6bJ1qq3Xpup92q8KjgrEfaOZ2RipECCUYX1aC9stSp
FWWqTtsxmq/8LOcSZbv/nuZdFcuJ4ZDJybez9dh07HtnKg/reaXYT2Mu8a7mbCvKHjss82DYHkSw
5fTKUEMRhMH67kApWC8pPzDMVP/kmebbmmfIL9guPnkJTdB3OvXahO3hH//TVvvPebW/swDdhvU3
LHdBYu9+7PLj1t8kJetFuzJ7jBF2hSp+tlpXvS2WalLBN2uWeSQqJRJMcvslarod0g3DXx47QvdK
N5wYbWCnNjb3TRJV+xoDiyCCahY0+Q+raCY09MA09urVDv357HjdL2C50yFFWFGNfvZ6gnWkaeNH
4aEP5g3dNUzbv+vM906MmW5dJEyjSo8Omj0tUrbeT1vBIjvudkpNR47QrIkcvuuxxtjgbuXWyRvz
zAskvM9m03u7ntcOXY/ptfYrwMXdZy0YORk0PxSxk4debe6cGP5lBeqJBZ1jyupWYeo/wmK4U9j1
nAosESckGMplw69Q2HRI4Pte4BEzTfWS20jRnus2UZ7UmClviZ/RU+XfmoxFsJdbsoaxhyaVJvdr
noaJy24uhuy6HRWwknfIaiSX8E1VnqQADtqPdoZxVbU9VM75palemtQcngYGQq1To4WeMyUfZiAj
iJfF/JDgs1JisoJDDrYHVeeg7NCOuxGqqemBN7TSh14bcQBbgin1n+sBHn9W3DrBYIH6JyhYLd7D
MRtPeoHWmOTlKDCcZ1zWWDD9T143M5BA0lQ/V7joFa7lP2ZLgByFVzrVU2sj15S26OKMjGGe5iWI
UqO8uJMz7SRJD2I8xahRQBhq1qwtv7HNL5HVGjeS5SqVji7ZOGMX2hRHyZPA0H2dbSI0G6XKuwIU
84ypWS8s2ZZesL87FflVLix5fjjsbK81Du1Us2O9/EgpjBI1v7VsBAiXLItl9QfHUQ5DEMbPRXks
IAQ/tZoWPbNn/nuMKv86aMY9QuTp3YhZ1ZME7ozWP7JW1mnLS6c+x8QNZf5EVWIFSqNv4Hnd3SRW
Yj2x2G+tx3aRfZwLH/ejsG1w0XKZtPkpHkOzVbrnNY1DUnWqi9Tcg/OlPCwt/XYZPMeN+zh7jA76
uWKvqOrMJ89LlEcrug2WhBHFf4LRqr91rFreTGa6TAvh++D+BzBjqzcmqBylM12vnMhRCxvviugJ
w7vuoSymw9qi5jIKwBq3O1SRm8eizoJnk0WyZz0uXko/GG+lmgQMyfQdtkDlRZJSV0Nl/WBVIMfl
KMmDUZFCSUjumcONe08NvKc0N7wndLnnG8Povgd+jUrIkq87WY+TVLzzYxfmv1RDAfPKzn14LzUY
+T2pkWbcRjPtr5ii9qIEnv0EWdR5wkGsOmqhi5fBODtPUqC1iHuqJZszkpQCBFPMhyplwIjzhoJy
bNiylWwY+z6i/016626rG7J2iplZ45xTvYpP7gRiAjnL8LmEDXHAniU5Gg7KaHunrfyT4Rkoh6Pf
8ozUc/Rstg3cUCNh/WBkPdQ1UkyFFi8TCRi7zLhl4eapzyOjjTLADk/BLMRflPp8hIf/xJYk+npf
8hYvP7w1PPB3i7WKjzn0jcSwa87Yv75pF5ZQt0AYJSbBIEDJJWBSC3BSMpGu7c6ezo73GCP4Ukyv
4Qq8WnDeKsPu+quqzyyztMxiF+LDFjBGhuog6UxYD72ZfTEX4lG3MGnq5SfgTQTzyBb+kVUh7IYa
JIsC6O7eSKBX7ThjcFQv+hv/jeqp9zNKdDQwmhzZRynu+xmGqERjZGeQ/E9itjkQzmfTDpW99Y65
ExYkCTojsWuzhSh3cS1G7OV2WZU5o32C3QEMM+gL5lGZDAWKXfdr6sy/fdQi0qI6j9h/HSztJcDX
8abo+q8Ot/U2wg7s1Grm93AyveO4oGoTTlN4t/Q42VH+73a3JSZPgD2s8GgG3CsFl7RbtdMPdRKY
lxajthvbKMqrzSQhqeJ6p6jdeTDtzyn/2rJGGPqQOlSeME1AqxmTuwjSz4p1iGtIzAspLV8Q187y
sCSWIdpwrJAF4bvbazcNyhZBZbPRZZQo8SXpePfuxkBR5r7ZXoOEoqPtFSXzWe9nwa0KrZ9mFipH
w7orhnq8aUJ7WAPDjMYbX1/uXDZ9zzS9uoHyW914eYXouERz1+u1o0TFelViEiSOX4F28lDDWLDz
xWLHUhoVBB0GHf/YsErPya9RhhDAwhFd/qYE8oe3ZJcZKMto+Gb6C4dpXjCKcjsK4ZxKtJ1Z8Moz
ZzpsT0ba6ZaUmKcN2FtB4KXzLtAJJDAW2N8WWJ0ZnjvTuk0W7L20AwmiJTmwxXGao+ZOskrfwtwh
cBmNiK1BL44GttLzfPui+JRqTY37qJHDAVtYY2vU6fThmiDyBUmee7roQ1QmNgYSSDKOUCHWIuV3
zZByuMUYst3NjdPjiqLE463jFgcDm662GKddkGGtG+JPfVDdilmMrvpn1n7+9tLxVSsXYV3GI/jG
FhjOQaWf2Do/6lkPbzS5z4oq3KFRxkbpXIZ3NliY+8Dv9uy3N7thyh4yjU9E7lXWwUNl9Vat2j1d
RskWOiuLZdVdkRtYpraz+gz7Xr/MAw5CtosnrfOlrdv8ZLIJA4q96/FiaYJT1GJEaeY7pc/YHwEm
eOCDS6cRP5q6Zu8nbVKOvtJiC9PrJ7T/kaebPxtmes3LkvU7LImixvxWDRWehVN6Qn4pOloQ/Yq2
uwuDWt3xcYSZHBbFoYGQEXZ3CL+CJ4nZ0lVUtl6DmEUVuFR7RNmi01AtHtGtAQqXJQo2p/dzqQ/4
G7vNoUSionFZa+zH343DjXF7D6sUjp977y6YkngfYbDl57GKrikWpZHGcnWvInxrxKjjY5pZ9b9j
H0a2CpJqP86We/bRulHK9tLqITcBHbrItLnTZghXvBlMcDHDm+cuS5cYQTIea/52+HQvfYumoR3j
2Nc8ORvKBBFYAe/fDcqZEcW8Z//xO4Pn8OhO8PdLxU7QJgKm486MPU24OS7yaMA3+eNB7k2XxH0e
kUC6sOOp3gGmxT3DxYFBzXnQJSxdOPNdgGCwG7gqXludieYUrKdQ+d36eMvU4/3SgvTYbu/TcP5l
UbjPGz6UFZNsxfEfCr37+T9cnddyq0C3rZ+IKkKTbgElS7Kc0w3ltEhNTg1Pvz/53/v8Vedm1bIs
SzaCZvaYY36jLaEjmVyioTFPhDUtM/3G1CUxR89FhCB6qoueBFyHOTEmuCOJnGAJhsLXQpehM1yR
IrCWA2UOrzH3iwjKa0AuM/mgJS0cj/dyWj+DCbFOIa6cBaKXfR5bbVsmfXy/QFxfW++rkaTqJXry
uUzadvDYCM7GFF0LwMmx0iNeua3tpz8aHNagVmQTG2p981sECwRIQ/t1iUiEa2RlB8tAyfNz/R7i
ghdai4zidHpaDG9LEC72kRQrliZ0uq3skLTiu2iNcbu2aoyWVDZbzXtJtaoK7LyMN52s0Gemams7
Wn1aU15wHlAGM8O4JCofQFMuh1H/ZOefhv7iTpuxe+wLolo78rrQ8zeO37wbwwSeBUCSZxF6PEwv
OHItYEd5GpLiWQZUg0a4wl8NfAJTg2FRZZC76d4Wmh5MILucXLwAEmsFJkkwX5L6qNWjKid9xYMY
qhvj3rASm+8tr4k/fcZJ2wF1qn/y9W01C+BrMv3GnFtGvflMhOLzhF+Srgu01Pnog0y99jYGNXoR
WptaRhfJDBOwE5v/kG9AmDjv+Wzf1oqmvfRPwuRppTGfLZ3qnzU930ykDg9Nf4rXkQDZatkRz+uQ
Llul++WL5Gz06qeiGj+MkUB5fVjuRE7lP65XXG+NEEg0Oo0+wQpdAZkc8QwDNkw4J8KuHgGC5Z8T
BynoGkKBNUs7NIoiKxVGGw47jr0eSRfBn0iBo9Vsu9KO78k2HDa0dvJQte6zo8rIqkYWAg0MrZRv
ZNzLyPBpePfdkAV9X77iF2XIcWAPrYqMvCTcm05HkPA1JxZntNr0mnwB5n8POs0L+tfJgUDXZgVz
9/PBy8yfWit+ysz87luLsMAOMr/OHgqFe1fN47L1SpoFmYGX3ZP4iNIleTNQQVUJ7G9e6kc9b2/b
q1BVLddG7K/Vu0QvzPzCKVbZfhIB3LtuozTnOu7cXKY0D7LaQS25GnXbRB1qg5tCiUfIAd4H64VV
00nC3Dh0ZXZxMWIEjaxvy6L+V1ruoW2dzz5j46XEXerJMhK63GNUQQ+KB/Ja5pi5em++GUgzS0BV
Ry0O9M1o5RB55qmIHI00elMblkCzKxXFlvbtQTZK4wkjemZtBKFS5uA6u0V1T8S80YYuxQ4VYGev
KJlp9VwpfStI9d56qYN/GM9KZnOaafWbr9f5zRQmqXdliD1MVgptXL4s6yAj+DNPabd+18p5Nevl
fnJCs3TarZOo8wqas3Agz/XkTxqOc67BWHt1D2ewNumoif5QxDE2bWc3Z1rkZWTdvy9Z8+En8slp
xpNy8DTq80s6yH2PB6dQnBP50G9BsoGmmU4p4EAMbYDROmlHRcMOXOsiq+P6hCpvy33b1zMi7gIz
Dj400ACyKxL7YxnUB9nUZeBK7bn3ANkMmfnel8X3DE7PatU782W/2HbxxVq7dcoOoyifFsbIQ6nX
D80IvDyDwzQVOKo5Ho+CELFdTRsAz5+FdtSvOxqQwNT6QzKO92QakSHooY/Pg/vbix40BXdYMraJ
eq8EyF8AyoEmZiIv9QpskzyZQ3VfgOYJjHW2N8L3d8rxD+9lD6AP2tChVvYAb7/ALL9gj0jJ0SSN
/UgoRn3L3DAWPhdsuskV2cQoO6jCg/2tl8Op0Oe3kV+Krd9rhgkD0qd88TvtyMr3iLmsCcbR5dAn
twbJ9LVt7oZ83qs63vb7fq62PYeFRYKdP71DFdDby6j/Z1DAbnOboVLtB/LU9J5gMeWfihrW52gV
9FOq7Zxx9c5e/CslEcoF/rRKda/OOJxMf7gbPRmS53DfDMmHXbJvZISM6IZZvrvM1MMnraeQ1gwp
D4Loz5Vzg44A2PiKsqEzZioatfEsHYPxuBPsMw4+u+W6vCV6tKMOyHS0Ki6X8dUZEJVX6akADs9F
5qoPWhcioC4wHFll8lQ78rcZVBeUg5yj1h9JjGTosEv1w6T7D65FEbmkkLOrZDpaPVV2M8Yf48B1
t47m1gHm7fbT2UK9g5xSRCDuHE3SDW1jUKJ4p0DuvsIgxOiUIKFZaIfdZHGQXQ4jkScrC7pRRqPp
+gz8e14w5XMZlY99CSNqKjR9a1owG/oueyAAfohh23ODo5K89390NY4nAxAZuzF778XDkyYWsJv+
+CEGSOOLluF7GT+63t8mE0jRPiOj2C/8SCIRdDQ4JMb4qNI1Lh6KsFbkYZugCIy6XqJYF/tynbwD
IZOvbga8hzv4ODU/xkBtvMxcnjV8nTw7Ca0mYW6GoZhzurTZg8HyEzGdhKuJ/J41a09JVv8jZDQN
hDHSVrKe494jqKT6MiDXeWvHlIRBIliceeRzVucxaY8OxWIyVLeTT9OQfBFQV2cGiF6otV88mhah
nVyzIkz1vdjsAApvUreez63GWaLCG68Jg9zNHQKk8h6OavtamC1Xxxw63apf7KlUFOOyCIRHDeZI
fBtJ9m9Czx6Odn0lZNkK3puan+163himrSisCM3IXNgOzninzao5ZFpxZyUU5GTSVqZd7SyUqbZd
ZwradNoxpG31ThkhCD07afIF3wp2aoFnLzVargBOGu0fot9nVheH2LEUycAD3crbsgFjBuJeBBK3
7X61ky7qIWL6cx7mq33uRh9v6vhrazdELZ8yglkrRGiAj3jvimbDKONdPgmx1av2HcjCzVitEJ/r
K6L5oxUEVyvfYFi/Tp8b4VIJ4YHyEAmCVk+oO+sMzCQW9MrbYVqyiYZ05zB3GO5xFqZC7M98BAE5
zQuZ7Y65FdbyZOrOqc25AlOOcCEIlaAr+Wu78RTJAeJwuUkNZ5c56mNVNzhnniWO1IBckHZTGhwn
osRvmcTANrKyX3eYVRqWqwRvv2qQ+a7ethB6yJvZHzVj6xB4FPi29ihqsZ0A3F4XqTqAg8oo1IKB
enely5H+UbCwadYRdOD7lFpfpqMt29icgCUzQgrRkO2plODtqAhtn7O/1pgdoDAhNjFlfoUaf8hS
GEmF9c9yhipwFHK/DTWJdRMJ0QYvaOr3maebUOXcqCDlNNB8zhLXNj8RXH7JUG6OU0HX2qRxvxBV
VJjGA8C+MsIqwwClZUR6UdvXH9hkaMSRadLY94qdsOHSGkrtXWPyqAPyJgQ110NPGd5yowVHPRy1
jLOt7kTQy+Y5lxXjSM4NYMxoramf58En1ReRInBkuptJHIfaud46WNgb8bMY/ndTrnmEka3hNB3v
3Wp+d/v5G5Lofl2W0DGNj1plNrTkGUQvwxex6mz4JHMV0gfRG/E4Fe792HuMZeTlefJGGiitTiPb
f8/tgUT70nqKh4dR6KC6YYiSIEbiju7GkUqrs7TFSRgOl24ykOdEH6PT3UvDrmOqqzlKM/2OwJFn
cyIV0x+rbZIuD2lsT3gB3XsaKgS45DHM5vXN8x88R8MkYl5ZfOWgwmHIKbApMMHXJVFu1tECxZaY
82DqRvoN6U5rqnMln8Hm+TQ74z3nZNg1qbVRucFObDJ4qplVG810rNC76ROAnYh+eBfIBvdHPCeV
u5lb/U2TklbLaO5iBXNPxYThSTBorTuGyTR8py3We9s6UF/0laTAmN3Apqpk9zVf9OJAJW1DHZak
VGV+aNSTw9uQhyB9LYzx5latZYSel/8sbvqW0qdclrEMtQk2YO6by8FdXmuRyU1s7qSgIV0xh8oM
arJxyIGpxfhWVMlVoWbnH+d8ar7ThdwQ6JV0BkoreXXaLmeIdHGKZ6W4e9ukem+bmZJjcgbahD3t
4ZSQaN/1YSj/NDEZGUXa3A5JurUIEtn6izo2hfklNQZ20xzy+5U31A7fOJKeaYjXWw2PStByxW98
zWVv6HMpzXN/Wy1bHwrwsiC34+dqo7hIoLPVjAW2TCJIulp5z+yfjNFCsuynjuVJdzWg5nlDslBs
03rK+n0KYCPAtOQGXW3+zBbYKflsOG61S2rjwzW0vbsq9BMfN4/V/NQ1qFN43T/wZj6pqOdta6a3
K8hhyL5FEZIGC4VgvXQpEa53irsplyIDh9Unlhis39M/8i1vY5+I5Yw1yiDovJzcF99Qx6UDRgJn
jix5q7tMnfis+LBAotxnhW/utGvkctosJ2nrUN+zatxmGfs0ndq/aeYXrlFsIJjqr8uhs+mSZcfP
0QUfE8C36YFYoefCMLWIBKzdC4OkcTC3Me6hH1+9tp71irb95JYj1SbGVHvFcUZ0NaMTR1n4bFNZ
omKLgpdrE5MtWm/bYa951x3zozXwUpV4JhBsH2oOXlDN1r0mCyRDYb1N9C2NZJ4i0n+uPBU/OaW2
eEpWZ29ICnSREMrH6kQFAGmPPaxnwm5tRwujMSRhBKs7P03um18W3pjOz8xkpUqneynYqTkd8zT5
TCyK0N/SjqCGxazJg5qfAJDKLR6uu9ydTrQVGPTT5K2QyRCxCTzNV3LrYj0an0nlfbpj/9LrnJiF
/UL2xaPpVJFIyCkkAhgKOEGyy03fcbUw1oVDfN9b+ts42F+aO6Er43TrLbLrch0xJuf+766ZxcTE
dGjH26KFA84CgA3uCm823uPr5tXTktMKqRCk9qkwnRXhrv9uWrVtXe1FEkkcuKk1h3NN4a3buBli
zhaqmLGqfUbFhR7YQt7U8fBVCUYo0nEFSon9qRsfXSmOVun0oamN1FQV9nsdQLXKNS0S13ze0Tc2
jIITRZ/X32mZ7gFX3HRZutUL+yf1OnSqji4gSapEKWY7c2luC4dA0a6Vh2YiMnXUmw2u8M/C6LGL
miR029kmL2g85wP+t7gCHGxv+BWOY3pxswqT8HyqNAO+k2OkAUOP8Ww9xAMjFHH8b620J5MoIeXU
6ZNWfMBMrOzVDLVEx401m7cL7LHIGoxvdxwOpp891jOddSYAf4b4erBT+bEY02tRMVdN2gL0q5q/
OZtvl2I+1zn2vDj5pIT4JFg1Ddx62trN8jE217k8nRu5Vvo4Atca9riJ247a/KpUqh1dvDSyFqRZ
PTMJgDdRE9IP3yaRouirUymJU6rth9KbBR107X1N5pPegpD2q7PJEi5cbzfUtReWM5C7athkc/aW
yU6E/1q7+bYt+RU3DV5Ls74voTUObsni4nSkLdkDeLzjWs2bmPx4XE7MahvNkTmjR1ObMKcz+cuU
xX6ZwRKmZIPmuY6oN1YTZyOe81VYkU5PFQZXwixINYd6OKwqJykxK7Zr4h6ZoPx0RPsh1/Uywfmi
reacuUJenQJamzZGflXjwfSSndnloTuPGI410qLy9ZbhpRuoteuuta2NDd6A+49BHqUMPZOra1r1
aU+mAxR9bODKG4Gs80c1lv+gXMQbFz0lsKjoOIursyVfRlFEBKjedenwlk60wK+n4LoQMYWxRN8m
DicK8xO3q4x3KOJvsTvcotxeYkD57BKYQ5OtsSGF6ChF+Tik5nupHMFGL6WsZZ7K86E8iYEbY5U9
/lkFEh1RBvG42bMbeyRU+60Z8m92v09MgQ4HsPlkKq9xxNzLm92cuiZ+pzzAj5FSosQI9SeNRk5n
ELYyLnax8Upzj8sIWS9fLEqGNiEfUjvVbqPdstd8VSXa7jq6W/Kyq6i2nZk9vfK35QqKZhWy2Ffd
uao1GgS8wMYrtG/2vcHCLITIYm+vVo25yRJkJSFZifKSmymb2TRCTqC3r4VNbhNbvNi7pS+NG03S
wWqZRKAT4bJR81Kd8Qxjtyx+e2A8Lgu6hQwmZVjlg7b0QOPdot/9ffmfx8DQ51yXvYwjlxEOQPyN
yb1qIGzcLWuyDK7pT+rNExkwbgIsHFctYesvh9plJJ0hpw8HHdkQ+E9da9T2/D3b1aBQHUWM0gfE
nq3Nyyq7fjdRoXcz97CpQ4DMhkfyhT/HQV4nu7j7rNp8EMbk79z4n0tmZ7hI4xMfGfeaHrtbrouE
nGP5ro0AVWuL0t6Zjd+48rhoqLDLOP6ycjGGSEReBDZA+BYQZ73ib3JYlrz2JpuvJVuqHVMXD1/s
fqe++T312LcXFuF4jA+QmAGko1gNvvnqF0C/7W2zaOf2+nbZtQNjOdinZsj3vvcCPw/sYUWyxFqF
05KfVt15KJtLk4spyOX8WCV0n6XnHbpGIGm6l8Jkmtz1fjplA/FP2rvFlvf5tXXgayWyoeqOQk/m
sO8srgifFHimym7Ix6iiNmkVPfwhorieuaytQzUJAnVsdm97K0kFsAmcHboDkcBwG5ioheVCaEy6
TW43ly6f3lR5DVpU+bSLrfLfnK39eYC0kSBv6zY7ZSvxucEuFv0By9r4qf6WLe7ZT/6ZvUVPtiMP
zWPD2WRexfKYP5bzS2xl0IU89mhpYiUBI9aBGmA5qFqFnp+zd3btOaCnussz3XgtfFZr2LHsbpFY
VEk+lJEdxYj64kzilj32k6OXr33pyY3WiQyjRfIGY4QRds/cMc2khxg9WAavpkOX2CGUQ0SqMbzK
npvJZFjd5DM2r93WVSMY0i6KHUGm/JR5tOiFbXXP+VyZ5C9npMp4orkCQoURdzru86DYw2nkLnmV
9MLCcQwmmqYnQwIE1C2QL1PdYKtCsLKbnyJvYb9U814u6MyGtP2DKQ5DOYzBktCY6lfEJ9ctPkdE
Pu42tRZUmB56WaeHJJ+uBbT5bjPiEqBWJuBOVHenlyWNFdP+qq+tp/ijRWEJjUKjdh1OPZolNtnu
JmE0cKQYuY8dzsqqRuwcdeZOptuJ+boQj0qz8SsbSvpC28O5JtaMLYpfto4z/TJOGMgIxa5LoVRQ
3gWqK8b7lsz0qCfe6ArkP6LLnxO7DeWIbqMgahgzsia1VHPIpxbiB3eEtBVx2I6Zfh5mfVtSUwaL
y+R0tpJYLvSL3whrJ/Sx3UKIPKxt7gZOUW1Sk8CWNeHmkCSiP87o7YWHwT0v1ItTYTLVh2e6Znz+
1Yr1B0U2zvr8RtbI6uxb4dTmDtEr0xYWAxSJtspOg0v/tO0Q7RtLaQzFwoOUfrlZB4ub8dy/gejZ
VPa1/qwZjVung12wksqsfqmc1dq7Zo2bWdTLjeivPaEOOw3xG3j43KKjrpXkiTO7sREpp4U2Cwaw
e4RALjS2WY79UsquDF2jikOQKxVeTqZemzwksq0CAHW9JC9S8RbFwiVsyc4OhRDXPIX2ZIv8dXA4
trExOPs8KzAwcdkz5vPSOfzFrc1bMk+EEpM4LGu0ZBxverV9G2NxUZ5AfapjUt/rSCicUVUQ86ls
0qIH9913bPd4b6NZtgSNTHSdqbJcej0bx2vqME+mvWDjTrxwScTqKKodzWILRszWn851SngLs7Kf
uiOGh9KMN1O+vFozU5eTOz33MbOe2IC6XUUQDUv0cFHZypO0f4KUIGSd5KuxnDFyvfEmoYeKcOib
gFGSBdncaX7gN3OIlvxu0keN8GmPCZjJI3ajYjChbfDTmih0JmEjIwmbFWeyHYNb40Ji6r85i2Vg
uVGVeQBUUq+UFTbnnGiMH5XYn7r5b1LrD+gZwi0Ahdvt3do7OmScGB06/gS+xU8L09nqkgkKWobQ
a3qGTNA9tHm6nekxO6T45Om06VPt3e+EtxmNjsC1rKjPdP7cjVw90vEEPR3aXqFuUOmwz2G4l4qV
fe0OsI8IYWIUEbftQ27Fy40T6/Q22PqICkuOm9Rqq8GCx4f8OGhS33beHYwLCkN9eZmUsV97HVVY
dc/DREfEmYfQTKo+VLNvUCjKld8+Oaf98C4dWmTWP3PK7jx2+2yCuStOk8JqxHZgVDSgU1+jZt93
zI1fEvJItJowa8KdornXfrp6ercScr1kfC5GvJVi/Jk9BP0mR4LHXfk0IAqQ9+bD/a0cxA/reYrZ
HubQGzYM6Hxq1+m11F2OyiW6oMzze0000PPthVNubeqgxooSGRN7PvfKxO+b6le35q9h0qlYnHlv
sPbsrtDtuZZfeDdIr4R+Sr+XnbHpdg/8RTlnVZojv9hyl4LAxWwYFVq+L3UCnbvYumt7P7+pe85t
q40SDnKwND72QJrgRuvbm3SY59vG21i4ZyNPCdI2xs9lqS/cYXOqYCsQDeNzXV3hA2m2S34d2B3Y
dxDahkF+bX5yhqzYKuSPpu7HYdoivaa1nfE/hBOZ1OOlcpjM1b7R2ucPLdnTfdVBO4nbqafNtqrq
23WvbBbB1qjrMdZNfCqGvu4Sf+0v2fUfG/WtxEl78/eQI1uijFAemsLhr+2vETSx2pfYH/Hkmqyl
BKt7mg/Fv5uWqGlZh+PGeMrHLOc80F978BKRYZpumFh7z3HsSKz+a5Klgik3NO26L+dNF7ORKWfm
IPKgU3V7aFX/NLnNujNzK9tMnbxVWMboHdOdszrZ7rh4CDb2xgKOsKJXSyeOEo41lil9MBWowxur
68fbqfEeZMUBrVYZlI3R3Q7+0JDhvfW46XsNTJaB9gbUsUsXL4j8yIxDqr7m0YAi7tKWz0fjxXJw
Fjb9R9NCcmGii1Ko3PideynpiEXNKvqQonUTMzo40WKFmXMN2ph/826JYmcaiC+8KbpRbQF/41yM
b/01OScOexW2ZdvCbNJw1gr0GGO+McgfoMhRvyy5wKNc786wuvt2LJBhnORFLvQ/BfelBIJ0py3/
FPnBeWwZt5ltTdFQlclWkyQjtIb3z7XxaJbDixqmOBBgkEN30UO3X1ifrfVHKG/fWcRk5/9chxN0
LeV3q5it1d2B2k8jxKhakuNsNc9dgZli4OQy+yfmOI5+h8MnidNNnHVQPEYzcH3xfZ04oRCHTtL7
phXGpnsycV5L+i+bKXEOPpafGwYVn41rzHjSaHTbaw6AK356ybAlc0Q14utWxR5Qm1w++Q59atMl
owgWyI1TL5fJontgi/g9vcOBwqoSxvO6GU2s+1N3XsZC7rBlHJYpvhAXwugLWkRhKKw6Lq+ZLMtr
Wdm/3arOQowXqlSwxemxiHkGZ6eGIajfFmLk7L5WZ/RRLk6eCsrZvkQ5sfatPRwMRQ56qR61ZTXO
I14gEx/wts72ZUeJO/jWr1lYY1A5/atWDys6V8HNgONmMpnZYnrqvPQ40EtDc/s0xTCcDMJi89Rb
ttow+FG/1qEvUs6W7F5CZggT1vq624FVOuCZ5FZe6Cbz/c2HdIgTi5VF4rT2m9jjZyGKr6FLV85+
cze3fC4iI7yQvPWts/YfiYUImefXcfqcDppFxpNZe0koQJShMNCxtTnMUzdtMT6xwt7kQ/7M5//g
fnVN50cJegEyLaJ/7+uBNrOtspNf1auH3nR/Gzm8ekv/SBciDs1cg5PvEpzlQ5RqY7YDwri6d+ij
aqQGOwJLNpEHXjCWa8uWX6fr7MbWEVDalxHPXthW+MSu3axqYDyfnZqMiN05TMoB/nCzWMvO5Qqq
knpXsnDHjvZmjdk/4GYVynOrdrWOrY3x97T7rdz+lZwp1OiqvrRia8TcOVnToSv7+1JM0I+rL7Pw
8KarzehlWOp00ZDLwNxpc42f0RYMdrHx45q/NDS9Tbr6Z4UlLaoM0AhYr7NWx9PrpzfKXo0gz9Jz
U2ukVlrlyWFarajacjcstr7BNmdTXczhWDk7Y1YJtLGmJYKlfTB5YQhrXP6FuOnYlCZMdJLumDJ4
7bcDK/xuafLftG6v0KnhYFUafzepnMJBxaG8ZRN2zUBb5hdjTf0jykaoerLHPTszNsqtntKmu7NG
giDAVPNrZNFc4nX1UMuZ97bPTsFWqKVdHmaLTnCVVZxg6t1j/wb6pxo6VoomhiLcCefUrh20ZjM3
l2HVjWNVTtu50pKoLSjKmn5fVwZ1K5pwVmV8eqraeOl6zkoWoDhtq43eDDeJR3B7ohO7gOPI8LV+
40uNceXpTapu0009JcCQ3GkGRf9c1T8JDb02J4zST7Qs0hbz0xnai9CHfenLZTMY1LtyKBz0IIth
IQmRJZ7vhsT6asQxsVg1yQl0aYf98/E41MJmzH3yf8lI+UT8Eq33Qgdlp4iBY6blaLEpTRPKCJWY
FwZWLumsX7J5xO1hHJpEllsDecApnTtl+lcrD+Vo0xKkuOB1bTrztVfZEw5LylE4VPYwMahRObfV
aj3GVv4gWFO2njvuim7d+Y1xE3MnZ1g0HGsaZERTbvIcNZLEzjzrArNVVoSNkq+8hGKnwRfTl6jm
zHJndbpbJmPrDgNVCWKjT2ZB0GjyJFT3E+fTT9HTq8jXwGgfZDuOXDSM/MX1m5k6P5myf8ephtdv
RpYumx3we/plC2CFll27k34hydKwb6oO8Uy7WPX6lNruS+6qvW5ahzalVNUG8wR+h3EPgUdn5IZo
994YnP4ZQtu0esMNAzTE5Iut3XKH1eevrgIbWHwJS5DDVhwQde8dFyVODvXrGvtRt6xilw7Gs08O
a9v67+l4dcRn6UmbMVJgtCMFolQnuyT3tDYRuEvvWYfiNsb1BeDRhPNqemwntJghYRi2dp0zg2ME
2sXNQ8kgQ+Cvy6ka/ShbbVKUeAodk5MFJ4U2q7e1ve7BssvPrierTNNdWPsY0vTpyRfIy5bPWIHt
Pc6DQcFmRyy5dKBhJGDDFc8FAZ2Mm4AXs63us9LHSMOl2pIaqjLz4hgumaFwA3M097GJ99dbHn2B
17Uq7ECkFbPpjPrErX3fWv2t3SkvpNfItpvQukBrrTs5Ov2mwtMzezgf1XA0R7rBCe2UTvuG5EDU
I9pqMHcQJPGlmi4f7Uy/XEqDfal7QIJnbcyMhvvauhuN8aXUkcCgIl0n0ncag92971CUUCjOTKtc
24DwpDKwE3qyIA5Q/cb9R+sZ27ETp9F14aE0JEMWrNkALdwaQXMcznMjhrNRZ+MZAWKlrTdre+wj
c9BrjTqUvWgecqEVD2yrr///e6DumX+EU8Rt04lhQcZpYoSdrfe7//02T9TUtCHWsL38PYQdgD6E
Ld7/+yL5nOSs457a2GvfPKDDtA/YxR4bHXjH30MW8a63ra/v//OE67MkAaZbfts0+u8LIaQzpT+b
2uHveZit1b1qia+/vurfP8yW7FMGKmlb85v9PdY7/RDisLPBuPzfYzLzQgOoz+XvGbC7FtwuOYK2
XcwXoab//Ye93b0nqvnm/3tcUBuA0plpaP3f843WgWIhTvRJzdv/PiyJVrtNcBj9vejf47JeiJ5K
7Tv2ItvGbOO7nEzPpzbGOFU383Dz96Xj18U1A27dZCofn/wukUezRUusknnkzjF492QghJLxmyGs
XHWedRbfvx9dOr8PE8x6h78vc+nnOwYbRPSfF07i+URWIaLZ9W07CXWuMP7z1L+38vzmla6LOP+9
05wR2bjGXoIgwdPnsS33bKe18O/LjMnT8+ybz2Wr8Xvo+sVqjf7x73UMfhIpo2tPfy9kV5j62sqP
t3/fHXI7XPD0MlUj6/u/f2zZdtui49IClZWm4ejUsC7msg//vo2jub7nDbN9RwYzq/j1OWW2priu
aGr993WKflHsB6odIoW5HQYruyCxp9t6VvKOFvzVOdA09yDq3KhOsumhAKkZ9VAVHpeudcKY6Zsn
aq8uTGZHvgyob1x39vyarvDsXGm7b5Wyq0BqY/0huuaXUFnGJbvq1Zvy8ls1FWODufVTrRjZpVf/
GxQVRUlPhQ5HHU56w8Kx6nexoqIJuhNqFZbcEgqNcHLsB0QTU+5MPHutdym9kF8aEUdrWNsf2bn3
Lg7/r2zO370q7T519gRUb73/btK7DYpcLtusSYhG8Y32njB5uJrSZQm6Bi7/PZYUDSOVq0bxM7Xt
/d83jMRwWSTiZvP35d83ugxxKE+kRrnDS/3neU2iNg4Ws+jvy+H6ArVreptJeRD1/t97kPVcY5+m
j2bPbZ2Ga+fqW80yoBBfn/P3+j49wZ1q7ek/v+rfN6o+HndVT0/r7yl/r680HZ//lNLvr1v8bEyk
79epIC6SFuiFtKByP7Z2TiRok565zLTNoKn8EYhBFnaGPXyUUrs17WZO6BHfr16c/mtL+xODt/86
O6ZHBPLA2OzsSlQVvz1qVW0dXXP+H+7OYztuZEvXr1JL44vT8KZX1xmk90x6ShMsSqTgvcfT3w+R
KiWlU31u9/QOGAthgEyASCBi79/YKxavLb//RCUvrrUvndu+GBlSLr6xhD3AP2iMxtvUys3Pvalm
c8/rxjtHCbKVYybI7SRVuwPdb69xbXZvsDWtFloRyU8gCkMEk/xzIUd36aiqJy1PEFrQzI7UBLnA
JvKLEzcOiSIvi04RS6e1htbCMYr0eN0UqKTEKQmuJOqGY2Ro9VpLQRWkOsn/RleSo9IM6hplG++o
OKq55odiHaIIIkDGA5df2S4FdLLOofZvNCP0b5mNMKVTLPObF+/QlTDfatbhs6r2hjsxNDBGiajM
X0P7tvptqAbN+U7G43vd1gZP3ya6Bz0VHvA+W3cu2qaoLRPOEG0EPNdtkXf+ssMudJGXMlk/t7tN
1Apn5dAdl2owdreiwF7WmmvISaxEVZnGKS1MXE/LjXXOow3j7pBYNqo+3lYNiv6ynx8SVLZVt9yR
BH8bcfNDqIpIP1j/c507yN7AU2I1aG8yXFTAWHaQgeEl3GqoCi8A7fRL0dZltnvL7B6MPoqb5IQY
J9qsTlt0A/JMotb5bnJComwjauJA8NOcTYh7HnBmjiEKQzdcjJv5DV3bwHOWpHJNddv8HEf+Y6Ei
bXcjmnLHTpF0KzdZiYV6H8f1QlY70BUEUOqVFOr877CD9JewEeFjSmNELEutbixeCwABpkZik9H8
Uq+KEgE+4riXkaKKcD6hpqm4HkJ0ZIZX35ik1NGctpGB6aobxR3kjQjcp1LMl+DG/G8aPcOUN5JC
iF/sKAaKQnTAQyUdPO08jjnw8cgxt960AC38Uju1xH9uvKQA1oJq4BeihhVJHiM7qzlCFcYIHydr
SDhqVvqeqplzG3gQb5yCeLpoTyznHrkP+d6ZprtFAS1G8hvGp9k+y1GFMgbcpt0hLZaivfFZEXVN
/kwWx0KcqMdeNSR1mRhYzip+J+0ri7tpJjbrAefStG+RMjekvWgqw4heUb9sitZrf+tAXIsT6ftv
7aL6W5uh2so2KaJlZxNDxfdq2Pvq8KOQ5eo2aDjXUQcvnviW8aKEkA/kPMq/kLR7M/TcfJWs9KlW
lHqrm5q+tpXQXzqJhuoHGvBPeqaQPoPhkao2z1NPQZepjINnHC8xNeaBCSpDWlbasLdR2XKHUFuA
Cuf5l/anoSiS9yFH1LOp1BfPqGQQpJnNir2Tdt3zRlVaZEVlUvczudO8jZukLK1rqF22mrzmjvIZ
f3LpDsHsbJ+qyAwG1gggoW9WRZLHz61MEm2QYmUlQeH6YrpzDpAsm+e29PKdUpTxSoYgts0aL3my
h2FLMDJ9VTotg/XkuvvEb8M7V/e+i48bVZv/YNFnN1aWtCfXI8vQTztM3wMEJTmtEGxganr6GjnJ
ryGSpEdRaGnfHAu9AV5r2EgcSKzSCwCSR00N9H4mxsDlnDaBacOB0/c/qj8PIYYnef6cJHG2uR46
1oAF61JbL5sCakDfj1t0W5yTqKURBDSrRfZeVMMSFAvw1G1nVyeLhGC9rYiAgA6Tg3lWSOXz0JJX
DVO9+GyN5K2DPq5eszh5BubRfcOi+dgwH32vWhNKVurhYJ+Ns8yGJjCTWMhP4WjHg9+S9CBkbE+f
6PYJPPEanvIkLpdZBQpzqpLPAqyl16J67YhiKcEHGZxlS7j7JniSWmzENQSpD7bpF86qyoH4dr1Z
bX2t2YmaKMQQYxonqsXELtI7j3hZbd0GvSxtUxteVwJLnVV6i4iCCvlqEUzdYkwpufI8jomJlobB
GF6r31jSS7vLLqoSz0vVM24ug/k/nRScJYzSsG4hDHGQn59x2b9zk5I7i8+ogBTs+7zuVvMaHPad
FyXpnTstOQK5BKvzs82umnoREQIDuoMkHMwV9VzKtn0o1LA8wGV5Zk1sPMjQqtAbM895ZSEpG4In
t7gRD6LTQNV+AQ4k38g5OMG61fJ1aoF3jWvNewzczFrmLeIIatjDo4LeiXlOC9WtT8yHMQZl42Se
9L4iv+a+py1TUq2sjYeEYy0ByEaH3tD8RR7GEIhACtwTzVz2HOusGZpxP5YugVNLZYUJyY61OaLu
ml6HM9FraWQ6h9pyD6TnERgNgviUV2Z5skCskUIvg6+FlezKNDSeSi234FR4yIGMSfCcSwQQpgHW
r3uSS60Iqtv+V/Ailz1NnljzfKjUM7klIu5WET90MQwlBDyD29B10Y1S6owUSWytu8FU9yHvCOAw
SUNGO8wOPN/q9ZDI1knn+iytKNJusxj7u0CWrId+kixCj3dWFLq9rhp3HGbJ5MHQWINyJNUZE7hE
dWtqSkHwH/OpuIyrSz3D20L6sYfoqYcBh+ROd7EghNxOjnsJIrG5M7XGv89NNCsChN6WoioKBuiW
2dwxs59YQAgPXQeINgYoOuFAIiDd1nUaHWfa1tubaVweO79LllES109qEH4T/2pF+x4Ynf8Wcq8S
TB8wupj2sZEq2uvTPrFFTKEM9epp1Kb0Qee+6+lln9SJlZlqJz/2KUxwKVGc7qFUOXulHpw9KU/y
W51KQqIIU28V8W4occOmKxVdv28yCdYWUhOs4r5IGkwKdHh8uOrOKs4elWd81AcPEYaZIduU6dRw
Leo4wAAY1OvDCJF22fQ4rldBrx2yVI2WgRFKz5DkbzruwjcjaM961WnP8BZS0uLVvwx1k+ZGTF11
vz/nTvBj6G9H1UcZj/WsiAgjvqplqj3Kbpk/eO2HStC+Kq2pXnoU50PP7/vkTt6tq9IFhDIWLc7i
ldzzjoXxT0JU1pdiM1IQBAimIndCFCbtGxndrn0ZTes1sZmiQSvhqfprq6ijDF/uRo2QtTNIu9Tw
9lBG9HVMqnhHVl7aiXaI7wRPRaOS9Da6yNNokn5OOhOjGlNpjI0YUIlWsSmKwjbIlVlNOMtRzvgx
XvQMivelcUp/P/CcP3v8NDZxT2BOSYr07KZKehZbzEKfapKpu2t773rKxtZI3Itdfx0L2vTH2Brt
3hkaBw2yw7Z3FIWB0Cf3UaIvrSJBu6Ru4H6LzeuYaiDd8fsY0W3KBmItLcYyATBD70FC/H2fprVM
fHraVCUQX2JLFJXHuwt4kj+7trWqPRTHaz0yx2gVJuiYiZ2hOKLU9NtxCFeSpKkqk8eVTY7swzGY
OFnzdOhl8DU5XC3k+lonOCNkkJ492U/PRTxYcMRdbeEMavKxY1O3CPhdW3NNsxZkWrWF2FEUSCun
52pTTiNFQ9WBDzOZcqzhaSQ4zTyPpBuPmCEUM1GFypStKw2lJVFVdSijElzNg6gGZrDgBak+5I6q
nqNEfxDNXYB2a63jIRcO6fBcKaR6WUJYW9ErGfINTprjLUbZ+n2VjpdDO7He7LuwydFTYicyHsMS
XSHWo9PXUmLUBDND0k4dvkrPqoszyb9+W336tkzD/BWZpP75+m3FISO+bVIh0FzA0l8LJfSE18Wq
zjxw0ZNY+kUdfdJTv1aLyoeJ5gChEb2iY+xjnuyiHsvp51iJ042oDUmx51EJxSdWlk7IXBdaYBCc
0XbrFxXx7GVfWQNQJj+ZuwgVnDKmQlgnuQbphxL5LDH6sqOl+WCnC3vy9QjOhlQFZ/BmHkuL7jbC
/+KAgPy+kXr7WVb5+MHpYR05zrloo8dqak4deDZlRDq9biL7ua+1cE4gPjiI3toM8cQYoidPAT1d
61js9J1kP5eQxlZpGfYrsZeqdoQjmzA8OVLsPI3hQXykLbXyAaVXMoDTR7lhSCK3TKW1qA7R8HnE
dxYNqyp/qDx3KT7SqcmNKSPO100bq086rLEosI91rJHxkGXIxRhZHXHKto5dYZB7CRXTBReq3w9D
rCM39LO7l8AwXHcZx3HgIYrEvsGrVTNgnfjtvec37T1GS4QOY8ChrkcVyRsMZLrh9TpCadzHLtTi
oxiP60m11lqIlqJaTgecsrjTscQ+XZkYczRFnLWjGeu6GcqbPoVvzwQAqH0p8WuVEclsNNN7828b
v83e8HBKwAl6k9eADtt2rG2I/l34aJjVV0eT0rfIVYG/mMWLphrFskaZ8EA00jzmo1LggeRYX0Kp
WIihhU2eT+1k+26M8YYb5IA3iVF2d2PutDPxeSYkxbg1i1c3B6ooFT2TMSky9hWkymUWmPYzwIGj
GFqH6ufWluEgqqbClyKiI84hc7tibrGO+uscItZQl3PIEuZU4hxKWEOPQVp8Bb7brtwi0lexHI0b
wAHJQkXY41FU2zJKF6ovq496Xf3oHR1P+1CVI7XYkDRKVrCdyZNoUvgk45O+kAe5PAGG77aFElUb
ZJPREZWCeGGhm/cyDO0zEGj9u13tq1ga3+uCxwQi5CGEcvYeHbc8VcQzswbBhU5LX7uk8NfoZSXI
38VdfiAyh2XUtPVbtUHkGZthvZ6zDmB0UXQD7AhsoN06MU+xoi3dXgoOpI3seUzcdSnaC1sFCwTR
OT1oRrbM6g7LCK9hD80JMH5xevtygG6rWTquWspkr2dZ8kHXwYJOtSL0QPFk5XDpbEtfWZZliyLB
1CGGiF6nVbM9CQRU9EMSVCiBreLSM4468c2jORWi6seduR8xlxQ10S5GKAn5I5I+FsrUaQj1fdq3
y/A48o1k5eN6MxcC7DBdH3OE/u8DD8BkpYCzEELo1lg9mo4d3ZNO9y/teWzNG0WtvqC2Adu8fUNt
nHcY8JdbL9fdjYd00Nr24/Q+6khy1JLcvmmdPEcAunmVUW1aIOOonJBOxQGtiYNVX0jVUykrj14Z
dUjqYJQ1pM6zEeKhEipWdGjyosMDRBtQ7R+8M2sMyNipdwutvDtoam3eGlOhq+AWjex2CANzUhRr
jkAw9/D/wFqWelRu1ZFpxXV8U1XBSq5Zsok2sVvrg8IfgiZZi6rokIPyHdl6Y3cdZoGksqosuYG8
ad7GhVvd2K00vw5AWYapWTh8ux6m0qxiXY+Q+sROoqNpgn4Rxb4L5YIDiTalTnvMroNkK6pt5pqr
NMhBQ8h44zie8WyzpNt3DiAAUa2GwV+iVCNvRNWKsseadNcZMpV7D0N9VdWN8ZwPHgQ2507pQ/1I
6gIJfk/+DgxLXodlzpJGtIkiCNLqAOcK2jJj5THTVu5Y5tu6TT+DBYZ67rjqQpHt8K4bUuOsq18b
YgsQZ7Cr2CJjBuV16szKLLqT9UBeyGSHlqLt0uHmn7VBVfaihpSicXbSr2K4aAkMRd4yaf14nDDO
ZFARtbQsrbaFSFpXnz04VJdjsLgArl2MnyG/2PPSITMdkvpXpgdQgN7r/bXmupeaeFb1qFxc+9pf
aj/3Ew+5nyPFfuScunu1I1c9PQB/jrx83tQ3Ce78zX5O74F+9Lqt1w3REWZjdDQi965JhnaDHEt0
vLaLrUtb0ZMw60A2MPzanJY86WeiXo3tt9gDmI8/w9FNjOwotkRRFQOaKmrcYCD2V4eryEH/oa5b
wSaTvWQXdvhQXg5zPUJbScNSCSftvun4ohDHYlLQzj798R///K9v/X9679k5iwcvS/+ArXjO0NOq
/vxkKp/+yC/N27c/P1mgGx3T0W1Vk2VIpIZi0v/t9S5IPUYr/yeVa98N+9z5JoeqYX7p3R6+wrT0
ahdlUcuPBrjuxwECGttisUZczOlvVDOCKQ704rM7TZn9aRqdTBNqaGYPDqG/XSTm2qnatrxggNeK
IaKwk8KepyV432ImBZ3DRAWTgHjlhZF+KkdDuxTJqJx0Hq07csNca9SS9BOo/HwtKV4zu44THeTc
MNDMAiST84CgqJFuitTujkaa9Eexpf3cmkagnJIyjQN36rM0Obqqsq2DJrvNA6C0rj58qDmpvDV8
Z1j9+ytvOL9feUvXTFO3HUOzLVWz7V+vfGAM4Pi8wHorsXE9mmqSnbpGjk+4W0zbsLcr8htTS7E0
BpzJgG30SIdMxY/msHSQDSwq9yiR3FwkumwgeNNXt05glUgo0Na7pgGcVG59WH1/1fOm/FbEZYP7
jP9UANe/CciGP8nqUxzVzaMGaeouAsstWu2mDo+KC8VQVGOFpEqvSYjnT/sYcA+WXlyVkPcb4wms
RTwfrTTei940iz4cv88/HF/S5G3XlBAtXQXXU9etEeuo2iPR539/oR3tXy60qcjc55ZuK1C+dP3X
C93Yqc2E1UvfiYh06MVw/cQV9hKHi2ogZQGxD7U8cY2v3V2GLGqVprvLOL9qYAqjI7rz9bE8ENaB
DxtxwyXm0GCaOTW29oQfFpuuq0+blvpjVG6Y723BvKvwcmeLZpW2bO16fK3r2VARDx8xiFnJidps
m0S3HwxXOYv+hFUOEXM1h8npmqcSeeN51drjq1tFDz0x5geeAb8dMAZ+cCc7GkDDeR+jWzoa/bm1
LP/QdPlR1BAJHM4/2tszPs8o8LV56s5aDeVHYC7awtWvQ9i11tPLrqqkl4uR+ckmC0F5+EiHIGEf
9HeyWzwMvaJg8NYSS7Lr6Vw86cWylkNjyJ9l1P83gIXMS9UcglMKh/VeszEJCjIjwTCVvf/uqNPu
pYYWgrg1/uOXx18lHoffsnwoA8+vf6v+c/2enV6T9+q/pr1+jvrnr1V2+nHQxWv9+ktlmdZBPdw2
7+Vw9141cf3X03ca+T/t/ONdHOVhyN///PSK7BXRUTxVg2/1px9d09NaMx3V+nDzT5/wo3s6hT8/
PcPH5cn9N/u8v1b1n58kRdb/AXdMsXVD5liWxm+he790KQpdlmNrmmPr8MA+/ZEiW+b/+Uk3/iEr
mm7yojD59RB1+PRHBcNm6pL/4TiOpcgyPyzZshXt01+n/+Plc7ncf/8ymp5413cRAUjZkBVUcA3S
NnyOxlf4+C5SMAONSqfoTlrx4tdzC0AbwndMzwwdLtb/482nTW+2f/dpv735Ck8DBdLxae4R0Hg7
M5+yHpD6bEo2z7DNMVgF7b2jts4ecKLSX/Jl8I5t6FZfQQ0ERGLP/QO40gOR8q2MMdi8AxYG8oEF
yv7DP/HHdfr4klZM+deXBZdGIUOhKarGj5YUtSz/emkGpYLSFuvK0apkb5YXY7VDfr/aOZ3WI8Qp
WdWu9XzYZjViElr6gEUGKUWmOQgqFka5q5Wu3Imt0HPqmdeX+sJXsfwt9HScqU0QAZmjaJUxXLm6
/KXI034neV2/09C3michLA7RlrodWhcm4vRk1x0iVVUwd6EzrUbi2iw/UNAVhV358EoIpYdLXYGq
oE2KpMhy+jGUm78USlt4GTtRzeX2nNpFtxIKpaYRjOQp8mCuoVG7uxaNRzB2sEJzhSPlKWriYieK
pIRlmxve5tpUKgFSpCNO9ixSe2cBSD3fybGc7xorBzbaNHm0rHt0MYQKqmF16iYt8rk1TrYpQu/U
FKVokFOMUka9hVsSK8O8s0t8Ptp2lUGr2ektQqgSjpaXLWfaEtWKNFStqFscFYpdgqBNPKt8C0vw
qSimQumlfNFN08OLfPKknGylU+DoWs9QbljGvfuM7vOmLmR13SoRTptlXSMcKx9JFror0VSDKYoB
XWjm0rWDz7ZcVDuyUN9BRRVLc6qJJlFcq0oRvhiwC4BS1vCGp/M3piJkwjHOxZmL/4pdegcLjO1a
nK84S7H1QQ1WxpMDbnV4fz1DNcJe8XLaVt0htSNrzVvug20WWtF2n/+leixko8VpK+B6N/wclkL5
WJK1aie2giJDHVEft3YPx9qxjCfRFweut61yjagv9GFTgk3YB8wc/TTmox21hvHWZE+XqjZJQg9r
dboTDMPOd2JL3B2qIaubbsLqTu2iif+4DYOBe95zQHbNikkAuHDjZpyjI4uyRUVwufckC6x7AVjV
qCNgDkUAjb3pu12HXB3UlHQocFRFGU2kI0QmotMRUM7ScWNNnyVu23b6zpetsblFlhF+7PV+zUOL
u1Z8KVQWCHa55VF8G6FJfPle05czghy/pxxLD9HmovSO8OFoIGTETeOiuLLD+LzeiaooIMV9rP42
BNctIHI49qI5hJg34VA4r2ijIfeMM8salORacVD+Fr3jtPVbNWWJMHOcKljohBAWVYwpO3giVVmK
XUwF+e08bl6uhxdbNYrcmyaG5zl9bOmj9dj1wxRb4Hp1Fb98Jk7FZUu0DRDYcWIqA2yLWx9m9zRw
RLlsZhROvLx0fxhZy+9SKyVbooApyxVExsVWr4d5+SI2By9VxqXYFAWJmlefV8ayAp9Ifn7aURRi
7+LaeD2a6JZsSPlxCt9GXPno5+U39U7hZ6feNX4xReNkeZzzG8kRcZ4eUaRznM3EAuvEqeEV+ON8
xemrWhutHU/eX3p1IJXo1JBLjGeXfh9UYFBqz9kA2cAMtYNLrhPvMB5TYqwYJerZJIp9rYot0XY5
3Id9UmkK1nTxHrdea63J0qoPpx/Z3x3m2qZ2Gibialm/EcYBw+/UmKpxm9od2t9KbL2KWjg1ydP9
igAvK7Op2inc0mLrWvzelvS8VExDC9YIl+wTaZIRFmPS0f8+TCf/t/uK3a49eGGy37Uutn7/qF+/
koesNo5Pa4IrGADBcs14mi3b6YWrEWC0+hxvtVR+0V1EWZB64ZE6Fd301kNubhK3hEWyblU0ZQoP
Sa0RKbM5Wj4tNIahWnR62exEYRvynRaCkNCm99C1kJm1f6iKjjQo3lEqzZfD9DlynoXoGIc9BGM1
Q2O8TuRl3amE5rwG9MF0D4sCH6YfW7+3TW+9Mip6nlfxdNtbrrwE6chvrQMu2CAXMq+McRN2RbJS
HX1rI3EJirj+wuVot0xKIc34MTJySKqmPKDkpN0RprzXb3QgkZdPR+UQkX/xCyr0LFrgHWXN7N7J
yEJzecoSHwqjsDaYH9ZLtS4QKZzsBtqk6piyTZu+woNJFMxqjZlveuPCHrIVQUx3k7ffxLUxSAxk
UHFynN3VUzxdEXGVzOl9F1nVTeiM4dqrKkR0OuN7E2rFvkH+aejtV5JWWBhY3gZLhWFDjq9RMm+n
e4/wPbptNc2w+ml64lhNIs/b3L0LsrZYibbpdtBUHYnKHr1M4P6js+3UQ6fwCqkKq4J0F92aivNU
M9cdBi9CHWOflUq0a6vEXBuevy0MT90pIHgvxQhbz0Gza9PWw0aPMhsmLV4N6vhQJG67Codk13b5
XYDVyyxD7WphSEA03dS6DQFMz9W6R8POQHVeFNPDduck/Y/qpSNA9QN4AoHGSbZfFJc7QGwGZjSp
R3QgU2BDsdqQThbr3blcjSX0Dx2dp86ZWyr0ZeQ8ty1Y2Ju6N1hx46SLADbzVrOxbswRNYoc/zte
qInyHYsfxI2nqZoo0M7iLe3gvSCqqdYqa6yX1mmmv+W9ck5jrcXSQGqRxWELLUPEEXykFKABl7uE
M4j5VfGf+VB3ZB52pPOn5sjxq0sfSMV9a5Tx+tokRlyOkTQtU7LKBGqGJKkxr6Z3C4iWfBfHtgZf
dtps9JCoX9DWC7IQaATInZOw09SVR5yHGCS2+unNJbauHWLcZRdU9d7iEDMJ0WZB9lnbpb4y87TZ
2VMhj6nO5Zs2udkRfBnTZMGcrd6JNkvS6c4JSAyKsRVNotP3umaa2tU7xJc9PDv5enGDFhZWy0tQ
//Y2bYwzISN9xZ3CKx2Tjbh0u3Vn4jsCp3tqqwnP28iYCFUP0WQkirSQtYmENI24dlyr3U3ODFeH
CQxOHQ3KpS0BdJyhZmmtFbs9xWsvXNUanLelYS+75/TdBkTdIbTL23GN7fZDfGLZcYeUvgPJetEm
dwNyMj3St0s2VJcMMdPzxVDeVR322KdplRQuQm83tE+N+tpiLe5H69heRip6DKRJb5RwDa8hkfZZ
CJltXav8ZtaWsrfbaoYmnpMe0vBU9JjSHUbIR84iIRUqbW0HfZtbj8wX7M9gG6FON2Tzsl+5nNfK
3KUHe64jI5zP62+Q0BHK/F6gXF5D5p1b0pcym+FD1d2TuDdCfFKHmwE+e/SMJjwQE2/hPyK4WHxV
0NbEA0x9aPwlAq6QMxsSZWRTIGLAZZqh5QGc30y2iIt4ATAhclU3NkLoj2V4ruSv8VFe5bODsctf
7Vl46mc5P9F5MMe1ZmfMwy9gdxbhd4QoXqts1i6zhUQyfFYhGvUFHeO5vVXflNt0iafDC3zup2Jh
L/qNM878G23TbvBPmAVna2nC9juz6Cxn8tZeAHrf5F8hufj1SYFkli8jlFCDlSttK3ikB9jYebNS
mGHXiwwvocXXaqbdpGgsjg9QzvVldCudvPfhzX/Kv2eHAh+jGXzEZfKSGjOTZfZjnS6Mk/pQveiL
d9Qu99vmi7vlWwXrcR3M+cLMQ3bZeaehv7nOkQDWl7K3zFDRsRYjOOk1QFbywXW4Cfw7fHzVYlGW
yH1tMEQjqRYna9QdZg7Csvcjytmwad707BaOy/DZQw9RBla2GEmLJTMia12z6VnWgme1ZiHBgX6H
BEZYIU2/zBVcHsov5f5g3TqcVro15+m92e8A+zrLYIupp+Q+a+NmUpoBkYGOBjfHI8L67sHfOLfq
Ij0iAPeldubVm3pAzyupkCndeMECyMNwHwP9cFZ1vwFN2Lkg/VDKxdp6lr5q+V4eV5/rBCms2zSC
o3fqVvK3XFrm43Lp8yad/gLUG79ab2CW226e4QpioaK2d5kKd3PtRnFmRG2H+d54aAGm7JVVvsie
0afjPViF84o76eDewfO3PrfpfCDL+cWBba5Nnfpe1zftl+HByQ9IosoH5l638RflXUYsA+2Vrw6q
WLv2VeauLA5KNmf2s06jRT53vC2hSuSffexH0KCCMu/P1Od0jfMYlHnryfza3iZn+6XY4tQgI083
y9MDP3+p3druortHghMzmOYN5u67w89HWaL94GI9rqzgvUJ44Bty+Lhj0T9XjtpOu02HeQ9PKdlg
2xS8y0d0M77FZ32Zzftd8AC4+i16ANKLSG3TzM0Z1PpT9Fw8Z3v5FjcUb+Uvmz1qluYp28TwiV7i
rX56Gu6Me0gd5/AdojE8Yg07joX8nZCfuetX2bKAcD6sy8d63d6qG30vbyNkwZ7w925fWR1HW/yv
ZnjVvOCWYa1QQps1i+YhQEYimykgbtkbwfRFoSzQao14ZLOAuG2/YOUGKMrhFGG4zzCfXvBMfdaV
XTTz7jN3walnS7TQ25nK6rebqTN1ZW/SW+dztHCeoBQtxk30BQjPUsKRxL5BnleGfjznobnwdsic
dMCN5ghdHvi5hSuCdBuoU8Yz9+EBVUXE0ZeEJDr0JmdquB5PiPPa/cpY97ffSFIfWHlu0s3IDzUG
qHuuN0T/efKUK92Zwb5ItLlMBm9R3HNNt/W+h9K/gNADBHnwNohaeSgSA+DiZ312XrAAGpCcQG+U
VKk507jz1VlxsjauMbe5D9fw2Ju1t4zmxTr8jBJh+cjaK8RAlSM6K+MZDVWECnPU0A4gCbbFwV0l
O/MJVRt7TRpz00fzGwsRoX2Rr/KNxjsFTu4C1DfhSGin4fIdE5WD86qfo0eEK9b+11SZG6c+TtAW
yIlYifeiDXYynuZcLAd4bCQtChUEj3aybpUoprgnxWZiU08rHDdjva5Pa6Om6zS0zUzctlT7BWgG
c+uNbnYwZPK8WWhEwHaYlmHxM21504JEbHUGFrKby6YjI/cZxu0+wjZjHUxjYrG6+e/31qKCWUyF
op9VG+Eia8w5wmDV3ra++1lqsaDynWbX/CzCUsYTW4vbndgSHVWVf5HgahNHslF67kp9BwUX5kuk
Aprf1HYn4dwx6jwpxWaPCMmsAs63sKDP6Uj7MOFEGhUeF7LgOx+hgWSWpH7Ic5cYRCjqrkUX0OjF
EEXDxiwdptNymhAKtTHJElu1Py0KrvWSoOMahu/ebPV4kcflMFMnXyZ5KqzJfklsXdsUp+3WSdmc
yZvhXsLNj2YN9H9vimQVqZLDkVIkwE83SJLIO9tCCwzSIBROdFDXzTSXFkUdGadiQPpa+JhdC7Iv
rAKniIMo1M7nKrXyzdWdSWyVuc0j99qomxXipJM1lzqtAk21mcv6iNP5FAmup5Cg2DKnaDDeMvIG
UNFcMZX7WNbclQ1SjNcHufwh5zXhAvPYAwNRVrrG87h56ouh23ZBt5KMHhzWzwASlrrNfIggcKcp
SA0EtDGBS0YiMRp2SHMMuViuq8w8MS5a9EajXapyh46KzVTJad0Hy6vkHRSHjjnbqDzkpV2syAH0
O/IACIsrvbbWAhssy/QfL3XjOSF7jJpyj3ZdOMXr9EhrQe3b+eI3Wy1kjNLdta2FuIEbM+l7PMaQ
N7KYKjU4BA568SBXMDhY9eB5Z25AgBLankJ0UxZkbrQtT70pnKzDceVHK4LH12CyqrZfDAM2rSxl
OtKevbZLB5CCQ4EPrVl8HYSzXUfSZJVV2nNb2QorNwo5wb9K7hr0ydGvE2HVflqWi+Jatcldc5Is
DLExxn+af68yLe2lwVJYGKGWBEYfI6phsAnvFFPQ+VJMMeSL6ZbnKdBEUeLTCtRGpFEhQicirCFs
iN2ljg1Tsvz/OodmkeH6kH35lxQawgHp+7c6+Nb8knq77PYji2Yp/7BsR0ZOmUC6BhWMjPOPLJql
/cNSDUuWNcvWFYuU2TWNppJfwxTHgu8lUm/k3j6k0WzQF7bGPYT/tKP8r9JoU67uY2pLty2SeKqs
kvC2yBWpv2WLEL4mlZcF7aYEpYQNIgozXnHQYYMjtgu32ajrl1r6HpXanS23wM5BHi7TpudtH6Kl
l9oxelhoW81bO33OM/1Gru0Hu7WjHaJk7r4tvvdNTLZbr2BAmKcAaaeZHGxjWYJaE7bOHGdClnse
WHb07XooTzq6dFjKpSYUvXR8DBzA7oMC8s6XbnMHmnCuWa9VHz1ajnoLDhArEK/DrLbEAeYsLw2X
NQM8fhQ4iCF5Cl8SuOGh6/4vd2e25aYWZdkvIgftOfBYQqiXorXD9gvDYTvo+56vzwlx64av62bV
yHrMB8tIIImQEJyz91pz7QA9fY+1vHQnikbq+AlkeuziEHtwpkdo7M81MDllzp9rSoFhLW7Cil+7
wblDKH4dav8yttR+acsnGoFbZYuhr+uE6pZ9/WUOy+fQLx4Ja/napPV+UkevQcDGRFB+No3wvpPJ
W484lQlh+QUu0VsRtAadQD5mKfQHUVrn2kJdkPM5JQH7HMiaKrdXAnw2MtDzfuPFQw6BCySuhknQ
gkvmxF/S3t8vAmIX+owK7/WnUcWoFW38T3xsfgO70FjEegtJvXd8gG8ZiK+UNE8xXWm3jEC/+FbN
5GCbJtR3GFtqxT5AZoeNHacH1cy3AZf6MRS2BwLiaI7iG2zfH37N86J+BlHFaIl84HOUo8wNfR04
2HqkKA2g1/mbBt99qSPtkjBVN8kYHEUlIrdPzAfO4TNfp35YXjg2fcbyy7ftw7Uzy5dg4nMoU6P1
KiTOcbc4VeKRQViRPjQB57IKqxPx15EYEFIiKzxiX98OFA0aE+JU1Ay3jvA+7MJIDPDRbo1S8MXP
waekcdBYSWK5nCJ/a4yZnlmck7ce3CLJocO/fWs3FlyaRnPbQr6A7OrPhFr98FMFdU3tPMcSs37E
iI4hZcN0RIb4mhtSadwwizHItdgHNDndK732Q69/aEmkPOoNbmVS3PGTlyohycTRYJokjB2jS7Kr
wT4fnPFEw9CAAcm+DpY89r48hkye1h+L7zgj4KceBD3u/Fl9K2WvbrXJeMhAuVJXdp6rMXghRfWW
RHy/DF4z1Xroo1p3dS14qNqcCsDkM2NFqYm9jT8TrWjMaHbywYro6Y+RII6yJJte5Pqj0+KlDh65
KDHBdeSNUGJyBRjZdKnzy28plmePpW54SzBZaqpvArDpBj43P7wqOaYhs96M4Cm6Rm+jkxgbXedT
AQb/Yg0HYNIbhCP8EtQXjSEtxyhlEU2B6V5fzIFDRPbwnLKM7ypAA0ZoELleRWNv20L0HKaN4wLG
+TLEghkF0j1qmn3KT4ygTwlNfV+VZM4bHA6R8SwdQFKoyg9Eypzm5DWhJ5jY8AkrPmvQ1m+qFryZ
NSXqYWfO0XNEpLSWaPcEI5auLfnR1D1lqTCrN0mRHSuT6JhwqfIYMvFIszc2wo5fDU02MBuxRTM0
/YJRaDp0fIXSlM96DVXJNjuPNYTUOBEJ19WYbFPB+dTIyY4PaBdR8EzJYWi+SAIYXJg+xoZz7Z6G
1sXm7JkIGbtDeU9Nmi+WMcMOZmBN1Hf2qnAic+O2OmYlJ5ZcZo4LySHVqU6XQaVudJX0DDUUuzrV
HjsbflgcVN0BbykF3pJJ7VAzonb05TfLcG8zRfKG3BqXX11/x7L9RhE2cZUmRSNckY1UAZVMAAgU
pnK2cRfsIUXdL1HHdWjonlHxBznh56bhdJTIghiVwQByRExW3pFDWTVQ4pyW2mEc5VwMEgjjIAys
zCaA80yTOtrgCXtScKiNrWK6No0tU0uKrRonb0aRAXCkOL/rQ+s2KHyDvWmROx2AXe3zXNLZAmeE
haqwtdDFF15dVVgCcA7iYqNmXbN1ZMHpjbI9s+7OC2BNwz1oTRcisddrubrtIdvi03cACC7xN3dK
xlcBUv2il/4P+EBuoGnw0MsYOF36ZAx8W4n1ZWgZtc4ymXcFxLc98s5Xirb8zQ31ES6+rjBCfnqp
TbKbznTf5HBZziVBoz9MdQJjz2kfiRR8Uuvu59iNn2qRglJsW04WIriXpOAtR/noHFpiADeAmjYt
eWvmAFqlmYDoSny9BnzGbOB0m5vAnwySsdYLlhXylcwKO1ooDYjRBm+r78B2ja3oFcPF3QjJS3b5
W2hm+3juvhYVh4GmpT9Vhd8i4BrHDXTKXqaOL7I3j36jMmp3FGIn1PCMwqM6j42/t0ZrX3G2n/zu
qATkUfm6uM0DlhKU5n6scgYG3uxWKKs7Wl0Mjjjhz+ovXOifAXBhb06nh9mA4TsTbRR1M/TIgIsR
wQScykcNJ+UChZv7uubilN6UxuHvykFSyjj7rg7JS12quFwoO45cJwG7lar6yzLBj9o+dTIf3BVg
jsAVwXemFD3dl4s1fA3bIqXCZxFRpcExqMdWdQfBycZJYC92PFu2BLqiWz2QJ65u66FxlTTgJBVo
mMOXhsogleemnzlV2IsItdMf+q52K+LA4apzghTwwDY9k1hkDSR8MueuRn9TBbDFfOYYVAkBYMfh
AKnOJI5SuxmS7zVV210mU2OzXg758WBvYMSRLqMvuqCbUdH2MGZ7NJvK8zy1X8ZkTk4jHDGEs5xs
LfNBVQhX0dRw53RcKUPjarXFMn5j2KBY5ZMCaNkNnavRaD5nN2onAPRzLAUgKpQQd0TyFoGWl02j
bKSu3aZZ/bIeOY6xRDhQ37SVCQGFImhjKhTAuMTtzFwkXjKb9aZWcIX2Pmi67EAaCCGINwc6HgeS
SRjCKOGih/69Pg/hto2ZNoWqj/GoDDFvTKTzUt4fNAjwFtGLlep/RzEPcqyn1t2BlZWbopKfs4Kh
UqIwzBJLmqkPxBRntCh7GgWa+chHnh90gV2r1QF+rTfVVLTneuihAU51zpDJE2PvoGBq9nZbagdG
4F/DiiByrNnbpsnWwfFwqmtiOeDcvqTqSB5ss7zaoxXK74G0iE0vSx0gdD1rp6Dh5v0+Xa50m/dU
23TCHmghpXdxbI7bzlCf7KUSUU6IVrSlMFHIBfIYezAjepzLtHStjuIJUuO/mrvrY92ywt9NQdOd
hPk6LNN5uczkBaIc6g8kiXdoas9JZt+ZSPh3Cd0oih417LtYE65iACHVaxti5pJDqR9mgnvGxrxp
2Dn3akQaH97ccIslJtbcOOmcfYbxvDFb+u35si85n+NpzNJPVu2ku2pdQdQ6ObkRBkWNBvVpbjU6
KksQPPzUWAsCfkn+fIwagvI6CIFhTvJHS3dYD/SNwL16kaK9lF3YuXXqVwzam+Di43RUCl3dG6Eh
TjSLxcmBvx0KczwIzAx1nj/51i8x5v5TMxsMwJz+ByZc0iSl2l/mhzQUt7Ii9AhNmXXiXYhp+1ba
gVjiO1Bz9ekxbePUq2oOGHsxBOO/pPS0LiZSZ4gjUuxNrEAskTDil5AAES3hMR1OpMiMp3UpBXGV
y+AshSzPMdS23ajLr7kyd9uKg9WdO/FFqqLZFbpmnIZwyUanDUZi7t/3dVCJnsjDn1k76SdkXpKK
1rpoJqY7yYSxo8/7KHW5NHd9gj1TQJXZgFqGYU7C+c6e90WmX1A+wVKPEZoFFqTo5Z4+RAu1j7RR
F2dAuUV+rJzXm2ZZ/X53KD8b2Cd2omhp2FjE6xVZO5yh/mqePlBMUKXoz5lKj59aAvaYPBouwg8l
zSYLfHYd3LJZtc4aQvZzleXifck3a0mHhJr6+ti6CVh7CsXzSSOB11sfMZYniRxdsaxLEl4b9aoZ
1tUf4h44qnIuR7X+mlAh3SJwEHC+iV/sna4/I7IRV+xSF/A9KPLM4SlqG+XWZtY5H3TwqQYSFGxW
2rPS5A6VYhHs17vWHN6MLCw96ECkcwyq/pxGsXZBDxluhj4tCOTOyl3q2MG2jYzhG+jxvRxl8pBY
OtkUyfg162T2uezg/6Y5A4QkJxBdBf5ndHzaoRTPv9UX/k3duczGfxOiLrN1GAk2ZgAOFtsxkNf+
LnslMkyfzaLuDuCq8j3giGWuGiWTTQav/dzVjGoMMkcjuP2U9rl6/f+8v6nZqi5sVaLj/ef7O5Op
TzCgu0Mjx0/WXN1qyWCSiSBwdfDtG72BVdKJ8OSTSvt/f+8/FL/vf7oUmtBNRGGO/cdbM/hXTHRx
HakNzBOXCWPTOc9jCtghMFHCmOpBDZvAXd/1f6rsG9UXBaa/XT3/R8nqf6XfX79n339Xfb8/5a9y
lW3+h42kW8U4qJtLNjnlor/KVbb9HyYFJ0NqNlZUbvmC/lJ9G6i+VbkIwlUOTyEdlOd/lasM9T90
HZ028hL45JzR/lvlKu2fFiQLQTMUnGU3gKMyY/nTCMOwQDcbw1Q4/ltnp9sjleXZISZxKA5lsOPn
mh8IbFY3QbMAawmkc+feT/5fP4N/2w3pGNTs0LLbTFr/+TOYtYbJ0tyTqloWCzVBt88YGl9lo/50
8nYbVLFO+YFOKr5v6baqEqOgHo3Db1/dv50N/qzd8Wk4mobOWzcc2h7W4mb5zZBFVTHmemf4B7U2
y61Pfrk3aYp+VHzX6OVxGIovifDvReR8wefBhLVo3VLLCM/KcYo3aJJvA/bh9yrvP4wS/5Cgm+Yf
enm+Jmk4Qlsk+lQ8pbp8fr/tGJBzq0JH5B9wYwIGUrtib8bVnVaE9iWTlrMZR8Y/K+uinmkyS9wc
2zHWzXLDzBAiQy8KzxKm2PsdKUpl4Vy0Ma0vUu4T+OYX8ofng+Vk92RPm5fp75u0RLwUIhralpM9
efmA/KZzwvEO2tJ0ipTpxQdcdR79mjSPSCmuwQTTUhSoOytbnMwHK3iskCK6zjjsJ0GIoTIPyjHQ
8jfHt0dyQchhAr/nNW1zkFV69bW0QSxthC4m65ZZZvOzH50NMdwULtQuv6rx/GRDgtsp0w8/aIlU
ipGZtZ4EZ9YP7Z5+ULFNpv4cJEfNxhze924rMmNXKTQp45/OlNyb8RCS75fSaaGfQs0+naBxDc+E
ajDkpAbpNc5ZBe4U69ieU9UUO81BXmRJQgPs4VJESXysQ5rKPT1GLhbmDrgnUYtHOwQSErNbSfY2
VWp2VErBJCt0fi2SrzEPAZVGL5klpv3Ydtl2Dhgvi5iswpl026ExGVQauLtaez/0ms+EN/oFMQbt
shQe2O03mc/3hYMx2AAfbvr6Zuyrh/gJrfUrIVU19qS8duMCYjEmkju0cpu5pH3NSJwcKGtyLYOA
DslwLiDgnFw3RCQdVCA0Szuj1u9nvz7IPKHW61hPGlfNva7Fx57ZGtFITPhLssWsbPhk6wQJK1PV
ecqIw74cq1d8YDtf3iMo/hbIWdmVFrlNSui/wAmm8UfXlGGy+tCO7U0m6S/NnMwNtVMyFrJZuhA5
KGMPfbjN5VethFCAmIz0l+guVl8DaqdUA8hPAdsbZgk/gJERbDL8GkkHsmACbJrGIXAaEBWdyhSA
sd2RgpWP1w73xs4OOuPezHJiMWsiIe0J8GZdk5SZiR9ToIFTgLLkFtPwlnKxdBMwi0izFMqNQvhb
gl+yvUaA4s6IAknltbSuuV8Dhhr8bVQB2S81vT44qXEqOsPaMpamO2txgzXEQiCwLKox6q+PmwyV
JB4OZpvrY4pFFytKZy9bpgHlGN6JoLF2QN9o6y8P9QGu1s16f71pu/wTbEvg/X9vsi4ly8brMz5W
rI993F2Xamuc97FiHdZWKUZRLB/DaL4QoiC89x7q0iFdl0wdjbg5pS96uCiyV4PJECEMP39sqC0O
hqKWYvthQiHlJERRvWhcOWTAZfOR1i55iCDxli7t+4Pvt+tWkZNADhlgcK93MZ/8ZWdZ786CIhsB
cstTf9uTSVXDgz9pXruYc8xKi9/38GPf7FXY+v4+66PTuvPry5PUxI6ti9W6u5xCSFWHdm8Kauv4
8n91cM431OPIiwq01yEh0UOHz7MPrBZrLqnbbRjYO3J178nl21OTISeZ7Ol6rOEmj/1zZDY/YTP1
gAQ/C6Ff8gyd2pD3D7KaP5tG99bSBy3TInOJZ6ZrWIbknE5ddjDmhg69MapHhRM72o7ABhxRH3w1
eDQVoXtWFFKClfEjgTpIT4w7P1Gdw1S1D3pgk4EF4pDsJ092IcXUZjEdLdGxVlAKZH/mLcwnerX5
N02FX1jahJfEDHI5f6N2ccpfbY/wIBf1ITcIbfD1mgAKKyZ0V9WesOVG+6Ivb8roh6c5RHvTT/Oz
bhR7X2l+QITx5ghGQZ0Po4sTO+H0XD3kYEI2o9+M2zI0O4rIJUGtxJ9uVTkpm2gqg+3ExJ6KyNFv
o5jTASKYJnRUD6Qf8cEjccPRZHu4OnROv/Md+RC/Kn6/X6vuToRdsY0UY961PxMZiAs4shIqYh5D
6hg7r2uXixaZa50wZ5LccaU0HdhFgpOWepBDbJZTRuSgF+OnSWhcznK93vUEHpLUcm5GgNVyDg7Q
wfytDqt/F3U/6yH7Zc7za6/Wnyylzh+VXlYHXXFQKXOpC8AG3eUp7jkjaKRL/6g4m2+M95yNTyWm
INBv04dT6lZJT/9NUHypO801ZFR4guRHZGz6OUzwhDsqPWt+YTXxbX0boN2ZqdDPGBsyopk2VU+w
rt/h7ri3VYKvdA0EelkykSn6U1ZpZ6uufmp2OVDhoOdU3ZGr8iUiFGWrSzJyZdWdiHlk1gY1THTf
8z7SmWhadHzSajyAx3vSOuIEeuqYhhYRgaGJVz2rqBKMOukwVeVBOiHnwgHNWpRnTYzX1DZRFRbz
bVawmM9UAS2dBuWAuNglO3rjqBwBOhKiRhpHLbYOk6VfknTaM8Q4qCS9bjmw74QeTjs1YLxpiqA8
6AUKRv1cdf3oBVMot02bKPcFo5ljP/6aJYdX4gfzDobuLmiHb1GhzuTZptMmQAgXZT/4iR97SxAt
LDNPlhZZtNmWsMhPfpvHjObqZ0FgQP+IhdOzR6K+fJpnSq1/p1dxMEIUjEoJpyeywy9GRDsBxxUW
rRkZW3kXo6XmmyjOhs4FavTdxMFq3yt6eonq4F4NUfxZ82MvDNSz0ER9w3alPY5nGAA7pQ+kq6Pn
VLVjYgUIGcfioESLtSIYH2sNjoxYshuU2XgDUcKxBV6nQNS59CW8viTtM1O/jRVdutApf5g5otRB
onZbsdtVxFUsiZ4Gh1Kt0wOtgzItrwh77sYY0xaXn3DpsniY+5XNeCRy86Rn9r0tq/tGaBElUXPD
wOnr6A9XBFSf64RTk5NxHCqniuoHZ+3pfowCPujJfvDrxrO0/hnacsDhQbgS9HZ0rYrziIqEs0sY
gpqnTTBKSrdxjdmCAMADnbeXWIWfSr1uExso6vowJfqm2rU5+srKiC6CzDtJtoDoIyKsp4tomSJb
CkrHlBiRue/O9fyoz6Hu2Tq868Avv5WIq+hHaZ8x1GVUAOlczWc7WvJ4/fCqknk2xeKXParfJzwW
iv9JCcUpMesl6QA0SfEUOLSoyAG/mI79Mx+yl6KkaKfSWDxPXUFXL5PE5ZJuecMiRkAxsLPsllbC
8KJ80eksa9bH3ldrqWAsJRCeFuVzxUUGXpv+Zd3KL7PaK7uxdScu/zcygrq9rnLY4CvFNuoTWBOD
47yhIpgu+mgiXM2mG3E/XqsrmYcTCAC6cJbMVYHtrC75NerIoGXl0JsB3EJXunZ9W32Th76opotB
5Dodx/yxNkmFh9B5NVqdvoK2tHZmbdxJ2BFU6WizzFzSfDy7V015jqTkL1z2xFTb2RONn3FWlXx8
vZp4DrXBgXxM9MYWeXrRW9DO+d1oFNyM9BnMvv8+hHVPlJ+T8sVjZk3s0V+YlMYVDGsy838BOazV
2wwAh/5Ld2jHKMr4TSmNbUpsKFMk/xK3o33M1OK+iQiEy3OA/VayrfS5u9lZEnnE3L4pirhLpEF2
cxvcDbphcNFrDQTSi54pTa+vKsB5nlIc1UIc9aKnKGzVV4xhzS0Y1Qcr1dUjCJ7sUk7ZNrSVhufS
YgqXL7HMsngXALTZqDpl+6nRJs+mNuuWVn+caunR1kBBT0BQZ1bOsa1KUrEbJAdLMSz3k1uDVfWg
TdVrhJXFMP327MRDcnLG+dHvhulGIhZ0MTRGOP7eQsE+OsneaHreJuPISmYLgbGVXLV+Wobg1kuV
c963GvWAo2xLyfGrbfGtpDW+KGYc/U2v1WOfqAeuS7QX7PyOdGUfknNdu6aV+4AFcFH6Dhkp2oRk
simqszOFxxzF4C1dbhx9+AWL19xlKge6mD+nDuI7C/dRwGSoZeRiymRyVYASBABHr04wDgeSfJOL
rIstnRd4yvr80y7Ge8t5hV7HYTGc1pt+WVIKwKTuuth02qy56yq8UjYXKWZ0IcaNRX61LsWhQCz2
cX990CxryqrrYriuZyL/1/b/+mBjYqM2ZkSsXTG47aLoEotfeF2KFvHWf3l33aRenrEufTx3fdrH
3XXp46Vsk6zkMUXXvL7y+gKcvy2ltY+rl0pZbMjr0sfNf/mYvdqV/+15lY25WiDM8ckIeHdprZtJ
4Fr0DRfX1nqTVbRJ1qX31/p4qwh54V9bmuEZY5NJ95O4HEnYwPL039YH5pKuvj6a2KSC/fZ+6+t1
XfettiedAPaaPmCxvGdSgVz31sW0b474wT6ls8qowI/vaEanDDwNcrktoqqKQLsb6Etu2mQi4J0p
3jEOGoI/EiTVEIP9bdWlLdBfaDgx8VeLsbyeOao7UEChyMBjm0VGIJsE/Ueld1eRtnWFA13vlLCB
j7vc7QMtvUYKjg8ltMbdUA7mRWuMz7FqmfvZYCqdWr7umelglVsCSQ9RXmtH27aNiwT+Nav1kwQt
FZrxoYPLfYnR7F/KsA5d1eAapoXCnYcGwXyt3sUSIQjDoqm+TOzeJiARZTc5B9nOxWXqT5+YiM+X
nnbHZV2ya51BQuFwpV1WaMtNbth42f0YeW/012bBrM0XhEjkiGhowXMDyQZ7Mltfo0zk1zgivXee
mBM0iVptSsPfgkHRPLVFt28I/dSnPmrx5UajdtHEgXWMq0rbhIMptunNVJSrzkwFJVplnHUik7iw
8RnxgkznubzMxXjhbEoOUpA9V2j1OC+zRR0owyWhK7qZENSCkhRLAl6ZMU1PqTCM0Wep1+V1toke
AnpMApeZ/wgdYuwQytKBQr9shyDGl1YI5PADyIP8NKdYcQonzmgDR9/9aoR7GUdfakdE+8Au1Iua
2ijxl6X1xhgm9eJYmHz1lJ4ITfodtR/F4Cvo50QvtutW5eTkcCLRgX70XGBDEFRuy+2kyR+0580L
GYCESAQtyXXc65YjhfkFdUpzaRv//VgoKa2AX2764bEESbeJ5wxr3rL5umT3Q7CLLX3p8OoTA8cW
SEwnDlY2GxdnaI19Escvs2Pq5TZASoGeTS6r1vViKBHQw8MMke1iPVxwToMXqMV8JOyDFijtWEXF
UiMtElpHfiQXXc2Uy7qUBsiGEDbkGDBKctAuso2aQ9RZQBkNS8m9NK1e5k4/1UjBsOqACrSSPrkI
PU0uhmwBwuwdE3fH+iiU6HorjIwKT2HHF/n3luvm6420z7Honil0JruONuXJ6DNna05ciUGrq5cw
w/FjL59huxz0643WRQWOHg19YVMyEbTi8xwOf90otBpRMC333xcJEZyWWXsOwHP+vK7olqcUcdf9
Y8N11fpq6/r1rlRJ2TMSQ3t/m48VH++6PvZx12krYwv0GwndP3ds3a40moxe7YsRIy4mnAO6x/o+
6w3xNEwBTGe3bvq+fx/v+LF71brnaU/lzKcX4K5rBg44x4zV/cd269Ifu/fH3XWTP3bj4yPokeSm
XXWtsZruAzNVue4Sl2iVyVPSyYs9hOguAV6gcYvy+4KC88EojS9Faiq3uNZzN6DyA+TTjPDEhNbV
Iax2gIJy8wvnbKjjD7XG1zJDZd7AYe+2uZVqpyLV9QvFR8jKszgwqg+ndr4L4pdGqvuUmoWn18kP
nXGuZwvH4STFTNckI2Rj8Os0A+qxJbKPZW4ZfrPzPUJYTMtzg4NxGOeTGdHkztqSI1jX9mYHLC2f
VDCS6ZeQec2e6gbTUWOk82pL/chOkMbbMBy0nJg+vgaadgqus59/y9TJfunD7yX68rIetTskFVnd
1wel7h9yUtk3bRuh0mfy5M52X3tJnnwNFSyr8zCTNVVRSBo640dnNj8QtZvHpdJBgjSSrHaMAdX2
Xxvfvs9owu5QZgUhiaax9sI8zTqnU+rNfJce53Pf88ECbBR7KM6VPbhkOjn06hFBFfHEmSizaQCM
1dYnJZVxP5GmCDxmFKubyjFfYe0TA6YOx5yf4KNeJBYVdKC9LSTKvaMW1rYk3WSseSgH8kk1GKOW
CUeaRnvi6tgah6r51qoWnoWJicVsGgQtfZljK3jKmmRP1rLYcZBcBxq9pBnG9z3o0p2sxzuY/bd+
oqDDT9k8pYd5NBOmYASLt6J+UJ3Wq5Oo9LpeyQ/E/Axna8bDGd0prWj2oN5PhWOKy2hP87YosGpZ
pLrf2m+xL+zL0E/lc+tEp5by5bHoY3PT5X7jUvyydiERD65WFuLO7JguFZmZb8xm3uE3sB61OIAK
3IpNX4jroAza1Vf9fVxmxomM3nGb+qF9rqLhl04+4Z4boGFTOh3Gdug8amfJRjrzvPczHe+m3zUb
wkeVIwMSwgtDBaXOQM5ZhvUulphQQrOvNtTIUFxPKIDsoTuKPKPK0SEgsLpSPxRT/GaGdnKnmgWK
Do4oKm0GRb5hD2Ws2zlKP+wApVtelw6vzPqIqBCzl9iWfiRt8Jhoon1vy/1P7dXCUVywVf91s/b2
q//+8x+92r+e8r8JXRqELsMQNMVNaQKCMv9u1tIg/bs7a2ImgLkFutG07JW89dGdXRq3tFRZb9LF
XJCO/w0ml2aZNHp/1yeoNIYlenXdwVQgYBL+AcoKWxK98ro0riFXyrivLU/Wi1fZKXqKWl3qRspA
wXrxZIbfuw79PUJG61JXg0Q2XH/yi6XIaAXjTij+Pm/12iNsrVRqRkvAX9y2rkAU6DW2a238roX9
LvSHxus6ZNoDVupZbYpjr8yHtNPyXTHKT3XmT5DACSBxQOBzerGoJp9g3TbXfkKRVVj4fetycvM5
4teozqfGCIl2jtsnLD/VBf3cs20E2r7qYOyQIx+49H2kF+v9UW0VlIZkTey0bmw+c256tozuM06K
4sVwOCkRweMQ9oh+cKi3Rk91mVYwKBOzugN/4G8mIAJQVrQfUoHO6PsYBslY1c6+zolHBdUJDWYj
CRzaOnpnnztRZXRgUgLaSeJLsnqb6+oL9GJiN+azY6WHwg/Kr0XR3EfqdJ3LMEQOz4BYJxTRDnX0
+nXQeKM6PyTDV8uP6BHij/DgizSbYdYenaAfUL7wDBHgUOZCxvDTJqkXvpqzBcyBz7GBmN+OgsiW
mF6ln9xbc1Qy58kaz9hpQ7TXspRA58rkwy7fuk471YXK2aFtyk0Q5bsZsfPOMX8KBWRXQ9h9irTr
PCSOjznEFRrJu411Rz5i5uXJnVm1kN0YlW9NZ3iTzfB1tLKKyKfAC+IIFH8+bKNupM9FbPC2jqnA
RXnaHGeftNRl1gB4CO08klxw8b0bDjTMAN0jjlZbQpXbXd4kMELs/tR3Gf5HCv8bAwTkNp6Nbttz
YS3rAXXyVMce+rmrSCeym2VieGmA0arvT/59ECvRNU36ert8NsUcK8+tj3dQI1a9WAREQ8/vwJ6w
mRZ5UtIxSNP7ssJFbRXtRT7ZehIcApjFrujerBr+f6UVr3lkJvtGzcmtih2xSe1wIPFcfQlID9wE
9mDy8fjnWXWKYznQCVECk755b9yMBgNuFtRk8FJWoUH1QiQq2SjyEFGQP48aJjzEDefYiLl4Mt3e
ambOWDQKPjkCRIdTGRy2rYqiIFNvdCMa9Od6Rsbt2F9rvsUhQhAYRjqZtEoybkVlYBMx0qMYLBXv
Rm3fs9e0nqnyB0NqeVOP+zdN8pciipuLXRQ5/dNnIw07OiH5Uxrkn1RV6bdFn1oHvHbNdh7PpHoG
51pTyuMU1nKHfM1mzDLMn0VEqqgV1Mp3xYiu2kBWWKo6DUZ6ziG23x80heuaaai3OuqGvT8rcmdH
2Ysus+Ka6XaxLQum4VLG1p6LpkH5zb6Epk5QJqernJRxo/aCYFaAUGrXVrW7X1VXFhep+pcZ9+AO
tBf6SI3k80blM5h0QOWq0hZMxjEd4AL6qpOsd4Z1OXrDiCLJapIKmBayfDEJczsrY3rnA4Y5CAyl
x6g0U9TvtLG6vLcZmzb91mqV3rOaRt+Cr++8SoT61q9ziYEd+qCqWdq+xs2zjbMhcKXvf25bM37u
mNEU6BjcfvECJJmwT4WKzgMp6j1/ZzsZfBJEk+HaYf5VxNkFdLZ4v0njmIKkf2xIra3I4NkrAjGy
NrTtnWOMv+hiWk9JALAhi1svKBEsdAw6LIsRa6WKb5NSorUOsjPn/mLp9NeuQib1dhW1rjcwdRs8
wYvb9uP+ukSS4lKBWYSw7+vh7VPsWe6v6z/uvm+5PihXM++66rfFddVI8XDXjNr9+hLrJuvjf7xi
Z2CsNRL9k/1dX7zV3WKUZoiEjTZcDK3vi8pitl7vr0vrRuvNx3MSucDe1tU2xV0smX+/3MdzPh5b
n72uWCrs9MEsH3HnAolbH/z3PVDW/Vo3eH+79VV+W3x/2vou74sgVnCUJen+Y+d/e+mPHfvXv/V9
yz/+zvU5Y43lepSUYD9e92O7pu6fJivId3++1fsf+PGnfzxlXfpz8/XB3/669a1/29OPp78/87eX
Xz8CPMQA9z/2sCx7fWs1GI5qXeGTXp+/3piialRvff3fdmJd9fEZlYCqSoJM95wCvwZWr78/4X2r
0RS08XqkugaoDRqpmAd037rGhLi7RRBgXgmRA1dj+ZApWnGS04JLLNNmdonv4HBZH/1Y1SKd2Auf
cLRl64/H1yVrefL6Ch9r31+lCWpe67dXJCgecQnC8rFKqv/k7syW28aybftFqEDfPF72nSRSsmRL
LwjZTqPve3z9GXszM6lUZWXd83rCETAAghAbEMBea84xjwMmf5XycNQLU7CcVSoKx9flKaKVL7Jr
Vx9WUvPv90nx9bqJfEA+zw8nbTOqA/37yOM8oNii5O8VQDSmmVN/iKnJ9Y6EvJVX7J6ckzA9ozMa
6AgpTe7skNBujTx/3N5+oqU8FZT6vd7qOr9I8hW8mctVIhCKppPvXTxfTdP/5jS/cSY3F9Tr3kg/
oganOVi/ZzGZCgjNcmIL7MHfLd62k0/j2ygXCR670nEgtYwoxJrG2ZslHhJ1/J6HXr2p64ZxvDfT
CzSN4dXPbEgZXOYjpAqLUsAUbcFOaHv+pFysaIyZSMh207C9qddVT0HC7sB+gZ7e4bUNhoOcNGLO
LagJL7KsD3YmvJdp6no2Bpygijm5WFIB3fZusadTEx7lZCgSrDkTV/MC+xxuxNrNieOwiwW3bq6w
G2GKFxMHbwpkfNppQi0z/jnpIuVXqYHXQ80IAcfzweNhVjnjcYmOkzHj3lLGaonqYmWnvrJLx4Ry
y5zvTUjaMxoZCw+dqN332BIXxNzUNLaQuTtOYwCGVWB2DDGuEkPAtGo94w6apDK7r5BO2XfUKCou
Z3xu8fiYUZndh2WY4iFLTFg+wqA+hLa/VxlcTrN28JQQrJl5dMwB1AsS1tWVlif4bFdknk2kvGEU
O/K7Mc/rNOlSTS1AvHBMZQFVwkpVfp8jqJ2brMK6Q7LVH+R3wJFdtTvIh+mSG4CJKBs+f0dMhpak
zyp9dAUAThWWe9L1gLsQJLTDjThsJTVPMuISx6IZPgj3vlwm/Y9bA27zbvg8q/LdbAeIbiauzwiW
rVAKSazabYJqwJ2WRmbicsu1jWOZyH8UcXxbWKThreqEE8SQG0xx7N0OQDn3ad3UdukKQyZRS+Js
iAMOrUCwabgLTBeGoNLq4i19WLadMFozPovwfIiTiwTfXd+O+LAlEU++ZXLVwA4RtruSx5T+5wEH
+oGf5vV7EEeb6+9NjBn7G0fuSo/7K1sOlYROmqrxzRfABgmQY/yYHxQaywnd1D9WIs7oF33bVCv5
q5OHkJy7TeRnIBe5mnC7GpvIRrnYEwaDOaLi2i4nt8UpVV+HIEgJAVPPbTRY89IV0NXrrGEi7uzx
Xosgkuqgo8Q6xPKoFpNPi+TXbzKyM7etgDx2kqr852SikXNdF+huteWwAHAp+MzJoP/WqlO9zg3Y
a3IShtSTR5/vq6kqf4dtCupg96sk5WDdCNWZ/BAlFVHOyXW3xTbND41O78e3ENR2lr3pKfkJbYa+
mganPtqdjTCzjMsVjjC8vYGFCWrimiffEBo1hk4ahEkV8WfeiPq9FujpSldgtabCAQPmfYPDe9Wr
+oPrO+ZK7x37EE0mSuNJ71ZJqKbHkXzpIIq/DEMbrYOmTNdajTtMvlhk0sEMgIkTOuLznXwX118B
2eV9jmIjnZt2NVRBcOwwF9fodnfy6GiNLNnA9PySCPTH9ZsWc7eDAQ9tfDCf8jHPodKBohrF2MhM
30lMNQ4Ez1tHnNx0ahgMAjVGoCkYsq28qnlDdCDoMg8872Bza72LMNGROPTSASLYBHUKtC1FzVb1
IfQBXbNOcEHGa627NfNu6zTlpUrQEZqzo/A7T5WFZZnFCilqt6qRcyyBw6ao4op83cx6sgtRamhl
szdiqJtdDhUxEb+mFmrjwfQx8i3ksuYX1sJLuNR6doeTJseKiW2jWt5INqO4i4ZKwUi1U16MOKJY
ADwvM/u103hnN675LdX1l8HeGgx7l9e9Yy4RYzXfJfuGvzuQMEMZ9pTlzgoiAaF0I4baFjqMbdMh
FxrGWlznmwEKY6gVyiZqtVMp4bRynXx0jgF11U37JRSdqhkDvk/hdIPEpTg25vfZxD6oN4F2BIDi
EAp0GEnWPWAcQ6bW6IsgowFGwxSJHZSDtXxhAHKbbZfop8IrHmrqAmsVmMBC+YUFpDiGVf9NawKU
BwNpicGgb3oibvHNYj4UZ0o5ySXmqFF/M8l6P7hIPEAoPLl+Fe3qQ1yAPU7FRM7JHpDvaaBrzM7e
O/0DWqh4HYe41XLOJeu8JvTiugG/3n1ivxPe1dHiw2Lcq/6KnoW7U/0G+YB4b2EJClodobRUtjjp
ikmfQXLpKbKsUsRNi2kGxlu/BEo7M9hGXACenI/HTl5aLGnrKfFzob2b7uI2x/5DzrDbcnWQn042
ifMuPQVEN7Rhl9kA4kbSi+Sc60Yoj28rPcE1UpoJHq4abuV6CTiSc7eJ3My+PVcuy70mUR5uS40v
UPyhD9vJWcxECYoO+9f1uXJdFg/7KFcJC7J+JFiy0UymsBuKNqDLZiqrxkIlniUzORJa8jjVvmDG
PhJioqwNHYJX7YgSmgKV0DeAZajg/ybvezBkL3NJ354sJ3fVjXDecMorHHKVvRxtkBJdvs1cbU3J
wlzXIVaDOsd+WBm9vwrq8Thkaf3DH5GLDaX3hs/cXRQTNSW/r5yl2UB4oJBarxU1AdPQz8rjrIc/
oEOOuFbeGsNVCV4Z/AcnDGq8AfgI8ySa3knHPaGQs591al/0jirQhr3VvyXKUT4+GJDmbG2AdufX
/lOldc/2OI/vZtiEywiagUgCae5zsptlyeU91IvHnJDlU5AWwCubyNq384AtlnrMe6NC/u6S98ZL
0k032yXiAzSDKFDv5V751DjUI8u886JieLBE7LZ8oHWV1zA2s6ehrPWDZfrJGrZSt1A77usLVRgM
vfm10kZnk5PhtQPAML8MJYob8SandgAD0kTGqWwq7czohx8E9+tn10Yb10x5tPDV2r84c6QduxFl
vny1CG+JibOTb5lSz7jrWg3xehd+s6BoylfVTSFO25gw4cFJXUIr3ej6cgnRImcGY965DyYNfcEU
XHc5OXAFR0t/mfK4pVFReBhg2+EVq9/1mSFtXwTYhnFoLCd5Qp/5Jv+UmkYkkAc+mUVTZtzNdgvL
TXwRWljcu6laPVMZLPbNWGcbcu6Dd2u4fsE0zUzw2Y297wcVAF8yP8odDiVJJb3ltvfhVIL+K1yM
IuI7stz8WceuxrAwSdcoe5ODZsXj9QtUceeG+vA22267SXT8PcjqrOcZaabc6xw6AMbEIdb5tv8g
Dzu5V7MC34g28dFUp+hIc4aWtXj5ucbtpe4UL1FhQ85Vx81UleY+dArvgvujQyxp5D/yzjyYcah/
xUZaEUulBIcgrsdLQEzQdYsugMBpK/E3JTJj+mo1+iZOSJcGZTO/waz4ISz3vhVN37oo99ahUc3c
v1Ed1Qp75xkcaPIvZRP2WDMNX7nb0tdxgDJE8/zmPLUupU2xHwtNcTwo/WtqUQnDl5Bx/5CH57rG
cS+3CFDJBGrvvzaeAz20zIYjAwPtgTIx0nTxfmoE2E0xtW/BpPN1+zoXejerHlQ/rK/7sPHyZq3l
vs2V463GUotPeUEdGqR4f92i6wPEy3PzDgzGWMWp2Z7ILFfvLeAH178ycg6gBfueArBe5aNinMAF
lfdOU1vXXXj9zoZTfpIbqCXwCYc0l7u2dbw7LhH+dSsHs0o8Od9psGVc053mLkHrwiFIkA0m9fRH
+vsLKrRwNZqDcWeYQ3GX8rdWST1o36lrync9VqSsdQq+fV+BWQQCGwcynoDv0GvlB6fNuFNyLm33
gIvUU+eH6sqfU7i3+CnEZ99MI04BKED3rTaVJxOo9KoNWvW+6Ph6+p4ytVLWP7klpxQ5tOqjE4RE
ovtzs8vmvH+cXejRvWZXP1HaLFK7M98rI1OWacQ+Ko7PY85rpKMcKS9KGzxe9+aFT6VbWC++kipr
ulnJ0dEU856DCTB06PrvLl+W3DQxUKNnXVQ9WoXZ74rEJ/+hKKzHwqahITfJi3GZU5x9N50hXpVJ
Vd/rmjkcE6uhT9+X1Vc1rc5yU349XzpUXi+UVpJNy08C3LobPgx0cbnzyZvvBrYFU7xjg0Htwm5t
5YLeUN9x86QAmDbiJyegJJ1zl/8z46hUvV55ixXBTVqlShPch85oHtvAHddRxs/LnEE3iY/H1t0X
BGbRi9m0gv09agcdkdbDCNltiRdO3Bl9lVvOnU+juNe0ywgpYkfGNnEkfX0cu6p7QjiNslnscArS
dWF605sSlw292pZASTUIT2OHM6HznfDb3CWQssS3V3rf1L4znp2Q6FDwGe0hUVX1QXMUUhAnDjit
v5MfUEXpYAGbsb70zZDso7Cftm0SWE+wnxgTip35YBJc2lVvvsq52kUAe+foSnHyTeK6rKhpv4Hr
PspNqdS9R2HOdTJDF4CqFa+SMhZ0lz33Ys9QP8LSMH90SIt1r1Zekw7V1wBd8pRbWnhvxUm04iay
/Z65F1wn1o9RSbkoeo7yYGSqDtXQDDc+ytiv9TDdyX2FrfpLiYP4C/0FZ9uAVdl1M5duyC/QYMQ+
+oiYssnXvnnWDFrJDsdjTALHA5JSlSoir0dO5GIXeMq9q3IwaeLUJJ8mni+3MIKDbPj+X21pa575
jx3t/1dHc5H/paV9fcofHW3V+5dq4hq1XMfE4ivy1363H2s0u12NLveVeqfamF3/sB87osGNH54u
tqP91X6s/csAKQWaynA1y9Pc/1V/25axUh/899jOcbZqnuvqKi+IUL6/Glsz8PuQ5+zhBEBJoC3A
W8rJCHTloEX6fNC50VuSQkgfTWpWKwaTMqxG8hXlBDrX17zlNzNIEuQ0hHQRPWSUcs4KIThnISNQ
RvbceX00lUkEqFx3dYLJbRTAG1tI53t1jFF4F9OXsOgZTnuiUKJy7a+/qfp80kOSfyQg8zbRQLpg
QRQD5oxwUIy3ZvZVGuik80wazUJ8Knhkr660CilkgMWYbiwFFDnRq5bkn5lizIFm7R+zeur9gCva
MNLPGeDKh/sehdF1yzijVrxMk3haxUByFrZU+cpPzJ1ILkpMwgqlMleuuz48VNmxoW6pbgYxVJK1
8FaMnG6LaRpCPc6VMD4gFJDhKfmcWCpxFAzlgoF7qOtauayIAR3xQCay4bxTl3MBqYNb2PxwmyBT
4e0H1BkZW4lvw5opoGM0d1ay/i+bDE4fl+r62v2xAlvLOR1QW5Ib3LYaav3FGgxlPWN25RasepSV
b9kZu9XA5VyEgQlwsRjC3x4GCeITDUHBbqOM2hfZz0paEYkkN5TLOulNvBuX5tn1odvTP+zz2kib
2ora+pRpIuGaKB7RoZNz1zL8baXcx4fd3baU22TlFr8BbEQlEZpcSKZyjoKKfjCsFF6znJUr5aSa
0zcgBD7IHp5xm2R/LlqVMu3yAnaYWHVbf9vWahhpFuVW9kH+Qwvk1iORLZNri0Su/NvlD7uSs1E1
xJvEMr7cniLnrvv5vIsPrZd/m429nwbXu/3nv/BhTym94YXWQxb78OwPj//Di//whA+ztxf94al/
+7jc8vNL+7xlZMNOM1ODIjRZHp/amfIY/4/rPndFrz+LiGyn3afn3Pp8Hzp6t19R2RQ1zTrZCzXr
ES02p7Tbc24bftqtfMCeL2FUWntZvZe1azmnCX7ubfHTusL06e3Kwve/zcpN5UNyTk7kjuQub4vc
JnAGlMuZ3J2ctQawQ7TC/+mvyw3lRP4ZGGZflG5IN3KVnlA6+iZn+zjs6e9BnNqqAxFDIgjFFlXr
aRapIrFgFcuVcuKmOmbH60NyK7n2WuB25gr9dxUPgtcT90f50KzG9vwkZ1WU8sXDh93odkBASwkL
L0vgcoJZ4m+D+jEXtJ/ryN8kpHWuJpQUnlIDqLPH71FtvvozIRMZTaA8zHQyS7vvSUqIRd3C2O/T
nxOouAwX8TpTGqI+y1xfDm50xHZcEm5HJQHzaZcdDCf4Ycwk6+VcdxZDomVLv8Yj9uFVXt/GZGKD
nAQNW/ZfZPtLFsjl4n9cd61Ny+uwmMhnyOdenyEuFJ8WPZlk+GnX/x+7YWjcbU3TvfaHPHmxlbu+
zsq/J3cD2Y8i3z+/kkyNGHVPxfbjqwFVvSn16bGUV7JbhV3Oyd7Tbd3nbW4P37a5rSsrG2vDbVkW
7j/tVu8FXluuvO3if/dn5G5vf+W2G7nOi5PXLKFiPYlUOVn71sX1TM7JdXKRK/hZi9Vpc1vfS02K
3OQ6Kx+K5XVVPufTHuViJhvV8uHrlvJJs7iMyrnr47fl6z5DCpuTYqWrWWvR4xbKvYUw9qipb+Go
ZMdwzk4FXRbuLiYQGt0wov8aIDpxR4pDplkVbqKuZt/okLDZ5TIOy+9JD13XnaAHcn1u1zZjTfo3
ibcVzOPG8woynzQI7fQHksR9M8wANkp0SJo3W3H3GnWT/eASylX4erg0nceJMholGCVcQO/9Ec89
ml/uMNYROilSss5B5W+bcnQPSZ1qJLaASidBaBsWzbc0Un7EGRLsSeu8NSmC98FALSLW52VgfW28
HH5JhDLeGpyllYSI3HG3pyq1gjQnUrWd1k0V/kj8Al3kYO+MRoG17g/r0Ew2WTk2635Mh01OcY8B
/dlXol9JTsw7Iw4VnIB9YohAoXZAK9ckyfuUuoj/8B4fQbkWK9d2DiliycxIxvssKk/q1EBbqdrV
ZDtPPdnqe6vaeGFNu6OoPOAlyrg224mm4RA9Ij1VVnYA/+29zwuslV0R8k2qiMvRtME1nXEXRO/Y
oUDhDq9q89QF5bkyKQFVuyIjpqp0xHnOCrdzbeAEmMC1JREsTMsFYwbIEBCpoJddcITsRAb6QddB
9hotWrnOLd6KAaCD2wYKp0XfWEyhcdGNn2nvGYfMD/vn1EH7loTTY9baJ0LdXi3LBzCI+6CbLkEW
HGIdLF05/iozjUZqVfsLqwSHYg0lota2ASASTmAo8zDat1TbudWt7xCN0/PmpFqpRr4xkRVmHUI7
l+TpJSbdHzE8H4hfunuaDFG0qoKV5RURdUX9tQ/xVdcZfmqU4ZVZu6uybLcayAkzsJy1scT5wr0/
AZSbLuJt2fOwpx3ymqNSfei7cr5039wndez6LT2OAZuo8psCOaPK0VOG6kvhzcW2BrKWBiFywtk4
GylMlHwTWKVDo6f0lq01mkut7wB8hvPCFDpQTKHVIscKQLxns6+kWlToRisXQh1No5USoSn1EZcO
QmVK9uBrkNBpFfpTUPkd6UsPvYoydRIaVUs7hgUcayqGpdHaRzdAyeWlEUKJn1SH/c0AGzHNSqBG
QgHbIoX1kMTmSGOtzicqp+RwWIdCkgtyuNx6ybkSmloLBdDSFlpSRATkjmSlCJSKohVChZkPjpGN
aQNTcIVaF7TCYyn0u6ZQ8pIe2C3i4bWdxwuVqnrdRARSdTpwF/GMSSiCQ6TBORLhXGiFXUTDEeLh
FhFxxu+jEapiqMyQtuNLx40/3YXUPdpCg4xeYZEIVbKHPLkqJu2ox7G/5P0EaxMR8yjUzP5gpksr
mMrzmNuEl3vTrk49gqFcgwCdtLuU/KrAU2akILYQii0tys7AZMIFFDFzmUHunYW+WhVK61Jorh2p
vkaGrQs9doUwuxYK7VkkSwjJ9iTU25rQcXfcQldC2a26hywMCZQx0vOIKlXAxifCnaxnjC75pp6n
XT8kxX5EMt4L7TjS7WZdUm6f4/7drItmMQ5EsEITIFtYqM8RsWctnR8LWXon9Ol6Qt4MB+qz0jWw
H1vDPPlVH1MUfjO4GbGJg+d8WooGL9p3u2YHkRCYBgjjG7PaaO4x4WjcWzUYeatfTRanBKtGE41M
/muhIvsYqE+VvLKVYTZ31eARV9u3FUghuq5zruUIQcdvbUtB1oqHXcmXu0Ds8hvAs9/yIryjPrez
4/HJz8Ei+KUF19Q7pkrlbEoN3xw3acATivZLoSscFH5BMpeShtvWMJ56Q6MrE3l79EN47pRxOg8x
sAYjUrY9HKFFGKYUSzMLEF8BOxzo5YYCe7cpsnkbYG2tqvHeN+xv8FK0Jb1rLEiCdVnMr6sJrHjl
kBMWpzH+KhyTgweyMGWp9fxNMZiMR2koLoM5OMZ6BfuIHrA65f2Szv1zxM902xnvWoHhf2iRJWkV
NnIKT08jotqV04cIhVvAGTECb7o0pyTQvmgd/dDW60+q9ealfr4tdcKzWlNglyhvanX2ZPgA/XEX
BUslTyrcLKjwvNZ6ov/f965+hNlSVcoR8TOcpQaragzb2CUADMpzt2gy74gYRwe65brrwL70MwSt
qOQ3OfhYdvNK0fejdXa7lqC4BIGUw7E3JB211SbZJ+3XmruoJZdG1ed0R4f9jQECNn00F17reZvC
p1lp2SVskQS4SQs4m46Tua/VeAUZvznTF1tPsRlfqM2uONuBSJ4m8xgVIbKcMV11gQPRWDixzCi+
MyCFzhCdySqEtemY26n3X2abeDokLi+Trs44hysBQUqX7eS/15117MkaWQ0JKuM8sX/L6lRZOeME
tzgPcEIxElgEpY7QgjyuxI/qdeocdTtUoRz5WKFHT9u0YZWsYy2qFgCBXisXfIxXZyJTkFV1qbq7
yVFAGufFKxW1bD/33BF1dkTOjP089tPG1rJnACaguNx8B+OKMLKGQInQm0+Vi4CDAv8X+lj1ojNQ
rXlGeA/He8AJZSWLSot8DAe5gDYFINfjh/pRhQV8j+dx48SQqEAJb8CsDlg+MSe1/XvfIVXxQdVF
YPQMJw243OgWB7R6qFB6YgTTDwPNT6yoQqwfRy9+FqcHHAD3Tmd+N/txE2pzcFAxX3BkeAtTV+vN
PNEKrJV0C89yUdjTyRefdKn196QnMVgqOfMNLU6wdljnLgxnw41+lloULyeTG4UGzA22dlQkNZTx
BZwSZUlPY9vF+ReXAlHH+fhgB94mJGf0Lo8jYDuW3q1NWA5dqNrrwChR9KkFwdv9c1XZ9apt27Nn
VKD+e2OZtnr5YNn6C/yFY+FvR7sD0Gsk3LGKtkKnLrKKpmmindiIr824jJaWLucsOEV6/73Eb2aq
mBLp7k9LqJFocXzy2/Tw0RyJaJ7idjPE4c9kfLHBR0z6+CsdiLKtHEVf5IG2bwSFyTATovJMhAEZ
Asvl+MuYOIGoFRJe3TGfXY8Ae0OlydW7yhLShbaonH5CDxp7yGYIAYiS3N9X3EKrdXEqSyIgbNVs
dnhAUscluVwx9l2I3b4D9sBfBNBbkyQBzm9lVoa6rxyg3YVp7DjHrTO6k3d2HgPa6X90MCXNhKT4
yOWDCwktjAGFcefTHavQtg9+ZR+rcpenU7T3DDI5GhA5gwZFdwahrFbLNCZikeiNpQeaZcvwgV7P
21BUxkOjiVMnKaqoL8cVOaI/iAPiZAIFvIL+OwfuF1JXS4Z126IptxP+7QUfy+NoogBR8pIsCvVR
HzKiv9T8yeoIuGvIcFJL7FY0f9IYQ747hvpJMau1GundjpwloiQIKSzCODzSZb5PKEOPM2Hlpvat
jkJvwcnQXsdJeeI6yO2W7fJxl/GyKzwSDLhRKE2Q8oARzS3Zo0vNwiDSVINozr71La0oq98ERtcu
NKN4zDw32qZt5uOpRQuZknRGlw7Ekj87iy6K57Xa6w+xXZ9xfLeb0FD2XeLEd2Xc31vRz9rV7+tB
t78auUM78VCiYVuPCbXuOf5tmnEe0BTj5sizwrVrzRyjeK4Vx6RigtKeWzRlMbh+uAwLjabooPHj
ixa9EiXcmVw0fcC54Ov3dLTwmLU1lW6i1haxYpMvEPvrVkupNAxxuejU5EhfFRhwPa+HYLrz61Dd
5EH6NexABOf1DCia8Q/wgfK5haKlmwnZfhxgntZZq3Sg3DG2M5AjTHBT9EUNCnuV+8MvHfGU4/Xa
Xpv6X3bwTDkea3Iz/Rqy0XixwqqD+VOKG8vRWA8aHdG4aLo7exVrOpGPpn+k33gq235ee50abF3l
LvOG797UJHdUjjaRZYBoGZs78ErVsp6DfUBVGO9R/o7qDRpES/Rlr+7t0EeL4XW/lW45YS1dI0v7
0etJvahMm6KNFwFYwhMapu1PDHYeMobx6E4AtTHRrjSbi0LpeD9sJVvhFwdJ5d1ZTrM1a5srJkKp
xg8ubp28FLq/GzT32Wx6OssMkheGM32p/YpvtXvWgpGd+aj/HDW579XmxFk6WlaIal3sWKlevBSm
/h4WA4xwZ4HQOyUOEt5/Es33hZKSpAPGYtfrpr6tPb4yRbvUAsGlxpZ/LkFYniv/aCo0D3HVsWoY
+31NzAUtUrGOOGQAFiTb7G/PCnS46Fk94q0We5IPgPx/b2dnXFXkTxrh/NRUT01qDudBG7atU+tw
oQcgOnMC092OY15I8KyUfUCwKXexcdU5675vx8UYHVH4EqdkpXSIx+DSismU+pea1JU8o2EaDIDd
xIRyJHlnEzEleuH8vi63pwoDdMhP/s913Uy+go4UbFu5yqJwLf8hE5OOg7EEmMWPQueU39abMdMh
aooJpdly507gQeRi04bGOa6d6GHANyxX3dY3tvk14vb3IFe5SqWf03KcV2DJi/VtW0P3CfYLrIDr
FZt8eMBYuAa3L7c1ACZAuU1Fvpd/WD7gh6TCeq2xYnBaruQq+WBEusYRv8+TXGVlZXTvOMpqCML4
Qq2wAO9zbjUtugzV+GuMKn8/aMadOsUpibGWeZYT5C7dsmhta3Nbl059vvXRbSwTLJsKMjLfOBlK
d0isxDpHYiI37iKbdg5KqQmDI6l3LohSPw1sfP4l0dNyuS6Engb8wLKUy2Fp6dwZjee4cR9mBOBr
dPMDv53OPHteojxYEe4xFgyGN9cJQ6vXLiZdZUI2o3AXMpP8mRtcHP7cjugSbweRprruyAERdQTp
dM7KrLsvybW7HlHwVWFzoJzy0qx5KLj7upiKG1x02GGlH4xHuZmc2FWhI+HKy51clNtqLnxjq8JO
Ip8l1+kTamClSO7QLY5LTw08SCuGd4ZgRIaw0b0Ffu2d5XpMeP2DjVrcj12V9yE287tpXzp6eCe3
YBR4ViPNoGzD8VdMUbtTAs8+Q1p2zmUeVmstdOcVYyznLB/Q2rjZq6Ugl4rt5ANBopr38MWWRpyQ
mt56YbtpMhi0PRhg8IXW6bZtWFWwFJPG2aZ6BU93Am87K354IVCKJGNzStakAOb47NrK3xge1Tdk
2NGlExOzbdo9NSXS1MdRXfyfbv4bFvcE/+Rn//reQGcLqFl95I///rQ/FACa/S8Prj+AEPD2aKFx
mP+hANDNfzmGDNHTURn83vw3UQyoOnT4D1jyP6LyrH9ZpqXxlWjcE5oar+5/427/K9TadC1o35qn
AUfXVCAc5mfoN7/iTmk6+5KoFmLqOpk4QQX7NlCHZdBl+TozGBq4MAtbT+MWDn1LrqoFI1o6lU1J
jKVXe7s47dQ7JU1+ffgk/4YFrgvW902ZIF+d52meo4IBsDXd+pQMEFDsSh389xdbg6DBresdYQGM
E1zF2kepduF68Wghw1vQVe1WE5dHguc0bdcFjbl0MgaPjJMJvyFgN3St+OTPnceo24Ezow3hQ+dH
myzLcTeDDDIK//t/efniw/u3l0+egOpSiUV38UlYUQdtMtSFRiScN5av9VyQpz7H1TJxynJZzqa+
CrTQOzOa7HBfTYHacl7XjxkelZMRmtFJh+tcMSq8d4oUdiP6KLfVnr2y3keF4q7yzM82EWlf+75v
HnVHb45+oC0Kxmtop1XnlCnp5b+8J/GR//U9OdxaaCpEfY9j8PN70uEv516cGhcO9HxbN6oDJdwJ
NuoQ7Ds97xZOiGMg4fjYlInr7vyiUg6onKbTaPrDNnKrZ3ecqiPpYxsvrrR70/2ii3qqHifmo50S
iRbkGsVOyE7//NIlR//fXjq/HXIpCX11PudM5GUOeL0kX1Er3aWK5PNx0rZDxggxzRhFO0EfHvMZ
DGc0JXc9noe3shHV1Y1Ft3MXRxoNgLqNttiNxo3RcUEfEtAAKF2W3CFGRyXW74CIRjhfcbPrdR4+
uIqxbml/HEPTQyPpNNMyjhKPuGMn3XBsIO0zqeMark5HRGvGdZvp3hqWGGjBIQw3mHmirTKUxc4x
HqwA5VaKh243+zOnch/kmt9y547kY19NxPyFtncnJ6RuOb1NmLUtkmcS9W4aq2hvRWTjaGTkYYsw
FwOqmjevsNuFCw+9V4ruDoFfuuZUIXo0VOTdWEMRq7b9g5wbkv6cxKj0VENpHg1dL+4hWu4LzdvS
bVl5w2BzK5iQZW/Wy3pMtLWime1iiutqPzZqvRqU8udkj94+i5pv0FwGJDSueQm1EtxWU/+XJAH9
7w5V23AsRuyWphrmp3ANF7cVEIVQvyh6d+odqlIp8kZugJDLCAaQ6+j3kK7dfTE1zyHDiDXZQhQv
AoK1Z93X7kKkGB2FCC0B9QZ84zIoqyARmH0PDs7MAMCzcu/rPx+mAmryb78w2+PE7CD/0vmfxz/k
DNgKcD9ujbTLbClLTtzhY5DYD0TyZSvdztxNlesxX3wAoMZx8zv09IQAJE+N9656qn60wX26QVHv
Btc09pTwAMuHGeF1oNensIu2//xytb/5lA3NNVwHVgunhc/n6N7zGEwno3bBV1Cd6UAt3Sl5i4b0
REOpW7qEgK/i3D1ANjwRYJactCB+jhAC7//5hRjI6D5/bvQMVcd0ydBwrM8xGv7ktFya+JZADjxV
iWae6q8pGnuiAoxFqCrdS9a/JkVuPkVzchfopL22g64/yI9yatoNLZn0vs5bqsRTt6Rkqsb6vqQ5
s6gbzVpFsXLiy6Ewl+dI8TNnr0f9I0X44j6vpsPg09AEEAsg28FcpCj5dFDi9FuchMryn9/q3x0i
hqGa3FKQb2v825lMN/G/EBumXpox+mF28NcG0m3IkTecVRpbjwyNf9mFe1EUkgpLf0zfQJPfMf62
13oEnruM2247uXMt2lpHvSX9CE8NHi8vV1aVQpPgn1+w0DF+/m4cbi64ZvDPsXTx3X04prUyVuGC
9/oFw5SLTzrqt5ykt7PT/Sin1nlwLZMgpRQAHMFs0JW40T9mhD3tG/x8HeMSMPba2izG/yHsvJZc
5bYs/URE4M2tkEFe6ba7ITK3ARbes3j6/mCfrjzn766qG0JSppQpCTPXnGN846flDu5FI1KdKWP5
A9kloZkqXwr5QulxmbONMyMA3R6Mo2t+tVEok6BjNBizMUoU/IWgx78bezAroO3G+0Y1gEJpTn7p
c5lf1IqDG7OVo0/PqcoUsGMFssNXpgXKkl2V0i0BMHaDuHzkquDexTR3W7XQHwULQSS5WKeSSntS
eudkCHI+SqG9aF5kvOUTlmFNL82TBQ6MIdR0DW0DR3wMDmh5U3pjDPv/+XP/R2bJUkA5Dj6KVX1K
nMo/84VEFoU9g3TtyfMqUmmdeXiW8VyeZ2AHZI3Z07NC1LufUF9cpJwBdY7yaJcSnrWSN0GumuG+
b83T7MJvK5Rb3xvMr00GFEKNBsCU8YJslOcqeusH7N/kXe0ZwcLmNHqsMcRABoU0X6LC9sDzi3uq
FParS3czK/QzMBr96pY08moJ1FpPzf08pgGK+exlqGfDX7I085jZ1sR1cDMKPBE5MgAgwU3/v+yh
GsX2/7OHIs1FoWfyeVn/DIFSJr0fbLTdT1NVfDVrIhtdDDsp1KMzzh+TWbtC6uPY1H6Y5PnZkt0G
499I6iLOerJn241RMYKk1bP9n79D+59V5KIONl0WDiBQVBeX4X8eO3kX6QRMyvZpBENyFmPaPjzL
KljevYW14l4aB6AkyvwN7KGGPlXGGr+m5eXalQKJit0X/vYQwDm14DkrxrVxQXkn/aBeZOhdZ71U
/Ci06dzrlULEb0qYbjsTRdDHpM3QSOtN9RngzmhzXVQgKhFnYptB6nTvEGLHI/mK4CKTQ55ZNUp9
FpVTRh+3nr1NXCMrNXGVMOlm5zfgrKlLjghahS2pBf2mS7x4DymfTAozJWc58qo9kveJkGBja2ia
vKF6EKns8aDuqoxTM7VHSa2uf0lzTcMBaYAor8CYetEIvsMzI7+N9Ba/KwkDBlDnrVMk2f92/vVM
Ysz/Y3dhuUTuk2NwVtNNx3b/cUKbsSE5xO9ET0Q1lLdcmYe9qWRoQAp6+KVysaz6VxJODHpn6R6B
op48rD6v3aw0R3jRRDg4H+7UpDdL9mRU684MJb+qKRs1aNdOg6dq7GS3tyAj+cL+yFrs244YCLbw
RlwrbbLvuzR9qNr3rqu15zSc3rrBVq99+RAeALtBiaA1dRj0RfMz6e0DyVEYCl3Lip/HQbdf8k45
pWCdN7rQh11h7qYhmfYuh/TGKJMeoQRvaTA1alVBfrqHyZgrjjj3gl7ClD07SYbmJ6ZKGmwvsN3I
Fy5y6QqHFrHBsmBGQRx0Ppm63xbOCBI3nS5/b+n905SbJyek4RuRzXfRknaH+zC904TZ5eWSiao0
zgE85LYCWrBpLbXYVe6kBVFKfjOm/CdGyXZ/KWz8+V0tvsJJagKBgX9qPFp0KdaSBog5SaMzpCcm
/llNqy+KMfvUokJ/IeiN8LIkkLai3XZjyGKsN4G3W5PYqqWsNxNFL/2Wb7LRtGNf0AnDShvt7Ak9
MErei1dp+Y4JOyKgImjCcXoK3SryNdGLm3QxtjO6tXfGlP/EoILwt4l5nyScT2Z/USz+mwzpSdTc
Daa/vpq22nYwEEaRMrSkS3XlbtJcgjuG30In608d21s+ZOrBJvB12/QSdYnSP5kjew9fbwYK3fml
CSb5TSyV6zzW6IzU4SaQ0zyGTmDknN8Lt4jh12f2kwSOhWNBO+IhfphN+K2hEffAOon4J0+2jcYO
IUxlryBPDerUzvb00n+Z8EKPk4P6ohlc9RWtw7Fs1fnM10ZCtQt6yJNaYFiQH7I2vSXKNO9ENTPj
SrMKkKb9qDhUggkO5rXasv4JD14RQ8/qf7ta6dJLaMUVPsXMBdxoweC17S2USUvmikeDtG+Orubm
Z92TO9oZTJ1CrrdeDdN0bsf8GlbttU8cdaOa7vTktHa/rXQFDiVvy046eUclitvbjat9gl9nX1oE
nTlj3mxG2dvbIWQVFs1HAiDS25j9KTMOMOLWvEBT65vH/xxScpVRO12lEUbbHvTANtHp6WxqKnBO
yCiCFLhv6Pf7w9gQ8c1DzT2eo/ZuZsBNoRPwsS7ggCaDP1paJJzFzLsmV52+mDzroqgqxJZZcb9O
Cu8ftUPVeh1AflN90NBWH3KW4wNdV4GtPOn4kFoB0aXPDR01QlX4kC0iTHDhqStN65LH9jsqgWRn
OXOQQLi7M++pD1nZkpNsKUi53HmJ5Daqnd54PyU5Edlg/CCODE2EaMNxS0RWhowLntBqBzHmiHNt
3P12OrEA1dg4FWHQNaEne9Z2zjmMw/SAqu2XzKPoMXdjd1T08AE01lfq2Xwti/bawCy4JrahbXqv
AW4WN18YBuovNpEasSJB6KgHh97DZliCPBR2249knn/JUHGY8OeAcRbZw1xpG4oxvPvwGs4VOpiK
tVA6MyrITY2JGd3UtZYBqndvJyW5hU5zi+IwDqIqDw8RqSMbWhnUd0MN9LUV9i5uh/I0OgggbIK0
+nL6UZMySwRL/EJg6S600D4MxvzNimW9xznjbbS+JvIA2MHraN4rQXZvWmt3zlPxtq9E0OqMB5y4
DRnCM0ixc3CvNukz2jA1QTwov+NOY2rbMIovUZ61Xm++aZpOBAaRJpMbkgaUIEHaQP1pTv92k9U7
9w+TvngUFi30sMA7WBZVf+/qaGPXdS4MDuHdOSvP+9XaYhXurO7+WlsWv4tFfvomJFaT0Qn2jnqh
/qwb5JtX3Wmd/bRiPVbex39tGo8wV4Tnzsq+nzjLAgPUf62mIBNbwMZ2wm6bWg4JdcvGiWYJ6Y+g
Vwh6AaoF9HOEAsTjMBx0PcfNrchdLof3vw/HySW29fRQdUV/apZNvpBDUFgxtTctsc0Wej3Kc/LI
qGSTaZIYRlAtndZNrIGIUlQ2XRb/tImT39sZHprQa+VOR4e0H4vsLTKjtwZZ4sGFHULQWZ5hz8E1
BPB3yYuLva0xaMnZKThY5mZg3jzLFx0BwjbXczRQ44kYe+s4LEAchif/2vzj7kw8PK13Qh0crxW7
0awmlM7FFx1mKMXBQr5aNrOD5efzbiMV7N4t4yzyKVhGsuFaXJ3Wu+utaDQK0E3LTwQqaKCCLeSE
4g546AVLb3Qky4D2fuYoh5GTPQFM5E7HurcFJYxMxi5fYU+R3B3h3R0YKKkJgCPFJT66LpWdo/1W
oRiNoyAFVbVs1rSDBljaRsVTz7VvIplljGCru46xCcNfRnmjKG+Z98rULdlHDtMjYnfeR689zCMO
dM6VE27P1N6GxLg7sMAwRYY+XGXo3RJISpslwKDrnA+KfsVpbDA4esq7pxPzzbgbJjMr3LTLjo0Y
d00XBVObmlvUgjuHEufiphIfdxkf3Zprf2ZqNdkA74gm9qNb9NtuRunVLimIkIYIbiHMm7V65muZ
8mJbCan3xA8dyGWztrnmDD7h1WdaQygekF9nqz49WYxSq1uKy9fRi5r2sD4kFhn9+nvrrfWxz9/9
+9z/9sefr2DFNAe7QYnxMf/n38xX/f3nn6lqkr88OZ3/7bXT9Xf0esgOWuGcqpWV8fni1VIVAU/7
DepSn3frD0pOTzN5MR3fyMxab32F9Sefz1v/lfVuigyKmj/aamBqtlbDBDwrpr1A+HRmAIt8V2GB
5JbdL+STB2WCCk6dNm91wFuYTZBwntbNjAbY74VqoO/rOOGDXUNiRozEAnpBTqWDJkKpJixHPat2
CrIF6cCGXjnNsEr/GYvEPgKssU7FUFundLREsSksT90rXfwyuksu0/rjddOzDjq5jgc8GzaA7xGj
ZvrrT7gKkpzN2LoRYj6sv7c+tG7Wu7lVmIFiWdt2eZH1cWuJ215vVXAT0BQIb/v5BCr5BXzP5CEn
qDOw0EALV2GSlmKotBq8lGRztMylZ8V385nElm9gNV6sRYxD+6k8hcTZ4WFZbhZ4RGa/rRaU3vrA
uhltVC+gBShzy2qRwNaGt12JQetm5Ul93l0ZU3/pWp8PrqCpz7ufz1t/+/PuemuK2mzntS7nmFGd
zW0P5HWJbmD3TE3DRdiSTq9RNyb7v1aIv3SjHDnPeqtYPRSfD8qFiPXf3l1/8Nf28F+v8BcV9j8/
hXIA8KmW1gjY6XX4629jWff+dXM2Jpwcn3+7TdLuYHHJIRKSszxijXClv6zP+/y1zz+qLCCZz7v/
v99bp2Gfz/23N77+5B9PGb0au6Rx9Yzq0dA+7dCdLG956h1jCVpYPqYK8kD3svpBwjzN82D9ZCp4
fnkwqw7STAIA1u/s8xtd73orTywvM5Zhf2+vD3/+6npr/XqTv47a9QnDoCFXI8lsPhgiCYBeUfeP
s0fmA5l+NQvx1a7TSOBhu3UPmGZdtN9WNtpfS46NuHmnYS8kboOouaLIj2lL8VToqBDXTdO6WFU/
74fQ2n2FDAR0gjaJ5bPFCoOda33ReLmiWroW0ZcIkfjmxAIozT5REXuun+r6vTQUvnu9Ll8hfQ3H
cKlg9OULnrs30AyYpv7vLvf57ayP/dtX9Nfq8/dTX/fY9WaYVuw2Sd//cPsIlHXCFAuAx1mW87SZ
e7faeLVTPPVTSPKuAq53tqbnMk3Jba1YcanunqQqCMWicgBfhj2kHmaYZjqSw0ga5K7quvZA1Hvh
l5SSGwwlzZURxHWq9fqr9VBspBlu8RRqVnQktOEYqZGDlzeKNn2sfRDWjBagVF+tcUiOenfrU7U5
e7n5hOpfD2i0fCT7pLXkjTCobGdyCuaax5SorZtdqdf2Nenj17lRHEoE81WMtTjYtftRcrKCSiXU
TTIO8U5JuNZPifejbgoNVAZK3sk0wBZK5ZyFFa0xW/3hxS70NV3MASjB7xbKtZ0cE/T54DHKqKvu
5OruG7BfPnD/CbEZC3rFlO9YWH4UCmF9iaADpaosnpgw6dQGnr1vWnSWRurAcDPK6ehp08+ZATAm
acU7hFEbPaA/xKQPFmYD7kV+sezSOcrC+VWEOXmFbe8FoUXajaN6z3URJc9kYdSHahBvQ24SVZy7
2RYSSLQ1ZOnuYA5b7+hNFd9A2gpdODmOHAz3CDWjTwTgsK+T8uoJ9aslTWDrRejBMJrIDFabWyFJ
uk2a4qdSqAXQxUlwaRQBfdAHJ6T6bAJfOGZJdhPCHo5E5jyZnpq/gmExKIvMj0mXKnx1cNNgREoF
0wL+cNw9ujz09uBSuwziGLr4N2TKpVDU3gmce+3zffycHeM2ePitkpDrYDile6ZDf/KSPiUEKttX
W4CtVh1lGwzHZnwhi7D44qasxYzXCabmexYRAhHpvR5oZZQdnNqvuqm/pDbnD5B59UNvJUT1Vjtk
reZd6tLFsqNM1NnhvKvL4T7Ivg4cbZLPSdwEFkpayDb9k46Kne+OpE6CEdJzRLYNu5pgoceFTnGd
22yG0ZFAHoDPCGT9ODv03VPXi3TbD6Z7yYbqSzQ42hEz0pFEN6hPkh6iigJp24Rp7rvon8/TqPzo
gyw1n+SUepcsJqNUzePhnGgfigL1A5sqrG6oaQQjoQwP7do6GrZ18B6I82bdVThdVDePJjbJHi4p
sV6U3ISnfWF+QwXLCn2vaeOOo7u8TTU7loTEY+RNcdYa5wU+hn7J32dGzl8670Ov5LNMivBJS8wf
Rm1Oj2gKrVMp5ZURXn6znDXbREWQR+KpL8v2S0MYy4teIzPSG3FpyWkh5QheUB/bV6nk47YfmSN5
aredGa6/ukq2G1WYSmDESIVtyy+j4VZH1qdHRBHqITGmy2BK5hfJcKyYm9hl0aB+mr2drgv+Oz7g
TROSNZ/J+U1UWfOaThsEotMjNfaRHbVPbp74TWmflMTKaBUzFdUyhxKJBEIxy+nQJKaKNb6bfIrN
aBMrkXpxiXk7lBnzA6j20dlLbBBoxkRbExZZ2llbA+nJuZu9r9MA8In8j9kf9H7eqjM9QqmSOGuE
pnGm8IJxk+si0GrDH8G/hVrR+1YuvsmR/5zVPqzBpvumlHDRdaKyropT/JZd8S2u4KmjFt8jymPv
VvvqXAOjfUZ68ILrjH4Cd2ECVQbTFqVjFv/hZbN2KyoXAXnaHhHpfyeqiVSTilQYGZOqatiYCjMM
jIxdf+pq+epN7WtHvOY+qpwA39JV5NU3JMQ322qmg4ojQPGm72qXaluQg3InvCbcLuNHzfitiuMI
GPVd+6aHxXwl9nvXNGjEeu01kT8SxzCO5YBmWid8qhfDc2eJP1YqmmDKmJtYEN6zPN4OrGVfoQFG
i6i0OebyGZeBuhsm2wbMW8wv40CH0Sj4AgySWxxWreQkKm+argaOc9Ezob/GBhKwJfbMquExMnlw
/Bxs4Ea6g3qWkXosY1J3Lfl1NmsMRFHb3ayhEFiN8BB6zos6ms0lKggsmyDjTGJwD0rIClAqTnQQ
9KMAkhF8loyXQs2UK2FDZtdXL3rr0tIi7zTux3zrJlp/yeePcpTNk0u7rtfHF0o5ezcyPcAUKb8Z
CHwNIFPQW+MXD8X4QYtFfQI+UuE9GeM3xQiHJ0elETZ7yH9Ip34a5E8Agc2H0tr1tqpn8n1Sdlq6
kTgExaiDyF9AUEM00gNKqycAbzAGs7by0VUzKVnCnfv5acBFc1ofCQ3AmsZU/E6FlwWAEnFzlfZB
nYqLa1pKMLcotfUZv10bcsBUJXkLFX/HFAPSdTH1+9EaOS76PKU1nIo32dmgPjGJSTcX9y4EFFLM
ORMPr2EzkdCZW9kJNG2zY5/wWxhxfcuFwbHxKVSd/GVb3U2WGnAymbyDY3GOUbGctnN60bIgWaSh
qKT0arx9Rjar30tED30XzNRQD8fuDieDqKHj5BJJpg51x6XXVF6yFBmzaf4pZD9+qSwBOQkduRlm
yXObkXbcJtFBLcX8iL303YhleW0HiEfw5tRT96Q4DAHtGmIqJ3pioCKW8qZzqGUR0e8mFQknYadD
kivt8Y3WCrsvCEiylA2/NCLz5Nr2UiuN7zTnSZ4SLOFdzGFXU3iIh2Z9401YXJvxCXcff3I+jnwK
e6nN32K7wS2nItdPlYGQBWlIPzRpmYZ8MmhTHbTq2BJUxWqQOIe4p9L0K24uYvdsTLxkZ7T7hmBO
3AXMdqswxoEGoHCmUv1mmtnbMJoUr7RYvXDx1SajTT0wvaZWoSMuw8U7jhGRTXQ/BdgyXyiG4ydu
FoyGdA+0hWmuAIFW7XeGd9pNdfoDH6SR5+N3o2i1nW1Fv6OGyRyib/NpmhTKyi5GL/+YosHe6kX2
UkbsykPiDttW4/RPCcNeIee7NsOA9Vgrj53T3mdMCjuCir8krJrpIM/Ja2j31ygKLb+25HzAt+27
oRkYcDuSesoO6sDh2iEg2gmHpNu0a7aTNCAumM5X1fxDVZcFhI062BoKdpe++s0w59nqdfWXoSQ0
kj37K1cvOHXS2Womuqoqc97iOZ/f48jGpAtuiv0DxuQ0pO7ZTBHZV3qtHDzCX0Btjx7aaaChhvpF
rYsPp6p2XgJLNMS6uZEm5uRcD/vLHMXepbLzO5Ak6nrUI7sk65OgTVlpNNTSF5bivZc6T0q7VF6A
03psZYdUc5/mumiCbmmXqCAZma1V5R4kZ7UfJ3sbR2ZPWxiEapyPCCAEZqAwFfZ3L4LkEueEqmZ2
fRm1YUuaWXRWO0kybjqqQZdiChkj44F83X1YBYEcDh2MbEzOjAQDWtn0VUyoksQzn2tOBi3jmK3W
04YrDY3GSNSFp7o3ngWaGZ+4ii6olZZq2U6zI8Mqng0HJM8o9uPMIF/H0y+IEugXm+hxxVvlKOGm
U7ts1zmka8+e+6jwpJ5SXf0+5Vm1zTQuKA5D1WIaCLunpm+58AWVM/2qLe0+yX012pyrcyc816n3
QAV61zWaLVpdHNMZqjQBndsktxzMu+X3SsNn0FfKQdV0QopmhxRFpm+HduTfoawSaCK64Rhr+bOQ
ynCE15tuJ8X9Q8FjnJUGJ3bjmfNx0sajzbXtrtvesalHqorBLWjhTu92ywDGVPrkzVLTe24COZhC
yiabqLCkwWCXYotzS8PioCelsMvsWxEbOf7wH1Ylnd9FG76b5ffEUKdnW6j3rDe+l0hL745XfS28
VDt1upnv9KrFoL047GthWYGi9ecyHSsCmJH6xYWWX+2aFTAXFuSWQ35Di3WKl9fMrS7zyWCuPe11
yKrAUIjpgz7qEjxrMfpS3eeU828msRSCIWxwMaCdQ1yYH9Rq0A8aQcJo6uc/9Maf47jgwyodvr5W
bOzKlsEcad/LMbxSHoHtNexDI6L5piaoDZrpQeqjE+Xfa0KRHzrh4hutritym8uZ8HADHqzRhDtX
oY+PD7/UCK0MZfeAPNlj0yK7zXyxgXleYRxb/hRp5VWPh6dMkPGAWejqhZnElUwoT6YBECegnVB0
Nz6s8swogVpvKnG25/zq0y9pGXJYDdMgq8JgNVTbZinGU2W6fQwG85teYOR1uIzm+Mhdortuo2x/
ai4mTAbUl8EdA9Vt5yNs/dLnU5CMgGeov3GyXfdxZLJbAgOq45iMf5AhHmKt5rmpybSfYc1m0hlX
JxM1pWqeiZz9XUe4jpDhANVmdHyyUY/aYa49x5voCya6C1OakiRpkqsRaro0IR8IosU2qrner5sU
seu1zuXXMSUpgcovv8y5FeRuzfoMlotvCpRImdv5sSnzgOXNa4vbrku/tY2JVNIjfjC0cTCZ6EZ2
I1a1zTp2KvXhJMiYv4qw/vKv1kCGRS8CkVvy4ESWZ8mUXSI3xVnhXQrWI4Bt9HybcrEJUsLOmfgH
nAyw4bUp0O1UO0fCNvehkGQYOHzhqqVcwYMCGq91e6tB7jRH+Zv1dRso0vrQpyLbCqWIgzEutQ1r
onNmWd8Y8LlH2Aoeglz1VzlXI9qgQtmrptWe+x4nBcdNUA1lykRMaZfRSoirrUOla/bYTE36QmCN
AxMbvG+Oi6fWy+sjLWCC8DruxhV+VqOU6klxvISrW1ru2gKjomDwcWBFTHwCB5dP2yY7F6UqdjKf
H3aWg6Sgj9w3zG5APpQbzZsQI+0K1Fe7dugDBhHGV6v8pc7URxKXVMdq7Egd/pV9pj23xnNHV+Mp
TT08b3RpOlXNCflUpweZRliQSQBmN002ZJiYT5angGCluDFFcc06A7tbbgS2GgrO0W68nyuywuKw
z32dzutJFwrghaylnkfWtY+KvNu2ZvK1pad4tRqCzqyISGEaXMkuix3ypCQwaHSY40FxqDNxe2Rn
Xkya+PUcWUsgqjZqN6JVNlj4RyxL7a8qIStrqqKHHg33OAm9L+CDkSgXqnbmutuRf+K2ZJ6Ji4ow
8FSYGiVpZuaBh1AQV0eGTs7qIWOm9S3PyvrQpYbwFVnlO8UQ07aUG1vpwOlK8bscmbFilJsOaWj1
Fy9PvcBiUOYXnfZHaVXj6rQ54ZdNfR/Hsd0SU3Wa2Uv9qXH7oLAZn6fLcDsOM+2m5EHalvEFcAPE
vlDNATqo06l0vPERz+Jk059R4vE+tvZbVSlX25DJHvZht+099Yi4Q1474eGCJs7i6kTZHaKH6tvL
giSqLXHL55443HjvDKn+C5oCkSIeVh6z199GToleZyevQ9Mx+B1gS7d6/cPLh31jZj913YtYj+sv
taUkAWhV9UDYH/Z9o8+fepuKBMb+PsSEuAPB0VKZQ9pAfPJAfmkcw4ajIaviHcVYuxGdLXa4ci0f
tY7YoqVclgxjDywVwK2OgM4ZrvpUI4oq9Z0DyzhoqtCkl8XgfGwI0gGlzmp9KUqEpolTVLFGYHzJ
pL1qgjpGfDlDRt9VxvhqWKQRhIz5GRgQez0JvBhdegonIMs6OHtT74nL7LWeCQYWhrYzE+Z36rtH
BWXVDZ9xWn0b0lQ59ZYunjWDYUi1c81G+qslwV0SClQzszleSY8foujDtDDLeuI54nRxIwL8Ty51
3zJYkrvphJQn9gCFDAgu4XZz3p8Jqm1Y6vnMUZT9gH81Em3qO1hKL668E29asG6U4cbGM35w2zdF
wFDG1q8cGcEbqJkwyUJZAFlYMrNvc9OB8Scp09Je33dlojFwMvcc0QVCSQ7UhlleqNz1YmJ01ZgE
5qn9WU1dsCKom7JH1E0xuUacZkdpmn7nxNWhHOqXFIc0IvCrwQg/QOedM/A193/7a2r7LDwq6qby
5F3OLBcwsgsAsuFXWTXVjjQLDLhZ1d6N8cHVKLkorfNtbcFkzmj6ZKhrQfrdKInUdWYEQXh2Odxm
c2KIOKjbNgJmqTS/k8bKaKeO5qMYhl9Wbp/BNoy7Vqgo9Yk0953JerHaQgHXYyGbqCXVATjrwdOg
71cNa1ZjghybVn94209GnbzlkN63LS1T3yAPe1NUFsURmAZ/XCQccaj+6DQhti7mMWS3Xb7NjYl9
Jy7su96rS5zFfpqb5FAh4t7aczETxh7WAVxt2n8OlbVhVNmzrmVv7pA8e1NkHqOIDDiiVBF5qkO+
J6vPBJFh3abW6c9L5qR6M8tQnqzK+I3RubhoubWdNNFtPQ/1RKJimEV/O/oih8EdpVzhEioV0Bxg
nupeS/FiLwXGgMaxraxrnA75WaThfSzUveuU1vtYXfU5di9GTh8pF7hPLDH/IpEi8nO1Z39q5vrY
J0lIzV3+XsXw4eR+FIArvm7oVYlNDKLooPImd1AWWsx7cmvpb9Y0jX8Wx7VkxYQ4DhDzoH1QcCX3
bibhx8BHezXc8jHYCc3GEnCgKJGnphzNPt1mIgn65lqOLtnrWvFM31b3tcR2tlRTb0QnEyOZKagH
Egu6UG9/N6uqOdcRHoneMZNdk4X6RrTY5WXdonhwJ0YfjX2xQxuyQY4mSZTncOhVJtses30vil8l
IwmkuuhDilLzRU1MEKriPmhV7TJnlXkNkUVjhR9N+QLzvzpaoHlI+wPkvbYeRVSTWt499HSiS6/I
dG924huwgPQibOXLEDJ/cdF8nqO0urfJIl4kAU83mJ4WoxadRu+5coRzXjeZYrLPtflz5oQGyk3z
d8waFeEw6rkNYT/vUtyokssLqI3pa5o46E7jXaHF2BuK1HutTO8l40A4R623s0H9c1SnNOOmjBZX
Gnd3lHDtXceD6oVqxjl+p7q0XRVMNo6X/ak9gIFONXMha6urkebqmSFLd5Qz8R9xGXcnC82/liqX
GgLIWzKJ9Kn50Nv6UCRl+sbVGeC+JBmoqQ+moosXFWU9nATMkshA5dXTCACc0/YwQQ9CxAHaf+0t
aM0zSxQlUMcqOQCY2dQx8w/VbZJA/TXFSnyuB872qaG8FB33dOzystO8q8zTo1ICZ6oVqPMY4H5g
l3V3Wt5wRLm1wNhPlzeZ9M1IUeuYxRTgcaCHFeuGn+q1T8MmCaQAXmKR3RigEEEuJHN6S7nr+oMN
2oTFiL1VwvpFbY3pMGoxvBLDeS4ceTA6tHqlq93yIv3RzYuCZqja5wJIRTEu3ADWaueqtNyjKGgU
aglp9rUCpmHS1XtclF/4CCooT5Tg0tAeRszbL5bEMcTt+b52he33kM22BhXxAY1uc3LpsMSghL3a
1i8yUz6UcbAPhVvNe6dsin2VfOmifArIv5WbrrAHGqvJNSzS2I+yobtkLuZ1MsbyW5N+eGWxTVw9
fxecTTdLPheOn+hapQthRDfE3tIEZyM7KbfWhIlDwSX9zRpoDgOmScssPGWt8mpUXXVrI85bjqmF
h7rRyJPy5qeGzN9HOP0pGMrvhpjVBS0f+QAiIO5TSmqLU3xr1Ko9lVjGkOapyGiSeUAjW3TXvqj0
3WCxftDh8JCUesV0ZF1tL/2ZR3V2LF2JIbqbX7yM0QftuuY2jRtXDTczzaAXrjlEpdS5c271XUg4
0UbBpRkM3jN97/RFUf5ksisPzAwJyFmWOmOVXiY6I9dMzVDiRAl7Gwiwi50ad2GW5d3TnPyWtW9/
7+gD+wWSbF9JEOzZZuGcFWNJzioIYE1Mkw+Zxdlroo/sJFo0XIzO6uBCSbBGzewEq+FCH6mg9JYV
JaOi8uCqyBsFaeA1YKGtHkFKH6X42o908lRNfZQMrNq4t0Fd1orvVFpDJ0oP1pUibwHVr1ACp+34
fgXne9fqENjazkFPZsBsqgTXkNC8m8T0sCJWnBH8gFgj1KJlWRa6kkBaPdsB2pt2aH4PJV+WT02j
bVGHOld7rt/nXAz7qUfCUUeavTeb9Hu0nE8cjNDwF5QnuCICfbqcAnSMypYycgmVq3csqp8wdY9X
5gbKoR6nmDEHY8eq5bI/emj2zGrDEIuKtaAsRhJDunPPxYFml0tWPASIAjSiObTlWVXs/8PdeSxH
cq7X9lUUmidvejPQ4KYtXygABaAwyQDQQHrv8+nvqialy3MUIYWmmoDNJtGNcv//mb3XZvjEPdyA
PpRjo/TSsNs3JBF7XY1sbhzxm/GY0CT2Y2AODORA6L+MFW1ZM30xwMw2i7qAg58K05HqlrzfBDm/
IvdklEBkqcU1PdMn17QCiUZMo8YuoqwrzKKkpLW9Jj0z0B+ZdDNj3WjGtDyrd8BSxJEVEaM6isby
NHUa/4eYmOjKJFBz9/IskbxwlQ8MFzAaEX8BmmIxCXAd0OVgoVmkWH42FB4pEt5ClbHXKIx5J7P+
BrOjbgXq4lM51YS0qG4mJPq7gkfR0OEDDkrPwTSYe+l+eBaGOGxEXjeQCk5bLzrFHyRW0FDtBioE
87tiP6Lmw0Uba2ik7/ZJkC4Hlli7KmrIvGee4egzo96uT/tdjdyCnaZ+goSWuCsN16HV5ddQf58j
vX/hxbomkznd4+Ag8ikD6gJ9pu8UY9WPVfk6KtWnKjfTKTQDubA6+mcaoDq0qD/04nGNMSTPbUB2
TH2TDcGbiuSpkKfSEwa9f1irYqs2qVNBvXN+b+aynI96LU3mppcWXj05IW6KEIaTrKZ7Y3keVATo
S5VbHJD5cq7iGYGWPt00U+FBko8rV8pGoFM65OqngBw3iIbIZSnRcG0OhssGM3IWMjT2fSVyckhZ
+FLEvWfGuEfIr2FNTDS2R/gd0xBgOygX1MjtFqUOyoIRbD/th2WcHp4jxEqgOyC3py+UTo2LmDnl
QoZWPOjrxgwVViVwZLYQQ69Ipee9pc7Tnnwab+40ZTdMWXNsEawElrl+Arwr96KsFPvfv6q0uiQf
W3qJmrb2Q6Vad5HKl9+/mol0XGdhYZaUd0dDYLCtY7TtNXQCrRQujiwjGzMTiBTzUD1O2IfYJPMy
l+OdC5Zaol0ZJX6FbJWelzZq4TBhY28jUwXDFc/HlvX9b3tZyXr1aU2/7vlGjRrqt45+JbakWz0b
w6OSJ/XeIKDN7qcazK9g7JXsbipIGAZ21XqUx366KOk7skTtiTizQF2sEYEZ2PViX9Xd4EqVLEMx
/amS4i2m8g9YPzDVRb3OpbwaPrXtjpUZ9VeR7JJoflPFgmMuNmfXMglhQ+b98VsfMUcL4+kpaY6r
OkU2SmnU5RMZYo1p1oEZj8+xlQJBijkpGUN9DPwgKVo9GzXFj9RrcEM1PsatqN/1Kv1+VNWXQpof
kedZbpRWX2myElsRAnOVNQkgvHZUQ/JXuh73rqUOLmQ4GkNz3Lesi/ZWWBzqAe7qVGPjVSuqbqUf
sGtYcGw05Rrhe99RJpGywpab6Sm3Qw/a57dOdmzlU1Ivik+wXLMrBbNmHQjpMh+Kzqnx0Xnou02/
K5ieJJMiOEsJBdConwf4p15kckqUYojxnO2Uk5ZL72QDwLVuZmDeWhJjxYmAzbHNUq8DOMVqr9Iu
SaLn6FO1bXpEAxlela5BUcRp71g6ipTEyJmNlssH0vCGsL5dJAj6kVEWZb8seEknylczN76LBl0U
92ZQsHkphq5B9W4muC6Z6a6axj2wVAC52C9OSBBKYj37ZtwokyhuhOITo0sVjFVyjhnIAnmUuk3X
6V6nT0E2pMbXtIEG7k3rNDxWcnsmHr11W03I3Wlg/glYQreTbFTcOLOke4C5dG7G/piq2JaL6q1g
pGZjJzI4XwB0yrUBlSykyzMQTSxW2XgbK+/xveiAwObIAqZqFPlxLoevOZWYS4bZVlmMayOxImmM
DJSimuIWJ9bE62syHNhbYBGsZFc3LelIg3JpQ6nd1YBcoHSd5KorHnpN9pVkio6dKT0sQwzWRMzh
fFXFsosjDPViKbIPY/9E/3fXPE4nQSU+s127x99+gl6VnhF4Vtu+py5S1fQpbatxs5b6S68akPtq
Y8GlIvzSiKViypw1nrBYFnabCZseWydoopJyKPv+I2qbfp+My11Aqv1pfP7fmmIiK+SF/M156H70
H//yXfbYXk4fxfe//evpe/qXzcfd85q0339nmfz1nX+xTAzxD12STEnHeX4nlvzFMTHkPzTN1BVL
w5mjwy3BxfjvMBPtDwVmgGZhl5NUVVPgqfw7zET+A6e7YVoKRjrNlEXlfwIz0f7RZazBSzH4kzDj
sVYgH+W3k/JvLmMVP2vUEKm0saIuyBL9qBQw0xJPuDaHfGPouPp5W++YpFWNOzz3H+pX9Ny/UD7R
KC3oykBoY5IVXvt6z2BNIrsAqKYFu5Z2bsO0j+k0IaPxlYUai7I6fMwDTPl++QEIlUxK6j4ocPFV
+tXsLdfYWq6W/nc+1X+kA/z1GC2Tp01TDP5xt+P/7TG2IVefDKZgQzTkyyCx5hjWoDFhWU0kDLXD
z132dKeF3bREevzbG+LhT1TGv5SwbquEMu3f/lW1/tGL+uffrvJKIRsWDZGx3z/+7WQHzg3RZtz+
V2vaiz/VY3sGlcqUyS9+Yq4r1r4/xpP6WIWuuifDl27FN4/Wk4l48dzQLV6k9igdyJX9KE7rNrtk
g9udGJ5Ol6F2mA6dlg9u6aW1tScjDdbUrTbzV/UCEOUB2ZH5HWm67glk9GXfGfmCD+qNEFe63gqL
hq0d+4Llkw01yR7em2txxZTMKFAjf9pgRuAqq43ClnE6usaI6NlDcZh8mnSMRpv7grFxyQTFyoXG
7Kk5MYqS9l1g7hS3eK+ubG7jr/SZh+PPr+XPGpCShsryGG70wc5ke/zAbD4dhnPKXMIH3rcpXMZa
i5eAnq7tH5kljtNbEfS9LbTb7nOdGPzY7Lk/oe3Oqits23eap0L22isDSvB+suyxtYie7wHW17BD
GXFZHlbmJmxGndZ8ri7Zd0RRU9jCsXrWgvURVFz5WkzPTGir1OXpiA7LW/lB15GxS7S1H/gz9ENI
MUg0ibwydaJoM5rIGHhCXHQ7ioGn2daXtxE0LnmBUm6zUijFiyr6KAGNS/s+7fXP6iE899VJfsKy
aMISrDYguOLesR4Blpzwb5yiHe616EHfjwzUyNh2OsWpPwDamEhY7fhSucpP6kU+hF0ceKwLps+e
bJTRj0nv0V3NCd9k5EfVQ/Lcx0cEBItrEE2oO+TeeeV+DajPPdyxFoKA0tZu0q/wWGMPOq5vXWRD
lz6HTv4eH+WjEvHUdjU0SQf3Mg6TEMZgYNAy22UaLHvz1UJbplJ1u/l3e8mB1p1kxC9n8cauUXuM
tgYAISqcxKkIbYDv+jzyTKTYURxEVU1vy5v0Y9i2TnGWHyV4lNfoUz8N3R5OV/IaXlEiJDZvbai7
bDs0W9nqp+I8bcUevtLBuHSqd1d2bMpPWPCISDbNJn+zXM4TMrgGJz1aD9YLmfEV4bu1AyXGKfh0
2Pn3CD7HHkBWP4PVbc5Ejp273Mf8LYL1TmwD1vkboxvjosI4HW0GSaGLauBD31CyNLbkWUhdvLv0
wLcu1Dzc7lRHjo72AWO3pxJK8dVCHuYB6n7pGQCIcUjyRDLVCNLjsgnrDeUGuJcTxjbYiccsdXDL
x1cFsQyI6tELRefurYy8iAjPX/k19ki2u0FdzAPZXjYID7GHBAvQ7G167d8Xd7Ns4ivpRTBz8ZJH
Z6N3o97WnsOPjp3UDr2UfBzH7fJKpK4HWdC6DKE9z7YQIIgTmRYGiJ7YxJhnZbgyPD/2t3jHrtu4
LY/iK5ZkLJe2+Cid6ff+6/PxHxkCnI4mjCooF4YkSVxz2j+RWzBHmNqky82mi3q3tFb6RePVTLr/
hgjwnw7h+1+jWbJhiVx2sv5PQAAS+pZBDDE4adL0fP8r8AJtl2j+XruksJcCRdfacMX/n38Ch/39
6Jfl/3y7klQmA3hRddUwUShzjf/95lEiMJmz1XUbSShe2d2FHmM1ZM5zxN4BksU7CiTWwLkf1i9p
ZKmuZH5UylTSvXbOaAj6Vq2X5yoMqeVMmY9aXq3+wJCftFPxkA3zeY4IlUbA3vmSwoItERPVM2eZ
KYQs1f4KtdLOmu7Uw2rwczSjbB72ooI8slyV5sDem8jglP2R7hNJ1r3I9cBwyoDCPIqDBXICYxuu
lce+KEKfd7khRMtGVkaEj9W114zhKdI6+Wjl5f7uESf8BV5myzRsa/XdYQYkAJ2WiywU65s1VttI
O+dRwURC+xqiyWnKIUdKdh8HQAetCr9q+h1jeylQREzFA7sVPUMcCcY6QN4/OFPbOrUF1neacj4b
5fiQICV3edl7jgMTIilRqhj7dpVYMOuNrVe5bgW3tdbaldrkZ2j77CRPLdvgSnzKoFeAR2+IG7/j
zOg70WdoePzNZcMu8KLnIGHFpfAhRsKl10qFH9L8QQ4qsV9IaYtd3nKhjTaOgWkkMbsUVjVQkW/7
s1j6gpxBBkhF49h3Bi3HinBHnLj4DPW8tMoS6IL6CcNVxRUMZlsu7HAw8s04yoBIew1gMHK3eUof
lEr4srBz7Uptfdbkj4ifF4Zn8asF57bRYEvYeEvOKY1NLGjYZSsglnKivwwJ3hMVXdYUosQiWwr0
Q0eN1gIdX3X9SVujJ7FGepMhtDPju/7hQULxNGuPay0ohDQsr7Nev9Rz/gH8TYSK1M3d4xyXT2kY
QSHrfqUEp9krb+BVHQhN717vv1YnT5oS5DuJwFC5UNxoXiVXEwUeYoZNkyuhtIidIDYT6jExcvKd
8Jwi00PEcwKMeSVD7yigSXZUi1faZFCF5SEQcnTYLf1eOk6YNzOxs1vEl2VdOJhcKhIXIpNQNCDA
uQvF/nmuMdjipcXPCTLGyu62+kDIBnr8aEAcNugPosGmkq1h3p9GXoElBO7Ns5OvwH9q0ioif5ie
arWmiYr5OYhNGXKyqeOgFAf3/pqJoeDP+Tdzad9A66rEmosRwmtX+i6z2agPOlLIQgNsa6xOWTFZ
Y29oFmi0wYBMM3jrFjNzwiYM6ZL0ro3MelvRzii8Su07jT/W+WkdEe/M49XspgM0czhcoq+SEWBk
Kzo17KCUaOOc6PvCaPW9glIjALlyXmKNtK4oNGTPxNRi6+2gHEJhMAc7wk5Akm21TFutR7Nq1/fw
gVJqtrJeLpu0YCEGEqLG0TAPJLW2DNKjMAClBsqCZdh9PCftIrKmduygMPoqZueaoxxtlnHcSXj6
gL/PoVPXpQehJdktVeIbnSDvfn/RF1ne5UlLzSZbfRw0vfkQ9ixCSkHrwBh3ra0yX/OmGMbyrAII
N3SoJiFF6+/fSszXcsTHzZAo3//+HQ2V7Z+/GuUvPhHpfkWECaJOYrLUqKMXtVh6YsZOJag8Vhnx
ICOEkgUfdVTiPSROvtjieX3sgIAbDiUA7Fu3O1YXgONJQE47JWN4k6/rRr6liHnc9sgg4Ch9EAeD
iiZzdMu1HlbB5uzObssTn/3mMMcwy9tA8kYqhAPhOTe7usSmLd5Y5Krn+KM7sE4+DqIdnqrPYk/J
LiKitOU3XiP9zdx3T/FGdRMVFTbn/NmoAwNtkeaQ1leoPFEOPgea+BaryEl8IBNKojxl9qvvKGdJ
LWYTYhpb6QJmIQLyYLc3cFuLwYaZBacLesdwWO5qn+aD+cvcNt/JeGP+AAwPyaA68I3jT6N42st0
IO0FAoZgOWVG1cOEzs1PVmC8VM8U8tGDac8v8EcC8ZwE6CgNLjEUwBflJ39f06B0zM/1PV1tFM4E
7shU2qT7UDZD33H7fY97gVbFH/cy8pcIxygHKOLbFIwj05xAl5h8Iirwl2kzm75CdTV5+I0ldauB
w+fT1jNfc0SGp6haPI1pJvboxq4bdG92bd7rc+bMOvIUBygxujDOpn3hMdQ1/ViAaMGBwH2CMMOZ
GxcXeYSG4TXvAzSDFKcnpkVM6pVtjYD2Ta7Z8eDKcqoFGZ/NFIycJO0sM/Hf8uXIvpHkEASnGpa2
xtbd6Y3nGJbBQmSuaLfKRub50Mnj9WV2+oyLweGDpyXG3EsuyOGRM1TfWsj2fN9+VswhP/ljQB2S
vc4mJT9b+g7gC12IXkKm2c7WTThxhFknTdvpN6H2xg1vi0LY8hQbkV1ET8ZJ/TX2nH5QQOy+3rUj
yi7JWakZzWfjVKITSU9Eq+m/NE+4rC/hmf6pu7UFXftj/zy3TIbt6J3S96081NvxFz1Z2TnqNxPJ
k34sPghxggzTv04siR3MLNaJjw30zWqD+RCIUXWt/fYJqTh7bfPGJ0D5LGjWUnDEDrNEixg43uBX
1ICqC33+qlGqYoUmLjj1sFSGbvuKfokZIewrvJF0P8NRxjdJ2c1T7c0IjkT7uc0csiyNJmiuCKaX
aMvD5I8ex4dKekM8SeiDaR4IxkjIn8gcnkSDRpINu6MdpMYDxbEz6UAZ/VW8Uj5/BqQKXqCSJeXL
kL1Ea4BDTM+CfNgLn2rpJY8R7NTV0Sz2oA7Ik/NSeCKjxfk4b8dD1sFG9Hnnqjbu/SZo90Pmz7t+
lx1BAlHZwPywnPRNZDVxCMsNva1Okg7FdrmtPtvGDunmbESYuFeQz1D9r6hh2CviN7KFjcyZMXym
noqvic483pQzGRpu9pYHve5QDNCATR4Cd0Rn5z4ICwgMbqbY3WhjmpdlNm1o7XiLOBEmkkNDQw55
4WjxrqFFZS7g5e8tAPSJyConvtCRY2POnmEBIbp/NokNeQXAwZLcdJRt50hvONMD/ZoHDHNuBUJn
ro9tfkx85VoyV/CMw76SPBw3hTc/NEDMHvIL/cyt99NtQpzCMeMYA8LkWhzcv5AVoAw/Ed70Nr6p
gfnOY7jQ6RL5Ee/GYCSmhYyBQ164YO63VeXOZ1bDS+uIhl9WvngKH4nJ6R2warSAk0tb3j92Z+HW
7LUnEC39m3mxKvs93gKBZZBCmXAJZ4j5NNsI8J/SxTeDlUN/a/k41bzihSu0f2CwLh1mH4Hsqf1i
7cJGSj5miWOdBcUBoaVe68/B1Y6csOqzckquWPk2qryLlJ26eOFiywvuCxx4APq3tfigX9Sj8VS9
ABmlwExKt4zckHedtiGeO/dhtezbrfRmdLv1TEt34oZhFEKPmHz25Klg9Ii8mA+r4Rr3QDinKNw6
3PG8F6761uxJSaxVr32TUDoqvA3ME3qnVvKhXCAjioXNLCHatEOkmwoglos4Hyp1K6ekFtkjE4XB
R+cJ+rSiWDjQVUq/uuaTqsJq3Ko/qBeyKCEJ2iyXLnJgPRFLz5gevnBEdjkbXBI4vHawW0CDLkrr
+ZAgxfFM69Sc2pgL6dTojsSn8mck32jL2y56Xb+K0+9jDqnarnhnuoJtQXovog1lkeUtD0VQ7bJL
lOwU6RNSZGqyij0m7xOFV75fW/TlaA73JnE8uX7k8B+WXZTtw+l5kHinCz82PB/T8Cp2SKlrscGF
wZHtxqfFi7+kV8Fy6QimY35jAqG8SfhEmHXZ0jnfrn5zkZCTUs9donfuJQ4DRfmwRn84jufqMcHE
/dX7jOyLV1F0TAu9l2PxBEx2ylXG+RjRCrKKkrz8OtfXiAwa3cnwVnK3EC4l+RKn3S197w0nO0OQ
Xi7zWxg+sTrOKEC3Cu/YVAYl4Q5ITO3wne0NFowS6eNncyUeLjyoL3XymD6Y9d7SNgATbvfCU/CT
Dxa0am6Pd1CVne3S86psVi6KV2lT+2owoH9hTeGwxwn6Le3pcLwTPtqgkX1IU5rLEpRjM2pISLCH
m/kkrqfwqdwYXngbvpEg1FQBz8RsoKtSWpcPSnQSveJK1hAgowssksca75qTfWARb34Uf3iH5hT9
LLviQ1YuGCg7mjqSkI7jfpp4S9v5E3decrGc5WEUA408ul3iLe+s1Zorp7pScEwicdk1p2zfPoGC
4RZRNuYLjKsIpeKZgdKH4ovf/IukBaCWkQGy6kR9jlQ5bbxccsJnmenlXnusGZbEfpxfim+FGMXR
K741FD3ZZbX2meQLnolJ0jjhUx8RsiFvpU8Q31XGLSyUx1WkOSHeKHpb9QJtPxeU6lWdX/HRS2hs
J5WTbmKnObQsvVbIVy2NOrIrFKEpvpBAwvt2XGjQ38rSCY+t8tO1X23stg88JpzuwFXCbfRNDQOs
hiLhooCighdGlbAzejyRHriO+pYO1Li2+h3yMpY7DUcKb/3rlCGOtePn8TD+Ylv2HmJhANb72XzT
NUJYBiQY/nS6P3PRQECDOqva2muEzPB+CzlSYOzW4+IWh4L9nS25E8TiE56BG0KmUg0qwcftU+/7
0W5OibeKyBp89RcCZAzeAcl/0V49NhsGfhwvbCJP+a3cpkE8O93nUAOi4Udr9lXnEN/ETXHGAXYy
zb0YzN/jt3niXSkgUXxej/Gx/LKeo3N/BOOlflrb5KU9kHl23+e+YM9Zyh9pfSB7pCSDiACQdFuC
bCTO4sswMd/6s0UrY0eEggEKceeEOOrRjGRyrhZxv8oqz/PcaNFupYuN0XHupyiX9vPv/yCJ/XEs
ULKI3dJ6fc5tO9z/6+8vv/+/37/6/W3GFHGQZxle+2qQ9tacSJit7v93Zaz1LlzItOk3U5HGFxSH
LsB2sI0m9ABwrZCCOhZyYosMWub5qpWIrWmtS5g12NaSaGZoKUi+mQ920Y1QU6TE1YzsAhNyD0mf
n83qmdyqheiPAjfIipefNMdGdfuszrD/Zij7NZnDQ6/AoKdUVAIbz3ARvQ4slI1SgWGUpTHnDOPI
QwxykzI99pqhm56kAs53UeZ+IzNhFy0K7p7FFmBlNPKYsZ+6DptsFZofckzWTizUbrQorpG3kRu1
uQzYxmBTm7cMzWUw7Eoyxy9J4msNqmMhNSQ/ibABjUrY+o0GxqUpuQqrpuofG6ojU4mRw6am3c4A
w/NZpV3rpr06cK/X2cogxZz2cZpfkO7hlRal8Bh3yk1XV0i9nA/pkMVbxIqqrcIxr6tpZ9bG3uBy
gvKzH4loklY26k1DhTxV4SVPwndVyQBiyST8VTPtM9JP2m0NpbX/GyaG5nebRXv664e+FnOXQGVG
4nJBDEhS0ImQLcpsEf3vZF3jwoidNBn8eDR3nREdwnp+07NS3o6TwJ6s1x/C9CMf2nYXWtK3WhOE
p40mOcgwdzBKJ9y/Asp1Nb+pRLAyRxktPJe1YBdr33pCOD+u0aUoS+2tGN46AfD5LPa3cgCMLk2g
mMPnRvuRhLq1lSh/GeOcexUKNTM166dBzyZ1c4vbJWRyUvIzFIvkNbPqTThsaH3XV+hY46afkbA1
YvyzhhpjJLohM8pdmGRkcjLLa4b1SqId+cUpcC20XMy+ddx8ejS9Lve/DGlHlEnIUVBDMIHONZiT
CFfJ5VAlZFxJKmOQjeWNWDOeThQrWIFFO1mJvabFKLW+To3wOpbxSecOhdPItHGsXvueZuz39xap
9iOa20yqOawn+nfmaYikaflz85zrqLPbRXwmNe2tnLPN0Hg6eCuV8r7h1llW64VTObYHM+InML6k
sHuttGkXFzTEdUmJqlT9lQw/7B4qZn1jsj6xIBMo94mTfJcl47AnzpeFGYYmQ7UrS71ZOQFaAxPH
TGWBRbw2mPrlUI0DjnhaBiBjVFZNYmDRBETVFtH2MdZYKoFAoGeMm6CSEpqZTrTlxrigzHvBlE3b
ZOCdM8RbVk+f6T0K2yzDYLGYBxU91HpkKzKgFCsdNXzVV2DA5H8rHCk5WQ4YlPLKjZMVdr6yeM0i
9xs88Tr6/kTfjRIXgBE9D7MaB4YSjPSlaT+KjiSIl5lrqgOviA7yOYzTD00lf7KTjAzxXb+VcyUL
lA4hRS5b6OtH5hZCpJDg0zDRu5NROCI9ZQHa2oYDYFr2bdFQn02rvCRTe5UahH+jsZgQnCQkP/2j
NQHGacTpCoEE07qs08kYxHvKHWuLsHfSiRheWTQici8ZweqCX0vVReGp5d0pAxlVKWm1Vu3sMRte
0wrvRZizi+EMLw5W86KYtGhSmd6MHs+VmobgXzBppJH5POLHWPXODWUsy2YpBlVFLz2PsexpuLZc
GLvyuWYPCHlk9HUIDnZuIDK2VpwP2fyUmqigsPx+NDmdaxUXV5RXhH/yWhFV0toL0V+Y9JoTzNmg
78PvGMC2Mg6vGOJT7MrY0vU8BUa+sFgT1XnXjTuzk8mIppCt+xuypEiqT+w1cKkizDH77tuaWdzj
QxUR2RhCeawWpIfk/h6dR4hj26JpnkTLPM11G4wTMWhJL07bom1/1fnOWsSPKCq4TsuB3Ld7YKzQ
Yd9ZjPyWCX6Xsf1ttfiYV8Rbskug4KHFWW4f+gI4Smso7DsUq+XInFQR5EM/MBVphXuvak6PBIhS
eKTJRcRyoOVasVEa1r4zvPu1sp6iNi38fFi4WLMagc+6hQi6C9N79GALvjgV88d57G9jnTZ2UwAU
iuSIZpmaqCjHSyUIH/M4eAQin6Ox3COdOE8EYvBqDERVpbSShJpg35/9vMPPBsa1s/VCbjdhBu/X
oCcuI/J3LTwvbmUV12qe+K2asVo7jfs8jq4iwV4dbrys06SgmSD5GvgWbYLqgo7TDIBvxrhjVE54
71/ycdEDUvEGe813kKfXj5UwJylahW0qwv03qUHzvr5OUPXY9fVPs8IEN5yMC7w/anGVA162AgJf
M/Q5xBPO7FpR+4H3NLSAFFc/axQ3THDVKgL0BAZ9Sm5JTiKVWwVu7GgmTwKP/yVheJ5V2VtmZDE3
MaJGDBm84ZWMbdskbtURZpwlkKaoFIyQU4VzqlUTP65p7A2ACDiNsHsnwlBtU/Tiw0oiqwgd1A+R
kJ8zyJdjahquPpFnG8FKjFdiTBT2OkQg0wAndzW3vnyomZU6E05rp6qz7SpKm6IytypQfUy4EmDD
IcsYjusYakA6oNhwp3hxslXunE7k9dfD1Qfgo9oSIhYnTIWHBY3VVqvV1G1NMlSGovIbJIxBOsk/
UzMyxs07Z3oeBVHzYCU4zULeDSaRYyfjmx1ANa1quVnM/qkrTOaafbsNB3OTG3fqTqtdJqKWXZwR
22S2ThlPkZOEBq565H4gi0k2aOw8T56aBat202mv8lxrjpgVtywUrxNE4UDToYcn1qshRgz6yADV
lCl0EqsrtmOkv6FAY+qQQgaUlIwlTYmIUTV8Xu7JryT5rR8jzdZ1ZgLmfWatyfnjihc1rtenlvRX
Kl1VUz0JjaVdqNOzWVZ3Nq30awD6CwWiC5jj13as1o0/hv0j+ZNVbnzqcoK7qtR3UbH8pFUU+ybA
JMy4ulOpqjfMzNckbEGMnOG56AAWm5lPtdF8GU3DzabzlgDNWrj93Olu5kt3UR/qeMkpZekaikN0
GAF32CrqCLJqidlMk6esSAefBc1gWyaqoIZVdgaH3MaonoeWO7PRWCbmGlFvHGUCeG0OtqMhzrha
rUsYdpjDlnUNknI8j4ovmDJ7+XhQCFEv1V1XwJv4/at/+tc5r5ZtXNG4NtlnwmbIk+4mnAmB99++
/P49s4Xfn4jRe5RCrvv9pRn5BHBgobOvqdpCSb6JQ6XsOr380iqx863Mkt1RRD8oNhFGGci02Fgi
mlKJRvaORXXnUfAQVTHTzOncorrf4RestipTJy0f7kPc/K8vGAUuQqEY/moJ+q5LF2InZa0ydnKs
6H9+KUv0J/0NrpexE/7jS4K8QF21ZpvewXH5/Utxp8dpzQBJXRMfCxweEla38kEMJzkYBy07kDOr
/u/W9kmW9l9mlP3fNvsou4/u76q+P7/nL1Gfaf0BNVclKwLSvSwh7/oPYZ+lovdDI6yDuUfhp1mQ
7v8S9in6H5qIKIAAMUXRsBfzXX8J+xTlDxGVoEbch2JYpimb/xNhnyzJd3HB/89u0iSJP06ENIu0
QtNUTf8n3n5DBqdaywMbkhxnk1KoiJaLbk9qz0uuGgnRUwnWe139It3E6BzQ0vpWt9qbMWMdG8Yu
2UT68mTqxa2z8piDmf4QnhGTMGIryW47Vmwst8o6zB4RV/ouTnJMk6yyltlL5WJ009BSGVUbr9GS
zoElpF6MpqaOMggQEXNTANtHNzbT2RcKXB9AzFlay5yFSYjsKZOg/XPSE/cplgjvYzIO7N5INbuQ
ECBw1v8g69WfOirqCe+ETC7iOdfCTd5BquECIi/MWlQ7nUXmdMy6eVlmRxcB8BpL/KCWlrzNRaKb
i/dtW8f4q1d9bzbm4uIaoVxc1VNhVutDmqSSS7oDp+Yl1qf+QFOz2qJBP15VmL+rHMZ0xvy6SpOH
e/5QgrUaLUE6n7W7i8is/B6+vQe/TmLXDcdaRRJIUlz1XWrGd2gojMvb6s2ib7SLqUTjv+457Ri4
V6XoiPkY2idp7KZtNexqKwT33RLcOrJXklMFKv/yMhXyU4GtAMNK/GqtBNjMPckgDDpKXlYiPdfp
J8zncw8yO2eJ6jYiVY86svhKxhpVHLDMbEjUvc7BpTXiHQGCSmztMC8NaCJGVXoNK5DopAUxLcpC
P4wSdBt644fE+hbN/+PuTJbjVrYs+0VIczg6xzT6nhRJURQnMImS0PeAo/n6XAi9vFf1btlLq2lN
YEEyGAwiAG/O2XttowSUTZUOc/zVMZemF6QUX510adXY1zK2egCKKAyOIWp+GgsCmORGTUzxoYOJ
0SmcVd3AXIqXwGAXBvg8FO+lSJ/Ktjl6bfXeKKr4de5TdTQ8j33UHeLSxMfJb28yrPFfp/badSMC
FkTxjrXQr0lYadGsEeIkw+IjAdvUR+MTu5lCTckBLzaiOWd8jxRb5cw110OOeCsXJvGm4XFyK/PQ
uepNNA6VuUazuPPNHwYGYr/dBn710mSK8lvGgtkyvW9YUNiXE3jr9ny6tVN+8zQ7+HBIaYQqeoGx
YXiHPJTXvJzoFc9BcCayPa2gPku8ncRKEuw+1vZXUcU/Z9mwrSmJ7LYqezdQaOwo7GdwahKwMSuQ
Maym8vAb/XbnmAaPRhLSuMint8SSB5kjDpO0hSmirLo29J+8HD298dOZI/HUjs6HjjN7nxbhISna
H0EU0RTKpggqjvzUDuo5i7S1fS0TVe0K3jXbYZaAi01uRC/RpGDmyrXZ+vHG8Gp8YGmCNYKgciuh
BxNEH6nZ9ityYxg/Kuop0nonrjzZasTm6xJQpYngBH/S0thFXkmML17NJyhXeu/O2mWGil+jPtkU
9PBXIzd0JLPXSthfWb6sIxq9IfYfH8z5SmyHcrjyP2Hxu5qxekq44zoafE4sb0GD3E9CYVsXvonE
TfcbKxuavUytjaGMo86Q+Bn+1kaHNNV9chjtmnU2+064ohRMRf4h2QIiDssfa68DOJzFL6ER6Q0W
uGvo0wLJC1Nu8prQAnNZtQ/F8Muw2JoYWf0VqiPNUnNLKkdyUob93mZRdLPh1wVfa3ekyDBG7skm
jMHq4h7HKl4VPCe/4DCplcxgpIZPqkKXAdfEeKZ95EnvB4xMtUMmg+WQlTQ2y5zGoB1tBSscAlf1
MQ+ykyyabsva/y1dyOzMAVzm6PBWpcbBTJrqV/CIT+NCm+amHI44/la/kSvKKPhvmnZjcYFaeiTw
q3PWU+XH0NrK4OAtOJR8Zv/qalQG0qa1nsfj+zAZ6UYsxH3D+27H18ZpfhB1TquF3sTsVcWmbLN8
B0rd3POpYRXNdnmfPFgsf3ZTSjfFDVtQY6zqISawZ26Fj3+2oewCeWNIQY80RBFc8NuyD0ihu2R1
Qee0HKEuhSiZy1A9onZCz5wJgecKs1mdUTSver01XF+d+yF8kl1pbFqIPDtsb2vhbDRAjUmQSmfF
xN3EJEqHMHVPXk43YHLbbD9iT5/K8ZIH7TWiVExxO8J2kwFrH63E2HcTmRq+De6yogtlRiVVySEK
d12dvwYOznspx3UXtfHWCgaLjqLrQoKif1PG/IWoyXYyl+xbzUwexqJkihVK4CYrHjTZl3EMfcEf
OhiaZY09bHwz+kwAFXszOjrvGekRuBQJvRfFvK4iasMOpVq8Liw0QxuwLUQIuwCHhyd17wQI51qX
Ec9fleQM7llg+lvdYJTLLOdVleFrjVdrW2vUcomTwyxf1G5JUJL7MSl27v0tc6W1H7I0pAVgoFAJ
029VPHxOymZ+ndWhRRq/6cm6pO1H3sNwKMKkP0j81ruOlHeuGaKke0QvY/1Q6DnbOj4t0bbe4KW9
utjUwh52JFXeQ1NwSKv4AM4oBoPgv2o3+hxjbwqBpseuvxc2rUxV6QsWR95qH/LJzs6yiXVQHTPs
YqbP9tphV64l2JEo09uhfq2RiG3cAENgNfNEMkMwRBGKtMIHWaQodgr54Ha8R0rn5WohbhxibW80
e0MgV90qQ3/0acrdd1D+GEPH4TjHpn92QjI/SqQ3jQCk13Aj4yLcm1UfXQOy9GJKwBfcodh4ygOB
mvEGS9q3Ca5EIs9F4IFCquxfkK258qddGUXt56jGIQRBUGQUAsfBLzd97IsNBZUHDMzZFYl9QYcm
p3dwDWjkmXHvHnEXrlXJCY0B+Yo5+Ol3XyiH2uuGzJa1ICYsgopCsl1+NNMh2Bre9Og89BMXXmrW
765ADWEMTNADNCGPwWyTNBXslXzk00/jveSCG4IezIRvf2+4ETeZ6N8IwURPBH/S7TN3M795AkFy
aRMLF6hH2mKYP/OpxcBrh2cn9d/NZDFKSY8V0JC+JAZ6Im+ZtfswqI+YVPxTwgn0AgRbXtgGGytv
32bDokhjsyXEzMwzX4hujnYi/wkFFrzM5OxL3R6DIaPMkOO/q5hJixTxNKTTGAxjmxyAvhFu53+S
0h8pP7ESjO3pyxRb9cZriVzHkZ6xj2sNbHIjavGindiNymPSGFwevRmsg0il2I/pIPugY+fBibdJ
h44FcAdyvBmd+wwHZ/YZu1gF9iutjqPFp55OxEqZliI4Ah2kr+P+UrVzvOkck2ZhlBKiFPiH3qde
mluVhnsaoSiLKBOXDZJdinV2PW690po2IShKrkgu0AzOisRyMPcveqQPELSDuGY0Y6PE2wEeLTd2
KN8cD/tIQRVCqXb8vebCRryZBsWpTlqu2uDUGgkqR8y7bEjhd7mXyvLArrpMgZOoUQhFrCwadDum
Cfw9cax4I3pkW0FFyyF68AcdMoNNvKVaPIHPOHRB8xTFxBk5M339pJ03NR9C03bH3rS+tH03Hc2k
qnZJERCcarksJQAmGrr2cOz5+pB1zt7BM7Vx+TDX+ejS8adhccRdtU3nt4y1Czk7oFHk2OirN3vv
Zl5/74Ow3jRFSOhNv5U6oKibqGI/psWSVzOepz6kk8yWY51L/ctsqR2GsIDhhTIoT4Pn4gCNlmWb
zXJzyeGzx6+6HKzb8Guwqm9T5FJdsq65RMgVZ7Q1KD+81ShR+pSENepYpyqj+w+ybscSUZ3qkqhM
KIZNUu1aqLxHaQ5ob/teUNianyDr0jLLm4S2Msj2FjqmrvrNWMEBQ45ZUKVTFrsOoImN0HSevPSp
LRneHSN5nj3UoEnXTUibWILD/v0WC/EAP4jlJnLP1IO0nfn4Y1wgK8XR+6G8EE1cj47BKLhP6M8r
an9ups9l/mOOfAjBuqKaSuOVnat4WUShaIYaSMi7uGw/WCu9s9IrRlryZQnOzHfVxkkFurupb7fd
qDeuDM1VKUMoiy4aV2TIFOndeqtdXe64rINcV/TrNPdbPF3CSRwTs3evfVC6iLmDj5mcbHq4Fvae
wsJjg7KibaGxKmNjBhlu/V0aaapjJo3/KULvkmfdA/S4lTNrxRAH8yQtjXPKDXhsLAkx16EclnRf
VBQtGZTJe94ia0oMMCdzAEoN+hP+3gJEaD/Aylk8EVMCY9jvj6OHsSlUAwUfNLlWM8OjQsdoZc+6
Zih1zauKKIxrX6MCL/1tloqHsN2JGNqmHbRErAEPQG6qaJ7hGgIbHMTB0Ughmqjaeg3hdkLtGco9
nvwFG/+Z9iRmC3125YMOWUuEQp6sYnTXYSMQPQDrCx3jwyr3omMpW7Ta3rYpzvOSC3lnwwNvjMW9
Z3xPBgww1AJoD5bMcA6xdGs2O+a294hGliI82bSvow1czpPK7hrJetGCcYlJM6LlwkJsnaIfVW29
SP+oi4OiTUipzH4pCOQR2UYJAdz7Mq3GdTX5X2NbfjFF0D37nvEkwNWhajtktm/TQ/nsFXxyaRwM
u5AtezGxN6mf0C3rtT9rbINgejZwRFag4r6ZxD+t3Tj1dy6+I/bYxSaxe8K1yvTF9/TFj/3mUPb2
i+FHCDsbOv5o8nvxgmocbSQtvrpvyl1kRmfRx+kqB3629lX9Ok3ofqcJaGsYO1COnc9VkvCxyzff
IfWbJBzmPZZRFgL1yCygESbxBuzptCPEbaOXCl0aUvnG7w8Eyd5ZKXo4XX7tWiNYl7HQiDjfhzgC
RM9QEBdK7ZNIPqtxXGfCrl7sfE82BMpO17VYIjyKlnq5njvmPJCfDuHQeC+jdZl8FGH0ha6Rc6HO
c50N2mDMl6P5yzea97BHmogk0QbUtFdUXmiBDVtJlgOicfA9jjutDUQrbjRQJOc9kiaAsH2mLE8J
AvlI+wiyhoDE7ALBA6bEgCBJDD/64pccfH9T4qBeib4HypTqtTMMgCIMkgxAnWzmYNCbuUNV546U
Q8NEr9ry5hEk+IkcB2xeI2GxkpZWTSUfdflVgLti92Zsc4P0OHKHn7KgCQ49Gp+8Y1ep6kW1DDb5
ANNpU2bdpbOdmTGVGhU4gR2prC9yqL2jsuYv2EVKA/x+njC4lGRMp3knDx0rHhcSxYbuOfNoqACm
quoGPC5lQmXfZGXF1XQMe98pOtnNKF4r7X9uLO40GBZurWgouPJjgBVMY59r2QZcq1g59C3eOZeq
liPDa17lL5qOwxDTzRAackeYJ89UxKFfRJRl1uTFPmekHLEXA8ZXUxrqqmngchLyqZjjNwCz7ZMZ
YcGAoUoXaD+0SYXOzXpzwdRe0WuQrUyuBGG8fKIMYPFiNdAAkNuez/r3w/vXSf4j7VV5BGiI282Y
t1XTMe0sB9NVe5d7bn//KlvSbmqz6PbKDh6l6JC84BaH0+yfMFwZu6AXDzoWkObznrhr2zwGJlp6
Z6Lpx9XEwyFTcI4TVl0ITMIm7Q/3zaRqbAjZ4WitI7fVn6JhkScNvwqw49BZ3QaFdvTYevK1b+kg
VEoXB4vtnak1bCJG5I/BAAfk9N+HrDrW0JBxozjFueXRWvQuZsBsGPEMBop3NjIw1RnnM2w+cN8f
Xcgdh8TpGdFMZ8uZLrYmOQkrU6YPy+26inz48caz8BazmhgercC7GoPLGnLCMhtjShJdTxHIjNnS
iYPVdtNTYJQji5OtFln3ZDj1B0MRDQPLvdoqP6VD9u4Ow60M0c2WBty+NLxJ79zE9mdSBFLQVSj3
S1y89AhQ46gcEgaIbCHeY5OhHZKC4ApRNFGVfMp8JTedV31lejgjKTrVCaiAPKGzoRwHPQi6X9eg
Mt9UJl7oTN3SDrRyJd8qP3+qKxDuLBA/+tGvEaic4zIXAOwhGSY10IpWZ5KLnmFlruig0JvhohWP
vY95eKI/6MHqoj4brGRhItfDFOZNwoJdCc3DwIddfdKOke7LDgNm5+k3WDRrj8zG1ZDneCKHnjwO
OLW1tWuKaJ160FlWqp7JBMxwaIzWzSbYYZqMeudou4Jyhkh/7CO6/B7iG/nXwSqK6mQtT7l/zyGx
Er/xiCB+CXWjRai3KE4+qjyTJ3cOH1ouJZI6+Sqo88/06r7T8ujXNa3pzZzR+bvfHG5clSdbKMkg
Q5z60lwp49RCab0EFJzodVKVQQ9ijfWblQne3+wjVWQNWZ10Nk9ASV1GquVtkcA57OOZvd/smTOF
EL7XacgybIoiBYvc2oc6fSct91OTsORXS4Dg/ZDDLeek/PW1yQclEpJM7m/xfpiKkfP2+36WB5ty
+rFkZ9SBGN/V4aZZogQJo01Qao6ut2uC5hq2BMUASKeYw26zPnbqy/1mtDwqWqRIHezlf7+/pBmG
//Pqy9+20pgCaYjX6FzzR9A95Pv7f4xxjyS8+3m4f11EfrPz5PTkWP13XyO0iSifDC2frkPYH/qo
mF5uPw5o8m2WU+zH0EgtHa4+DIcT7HjQw0QIERTHm1ze6X0UuX9ZNtaME499ExEC6HaXnzZW9lYz
WzHFkD/o4yyBKmkf6Ld0hyIoMSsx/JJ5wLJR9p+6NsAj4yQG9dE8J5flHnZk+H6xqwv/iU5FcdKT
faBnrfeswRgTcsK7yXoiLWNJM5oIEt9bbtssIiH63XFgk0WCo1qP0bD1m3Q4iRDfd9d47iafpwBg
wRKldP874MUWwcKMTcFMu5NnIMR2DCD8RovD1wDYuqa4OFWHZYVxH3/TCGqMX7S3brp/hJDJ7BpF
e4iaB0kDh/uj++F+xRH0/msWI5TQIuIykwgRAiXw/N5vlb8O0kX4wjrd+x141t+jzu7RZj6/vFIh
EvAqTnqufGDcRDC6q6S3WOjFW1jCx2oiepwm9U9gsfJE9DR+j94nnqXXp/vB8ppy63Tc8p6X6ZNV
1Ypr3hq9NaEc1I0C2PNexmhDOFvcslRnc1Wu+yzYp2MSn0cmto3Zseu534z3Q7Vcz/dHUWzAlcfk
azQF6mDHJ0czRJb0+zAvl8ZH7/bMsgAorQXxap1697Moku54/xzkXzFXM9UcJY0PQztsBd34ez34
04Wt3nxp7Q4Jdpg0+1DMn0fpeBsnxgdnKOsqlkMdR7vekBMipuhVOGzpRjX962dmY+ydxFVHbyyd
C2RJdIOG2KqKDRPYd/viKipdWezu708oBlil0l2MK/zMzIdL6wa/BhtVjwWy325AwRGQsFiVQm2j
wmn03uJGWzVVkd+0bR105gOzoRpq6gajrhGgrqkdahDOCNxsIMPqMpbE3Wb6mdoCFdyGRRJdYd5v
Q4+rIkJ7nbPQuEYj21JD86Vhz9/9qWd6tPpL59lngjMP6Zxfez+jfFGYxTWYfiFMhXQnW2pIFNxW
czSlR/DIBxW6Ypd07J4HULCIIsDlXBkycY83cLKkoqFgp9kFgMyMeM4gJFBnu44tFrYTfBUh6VI9
vnGjBEcXFKpckdJKqMjofBJEecKiy9+riWqPI7I3kmuGrVNxMUD2+oib/DFPS6oOIOX2fc0aW1xi
Vc3byI0vpiPhixCii3mCvEnXbBO2JxFqXmvCOnmHZP198Ebp4knAcVoEF6k9d0eI9ScKt6JcQafL
zgAqiYKaO9YgIayjmKlOLRbexZSoFo/i/ZGdyK1hSvcgBAA1a1bZ74MHRmvtOyzOeu/nOHnxJnLy
bezj+SqnUJ5M2zJJMOJRvRzuj/7+QQRK6TQGBXpwOqZYyHgK4DRWf5WTg5r+nxe4v8r9ybYZv7bU
13c1KLyTtiWCgDIhYfX+EGu9Ad8u2mTkQ5zAP9+/+/ehGVAR3L8sGrT3pbOkqmiLJRo6Aog/mGvn
ZSahTn4CQa1Oo5DIW3NBQPe0yVgRTi0X51BjOoEV/Z3iCo4cDegjH/b+EEQAbLlj/Ars3oByIWd4
DC3jJJg4jxWj6jAxbJKklVGUH1z8PelwNiFn2smAoipnMWkGw9GWjGudkZY7h1FgZTnmhxMJbu/2
C+iwn1RXgMx1b1aJttdS3a4v25c4ZY+bKv/LkBKVDMAPtYt1oNza34og+gHLFcoBoqe1NVS03pqt
bHPMeNQwT1aavZvDNZkG6hhU0rS7BFHL7GMUdb21OGVZ0374iyZadVt/tF4S/w2UPboYx07WnT19
ZsqGK0pg4HoaqHSVzbOnaHwpF1tXgwOgy70cG+K+juKXSJACSTEDpyC00rHMv2RtAsMNIllh9Uyy
jHgOoX5tS4BT5yw2OTwcbXQKsmjpsCHfz9+RFCvGtQdrQoykRP5QSkNsYEJ/DrrlZi+3cKm3jIPV
0SzQzvg1i4UZ/1DiZcR+FNVNUdY2G5e7PkBLKLMOa214Xlb9MIt/eQbp0NI7uBABrcl2NtJjKkUT
/Z2ZYdgp+ZCRYkYf/3Es4aIm0Vs90WPzsxcg2suFRTuLoJ6heGm8IALCvfgMSq4ARsq974/oI8Ox
XlvgQKEZPGiqi8WIlaIk/6atSirGGYLBrWjts8egiPrJkQif5mq65Smhk9kL8tlmQ8D148wAyB0c
4LLmBpZ1R/F2Ftc6CL52JmXKuIZXlBPYM3J+4m8VnQAvj3Bk1DeCvDHJPxoSLT59EtfPPhHMS2Q3
6vuguLkmQdOxd4Ro+kN7xQ1xOy0FHX9DuLEd+21fWZoZjeB6hX+wtbYwVcN1ZRLa4cO6nXBbYqMZ
kJrh9uiV3puU/AB1rmxcjI4tLxQCS7aq4joEet8PLD8twqjS/EL53JbjLftlEPcct3yqTvMxVvNV
kUeQDiFk0/C1cc1n070EnvOjsW4paLUV9b/ncaC4RgP5WI9+cp6gOm0c17LRvVvmmbvdPN8f3Q/9
EjkxKcbSPEreqxkB7+SxKCN+JdohQvgiHSK0EzcrqPRHEZ31aJUvQwA9BwwcQy/2qk0+EWFHaEnL
IslvTqLgtkcaNiyLM75uW2/exCWr7kFiUkvHflwT67iCbVqzh2PkHcLU+hqx9kAHOTFSslazln0m
tQo+zI5q6alZDjIaKEtVU8Ld2TbbGN96j1w+tmR9ugd8mz772NgtFAUF9uH3g+cBiMnnZld1lI5X
d4LepKyKfNjxuzuLZJ3lbGLu4dFa4/OGEbAnW3mRE5R4egLW3/cfjg9Jm2e/o6bNZQsDC5EVWi6I
380XzGpeJ0hP0EQmCfdKEeHtq21so17BPZyazXgySKBlmmOKROWw1gRXrRiC/bWOHDxB/hzHQAAE
TtLcHRDlccjZ8pzEu7Wst7vZeFYF/0lhLFPe/UlNTsMgwlMbyYRTHXk1Ud9IuhHO83BMquA4Nlsz
zYJtq8Ivcuj4d3LolSy7lj3WuMTl9pwaDN6oMgxUy/15DFnsyT6nFL+sUK12Ih8dDi5N3b++Lkzn
KIawA/4/0O39+88nyxuhsUenm7FFcAHkqa2IfsFsRDAjboLle/dH94Mhy0vJrc/6yB9PLFW8w+hF
2yCbv1p227FzLV6dJUicucCkBEeRqSw8mnTlwnfs+zfRxpSEkRAeGmodbi/6E6XA/hR6UBOIfKcJ
5JrMRsshnLlhQ2PcF9SGT/eDE3lbFRjJobv/h+0MF5lA7olKQCLXHRxDIKBoXOPK+pwZDIvbcUGQ
ml7ZbKpGME73UBryZa3N3ovtxqLxa+9Rrfdv3mV4Q+c/34ky/7/y8xz4dX8gc/6Bz1t/y+JfMKrj
b3+q7H7/1r9UdjSV/ovemOk5vmtbyNjg8f0Ln2dK+79s4YDo810oOyDx/lLZ2RIpncJhYAqmKEsK
qHf/o7IDumdZyqaCqJTlwVz8f1LZ8f/8qbETvC2Ed65yPUtYtrQXvNEfaLkO8j2Zpf0Iptfyt2Yp
GHFG+6Kxr+xDwnM+l/ZYHHs7Vps6dlhhoI1A5hFX+zjon3VQ5i+5yD7CvLxoBltWBMUtdrHQRnTh
ZfGQo80+BTZhhxA/90gGNGZ/+9D61WeCu8eHIpnGB79T7u6PD+Lxn9g6ZxEH/iEeXP4xm4wsBkpb
2ACT/o1cZCMdTv2o17cQYfh+QLwtO/tjthsilLuwuJSeF21MVBz7oqEM3vetujTDaN6qyP7ZRTP2
0xFHrFuNV5IQKAP2RscKQrvXJq22Ymj6Ry+OyBcH7XEwCW5jSgyya6CCHzodoMCPSIKWoEePYNY1
GVpQsQAMnbERdHtXFL+6MhrOjauwxJNNaxT1cET4n5yhESfntGtJD/Zab09QULilah2crWh4DAwD
S1Cgrc8U0aiue3Z0jrZOYRCrOinj2Z2J/CrsSUN4Q+Xxn8+py7X6j3PqenA+pe94lKL+DUJlxx4B
cf7U3cJ56na6j+Kdr2mmhR1uG41f2qnm6QRBiDcbG4DhK4zA5fBD2bAZY7+WZ1jfuwzHwoPWPfS9
EvU8xHe5Ioq4IVfumUk7fTIxgXKi5Wef7gc+G+cNPpGmyuUCBKkwR4Sj2IaozwkcpFxdxGJ4odeM
vdBlIcF6k3Uamps90QfmypN5ebNBRu9rNCQE7PokIpUqe0BcQSNYdwlYbmwxkxzMF8vjXPrzI3kR
+euEXVh7xLF2TH7X1CwfJt2fvAqkUjzNHaou5ymNoTImUZe/yu4G0bu+EF75fJ/k/j5oPyY7d0ri
9X/+PMx/3ryebQmPq9zlHrbkvwlkPRrzKOuy9lY434lgLs9EB7AN08iQmghAGjqh+Kzppl1HbYOH
b6KtGxTbWkbnrkbVJQvn1nc229Su2FrRkomzYc0tXv/z+1wQaH/eip7peabyLF8yxnBYLqs/xhhH
kCAC4be4CWm0pyR1roWbO1uHxIRNP7n+//Ln0Bn/8+/5As+UrVjseurfbn2q0NNcN1F527SGGT0Y
5s+aQFCcgRLIcGPat6lLWa5Ys/9cc0OtBKJe1+/LMxAuUnht8eQ9WRPek84SOesFbJu19z1BXJd1
sfFaUs5Y0Q0iYyZg2dMurPlyzlmrSWDHpJe51//l/P2bEFpw9qSQjrQtG1cgs8n/eQI9D9g5wVPx
zbGtd7aD0dmLuPhHZTYMVyF+cTdFFOwBcG8RhV0sRqJzMxOmk7j1UxzLcKNFtO1MfsmaGA3byny8
H1Lb/0mfxTtaMbfgZM7AncUcnse56NYtkbCSluRFk06xQ4Y67IYePXJQDwAdcUaznzNPaFvMk4jJ
AW0bLyPtMgD6MScQ6nICT1l+Tzhxb2bSe+xPMjJfYNWF/twyBFQtFsJBrejYjTQ6sjUIaEE2CAgd
0yOE22j7X10ropvR0APCwGAjI4rNi1KBuaqmFNSkm4G+KAvop3ZX3P7zeXf+eSEpb5keKR2ghPfs
5f7748IVbs+K1wlQ2al1F4wS4bgzfCKo5m1YEj4izVprwBuGqmb6QfZk8tOCaiSTkkzT1CPkIbXd
h8hIxDEdDL3vpBc8oXzFF7o8V7fr0TKmH32f3uzUOlLzSd4TYiJW2HmihzSapsc6Q/HW4DbbaNSk
30ir8FCOPtk1QAP29yhL9IJ6qqfHhCSBy5zOgDts3yAe1nwe5KKhljWF5Vnp9VyL4mA4ot4V9mgD
sYCpSvrDYZzZbOL+zG7oMVc6aL7qdKweqEY0r7b3qZHt+EW1TncV5vY/n2Ds0f+4tC26Kpbnog4y
bWYVFjp/nmKKFmQDIesC4hrE69rEZc6mzDyLljrGKoyJIJ9ddbj/4H4YVRAQYrE8p8HEWO/+/h1A
5h/VXFFm+utl/niK4yX42O8v/ver6TZP4BTCSfv9uvcfB0i9DTrv/Infz5xdw1gXscLd6AK6uH/T
GJr8SL1l98cv3n/w+0/e3yCK/2CHvvL19/fQJfEO/v7jmF35MAKvF8c2oq78f/uf/n72v17X/JGH
aqI7ypm6/8b90R9vdvnB7/d0/8nvP9pX+QMuALPR1Go6hSdxedr9CYHd4I++P7z/5H6Y7qf//tDm
lsXjGTHH76mazYSThBfCMolblyTHsUnGkqZNhj5NlWmLPiXYdeiE1gPr2FftzL8owKS7qfs8GcMv
TeLXsU+tCzDBX2Ikp0ZPsF5TJGO4SWGcj9+rHG1r0pPLMVC+WY8jdVNRfYYseEtaiCzsTcLFOPVF
gkDcLYncRS/INiC1CEn8mQm/WmGpRyZbwH6UAaIHNDqrqsORFNYsE9JA3qREAj6Nn8C6I8HFBk7k
5aob3J7qGi7pmbyxhXKIiAYQgAyAFSkxPg8Fw2iveY2YUKq1gPfLvLuml21tYfkjBF23KGa+sJG6
ufGPOtE3nXrJNbaMIx9btyMP99HU8gEx17RNEwLNRQf8NXc7OGa9sSetC+uHrxArWuVTZPVMSK7e
cfu+2wTU5s1S40V8EyMZcqyW2py9BBDbKf5+cOiUmxNejKgKg2CwNK0uZVq725asjJVvm2/zOGOM
tYi5ggWCZuNsdDB4cZltsfWQs0gDvC0aSUg4nAB0K29YATHLaQqu2fgjcQj0tpt+U7ryKQmbK7HF
Cs09gRhkSqyqttrXfhvtab0YRfCCxSAAm0jZUxDO0+sPD8lYkxXpvjPJuxppHT5YNjkK+EbLykKN
XKFiwZSukPCMhlvsqeYDnUAyLMkzyaYYm8vBqN1zE7nuiRn7nPYGNaooi3eJaqiDmpwHj08vGT/i
OnvKvcK4SsUoWVJWrfDOhqYhSH2v240xcoEVio5a0F3yvuxXhSbxOILIZNOsbEBcmInD9B7VF5LB
9sRFB8eehjejesGZRstNNyCRaB6icDP3CasbAGAy9TCBIxqasWxgnkTlNVJVk22/9eYS2jTBsvQR
5bHxDIlbxiCVT46/PPiA2fhqO8kPt+x3lBZgENvJUxGWzUU5HjjQlIr/UKtdPfS4k/R3y4suVMwz
jOxPHfM8/nCirOr0WVMQT8gNj2245eYwwWbJDoFhniEHvo7UQh6GykZS3CMgbvVjU7vNpmOnN4vy
ObIque5LcNthU90MR/ZAhjBxxC21Zi/0d7BGw5MfgC5IihdLV3tBLwFbMVCGXtjlpotBDE8jdpjO
ZmhN5uzHbGPPlBUJTWO3nitBsbHwHFbd+tbnS0bOIC7gxVFEGQQETO7NkaLZuR5lTBUBh0oVkWMI
i4vE+66N8IEBK6PJkb5OPe1+vErTgein0xRMxRZJ3wmLCpGJXsZN6oafULeO3FpYt4JvuWt0G4vF
xi5cGHyOQ3N9QszjhtNNv3hJRtYfXgQGRBSVJHvOMyWxVvV0ecYEtLMtSX+wm1XitC81ouqdOZsX
YtAHivTcygROHWbWlyvXhy1rzrsk8T+TuUxUclZeTIFttpP1V64hOtuorA4W5U9qaeim64H27Fw7
Xw3F+RsdzDpVlUoiD+CI58jmVwTHKhduKH4dEya0/SxZoa6YtovDIs5aS6NG+O6rn0NLdC7vsNgY
sXdmO/TdyXBZLGc6dlzoXsp4NeIl8M4NIdLZe7ZiKOHmjlDXGUxRch2Rma91CPloGgmSRR2yEdNk
n52CcTJjVzQv4UEZXVktp/axxQWUNDYI0CTmA7CavetWUEYxggA48P3drNvV2AGr7rv0PdWa7BBC
JV0iy7PuS4TyZkQWRH0faCnK/mbj990NjGtZGxLmEfiEpCJDcJhHYrrcT6TyKQgMbBq73D83E5As
UggIy4N+OWYC5Cv188Xqe9YPg1byjC2cJofzHKNpDxkPseBQ1ydDi1Zkkz+j4mUF2gE+ZV90CLKg
2JvOO0JeeJH00dPCAlirLh7eduJMIJdqnApT4KebNp6fQVqU/HN0BWRpjjttfeMG09D14s8pAycw
N6jUxLbtI1bVc0qdtRpsEwBpuM+R+Y++IIWg6Wm4/Dd3560cu5J16XcZPzsAJKQxTmlJVdQOgjzn
XGidkE8/H8D79+3oscYdB1GaVcVCir3X+lbM1dopX6tEe1qVxfSR00qmiY9c0ot1FCb2e10NdyFD
Z5mRoo2wYOc4SNELYPxtZrkAeGasC8p4XOtiP1D4hdk3jJD/3XyrRd6xl2C6WylvukhDCjjFHM4u
QliB6rkVEvevLiqoi5Wz85R3Vn5p7SlMPDjxcIsBuxdFeNU6/0+bJ38ApIKR64aDNU3ZWteHd43e
LCk2dNkiE11VVNIOiof2WqF/2pg96IgAzqCy8je7Rmw08SOHz4bwtmbXFGIADrNLg4yDAYaypfkL
xdphHH39HW5wh/vQ7M9d4Ik7VM+g4+ZHLIflajLlwb1mh8PZR067XZ42P1/ni/nlYlXEDjmJJ0UZ
/1AiBt4HwCCegUf8tbxG049XtB7tW8V8ugM+ZCD/cQRt9xR8/PwaufvYIdj9tuMk2hSWHt4NhNxc
iBxHneXV4qPLqO3Pb8qZMtwHzOGPhhgKTA1ptm8z5E6kxQAUdNIv2lT1byODDBk16l0AIJnVAMWF
skt/FVoIlFlrs09hw+OdH8pXT9ZjElAeCbuR3VuPWG2a6kdybt3Vz6t1dAIbUm8dQaKwhphay10C
vELcQjqllhe/9N6t+cXQvl873wnf4Yk320ELwkvfKutK1iPWVtMbP6cg3fa6Xf0eHJozY1u1N5Y8
54Fd83b0Ow+8s64/ai1ZYsvDNPNNmqX5PTboy2SU1/dwyUkTalS167U6enUM93V5pIUlNc5C460N
wAJFzmCeQVmBS94kM8JG9zrxmeN/KCoMWCTawci0ZXzzanQNxoj41lG2eDQrQ0dGzmcxQ04ZLW++
Ma/gEplcCM9O4Z1sBDC7jg4bO3jgoPND9bR6YLqq3lKLlhfnQX+ukqq+IwyNuAnNqL+KAgvj/NDS
jnD/FQVUNWKDD3ZBJGjeRtVTik3g5+v2WO26oet/CSsC8qoLANjSTs5CpGJbuYX16nvhbXm1oA2e
0ONSNqg0d1uXVnEmSkq7q2VGAd5uzS+Ven9/kS5tgnzKuyfdnxq0DGF50HulPfkFYYfLq/XwwsrW
9eBx8RpWQze4hfJ8abTKRK0zjOg2s+JXb76JKTW+Oj/UNlVXa5eCTMg7g+rgzwNyca6lmX7HkWo3
QtT+pRMivBt5j2t/lIDKYLXXvf6d2TjGTLMvrqPZy2tXgEdc/kSGHYwfnGajYCUmfbr6ttNc+xaA
XBWPzreLrHZ5K3VLdVU53tVVdXTFVNRsIGcwJzcSJlZ3WB7Fks9aK/7WXTEIeVkeoIHK+hrF0/J+
bL/BCTBG2l2SmsQEEja26dGUfHUoA3/eUIh6pCg8n8gFnaDsiuiPXFnup8M/a3kEdYh67bpZdc/g
aZ3D0SBVohjVJ0Twn09teX22ZtOp36dsp8/KIzk5ZMT7wMj387HR8kVrvqDwIXCt7JzNQ9O8uf8g
cpKH8t1Pin8PPJXmIQmke8LRZ2xHMw0/cshDy2fxpWutjII8BiL12BtU06kj3XXLjwn/62Dul9dR
wtJXlWMnj9ZIUmjAnLuzbRG/dwEWiPl/FA6UElB/D4+NIYLT6JLmaqHcfmN5AKaNRySBakm5KrzH
qSphYuJAJ72WiE64X68FijZrmIavyE1IrdHGiEzCwnjCP43MNRm+OHk06gG2TyYVq30tpKThzE/Q
jPRCXdJ6SWFdHMjkAcAWoiHXm/PyRMOKcSBR1zgxn6dbqRFdbbv5y3JnWbghBdTSvustF3MgopGf
V42T6akn3uk5rhv7aFUpDMIkGr9IDTYYC78U/bYdptTiCFC9ejEo8C1vX7NVj4omk9c88Id7PY2s
1fI2u274VJaT3NpGylNUuIR4z28/D8E7Nar/KMeC1QkCrUM/WMbr5JjEfPHBsSrhEQxG/RKTU/Bg
BbSal2faWOpmQYb7GMW2ce5GxuqfO4CAGGkbvrsEt0M/JiZW8+zknTSDzfKSCPXGjYvb7kw30X9U
I5Yiz2aTJtzGeyjJ6IPBUukPZRPJy6R6yIjzZx/K8EiZZ3otyBo81EAzdjH2048SmLHejtMDbQ4w
2yYebJBIximKzezWomT6eVfonVAxFP29huiDKEv6AssdTTjdJYED0nayy6MCGrQzhjb5QkuzvNsW
d9i2aiLrGKaAewvDp0ZskLq3fDsNXC5YIA1jue/cWSHa/+VVax1YI4XRm6P36WnArPzzD0zF2WCi
/3SDqt1JmfOTGQr7haxctqd8SPA5OgJLfmJEKpAwM//saHabn0a814zw19AxdQd6gnSDbGS8qPq7
8l2IVGWKeBZOwrGO7U/6nWhkpFVdizBgaZJL7Nhm4RAOS5aA6+CTrbqOWbV98tDNHWMHfW8PnQC5
k77vNUIPaw/qDys/9z5W09OoavNa4JXXiIbf5+xgmWK+7TEReHXB5Mreph3eACFHGTJuaL98Oi6h
a40e4TLu3eKlcIE8IhIiIaqSp6FzcYayB0Th6Vwdya46IMgevCqNt8nobmQDfFLGOKSxa722RogR
1ei6A3QlYwfhCWeBVaIqRcl2mlRSnf3KKX8OARKKlUM9af6n5Sf0XUgKlovDLB9tEcTWQxXu3Qg4
zD+3//fjlgcvBzlr6H+utkDUiGs4L09bXmC5fepq/sZy8Z8bGca9dUGQFIl0s9q1QbZ5SjoUDCay
oE40lAvcZrzyWkQdYMLddkn+Sl4w9ZeIHVAoFDGurnqNQhiAA5A1supAwaNbwExQnqr5kLQaa90S
nv2YI3wFcdefehXx5WqgiNwJtyBf0S61vxyljUfh6epU1Cn8TrOAF9umLZPAEG/d7t4xMWEsD+hm
jVeCdvyUzYflUnLWKE4d5GCQJN+vrSZsTkr7UwjBBwpnzfJyGBEqT5YXAorrjR2GZ4S/GQFQVfce
NUFxdjB2Gfg5Gge/i2lV95lD/k9QN/vl6+EsawAo4H0rkhq/L5LFVVx1L8uHozpanrBeZFrJyNET
lqnM70TxqmAO/V3uRC96V/LajXrW4plJmvAExA18V7qmTetY6ZdIh3G63Lbcmzcs0W2JLLMdgWgB
+A8dHEQ5KVgsFGD8yPXyxkL0YZtitqIW6SxaJgA24J+2Zzn23GCoXclGPISZ30HDJ5MIz1HWsrV0
PELRZjWN6yKuIfGxgYfPxAsLBAoscImTn4TJhuoVKoT59/Hz6laNpmO5niESX8eDRS6RqY66Hx8a
WoaHSW/zbcBQRYtFg5BK13pjW5Qc4ihFcDo5Ym13Makzqn5szbzdayGN1LhNh73ROBdbjCi1osTx
V3ShaYiQwrKb6v41AhbmFJV7KALPO7FZNJUVnUINQQhOQkQ83UARsoMIb7mDvsLX15/KWTOhx8a4
1UPoRmLwf/UNSSIOgHK3rRPaa/LO7PJyXxf2fTohjDeGnuxsTs5F0N0IALfLpZrOGSV+0eeEdOMZ
Vgk5q3ktX8nFta9+ima3dR5EUYUwXkHM5nHpHlueem36DjgVQcQ7gsjZp+OU3sZOhLQIN/Xed+pD
00I1Q4Fuo3JNwHnpnbeVnd7eCdh4R2Qlr8pqp7OKZXrOG7N8mkBcbqIxsK+WXRB0L+FEEucIFszx
nJ1f+PLUYYI9+YOCDQoZOBp8tsZMDWtvJG0FNUF+77bWLq8oEOPCK7QSsJ82Pgdm7z8kBbldkgwg
vJzp9CSQYxE6LYH5t9RskzCOTvpIhyO2CKhPex2y82ybCE1i01Xp7GCOMJwsxo22KtJ9I5NzPOvc
lwNCzAevgUg7FsbFnQewcGZh/XNIBPkIfYHKTXPEryCJXkAJqjULMP8kivbVDgWuxIFmAwURBy/1
SROc8k73ablAlMfBeAhn1ZbTWGzB3fgQQreFMcrKn/O6QwYVYtjoDL3e97K4ZLMs7J9DYaMRmPBH
rERWfPthRqBpMaKBst2f99/PqqahS3GQll34I4Rf1PCUnJDpOK9e0Q3HZoZwKRXfR3kKx9WAlLXc
lP/7Uofeja6C9TrN3oR0GJCqBjqnYTQfjFGKreYM71BMwz3VmodMj0CWEnm0SVsfiRZ8QXg3y+/c
wTvKaCg8YmBny4AKJu1IQP14trLhkmAdXWmGz+Jolttjh2p/DstVDQ1LikKBezTK53bRF8d+/iTL
IZPCIl8jn4tdoX+a5kMZdOk2A3y00rVQrvOpuCs67XmxN4Q+b2E5uNhxfi75/77EiwE7rOjlJ7FC
czarppZLJgGh/3F1uUMrCUyO7fLwj3pfzmL+BHdOYBoxDky0XsshqxjH/Fn/9c9tbgILJ54xaaJC
5uZLrKchouFV6Drod6X90gb2RAtUjvAaeWoya8tCORVrK6sGBO5YwSb8ZI5elmfdc9MSV0iQbei6
URp1GdsNNGolYq3SAHxUvJrdRKHG1B59hWch8zFf9TpKUzXOoTBzD1YoFKhpPTdKmRGXg81qHYxD
lP18Je2s2IPlSZVy/lUsHyepOYd8tuuaOOTSbUmJSr601orPVhdsqlHvD+08Ti3DVsvZibgbYy6R
9Q+U18i7mmS6DcJ+OFkmdE+ELkS+en2+KmadWhxDgk3wMrFFYtDOHE41I9eyv697LWZviLtHo4+h
11JVW5sZMcuVBwi9zrep9JmLZyOKag38r6kT5LvQb58Xc+A4nyvLcLBc+q/bApsfoqcqOq78LlqF
w7lEbXCNiYPfpmGN+6tI8gu9Qg+bPSJ/EYKXmTRY1U6mKbq7bMaMwnxO8qTaaUPs3g82GHm2uV/0
YABfeKZFYVrBqvWRfveVuFT0pK/tAAlnqgNul2SbOFNykah4MH41O1jR1aeXGeR1+fVzZtXD2e0k
wthbaHnDU95M3l2OxqCQosNBRUOQLHX4qrTEwcvozX6MgvG+r0oYMgrQje/a8LaQQVXbxuhp06Qd
1kVkBHgNCkjndviQ9UmGrtvI1CbMAkrKYK6dwbHuULz0j+BHtS2GeA19Yt8/QoJjG4UTGmXmuDMm
kT9khMmMmH4ffBfzvOHRuqkjpKEUX97hxqC/rebROh6MNZ7b5KKjEwMBQhCAbZAO4ZTEBrYhnsEu
C7zntIt/15pfAiLnGrV4loAFg0qKXWzdeJb5NgDEH0l+/2yJdd1KU0d9YWTRGwCJ7XK7U3Z0EWBY
HG2Z1K91VsO0jS0gu8VHjfEAdI6kplQp+2CMCGCMyXouMR68mfT5jyWWRvxeOUhkfbLIvcxpCs33
uokGOYEISFliyWqyAOpaqockdhbMzQ7+9zec3ieW89434lj+H3LaAupI9pqmQko5uyjrAXPdJXbc
3C8H2ZQR4okBDtAcJ81iUf9SokY8kFnPWKGhcsYsPBorHR9a2u3sPV4rJdxXOcKty8FB0Uhpt6II
jYdgvjQS1b0No6GACJxz6mC7PjWJOT6GaS3WhoV7epwgMaP9UnzVDc7nNB5XXawhcysn/+SQpUfa
9pyXGFrGocnTP1ndkh2dl+Wr1yX0NqKGYps5iQ0Mu2Druma3Y91A6A5z5XcX3LykOwSl1F4HNzo1
QwIO3A6qZ8cY0mM+dCRCWjfqydpd0wiLN4F9INYhg8Fim5D9DeS5pCnGaoS9KzBuTIWE7D3WFfa+
QS/8PzJRxLPhLmcF2bTHvq7K15oGBzLp9N6cCA41sWnaXo7R1TCeo1CqZztiaMCiG40qPtZD29zn
fArbGbODkiq/LGd6ZLvyHGHLHml1jTyH/xpTXf6U5ml7lUYN54ZrOpztJ6FVdG4cLPUywHjhT+H9
QQyp+eYM6b4m0vqbwDswOR05b106fFRDOV5oi1L7tqRzdFzLeISpaDwCCLhYMXX0TDNBYrHrWxsV
PzIvTtUD2qd1i7QCN0MN29y3x0dpTeQShXTbfOC2foFYJB9paBs+a0+/y+W7QbFyFQ7a2in18NsF
iSIAQdDXbj/QXdmboWks2OtB8ex5lC2wiH8GcymBUmV5oUHUrp0MfFmZWLC463H85ab21p3C6cPz
OhRRaZhtAle2m1Ij/UGYo7qpDF4iRqfoF8z6Dbx5+4+IqyHZiQ7SDssz91SUClwSBS4EkMEuc0OC
YFttoVGwLxredC+QL5WlRTQQmQiMkFR1y6/+vrrcS4eTJikEZmKn/OpmDwzOw2i+m7Ih6Bgyyg47
CFkw9fDe1TqKO6P/q7FI8OjCYBV0XnoPYhr5W+yxwDWpAFuQou6pWmZruw7olUYjdRPKu5r9y8to
3yPxCJ8JjXP2dEnGQ6C5ztOka3MbpqhWppz653xvWYH5l6a674Jm8luej+RfiSEjAHIWsns52No6
oo8DAey9J6gBbWL8YkbDh5YQDsb5QY5A45LUZVR/euIK+sTHVTIVB4o/cOOaxFlZpcWwXKSUSK2E
xOAxaE6jY9vP/tQH25gVwV44E4QdR0BiG7r+Pkr1jzQKpqM5NepqTs5Gx6/zWjKyZ7H50tl2f8s4
53NpqvtIBDmWDlc/8iPCTGG5xbYG8QsLolUnIM3WuezUrajSZ72Sagtg/TM1ihA2lcG+BrfKUyMa
fVOjFj8EU9m98Zx3+MqALCtOjJpW8brCaEBcLPWt0SMrLwCc9zYVA2AhYuQaab9LOvxZfhwqyISy
ItA4CLVdZfotBdPwICklHSgzRWvL7smB6nLiWj2z2AqVWNvQoC4j/bS5pyvMhrGDSGYmvtoWueHc
6tH0IDnk9ilNAPaYM29WJcAPqR5Ne5la1zjRwo8wAI8ypeI71AU9unhg7xqMYjMyIv9qht8m7hNs
4hKyigDWn9edftfE7esgDH/lFpl1idvms671+pYGJbabub5pu7X15X7gbwz2DSyk51430rOnMh1s
AoB2RtOUlW8uX6bJ+YpLfSPCQsFDtuGw+UZwxJiXg08mG4EAxA7yVaWOnUUSUVx77M6Um+5pizCJ
acF4QSpDXSEqnD3dr+Jqth6gS1NcY0TaW/rF5VNZy3qHCdBY//0fVEa6wSnzbGfNsHG9BFhsFO9Q
I2MS7cP06Bbzt6LJW5VE8qglULdLnz6urgPQ66zhKZwGcacrTJ/zNcuG48mcArozV0hAJmKkaG5t
LCeSv5Op+F1burnL+O9vgwawXto4Xz2S2GmVsBQjTi+s7pSikVFV0wtJDT2pSZFJqOpLHsbjxe7d
EUFlI65SM7PzSPIEUiLtjAvmfw51sXdE+4dOxkMf+wgLhWRpEU3DWRTjJQ31+CUSo4MsCrBKmMdE
mSWtB+E+Jq5B6bgb0Wz9GSwQ+nFoTgfaVPENmFhdN+6pxup8CjRxa2Qwp5E1VEhtY7or8uSaW/gk
Gpwz68lX4S5p02lnhBW0gnkz3WStOvupcez7xrulukAAE0UPLWY3AEbQPRminMK9S3u2VeX8CdE/
CaxeLLCqfhv3Lxnu5SvFC/euUQ4RZ1VnvdZhuM+8cVoNvl4eaRqXm6mC9xTlPFdZlQfiIntJtP4t
YlP1agwAaf0ex5NflR9z5/ErCqscsFNvb8dmZIWW0UDg06RXs8SXrqgvnEQ/qr1V5r+o8N6rNDIe
gRW6u4Ty2KZsoGe0LuA7q8ecq+zmlJtV82pr1NKDLFxjB9bvcOdCrYuq4TEZrW+tzOx5C98/IrHP
ziZLe7BjM4GjaPaqo8CbSP8lwJDLpJ2Gv/x5RSmGg40AdltE0DXdRykrwqW7rvt2mViwUoZb6kXk
wY06eNpu7t9DMNeMqX0RfrzF2BUx1QFNsaYCkhfj3y7Mk/hiNfJmOnRZ7EhM94YA7tsjwj4E3uDv
UnoftPCbr6ynCdTW2V/UaOiq6Q7h8HAcToYdPVVuSWK2GRcHy+1IIZcM2JNtpWdzxjriQnOOQkuL
Q+PqINb6FrnYJPqJkIdBHszQ3JROkb7BUaTEQr0+V2SsUcz1vjUmCy0MslvpxPe102gbs7O9+8iQ
xDU6YXcmajTA4xvYex2C1b3R0suyu4+sqAKatwSGDo6+J8SCOSwK3q3A6XnDPqpvsSn0srlGsdym
Go4TaBddTkiY1QLvS2YIOFshPjZvSr4EalLoG4LHMk4ItUOAu6WApT9hCdOeOIFruHmKzqhpsvEz
68siFcd2RlZLBNbfnjp4HF7oYzzTuj3zB7Ko1qjPslL1uYyY5Yt6PAYI8PesOPyV7hkA0/IUQBP3
nGt3qAkgsu8wmB1HX/UvQ51eq6SVR9YmpMiZBmW+OJRnllnMbs1HqDB2Dq1VnbVEXNPQSO7chMQb
gXv4SuULTFaqhZeEHBIzU4RrAq3StUw8+MGkwzjgVMYUb79Bn6/ivH1VAfj2KLtTrkzvRDXpR5yr
D8tNRDgjp82MtVGm411pJM8BvJnnDn4V8lLvrYtq+zGq3jqSxymdPMURsHVhV/DJh4IEe5M8kYI6
iQODNyw4YcoJ32ed7wPBUiez9gbtik9p0/GNC+sTm1j1FM923ybL7O+ZWycJqr0lo2NAp8NGE0Sf
cdvB2LDsfMYQDG8KXVKcD1D3MjM9CmE2t8TiB0v74+BCZCJg2Qoo/WWyQu2S3/g2KErVKjyjhFkF
47ciWT7T5OcQQHCMB98/wBQZTlGUXMaOdU5RE3zNWqb+UsiKOw0QsJU4BmyNYcL4wTcRw8N8w3gC
LR49BQ0mZ3hjzYKQEoZea8qNASz7kT1ETqIwvE67sOuDRQFjrh0E1+UQDVA4rJwMLi8g189UzvNy
IDZnMxr1qo+y4a3HP7ur4iDez1b3IICpp/VCO/lhm14bn+nYzFHA6GCj4e+F2inxe8i2GeBlKlUP
SvrvwiIp0Gk6llYMBXHL9tVt3fQu/zRGhru4hdJq2sCum9noSw1MINvq0v2YeaAJaPs8K4J+dI+d
QEeOALOUfueXAlCNMNmrRxlcr6QA3eU8xAHSbcWGxkvEeIpaAnndsi7PhkjYqAQaGvLelASEUHVX
un4dG7aZwIHJOYhFvEdka/GbZN829Olja5vqGnfeJbAHCGhtgcgso+FMoAV1N7TZqqyyk0bh22s4
0ZKOlEawKVfHpUdFEdN7chu1Jtz5s5GO99oWTnlKWY6gES3812mw8t0rm/wcdwuMfwQm284x+ku4
17UiIKqrSl4s8iY6XeuvlTF3A7NGB9FqOkfwge96Her36FjOuYqqo2ztHGiafsrxUtKQIQ01GoeS
YkUcfQ/jScX73jUIcurH/tmYCPSqk9/0sdRVWEHzyA44o78H33TwBeWFrCgw+8TV1elpvGpNL9Fm
tbQgNPIF88aJDklBIjiDR3pQyqtZYHCwG5KLlRxIjtSyi5XAhWANhCoayM8qKyzaw71mPYdK3Qe5
mX15hisRfyFIqYNbKcle69qk+MjLgAaOY/2RtNnt3JtTYSxW8XNSau7Gp8wq9CtlKu2a0Wq5IsdT
p74WF5VX25yy1IfTIaytVBidCZ5+U9SED3TwKPexfafm/BDV2JgqmT37ymgfJQR5K8vp0rMOzbRa
+2rn9KlU0DNudQ1xG13To+U6lIyqTL5qrsTfOQrK/wnNa8NGLgDLIb31mU6p3m1+R1P64pTIdABS
T2xfm3JHUxvab08n2fAvjd65t8wpr2GSbSlaWacBGjVg3fEQWYx0K4oerN60QO4Mqjr3Qwd+r1HN
m90U5v1yE6xXdwszrzxYZUHNkFkzjTR/y7RKel/ZU9VEZnkZDeuXSUlrXbTiLaum4eTDqH+IzGB4
0C0Syj0sgHRuWkREdJNjy0X3P2jpKzu+O6xKkDGjNjnQj3FWCuHlge67pPIR2JfYqO4dJBDKBXbW
Y9d6UtQzcDSKF4cAiakBeIc1DU6lkGB62+iMwLl8si1OplwUG0OYFqWtlKbISHEyp6h6cGdAIN5G
YyPS4sWYUk6+CYg2zpStaYINT139xY6i6hAE+N57vUDLAECHrhhixDryt4U/BYSOen8fIP95J/Au
WcY4VX5lsO7Py0GAagPpU3aUXLx0gxybMkJR3RD7649OWyQHjVStVRmkdgbNMqoQQIAGnAbXfBxj
ege1eoznwww7FCYKJAcuvaKrutH1c9hryYeeI20cR73b2uNE/garFUrdMkbFCYNd2S3JO1mcH+hF
E+rpVta6JnT+PgJxRMSzpw6doGw49qLfN+MAMJNKKgae3D3l0KR2elTdWttx8eeP7tkLwpjw6akC
W10Qv5s0xSUS+XRr4mdzHncDKOf7LuvrZ6QhbOQb6BNCNb8zG5kJofTTpuyH8kTiQ8wOq8kOqNRP
XjmrYPIvUluC6whRAzHo2N73ESemr73IrlVXP0F6lVSGOAo9eBon4dwRzWQ/j4rzPcIo9rOv7kIC
iOlIU6NGA6fqT6/qpo/BZg9q+TLeLVcRiFzsYkIjPufKa0UenoxBN+9LOVbISydznVvlu2yUfOj7
332vtw9TE2BlKFADtZRgr+wldwlua+xUI/zFlKxZF3WJZYb+W2wO3S7pNe1oRO0DJxqdfEPrNn6L
XtSufWevzz/VsCihe0Eq6jsCx/1ubmDP3KdhOQx3VH2qk6K1Srwycp4DetuTnRjaHWhFtQFi8ZpB
IFwjNJYfNrSbbJL2I8xQF5EUWcPS/m0GAbriNh6eeqe6sDrwDgDXkNsWSfxCO9C7i2Y5uSvrk1Wz
tnYB9D3lvodSm5peIsMTQZZhjQPf8WO0kLJs9/k40OM38t9RFbDliZo7EO3EdAZhd9QpqJwcgAnS
NLwndNPk+iWheViuIvbqNg7W3IfJJZ24zNGsdTVpZC7nihTaFTVzsaVSaq9BmWnXQusABvcGI3rM
lKjLoLkN7Qe8xujJcJrmBi1uLwLjI7c17SWy+SoCkf99ablNdLBRpkzuHSWQT2K6uhFBdaWM0n1M
IyWucuwQNun1DPmA9BcUDBnk28F0JRKMxLbxk8LoTfb1cIsqYMRdmmAAsBEst31W31sNsWdxOkly
KDrrxXQRa44zAoaPRGMsiouvVrkvwM4fI071fWhN1Bc19dBO2E9os7BtJ7uKaO5wcL9nlyxxlyi0
Q1jCqYbmSQPTeqQa5z+bDdppAxy/E6bDndQwm4VRMzsHivSIyRYKBWmSp2SXSrO/xCkh2a5q/S9l
xWjjS/u9iy0glcr+3TtUfvU2RfliIMCqUk08UUIGvz3lyQfCxbeA5uQ5n3iJnt340VbIEwpPBI+M
n8jtIQ4iQI2Ivy5pFaTVEN6WgxjnHKPJc05Gn1WbyfGmDVjh6LIcopYGRxXKr6WCG6Kz1EUAgLFt
/xgMkccqeCBAST8kYmgPMfVX+umdu/Vt2sxSiG1Bpw15tY4LMqpgYU56tkeJhdvKz2jqdqqjn5UI
NngmhW3lqL0WC+pPprBImZLuwaLsu05q2nhV6LEFojN5cL/xoHmPigLXukldYA+F02wZ0mCnWRSU
QaZYc3m4MntjtTjj/n8FJUjJoPYf3r//i5Tw/CfP/zTNnz//CUr4+1n/k0ek/8u2MAqbrrmkCv1N
SfC0f8m5cG4bQBSky/HflASyiGxXR15oGiy2Nd3CeNwUrQr/9/+S5r88FzMebAVohdJzzf8XSoLu
uv9lBTVnGANmYlPDDEow7HL/f1hBaRxIEfZWDiUUock0Uxf1+cA6Xh2V9toiWT4V0ii19aRhnxDo
E9bNfONyz3IQGUvsHzLMcn2Y1QX/3K1mWsxyG1IzJCdw6VjgE+w8K42amS+nLXTE5frPRYZmIis9
tc8BEQMthi3S69nJmcUPy6Xl0LJzhQrbEgcv8FzNwV4nnRYNsRrzxZ6Bf9ouF6sFcGjG5FzrOIHY
QAqcOFXUnsJeHCtC/dYUmlA7uMkr3M05yLAcVhbhKmo69wQfDbSUTrpG038FcxdfDMA2ljzZmWDM
apU11biBA0Cch2eAww6+2LAB7xnKl1qX/Uolzi+BJ0z7yEYbNbIRE0o2iB1gnzno3aSM3JrNrizT
e6V1D70ZJtt0nI18ut+uRrxgEaamtA1QObPmo64zCwiDiHm3Zgs+RGcFA9jrWwwtefhOxfQ8Dthz
TFfqKL4nGhRpdBayfRxSgAUIgdbmfqgmqn09dg6Q/ZmFt5AogJXWl4RfmG+aDdSpVxPGeqofmAip
dMMb1LPskUYefU2yAdbkbKNA9G7kmOFKnKBFTrr7nk/GqmQq3Vp+LDej5rHrhkoJElYctLGIt1ED
5rhoPX1H3TJYCWKRlNrHBWBAET4BxflIh3ybR9OEw4uBy0f7klCS3HlT229IQKLMOUFaJZ9w1Tr9
hagdlvu6yZqyXhludJ/4rblzdORTAUuGVAdIilsO3nzoXs2mHA6mqf8lcmFv8sjw0HaUD7Rdq0cj
OVnI/wiUEaB5STQN8OLvYDrXlBUwaee63rK9nJ4cr6l3YZNv6UGQ8ph650AhwBpqaJytHD6MiCRC
LC76btBdksx9+7ufX8Uer0k8vOd+pQ7AtlkxuNNnBM1gp7tYSOYThSVlSnLqaAwPWg7xNqJZQyIs
MSVU3n4Fyqb3KR0iHhx+NpA3jnmUG2zm633T+ulawaDTTaqPGfmVQuvRhFLuGiqfpAfqfqs8GCkt
yt0QKkpviZscAiKFXGUDNupIfK6JzkCYXMIiY4HrZhv/0TMStmfdJnfRZf0f7s6jy21uzc5/xavn
uEY4SF5uDwhmVk6SOMGSqlTI4SADv97Pgb7b+qy+ds894SqyqhhA4IT33fvZjmqFJsOPvIf1NC/V
I5w6ssgXWnY9mwiGtT16XdL9iGs3MO8bYc1ajcVLQHzjU9nA35qVdRI/1Eaz8cNqSKg5GqVDdDei
NoA+pCVmtUQWGGUvjW7Rv8Pjpy9HKcRHYvYyKLLCxr6g3xhUY1H46ET2JAhPPKv6wdnBdAwdHmMQ
VO85IkSjJGFyoyFeB36w4SzeJknzdbD76CLyg1aDujSQaYVZKYD/jugq5nFvdD0yExDEng1MqlTd
GtPLdq0WQaD1jzlhy+RrYAnTc2pXef1ISRDr/vy1HbE3NcJS4njemCwrEVBS7bbkNbSnQrwUhnNF
rVfvSdW2CR2QxdVpSQgtjXjc+CHFdWs/3lqW+7O33e4I4oYUmSak5G1SOWqy9gs5N8URnW1LUgcU
5gVhESvAC9aMcdcWyab2bw2BeW0uNlSzaMzahG/qFZgan1h5zZxStI6jouYaH5JCZtF8zaLeDoza
So8MIIccmcJW0fllXN6TEL1sKlkcFoDeJLI63ZbSgG5oRWCBNnnAHvmR24ypZGn2yfSApBCbWy7m
YGia6ETrICTz6I2CQ8gBSiYEj+Wp4RzTYWTsl1xFYdLDBQ4VzYeB4HMs0Mg/kAWPg/5uZtyjSvg9
0oKGfXUw4VMK0W94Rc7WIn6aoxATTUwfvbTp2ZGiue1Q77Q1Z2OMVEliv/eF82ZRZuA0oYE1RVEe
TF5J9xFWFiYqOhOliyepZCG+jJKlHzlFc5gnm0SO4QWv5lBikrPH2dkNo/dTTAwvgzPnRxqDSJtO
/Qx2OHfKUx0yU0GQ+GqLTw25RmBoBI3QgDiFVL6Dqv706O9RxBuOGqryYzTmLxPxSoiXyFgrs4EC
Xh47D3ZM0nHZbklFCk8LGEm9/6hltBxRX73B5Rgw2kF0z9qRCCfy8nac1dDuGaZqYeyiHO6j+5Ti
RwABhCqYzheudWp08JvHUzkT7FUYxXCzpD9wzvA8VmdfQuWwNq/DIK9WA7kfu2G7lb01UyqNNbr7
5Y/JH79P8x5wXxH02nRPcgR8SpUME8v2Yvn3umvgrKIXc3LN8FuDQfrkxUSsjihbwiKm82wKlD/Y
yXPKUUctn8NDk8fH0RZ64KtahFZTLtIRWocI8HaFW7WneMa9HndgyqZLa3BJWhPo8CZOH6lvDkGL
XGaI9ngActKDyGAbrfmAKINajE31oLX9o5UWZFGxDl6s5r6keoAkOX6RBXPRYo7hIdcLWrolg8aY
fdrQiqjzUCWgvQRhV+/NU/tlEPXRH+bbuicVwZvxTS/5F0+nxlLLnmYKkkA7KT9L34GwYDfNjrag
ty2ZVKJ2pl+3vDROq3zytAQHhHaLISWhwJbAAEBejbbYlyxGjB62YKYoHNmWfGuoDxxmnUZCuseT
NB20Vr9PUmRe3SDR6QM/D9qyTbADOE+aZh99m5SSsqKizPIFvGm4dbvskjjznVvaz1w5X3Uvh7FQ
A8FqMuoPSsS43mQsJLI29Xau+VQrHJbIJKELEP4EPVLGgaolCx1jt0TtWCgZ3KqFs2LzSpxVis7N
uw2Nzt1JHQXSkuWPcV1z5sX+dQCxT2+mOk6RbR3CSJ8Y64REOIJiSB+IgUH++A2hXLobSRnQCIGl
MKQX5i7ySoKsaFGuQtEh05DLsSt70rN02M9tSoqIE52S2j5KjyICYud96H+Ecyt3Nup5pAxGEkzg
uDasJ46jpv1gzCceVpP3UTfY+0hRjqlyW4Ez+mjnHMGc5WO3bbC6BWJOOU1nPEXJfEjt9rFMUK8U
Wn4i8V63SclgN6hvyTlHXaFoymY5QO1om6dVdTkij0QdOIAZDhMXU5fFqjqznpzUjraa45I4IWp5
1uMQxBWv2eolFm+oUkC8ufIOjo0mQm+3pFCyPVTrWb3EmY7uKGD8vx192EuuZQ4H6M7nCHb/fpzi
+8mqRvQPJmSumeZ0nJJgVklyCxSAUPS53ENrRpPXLZBxnuf4DUSEyg0aKjoUvB3qYmqEjU+uXyR7
Ei5Ja5fTNp7C7Jw2ZlA6JrC/OYapD4A3KOh87bWuhsGqyOgzK+k9Fcrbxc/INO/NkXFPbCq1dqef
T1ThXGQQ7QEX2VqH0gwCu0QsIF2Zbh1poJ4KfRXNTBiNTol6iy6yZmKgILQKlIvwKsBvpguL5VaA
fOUi0S3vqeis5jjG+ptFlWLfgcONgQ+OyOvhMPV0z1zw5anR75aBNnfXOF+9qNXPbemO29gXIM7y
aAFFoDs71yuuEBnbAwR7EEBISsns0VAL7eyI9MrhuUixoieMF7Fe3ZUpXXEKCmdfWq8T2tZMZi8J
/u5gqKGR9gi5N1bqfPdp1aJSQQvsIwLjMMBeTkaIDEo8bET52+L3Bm+ciOLC/8o6MN77ZnqDACTZ
Z8BAcnP4OWShtoOjGYLpxRUef3ZTflmR3LX+UqNrQVphzWehNhECY0TstHaQ058J+goZBk9Da8FH
BcRpZIs+2pU6azC9RjVcTtmjJm15sGH8254uj5rCQpLuA0QfnBFgg3Y+Ff7TKiaolaJgjN5z15tP
S7gUe1OWb5ZlWARxLIZ/iLPomGg48TXlj6Dy2h4sNm5ijK29m5OyEI0+LQEGG1dsuw7wgKx1PPLF
4sHVKF8lg+2e0FTgonDlqMMOyDoOVU8Oj0by7Ewh7TT3R1C02rlNuu+sHt5yWZF66bQXNKcBGlwU
G9leJ6qcBjJC08yvJZJNW5xLj+YzExktC1D2pYtcdxXjAzhG5FZ9SUC07nLG8l8XtRiLR1OaZeBP
fr4hxFOezUbjQhGoJKfcnTdhVBl7tPRuCukurJXWV9caQvPyG9AvDB2O5jOsmNjEi4mr2wPfwo4w
OtIdYcE3K4OPH+ExKZIDO6tbQnmS8/xQEPsVjB1P51rRC/RpZ98Ra3bpi8UBHqyWfCl9Qict9n7s
El1kYTNSaWcrk51WslMu6VllQyF/APddCyxlM/qbUPXkWlSZicF6QUnn19N8jlWJvm8JvXG+4Xy4
xlldUZKs6UTg6Lasfkfe0gVMAgshWjJJvTRkntJcaXSW1K49oeUeb2QGCTEW16JEgmxWhA1L77Po
e+283uh6zAostK3HsSDvhAiz5CKi6q+bvO7fhqqd9iOW0V+PSweQixUP9W69wYzbbMo86m+gq6+L
9N1iGY9MpO3ZUGHfVka1X+vkdxsMGsVIJIa4SQdOTLvbFqUczokj+nO+xFBVM6c6jpQknEJ0+5hy
XpCjUdl3XxIGo3O46OKcyALpofopA5EdZZLRmnkIhKwN9DYqdTAGqmNpTbG27WDwHlspdpiS2FYK
+eCTHHTQHekeF/oXrsSJM6jf/b5ZH8tTmiGRNtU7X/2JrIrw7KRgUgxyCqa5ys5W8mgK3FdRGc7v
guIK/hXPPlPSZgKtHP9OUlc8xNSEz5Xvgk2WiKjJG+3OUD88FTPwdVQpCQjL0s1YxRl2NvMnSsfQ
+lb31AqKzAOMi9aek9nzHtmKyV/ZGdShUIapWdKIWe2mktL9eqMrdELZm1urdQqGDbSBkxsu5/VG
Wx6lpTmndVr7/bDZBbXNNTQXtn7W1c3S1y9lJ/xd5vVyOyfie9hm0d4IzfGykF+0Qdwud0AOWC0X
1WlZsvECWrGo9n2Zlrt6yiVb9Xzvl8MJPGwQmv6eMYBIuiKGNR8X4mG9KTT9BzHxz3ZHpDaBwa/S
t8DSOiGEJX+D1JFuZmMXm8HscDe1zHLKy+dBU6/Lw8yE4GRU40NynpLllPev9UtceSKIladidVL0
PpB9qk3M32rwXE0U5E/T6dFb8KG9gTAHdr6vLttscJaz19DHq7T0ZX2IOWw+w0X7p9dkVukP6Wih
KDKJuO5VbWBQdbdO3UB63OIV56D57d6aF75OZe7J6W3vUxG90rDTcHgxzEVWvF/jPnDZlGeEBw/s
xsZfD5lrsaw2nVdAH9HedPEjrjcYUEhOcSSlc0kCqxopZPzAAZlP6+/X6JWWZXUOWZkxHv816Wtm
y6JoNS+svoX1xpza7YyTMdB1aCm9E2NWI/BuPq+TVdjyodefciPN91lp0P5lhVqxHAULbhymySiJ
YJUoqYwPQ3rxoU6KU4Gq6Kg5tX8hkYO2z0Chx2c7DEmPbfJcpsc6YlYfptxhdeL3Rz4em9n+0Osz
mbZI7CJHe5gMApOHsDO2gOJgt0zOz2GejMssvIvnQRUrwwULIliiHGRVlGIuGYczzw7GPMxenMVK
WXRS9UtM+kW4d2HDVPI+lbzWgJyeG/shInhvh9ccu8g8hrd1mWBHmitObbqw8U4ju7tBqXwPy74e
y+FALvcF4DNnHsVRtv3jFg7QqYijh95CgDGgv4GYsc2laZ7c1H1CnkL+XZId+L6zaSLTW292+ZLE
xAMPr1laQE1FrDB7+BopR2ubhq8AW95MmPtcmjuvhUDUpK95Yv3s57JkUZsR+xzFmOFDcF7TIfMz
duht2O2RbwYmRaFNC4RskgytyDSQPxHmaFhH+NHphqrQsLPskDRZBcn20YJS40ImA12UmWyRBXyE
zEfFkGCZtmEkeTeZ0KE9LO6PMvPxbOc3hSSni1563fjLF3t0QWvupDll99JHaQho3UbER9Qcsac1
xbktr8yklDn8d09Zg7jPSz8b2cHtl2cAszgd8jrdpQlVR0SQ9G4sVONZQUlKS437aja2halxgnrJ
jcXBAWpMTrhjAtYnOS3KfHkL15apIf056dTiRl/eTNRx8ZCB/h99+2gW4UwkLAFP3XJnkBU2q9Aw
2WnPFGifdzKkbl4bX4eWch2ZqAl5Y/oaPGbq7VNBFlnEbPbUqniyVgWViY7IMtAv54QMMxZwKRjB
uRipZsbP7QJNTISMVAs5iiUpaAQ83rqsZQYaSoSm8EXLmcg0N8WGQoSaIEvNVaFqbvdW+jkM2cJ9
pWT/ZovWwNIrBI3CHImBcrUpvSFlwjuanCEFYQLc7BQQRhy6oPwMkwwgpCEq7q1UwW+9vvea6Uuf
guXXjPnF80hMcWZ/WzNmqVjrGxSf20nFyWUWicY0Qep9b2DM1VJSA2znKVcxdFgDQ5Kyx91iOLcO
JZS21Sl3F3UDcR1naJGHj1l42894s8hfN3aoZPa6ir6bVQjeTBoeWWD2TlMBebrRBSSHjyQNWbAL
rJ+a331YZnxnliRERlqVs6D5FsUPMcG2ZDChGFVxfLoK5mPDS+HBhmambCe8NuExxPgZ+JsRYCQb
FkCSg6UzqJD5R/af3YjPCYaOyRYzKm/pFNo3BVmBZQqcB8HHiJsF5ytnN+lfumOy1K4f5oSMZPxk
hP9o+wkp10srOEHc5Rkzgcc619qKSJSXPrnSFOJKGx2QXc7X1BjRFs/WvlOBhwjTQMTRgwcDsNVV
KCKZ6MlWqKDESEUmhmyPsT9jzElJr/paqWjFNLNeRWf+SKyy3kkgAZt4qd5KFchoqGjGhIzGBjLq
vlOxjRlVoHI2XhbKmKQ6RqRNbepevIQq8DEk+RGn0EsmiIL0VSikM5DhXBAGjew5ZqAov0fGBNjY
dqgkkMliUfEODPnksqEdVVJhZ4178JwV0rHXTAVTJkjAVFClpxIrVXRlLIB+kGVZZoRa8ub8Q8eQ
3sbOHbr/T4UOIeIDgbBHcA8La4gtRslsFEP3SyPF3fcKADNrnCa5mi35miWWdO3Uj9T7/Jn4TUcF
cWqVjR4PxwbCZyz7eaL9wB5ANjdRPirIM03qeueilNh5DU4wly40qZ9c7NtYxYAKFQiK+4NNERGh
rnlvFZfB4EqT6atkXb2BC1UdKp0icxsZby603QN7ndOCeyUq7RPWClV4yTA5QcXL/KU7jDli3/m+
BQnW5A0ZfFbc8jS3C6tyDkT2LMk9Nck/pSPC+3fHbyPwhU2oQlILmd/GLyS8MxpeHBWkWiKP2Lg+
TzHEtbxV0ZCtll/1LGOxknRfKP7agSSbNaWyc0pJa5UqtlWoAFeLJNecRNdJRbsywRcBBjF3T8ih
Dem/FqZG8Pq+AV0YdC4BsRNWTk3Kak+G0nsX4qOAOe7cRulyGtQF1bK3D7WmRk8EzaxmGWfXXCLM
E62Kpy1VUK1tRgY+E9XbJsRWZMTZeuTagq4DEehQK65L0q3cK1Wpd6micAla20zjyUVI9YKXgDJ+
7rL2s1kXWO84qC7ZDG7RXOjPT8XJ0ant+yTveh9oUkrC+vLSdYlTUFv9gdqociOBmsrJ76UzIvdJ
R+Oeqqu9FVr63Kxxv+T+DpCpNvpEo6Xkkt5CTsTeWQMnxF6Jh5/sYHTaUA4IE/ZUrPCk8oXRFG+L
toNimcYMqi7CTHsGu+jB44KHGDXuPndxP4lZhTOUYiun4phHxleZ25yaJpJ1ORi3CY2pMS+/i/fU
zq07s1bCSaKhiRQXJ5vE5GUkOplWsoNjAHm9PXnOpvfaT8YYN5C666H+GC5dRFV4YswAgUrFLCaj
2Sv8HxWlBXehhZeOkPlcj7AV3dmDMzGDiuwJlUE5gM/A/smb/I8bV7mCU+UK/uOx33e1xSBExIhI
ZpFlawRrAEj5Owsk0aFQ0xhKZEDpvSYfUxEamNmqs6Vixv72901o0rcs8td6/ff1b/724/qX602l
NoGOyeVhqKfAB3YP33Ch+4LDfr1Z//f33V9v4vfr/e2p//jzX683jzWCR2NhqA5TvKbqVUYVeRKp
VxjtlI70+tKGExvolfR+A8vxVbxOxPOlyK62xnfNXCgQqM2EP6qwlj9/LJVjW3qzuYM/dP0jtSP1
HBrwLIPYGFj0VXfrj7HpkzK9/tjqrtJ1Ul4j+okIsD9/vz6fi6Dur2fJ1autf7TeOGb6z2f69aBY
WBI6qMCwdf963fXx32/r13P9vv/7uf7fjwmtI+VNSWaoV9oq6mSksrNxxWxt17u/o03Wu636u/Wx
33fXx9YnWH9ab/7V//6rpwKYOrLc4rtoVC1aBaxIVReN+LR/Ba78ywctZNB//32l/in5/U/r/fU/
HcmmpfdOqGYJBes5E2kP8iO+yPmvH9dfrTdK9g7/8vT739fnWG9+P2aBcv//W6eDTsaDvv/f/9f/
fJ/+R/Sz+k86ndvvzZx/Lz/+LtP565/+kum49j90WOi64+hC1y1fR3Tzl1TH9f8hQCdZvs3Y6BlK
EVRW+AmQ4/j/cE3LMFxWeKhyDIGI559KHfcf5G5bhov4R7i6S9TJP9/dw68QgfaP+/+t7AuYlWXX
/vu/GX9EVPD66IHYgug+Kh3TEX9EIpR6nzZFjLK0VhqIfiATuhfKU6kH2UwrtprMbIv/mHlcJVoO
0xjiHcQo40lMELPz4UOhFIy0G8DZ/wXu3PgDdq7enGu5nm6bfExPOEpk9DcREaC/uNMWZz4CtqeA
IIQykJWB3Y33M269jSiat1m4mFdI3SrceFM7VvvrjP31ff51xP5+hNS3gIGUBn55+vj3f7PVm/B8
vg1B7oMwzD9DPDq71dlwxxNxnzI5QDjSKSszks41B8UNX2raSkVk3YWN8/NHWrEAtgd28NoXPeMt
5iEVAN9AXUnZMu1EwG4QJKGeX/Puis4lDPyW9wxQIf8v0i5M2/7Pb91wdBNhF3IsPodv/p/Hr+/J
dx5mmv3oxbah34OvzeudaVnHPIzoBE8AubwiIR0h1beR3thbGPKUkL4lOp+y0/KHcRphsqpjvWRw
koH8bAjAROhsiiOmJOJ1x+IVq8MLkAEkQz6aAuh/HCTrmBbdxS15GQT9j50/jMd6IE1ykhmRdj3i
pt7EZii95AhuFf7z0XAbsSkm5B66hROf9p+1qfNs2Xv1k4nwIQiFke0dprUwTsfd7CKm8SM8m/oi
AzTGHnalKWl2oa727iEoHmMg9tMzQVDD4dxGqNFEXz9HEWFwNFV2S8Xf5IXDN1O2uzyzPcQk5jFr
+PA5cW+4N+uri/mmm2y5dYfikJLdgzDCxjznj6RQxXJr2epIqr9ukJw76QPRzYjulz45pFqEX6yG
1NiKcEa7G11qZdWnjreNWwcqb/41Akl1jHEeBjmcZqqE0Sd+9PQ0FgOSH8+OD2bYX6NRfK28hdwX
dYKHJjXmPIGOqvnWwCapJo2efliRXVynfieDPttapJOxg8WjF9v3/Dth2SB3cG1IlE7FHBBiUAZA
rViupG90begbudox9FVMY2WxyQccT0ngQTqxTyoo9BQvdQ5kveQbOOVp0AIvBLjh3QsBBle286Fj
tbLxRzjrtUEJvIvokdfmT8elsNNB39og4kH9QJN8vUq1Qf/UMNS2Hi/C5RB59osUGtx4d/zSkuxg
E7deE/KGS+jagMKypOUGYeG/9JahVKd0yF3RMp+iDIj048yTbOYmuoyDs0/aFFGGlX6Z7Oy6/gZz
YBEM40issHieJd+5jz6jX3JqN9liqioxm5iBuoyj0QkY21eBfWY7p+INvdBOOmG+H8rhmImy2npZ
GXSSY+fWXNYYuz9Bd9xMaf5qCg9/k00lomdeJxmIshG5QpRTUQRAL3C7+xyGOZw2Bo8m0WIoTvIu
hC8clAR7jIYjt51Aj5eX+snCrUZN3WBYBpO3foIoIXqnKudnMU5kFvmcqWkDnQCN1UOmvvdlEJ+j
MxxFM95Y6fgyLgXEc4S9Y8RXxw4DcTWL8pphqdHa7AmZdwzwGxmleypHVFShQ/Sc1cNEt+qHVk6m
WqdvfTu8xTnMEfaojNDE3/WVOjEGdjv+gr3djQp6gQBytva4fEsHSk6mTntriod7nLPU9ib+PtrB
YJQH07XrfSiBmvrafA+t9y21DRuhs/XDNBCBS0Kc9lTlXxu2qIwcP6O+IWo516xTOo5v5Wy3yOVs
GlPA6ywUSLs0pMoEhpLoP78ckd8Vr12BsjrJ+ceinHF6UimRrc9X6kl2V2oYr3S7xT9I+KmObyHo
RpDCeCgIC+BU4mt242jcrIOfBOgUaKF5H2lvQvfee1twBQrvppEDeGwwn11Od6B/6w1GNg8+GIVj
XqHuOT8qP7/Oix4iQaAMmx5kaxLHTuICVr3Up8DD6BqjzdgYtYH+SfxolA4my1mTe1w7/awqdROX
c3o/uGMHoo7pV2Rc2us3QikHCiUcdtznP3HpPDUTY8RM9KAH20RRTcCpYNFBNpFHfDqqz+yGkQ9M
Oc8ej9mhIEMhBsAM+Sb9rOr1NHU4jzsOSl0VYuM226l6Xcb4Q8yYacbsaliy3q0vxCqFzwnSqEea
JjnZUb0kb60n72lQ2/SI+dqZG1BdjNHTYraJ4lSprZeNv/V7OsbnSkZf11NkGRnNcj36bCsvKHIK
HMkS7T1jgNWYPFEfBd5cl1c/b8B2G9mnqTMB1cpQjSdj2hjUXgPqI/e2TUr1kNi7FmbXZlKzl+UU
vN8tQLX7MENuKBBWIP/a+mquoGi57QzzPbJ0gNMJGil17lthwUAgKJn3FQfU0yd+SeljM4ovbU4F
qpvC03pihjOTdxJln5rCB2txuZst7BDV0v7okpCKhNmA0uyf17PI8hlWRLR8t+Lsvmko0ITMEqhu
/Y1UJ3ibEVEglgIPmEFSsYwzUGBIg/qFE7bh3G5SRjLcQleEzOjNomzfDM63kq/ONxlUCjVEV82y
xRdroAhA2Cxxeq6/qwukIpF8L2MqElIB1A1iR8+jZHOu2AZE7uo+x5QyJE80SGSdyZujXnmuahTR
2X1hldeaaRXM7bxJh/BlAAlHz12roYtakFhA1yCzYjas1cTho1zpcvS2UcS8k6LGMPCWG3i6MHGl
H4K6EoU8Cd5AV7nUTeD2hMVJm7udGd1UTH0OPOWGuJ9AnyAaJ767XWdsQzDY4XX/mcLKbW2+RYgY
KaZ9a08R+3Xg028HNBfrOkCbOO8nnWmS7wQLi8l4X96xBOyD0B1ZxGAKlUwqlDG54NvsM6v7b7Vw
aZZrgV11N3M1BKmKMF7S7LOcXsyKkhLi16s2cXLNbq2WzjdDNVVojbjufedQRLQwEHVloKGKU6lD
mmbVslXHzEJ2iB/6uH4QrcaFRapFrjEL4Wahvt9476CeEh/Zsxo5l5FjmpjmwWW0IYKCg/trCWJQ
WR3ofJQ+4xiBYSy1SPWAFOzv8MnXVnjA9bePYy7zaETt0C1vvnOeuKCzSNxZKtOrdsuNgEwMkJZS
3eDLoyCMsG3JKWkaTqQebUiFAT20s9vGgnetfbApIYQcZjq/7LJDTmIAGHSuQTF9iXJClUFEgelB
JsLah6PTVPXVjxjtpMU/mrhNYUFaMclZ6li0vc5uvwgZfCBXqoojcgbWVxZZOtt0OscIEIP1kkVQ
t4lSWwZdxrWsRTyZcOePyKPs4QgG0o6tSMBCDDC2rf30BUXIDHx9tiCYo1PGeIgph6qPSTYL1BUI
42P+uRJobZ/zp0roSmj+J/uNvV378bZhCp5LE9Pb0Z0XNChu9NgSvxCwUp4Pi1rHTwiGii5/qTUI
F9bMhyyr6Bj386k1GZU123W2Ga1TZZL0C44nIVV8Z0hSVZ39vqL/szELTpiyLd7bvn8yJVBuSSNn
a2Ecr1P7C5ZLsGfLndl/a9XAnqYGmYiVG6AWnQ/9+Ib/n4rw8BnmXDoLTTk0A/2FSzAnLra7h1uB
MCKPPz31+sVAkwwsg6OP4w6P5EPf5Nc0LR9q7Uc+UR0zQ/++Std5tHroAM8cXY9TxEGH2ucIDyvm
Ia2BNJdSkkZab+6wGFzmBOO7mPR9ZHCutlYBILFiiZhV1/X0I/WQgFZtW1S4Khf5vViiHRflrasG
1XU9V03Fw7oMSsxvkCxpMqjBODW8l3UNsg7iacvkaqRw/SzAy30GWAyp0VV1QtVXSSTlq68cSSV+
FRUY8oKg9GEq22tas6uBNOBOd1P8aoGWiRaWGTTWWyYByNJIA97XtS8qZHMXUgn2LO2CyA4AiZDV
kfGg3nhJ/qnXvCu14M7b7JvP9mZjDCwhHT3Etp58UkG/xmHDeOkUhEyLYASwWgkQH80DlIx91c/M
fwSkQB9tKS1nnYDnmF0Jv/HZYSGaV7I15XshsatB9mB8I0CArUUD9721r1nBRCpm5zn3s8cy5VgP
SX516fNQxA9o/7B3NwJ99F76xH+hZM4Y2TmXbrav6+y4wKxgA9crz+NZsgRnQ4GTIbUfBHFJScuq
pnKXDxYoW1et4vMifDFpIq6ffRrjGz8aHkjnZT4pBOtPlGBelX6ySmQbwrxnC5zkMx/IUFMA9v4b
Kh8sAuRN0zqgVlj8R4n93Sx/9gmDxFI5lzI3H7JDrWU/13PfdcaEpI0Etoj6i5zOE2tlDOasYsq+
fS5kc+uSBbOpM7okZfJVrRfYxL/kHpvuIeGcAS8Kr5Jj443LbYIsfWNPMKm6a0afF7GEGsbjxwyV
ON9ktOwx6D5EhnfURH4zxow9sodx0PJeG4DaiVXDEEr8al+37wrKMSeG6tl+qi3SlpoKA9rzuDDa
reexmocxFGBI4W0VPcv2rHhA3I3p+XHWp4TFIUuk2ex/stS8Csfp9+1g4ZPJPzsLYNAAT2Bu1D53
jIkkioYYeF57xrn7BC1VnMbuptaL5Lau8S4rTbOoiDhyFu2oafKbldivne59R5B/R3vqIXe4vir6
jJvcyT9Kmw5Typm7v890hhg5vCTwzBmUxuEg4DpzZHS1S0kqUw9oLi8k9dkkTy1+sjEpvWIjCPCQ
Zdt1UalqAGDnANHYUx8IA9mk2nRW0d4pYnoXCwtCo07eMjv86gIc6i1s257G0gL2yqvDBEmzRFMI
ZibJJURuVFTJQSIIqqQ5I8gwbvra77d6iEmCpBX/GEfWfZn7n+RxzBuMk/Qd7Wzv/zBBQR3CgauG
3use2z1qtb5Ehp7dEJyR7dsFbGYE7MdvFi52WL2bBEAaR2b+rjd8Seo8d93hJJVPQEcAsvGK7nnV
8doKddq5NUKqKQfYWaGs2ehlUXIfsQXKHES2v7TOFh2K8aHM44p898LDV6Q5xJohuPh9UytFrw5E
mtW/CWSlRqQG5x5OLwxTiJ6ufaSUR6YKROtV77u+idBksXJc1cDrg+QxxFypKLxNZaqDn3SPFc3Z
w0UazqtE1LU7otAslyy6hXQPBBSASdcbHVN+knvxL1bp+tCvP0Hy4AOYUF2G9VGtjflHspLYAaPX
zaDY/e1p1j/5/cfr3fVmUB2KVSz4++760+/H/PWZfz+4/st69//62B/PmiC5I8Crmf/6eMX6IYe1
JfL7dda317pKttZlqMj+452Feg7neK6oGmpNe1mfPOt8Ufz9oPgfFWLok1XJGYsernHoM1kb6HCh
dkZjlQu5ZJgMrWEM28uqpF7vR67z2NcemnHlKiTXwqTrOh1kV/aosq89Zto9x5LKfB/VwdSGyKti
+u29K3D8kg3hnHnf9nl9cL2RkgazFaVQuyNLO1MFi9jFZQvox4nOHvj78/oTw6lLFJCO57AzjrbR
PnTQLPZoPE0Yt7V5jinIEHQxPJKFNexhtJi7tpHvGUvfOmTDcQINGLRTz+7LLXaOgUDOyLE4jHp6
4LotkWSyFSk01KYhVJ3KH44hhiwcwRkZvwJXGTYp8tMd/6Ofd+lsnZtmltso9bAUhTTpzRpBn1M4
O+jnZKOwlT/59qIHIHKzgzQHyCShWoNo9Z7cSAF10m5DiilII5mjTfoansVFn7CAaNl1DvZLmg2P
9VDRg2vLO8LAWmh0/l2oVxibXyP4G2PeaVAp+5QBDdtZa2CNtDxtP2tkFDvjTYI2FtOb896G2UNt
CWdjeLjxumFhS5NT7sxAAvb2wjo8jO4nPXm0ejz3Wo3jqQJe25vPvZdllxHIIBOdV+5JI/9pzuLd
g9OPr1UD5D8WH36Lkb+V3TuOp2Eapt1EYAcrRFJxk+4BYNpdWxusguFER/HMdsVh4JX2iKdbeCfa
BLdlh2W+JYOqtMZpO/YfuTEPT22r8nkEAZx1gU0CuilFSO/s5e6xCo38NNlY/DqAn01uVfdT4QI3
MlgBzpF7BMdIxmxtZMciRQLhtBikoKtT23HLrdnETxOYCRYtmbiAfcWNn+MCg3sBab6FVDZ6qB4z
EueK+asZk7RTDlZNn0ClPaKJWnyLSMoIYcNUzHcDwv6jS+gSzjSQUD3BgKCLeL3om5Rw1kU7XKCa
VDSCrfk05M22rceNTvUWvOdwNUQTUoEZtqOPT5Ay9Mj62BwHEBzZeEO/1Nt1tYcbFE1fbXkkADhs
Muuw++AdsF8xQh94d32xEbmVg8NuJIHVQknD22jzAUfdOfN1ZOJx0/E2wKQl2WnB5YkDwazussW9
GTqEezTjyqz6Tj0OJh7kPqgv9smXLgDADt1SW7+zNTxGtXkVTI2HjJUYQeU4a0P0FSA3ABY1vJRM
dpRTY3TKQEfwuNytqK1ExXDAAOIQwsLVh+P/Juy8ltsGsjT8RKhCbuCWmSIlURaVeIOSbAk5NDLw
9Ps1PFO1OzM1e+GyrQCCBNB9zn/+QPzcRgylvXOaVq46x7h5DjF9eAk96gNpBg2eP0Zj5NDehle3
jS7ACC9u4O07i8XCjeQFBi9uO+IaBEAiym+Ujv+xwcbuiubni8YVSMVNTp1WvhlRF6190V0qiNKO
opRmdkVCENGZx8KXX9mQkK5EbMM8WYiHpfsgWoh76YC5Q1sPDhR7st6sL6Chr2hOiDi1TlqG/3Vc
PLgPRE91O6wbrAdjiNmMq73XBGfsYlhnMD8sRu2pydNPo6sAZJuQ2zYAtDEeilExqVzgqtBFL1ig
o4R70x9qKd5wV8keTceDcdOjIJmboyzld+7n2171vLM5nXFrO5f5PG4DP0ZGjQ59MwfupWauekCD
RtpvdG2r/N5PxoToLoU9+gYxeP39lAzEhrBwQ4LE0cKfeVARmDuJd/SaEEdK5N7dMMfbrorWTW+v
Z7CFY4Qmgbh2/VxgmHpvDtMxGbX42ObpZWjTirUTtUgJVfL0BCXIedZiurOExNIgCi566wM2hVm2
bScXGp3zMqJHRIsLr77fah1yG3N4nSb/QiW38Xs4GLHjTCgD93PcfAbzPZysqyztPUvdNYbVpWg1
cRm8CYZ7a+GYbwi81pF0Dq1r3fk9JBLsQa1eQzZBQZKWJBDgtPRcwQmsGAUF06GNy13OqCDBfbHK
mfVFsfJ4669kieNbIi46VibrlE3Mc8YnrPB/W5is443yMOXMDDr4i1TxcE3WJOZuUoRTEp/OQVKr
2N1vEjjAJiQenG3un2Gff5F5zDQMhBFonUkJ3Pd0y5TsYW7M+6qsrjjSE3lmPjLbgtnTHoM+//KZ
ECKivGoGfPNz72nRuS2trdYEhBIF7NL5ua1KdssPI8i2o9AucVU/Yqtwj1nXddJYNvyyxDNsY/fm
V2RSBpuyPhS68TqE5pOAqRNiMOLggQqs5eB3a1CWN1H8MDbylCZIPKvuYPftnfrMyZw9xLP5bozV
xcjCsxkPj6YLfuAIgPa5NGEht5s4y5+Enp1x270T6CYHpTpLCUYxMKtGsdes7GTeNJlA9cUT0PNc
ZvNIZCHcmbp+1XTrlINHFLb9qi6NOlQshoNkZfNAxsz6PvHeYTit6diJv637D/zPf49SXJuN7Xes
yaN4ybgc3Vh9TDxDhINtcWlyAvIvG/fge+EmyBwmXhEW5Zkg/QJKoJZDve0QYBP+69oDJmQI+WwD
tiYUg7E9auNtnKDrWUCnWCNhRBlu7DH8BE/5Nf2awoyeUU/sDYinHdhQZnu0BTPeNjkTCpaldp9l
klb1hCEsdid88FPGyhaLp8bLP4s5xMDn4gHqZE19dBJ50xL8Uq1I+2xYyYjMJB3Vy+3NbBgk3U3Z
PUEH+/q+Hc0zUUzsgQmWxYZMf43O9A0m9kapskG2+LuOMUPmNizYrlBMe8epNLBtyE9jnh/GbAQX
bU7zLIOda6S9ylh9mgA4xOBEdNj4/te2tcVFU0KVFxeo4voaVRCCmCo/B6jQQEeckwu8ppg4mB5p
g02MiCe2pIhTV4ebyW3mjRMHNznK74p8Nbdt/HWNpeWGGHGZaw6BgvohqQpWg6JVU6Zq03rjV5PK
L7dh1y9sbkI9ZcTqACpX59wYtwYot4fRcFSK89gMP+hd8j2uXOvGwak3KNCcpk74MWjcaySqMlil
PEDEtB00Eg1yNOpo+FqUXiLCDNaVR00kL9ZEfyRzc5+PNu1FVFQYP9FS5XX2ag+WOLkGyHGi/QLh
fnI1y1onsOYcdwSjNVOu/EQIUWL8miiSFPKSbuA/ACjTDkZiXSpWb4I7Da7D9p7V77dhBK9OqMX7
FjJaV1jhDnxpXOF8cysZoEYjlzS+lCSA6iPB9m3Bno7C64zEao/zPoNHe6+V5Vtvco8MSf7W+QCn
qUXKVRHDvnWB29hc70n64J4fuo8pirANw3kc5SeEN4gPEPG0lzCz+Uwy+aKh13Xj6IXog40wxbia
5hpb8aE7JaazH1z0i5OJWQS4idAR7w1lvGUMshAff8h1z1Ybh1nXimC3q3T8y5B7LzaYnJV+2bNK
s7fuXQEqNeX0wvDJn5JR7ofAPthm9dHDMmuJ1jG+5MzklT8TvAjq9XU3mEzgoL46/bPO9B32qvIb
cFbMeJVPD0YIOQJoaSk3DqIp+TWPvdv8x/diUglsyvs6A0ZPmDt5+RrqOAonSgkOr46mTDtlZez7
6LPusb3/x6+aUcVqBFlE/YjP7GpEFcHLlWik1SE6rI/x8l5PAl9+Dkclr/5rYmRpxdg9X9RxQzkh
7IqWHw54jY58kBXiB1ZCzmq0itc57dZxevVwK8ArrQI784sUQzVzXUXuBoLkztKS7fJv9T3+VJBB
fe4cnLZWy9cpUg3CAeoEwEL/Gg51iTOlFS1/V4x36Sqg4yiPXX4PChq/r36kMgSWezUEQ3fj81pJ
4d/XfXMgucFuTqb9yDqEPTPz+1b/USeGLR4CH46QxAN2sXiSWui/+A0jOfn8t899IBwih8d9RTSG
+gn1elVU3UUlqgZew2lktp2RplrksqoXr+puW6k3wODaSscjs+QRx2J1OHVe6mU19XagLC/vnWNI
Zx/SbanfjjwdE0pUsugX1bfrIVirj0e9PfUR/vOtYkm+MUeqOXAzOdNMoGxAbQQRyMYAoMdUlLuN
rzVMwCZBtAf/Vj9TMu/XcWKlbSEL9I6cuF2T/v1xHDz3ehysAw6X+jh1odYywLFAKKDT7dSXQr5d
Nh4+BLzPNt7MHR0KZH3bIDKTQ+k4gOWohVxA96muv4ayuKhDqp/xy4dsflQ/oc6pKL+jh3+eVMgX
1QmHpXNUL8VL3A8Iwgua56QxlpdTh3PR13EYq0bTkUy//BnVL8RvUrDdQnnAvuuIP1ZeUVxGE2AR
78e7lhSETZEkq6LDbrE3mXSEVvwjKLbx11sng2asZrRE+wiTbLZ7lJeKglC1yQ/b7VUbuV1zR+7m
KL+Giemf9Fw/dEzMTcyxIjchSbIFi9YLbkUvau+TIBj30BF+Kr85jCPT7Jm0ml2BC747OPLg1Ab0
kOQsw88EQI/NxiQ8I/vK+zFn4C4eFxqELblR+/yBTRKwTA1FbHm1kUYyhhDNpm6mkka+KY7FfIjM
PDpaYfGMwAsTWG8xBadvGgbghuyuKfsn9Sf3pbmtFE1MUcHgf2Of3My7fmeIhgkWm8h6iKIfPejL
XYxfkY9+vHamtzaosbBwgKiRBhFXRsXmEB2HGlS8WHPyYRVwiV1ZrzMaBoweGBTeJqd9TkPqodkB
ZHdNpk0WXgokztLG6UfiKBwUvGxYdWKoFQXQ2K2oPb1Qvy5wN5Z8/GQZi422qfP8rKl5paEmMAB2
GVp15jGxdcAlND74dRmhr2H1IwId0xMsajvyGJKsvA/JBVm5amSGr5zELCH9bddxsy1Duke8j6y5
+C69kmGtlX3An9jqWkvFxHD/OBBYqOcMkMxYT9dYf8q2eisqozgPdppsggqutWXvZgMotfU6/AI6
/bnKwLQZpt2CEirtjJ0qSdWSZy6ID8ghscBXw0lq50MhwA6KCKDbhNe3agNrjwc7k9iMbZiUC4La
p73llsUOQ7iTXmX2sar1U41NL9+KrfWghpmOSf66gvCzY15ymgvzqoQqhq57gP/X7+KxASkNwLIJ
ScrWgwHvLSufw4AidbnRPUHWZ1e429rwnS25Ut0up5OB7R7vSdQjSC+v4OCruXOnbvlKEy79uJPs
HHl2J8c6ThgOrjqkAgPaX+Yh3qFA63aP4d6GsYqDKcidX2qvczD+jr3Z2MY+alP1jEmiNFduqsVE
3+BB39thcdSpr51CkuuOkXCCncHDH1pB1VcKeIw8rNDcFB2sKEg9iodNE3qnPOa+GHT3NRu9el0N
AKcdGWK9T90yx49BWU77GKPQtUictYOubQUj7EoUDPnErNFJjNxFMxYmw75w5JWoLg+Zl9BW5hTc
4eKIw3qP5pNrG785WNCuJOiGO9bzDtOeYj+Mv6k4y+2UTOYeTsOpbcjJGs133WA4EQ3ZmT4Qwe44
p7tuKNCjlr+Zd+MoBCkQr77qrgvkhdzxM5EXP1527/uURjKrVWoQqLN6FoKOe1vLxxe4LnhQuawB
RuquTASBG0MnONjARwCccIxgb+WFg7Evn/DfcaoaKC4sqbzkfCjy1s0c39zBujeo90UGRaQdKI/a
hGqw4VYCton8CNW8mh7b7sCoq6fQy+K7zktwyCzPy9CgzpjLUX7c8DFj+KtYDep/ul1enNn5lcMg
ZNjD4IYHuKvMh7azXp2EBq7Q9thv39K+PPcq5omAeT1xmfkMXUrCGxOBsitWbblLg8uoE65eYz+F
1Bz0wKIqUy8yMIlGjPaWVeWtyZznNIIHpFhebB1UjwzL5hYbl5gHOHe5zTJEKkGuf6v52ULMweSd
PEo3OyEU11dgxfchZjTq8gjs1zZoAek9QJFUn0tEjAGl1TvJJL2ZRn6xMG5lnB99aAOi6Yahttkl
CDcGwfNMlGnb6Rvcz2iXMXY4EzfygPvQGwZQH5GCgZweJk8cITryFEcGEsrVmMGICt4hJrUjPYmV
YnIWsmWHECv9MP4DQcxiqEoUfQhEpoUuD0IHJ8Kth8PQoYu00Q6fc83bIbA+22n/a2b0DXTIDeL2
vIlYXST80ikjiHQvJW7uXmk9V40v7xiybeKyG9E+wvQgeSo7+q79aOHgniAfrLrmS0+YIaOpR/qn
ky3Ycwl8m/4iXBtoZ5Yxo8wjAuzwHom6ftjA6WkRzBNK03uKp6XGTF1N92B33k4wk8oZztVh85qO
Pv4qfHK1YKYt2p8i8a5/yVND81lUP9rwFJdH1AknHPDhxaqRXxa797NpkDXJbd4opmcaiU0bG+Am
VQ+hpqkhjWDZoSZ2rhqyjwxvttMU/6ihoOtVr6SLPadEcraq3+gn7l6A4BgRmvvEfYNXmbbS8cHZ
LbOzDpZIVfrv9TC/DyMLUJkw+5RYbm0cowrxSE32/4ug/h8IzRaE838hNBsu+n4TarXwLHjn/5cV
XJs8aHBg20NQwaGYumUoyuQXbXKxYQd9niGHHvIGGNFW0X2zv164C0j3q22hMXVX9Ci9ZeEb2dgV
V0nG3A1lXV6IJs7WIqQsCnyl3eR/iHbV7Z7d+EzQVJDRYEate0/cttpN7pKso3/DCAtACxhP4slC
A/prDvnc/vsbd/6dTv73bWOXafDeffXB/C86OTSuMq+wGCAOyTlkLBzjbNyj19LRfOtUa/V9Wv2U
ypDXxHp3JT3DWnEkOBdlwgNBJwcrgHKlhH83KZpPBBMAjVnyQxHyKRtVgM3+lyd7CCceAjQ+vWUX
BWBbE2FCLgPbmhnlz30d8CBAQQ60+EeVTZG6T/GtYU3A1/ofXHtFcCgKoKBATheqrA8cHjCxYoXD
UIuWCItgPFXwdI9O1beM58eaROT/50Oz/P9wt/BGTcv1yMbD1PP/fmie8FLRa1Zz0GILAlwVXGdm
lEKVRMssd6yfW5Ox2EKmXOgRTF0QlgDHqa2FhuUsStyAC0d76QvtIZTmbiHHLLSmeWbxEO5U0sZl
pxSz7U1PzDGqx+gJmPTjL5vNtl56dNq7mRZJkRvCIT7Maf3U9iObKonf5S6MAKXVE/jf7xnx7/eM
5bBooMLwYDL+mwQh7GRq+nHYHHS9MUm/2GiBF65FxDaRkyEPMSOGuc1aoZsJmKCn3B64lzWLSxnn
igSu2OTBFDw61Xy2pMBeyznMLktd3h+bCorlUjCMcnoaYRqUalMJ7fxGSATbku9fC8KE18IAboED
wfqjnYJ8YEZEoNFCHSLBHsocbUVWkVOcD5h9ow4cQw8mVTLC8MjGg9CLQzJPCw8pGWwlgaqOroer
l6v2NsS9/t6JlYSL9+WFOPMYGWMgC/gopgXH1g/2Z3rTA7hH4YS1Z4MhMYEZy+7KuKqiICdoZimU
TVKQ4XEDgNlHCRNr89+viKmLf1/AMKBCtGIhzLBcof+LLMTpNIuQkaE+JCVeTT3F6r718Fw3bTg7
xfDgzq61wrmUrVTi8U3IyKbuox/2ZPyRSXJrw5dJceoqxbMqZHGK/Pye4B4XwS6/pMXFW23S/BfM
r/4uSo1xtN1uhcY02SJW/NSH+Y+Iwxvcs93QxFf88H+8lIUj154BPthQa5MZCqyytHb1dUOqemJ3
tzlH7zvJgOvhfkjF47Tx79tqhNhto4ksV6G9EJhEGmbVDY++GLckzpw0iTI87c2NVxfOqTAG5+RA
d01TKz/UjEkiDn3uc3zp/L7mKwWeeIR5xLl8xAajOlhjhiETBUJAEYPlaQd3dlMNwI34021Z2hBv
lDfFwRfSBexkwVPMsIXOZrUw0B3rj1rxawxPF06PW2c/mR/uWo+1ybGpAhcm1fJ9k0LOqrUnvQ9/
ENgjfkXrbTZ/loIyzKuLqzHBxIs9XC06C0XcqoVznYP6rPrisIrfRVIf/TJ4YaW8qdaULtpaTwob
irL2HWOE90CvNqnTQekldQDNe70HhjxjPAuST9AerXGPd3b5oYhBVPxrW4so05z0x+7HJ5mTEahH
Lk0iHPqYSFFiXP5MRYhpWUZCAUzVNvrEdvJLM9WxInoIROSiQBLh5PlIu6lt+5Q7BetNvMc6otdS
OtFYFufaFddUg8GrWF2q4myyxlRkEDIygOi9LDp6OB0F+l9+W6f6jqLnodNzDEgZxh9IrASHF1cR
AXUoAp0dMXZK8QNCDg5/knyvHbMnuPd2de1wbSPlijA01QpTyW4xEtV3TWc9eUH5HqhVSMy8uN7K
11ii1lcPeFRXEQky41OU9DAAqhABjDQvpJ2S2Vm3SKQBHkImerFXv3nhcMHfg8WGvgeLpmTv0JNj
UkApl1P+GXhxbA2h/xpl+auKy8ukdBMto+SW9thv2Pz1ICOy0Q6uGuD5JjCMdW1J/2/b3WoAJ70B
FEDa/MVQ9MdS4xeT8Yg57bkLP0H6NW25baPoZBg1uwczo8zyTpULwz/B8uNU8yGjHYUkURTvOEBt
8aUYYAgxuGYy/kI6CZkg0NMcMlSHIY0viTkcp8kbDqWJraoncnc1zH2wQ5AGZNGlv8qiZz/RfWdv
z9HFobc8aqmLE2SgMwD0hjNC3C8nncznlMgPK+3PWoQWbEbE0ooXL8Lcjgac5MkWxCmG74kxx6YW
VQu8VQDItrG9K6LGXOPI32/p0L0NGRSM1rO922oO4/8u35REb4GStnSqNoO7Fob1HSTN4iCw6FmI
QS2yngnXfK4EqXbKB8718Kqq5C7V8JmbY3dTj7qFD+h8b4Ka7yM8bSKrKI55S9r27M/3UYH3CxKY
i9YZqG/tal7nc7qfbdyBrOS9miTWbg42PoPT/IzKM8jRwBhK07DulgBvIZp//IuxoZESIa6Z+hOe
G+YO+tqh0kmdi1zr6vrlfOe3rwMOL+BLUFGGSeI3svwTc72sw78AB6kRvqLUTqaoycgZiBcPZu0U
Y0pzV88/y38a9ZXlXyjqGILWNjTbYkq27OMOBEDvfoa8frBt4Z+Cbk72XmG9xdJPz2M4kkoz5xvf
yFHdM1I5hU1539H/HMphfgiFSA64ZqEgzzro5giWTxmOzuuyj3H5IAvnFPXmBRKds1/OcjkLSzS8
Dav5KQM4LAHOAZAfYkYqHtLbgDZ0XQ6Ws8+9fm+GU3R0s4z5jkzPWZD4a4eIyrWOV1mh69g3ZwDn
BsPDrWXA421gCJ68/FV20OtMh4RoUbvkDlKEBIaytBibcY/Y7MkO2xa/U28vDCCVlLqTQcv46if6
bo6nzWiaf6wBw5tEJY7ZKnEMef5vCTl9lxP8cYoq4ulhyIS70p3IjeiNo7ALhjmghKfBtHEsDRkb
shY/B6H3msZ9jMhOh85CiHWfu+uuoIe0rOQ0TE9OOz0UDY8L2QAXU6O1ADGBP6g1yWF8DgtyVUjE
nTmBbiamOk8CYw/Jqd83RnYXdoTs6Tk+uAjL5ubO0UiE7gJr1c8MUdbJZFyW8HYI9gmmErhgrlEu
gBEqHzLawhSRyR32JFwSMxGb5RghVN7DgCxjbQocKLI4eohhiG9MpVGhGcNtjdIM54C7hQFMDCfr
UNnCzNKKdd2EwOoiOiwSrrJtQYDT/id04etAWDsvq1ahyj7o1X/w2X2x8/llqS7ynohh5mT7wWSc
F7bNex/CdvQY98Hkzm7exDI1Y2GjKz2DUwK0JzYx2cF2oUYTRh/vIwRVkwpSqtOvKQxPCz27MDNl
kwTvdgTEL01Ea4OrPcCP2i1nuRCmFUQ0B/lljDCJwYA/Mh4MW0IyoV6fO5/xV3Nd6qR6YvsYwnwf
kRNJPeuTLtvRnQHTGADea6eYn9T2uXDIEb/A6q9Z+3kX5LYmv4jnhHLbpLdBUYN1aOeU6fUVV6ab
4sMq9rlrwUBH2MQocdw0SAJiRJBBqcwJQM2JWdqw61NKuxypGqDm4KfTBGA3LSJEK2UOV+GzK7O7
BFxxhQsZ416oz6mEdKZ1ktaKrywimTms9NVt4fb3EZ27iDGHBCPI02FvdMN1xgb0WOT4mBCNdl9n
Q7nDSG3RbC0E4bFGRlDr9KI9PPutkCjLIFL+WFUIp6QB58wt+ls5zljNuvmd0aJ8TUqlQfXNw6jJ
h1r3r6EzM6s0L3S3aEPc4erA3M2z+GeWGc8qI6hOu6YjiIProh2op1vvwVBpdbk1J3mRhN8Uk4vQ
xCFnhz1UKLZx14hH2BKPg3Ja71UebivqY7agaUoP6GvHOqgvegZ+Qyg3kggXdJUwBJ8wzMx6zhSg
WSl1DUp/f6VL/zREHUWLdXZMeFN0+n2D8oW/4wGschJFgP/UiFmxTHcyAEUzxzuLuGUGMqiowuC7
jwbqYnVHzJEFFkkZuUrM6oEimqQ+pVQbA/oT0WdvgtyFBId0pGnHkPkKuuJ02OjJgJKIk24wdoWu
Yo9UT0VIXeQiGLDIdkGim98aTds1mfa2vEDoBBB6WB+sYmxXeOhelWjHZn1gtZVvqvZc8IPAphKR
+OKq+ryR9XPK6BqRDLVvDmhDlCx4rEbiUq1Va28Qv7LJwvCwxQUFFnRQw3Ruav9KliCkWua3Lv5/
K18ntDdOHhzTBR/n1PTOuQ5ORsze+KYb8KFNIgIYB3N5Qic24SHwgwbo81qfxB/ALfj8gxKB5aW6
Qu631/vltndj/9wqKWqspEiBjk+pZjOnW1pEjUP4Irr3+vCPFt6XaM5Bq190K/iptDmFN5nuS+Q7
mxFna6q0+TIUnGswJSHTI5K07b58zJi3svogdRmzbayFX0bBZ6iqVDbsrTuJ2zzI20EZI+l5/mOY
iAXUc9sa0ZPr5Ye+rb7TID0aCgDJQX7R9erHdKr/9CCnuDJysal/K7xPNwluQ5yiD3OooPvI5zK4
m+vqmFukObSurdNoYJ3Mo+MHtrPRNBxzewtxYydtIntg61pj8rMgIh5Mh1ALmrUACNzYDN2XL2sR
Hqm98ewRG+2NGFXG9lbVS1HfbfUemzG4VnwCSu1XhreCKKnt3GHk1cynVDXsf9eykAs9lMnNH9NP
L4y+i8iVoNEVSuqu2AQiKHajsZsiOnlI4iyHuKWg1ipHC+vB1tpX2GqBbtEDNRqUxl6KnRKtqH5c
tSTORHtNTcaLkP4u4c9M5USroPT1ifUZpxOCQaXwWPqjKmLXDiPsnErcbETvXxfh1KLAMNRNJSft
pTChJiGnXgC4Bbc2VdUsiG7M2gH1DYYK8EpDJL8UfrnCme2hSNcWDyqGxfGhGw1k9mn0dwCw6HPw
A+JGgP1liB4qreo6bLzqY8IddDz1HepeKvve0Gy0z0+4gmI8ts9LE2dXuCfHuDGUzZLHFCfO7uIp
KthaXjobj6beOeEbeTRs01lbjch2ievSj0H8R6SrPfSzS/5cEawdpSrT2h7U2/o9qVU2pQcd2jpY
aTXEc/o19GQuBk1AGbbyI4TSShSD2KrUzJaruChi9XhiJyr8LXLaMcOenjQ3aA8D3d5yCnbCijsE
8sOO8H9VD7c22o9EFbO7siIlRIOuJUmXfFCscQ3FQTqQ6hRMF2MiCMRGddHNfnG0KpL1lMNfiFjj
bhGIDuHBdjpao3aD1FMrHpcB59LkmiRyVJY4d1rKnB30vc7LD6vVdmE5PzQDD+qiug0E80pHjjgY
fnX+ePU1lWhlo/2OR3IOE31At+j+Ia8Ur7ZcnKsCAu0kAPKrSbeOZfBlqyhyQyfSOsQHT9l0TJ02
3Zv2K/66+jrHlHa3ID6Ef6D5a7ziDDZ9J3y0ByNLaD0NPyWZUTtHpDx0BI5l2SWJYQl5VE2lkhgu
muVFeUJWypEV7erb8mMZuU0Te53XTh+zb5wTfX7q8xkXZI+Ko/FTxVIoNtJPPhbYCqUo+2rUfWHt
+jjC2x5KcW3l+GpnxVak7nUI+vu6dPae6l87oApYY2i2lK9DgN3eNlcqLzVudiViWU5+GeNqOn4N
gxbitFWmQD4xFlWuXKE4IIZN7XxJVV+ajukx08ydUiAuT1dqTTubrAHSG6AupS9E1LJMJvLod3Do
gnaVqfIOi1oiEdSoKFcTmWWooQZFXf8lXKMEAdflPpteM5veveXmspILXu5/io7nUtOiXe9ySfwc
twOFHHsCrquOO9xyYl4afmlJCVWZT/nvSNqohxWUKFdporpZOwea87xMepdrCNWCWX0C6FwzzK+r
+tgJZhONuDJoYmdRNRLZN2quhVwO/vVxHDEUVcN4Tde+e7t/b0meBg5j4IDf5yY6EPtGgQCAsdwN
Wh1X2+W5WDAEjQELIx8OCD5JfoD4pWpmSJuE9qnJxTLAap3PwGufFy0RfsGk8EBqdOak2YweORwI
cF5JKILSEBAnST0M9si52oCGuME5a0aNHD4FgpLKXQ8Xe9QDXDWARGwMFJwxzudQ3ZBVR++saunO
wk+BHvSo1cXF95S2l4XXyFh8G2qmONRgPMD2phAaD5ba8Twon0i5s4uqx6xy3ORY1yi9IN4QCvtS
lZZB6bl8yiSfvw3Und4I4LNIvIwXMeOWFqY6c8lGYxdLVyHVDplKeLyGP2rWF0fwU2b5UPXJfjkW
Ntbzbq6YpGKeeKXx/yk0gKZRE3ceV57cZoTFuVrHWfWB7fYZ+QsLBjTCOlnw5jE0IJwyk1BTF/hn
uPdR7THBrXYJ2kNJqtJOjTChmjHz8rgseX1B3vze0NzO0n9B+sCCAJYBo968T7PofXmGpGEMOxyR
EawQVBKSwephIw4BOLspSZw7ltz+XnhZhLQ4Iv5V8wrtTwZIgYrJ36MtocxQT6bXZzeAI32mD15W
io6BtjGNuCbntzEx1Yfxuow45hxTgsolK+Cl+3bI+VuNNntPIB7Q5dwKWmqc/LjyDUNeWWQ/lihu
cU4Gqj8htwyNZf5ti5204B4v+knNY1M1K3bOvCnOkzITyEVa7Kpxb6MHKG36BnWzTjG1favQKVW2
MCOLN6TPEtPCeqLquVhZIVg58lelQFxoI45FiqGdABlLhtrQp1BragdLlGsXVRCRUtibgnTykPNg
Mfa5c0b7yQyZl+kaoT82YuehIrgxLH8WwgAUe2amRbsZLBJ8bnWtkSdOoxbPHQVK6N7QwhzUR8ZK
96770061M7HS1tpNfokE1bEafqtVL6kwUE/oUrEQt1bDmP1RGOTQUUMuCm72j9cQLx2cHLivvRRp
sI7WR9XpFdBvh050Dpzj4Hr4Paq3EPUjsHcxr2SJ0bUTPS8TjOXeHL3guvhapMis2SNh/7bhocQT
IK30bp065o0QGYbiPFcxHrHwbuZfo8bgTOJexPfxFqANqUz0qmGjuZCB0bTYqM1pISTedPIX6Z+S
jpfmr+Oy+LjLj52z6jWExNwWS7GCEupSFPgMetGP+kTVq0VWTUemFB2Nqf/FpHPb3DA9q1aOk54L
EOTZKbLdAvPrNKbYMNf5ny6L71XlNKeUaNS2uyyJURUX3DuMVV51AxiGMHR4JcOwMuc32SHAFQAd
riokHBPiKhEPp2XNaJQuPUkgNKXoJ7GptU5BPe6AxbecLo0ew/S/sngqm7ETtM645waYP69rlxav
HOdpTbWRIqmg2w3zjXK+ACZivKMUDkSRf+sMPHAA99dmz0KS/0AdBdzFRbczfPAUOjBbCW4d8hvh
kiVoQNIZNkb/G9f3vbrdlzURU3Jerkt2yzzE1VH9Z4KREiXYUmbqkQeV3/ntlUgguvyc2FG09rwi
uGOmuR6k5m4UBr5YFnixs6OPelisCgwlio/wSN4QpY7YiBpyeX4iSyDgAOZd5Vlubes5PKvayxbM
Q6twfhgHXH+buIbFJ14m2ZBg4b0sYMKCY2jNFMIEMp8Xc4w6m2DbpviTKz1Qn7KMen5ED22Juygr
nyzSt6eZzYaIxHDXXGebrTtNUWblXodc42fC8H6dakhPpeM8R0zAV4U2H8aWe6Ao2Nh1n1A4soQ7
ZfNCVtC91mHfypjy0xu+F5V6IMnsMrDUnzuwGo8m1anic4RS1/N6toIZXZc/mFjIQwxo6YiA4at1
1rPAlwEwZMQ6ZAWS7TomsDDHArxbh1GxUdN3wo7gQaitbqheW5ZkhazkJXiMUR0knZHwIf1BHv5Z
Guh2bp5JUXjtidlbm1yfNM3i/eKxFDAu0ZjaDlj/jsS40J5Dvh1oMISbfpPDcJwynRLQxRpaKKqv
Auphl31Mcf5pRiwRTOf69TDrrHVQtkwBOUNDpBPLrV1B5Boy9xQH+gSlzn7KFeMjG/oHWZsz85r4
wfbgYNUzPLhckadw+dcLh6cScHbbs7WE+Cyvshn0jXwiY6OTY75QLlrXo/N0wrNLkbImuQCe0vwt
KGzh5qB6KQThBH+nrnP+nkvUGATuMg0SHG9MnA1PKMSu1N0u5KHIhUtH0AWrTMCiZGfZ++hg7stM
i0jvz6Rt1l3MKYv6ZpkMZB0ouWu1k6uZ2OK8E7sMQKTDQTVb+9FsfbsAKFxqSVXytpirxKm8xxD/
We2bEg46wH13wqEKGblq4ROmQ8LgMW/C7HfZvS1L6LKeFcktdmkKrAoupf2W+fE+iMEH3H6Uq7Gu
7wWz1x1t/k2LnC2Rck+R/O697rOSzNW9hGuWmZRsMay69SgQYFrpubEVOYmFZrEKoRivVrj5gb/e
VHdXhP7Bi4dVD1HHIgtzpYd7OZ/NPlL2AA14DfzlHYnGJ00L9rmRfi2mHLnGCpcraBoNwYrYNORC
gXf1WyqwwKIC81jOFfpFVPHPwukY5uiOKPp3GIeAe+NqgTkrRj1r9IR7vxfxYTGGWpheg1xZIfvA
QhxQw7/UhUTrhek3lCcqo6ALVrZMvxdjIcdlR/FLa8MOjFO4/Z002YsyMFLbpl7iA+2X9R+vbO4h
Uf5ZxnWw/fZTU73NHnUQrjsV3i7KtwGUU3GG/oe781iOW1nW9aucuHMo4M3gTtiWTU9qyU0Q1JIE
7z2e/n5ZLam5dPa+EXu6J2DBNNhoAFVZmb/BTr3adFR2Y3n52r56D0XzWhWADY+KHQkaIJYBJmrz
Qwjcbwcpg64W04OkD19k+jTPhPeirU1JkmTe6ImCFdFhIRC/wS7u3CwwN2upfVfJYdMVOjFyxCZS
L1RIALI63HcD108sNlBAZXIAgigCJ0N9DlLRsB8Bv23UQ0phdNw4o4ucON5oFOKfhxj0rPz6PNzg
eihAFn19S5rwVrBKsBeOKvZTc7dKu0+KcLf61DRzN0HmHrB9VrUAHwFmWwg0AdFNDjOOj33qfjRM
umTQpl9jgdTGRrsLOpMSKXGI1frPPnPaUzLWH3txpRQB/8Dt78GaAYQXKTGZpc0iiQTfz76yk8+S
8x2LHOkAjeSnpNer7n1ng7lW05telMZUGXUYzG+OXZbbwcEMcIZRKHISMrOR7GjCCIidhoFhIPZ+
MvvM2e0JfVagIDbQkHT0H5ZBxx18BSpgMT+zneaEWifdaOm9yguRFkDTTHg1EkUrAFzWEWnhefMZ
14WWCUUhFxpLBNAPD9rRbYtyF84+KiFG96T0u7KV4Trx9+DmfWaAeKTQR5o7F2h4V1kx73Ko7csF
4rRJyWpTDxA3Tfe9ZMfXyvtWau2rKFrJnJHCx19wWo5N3jyKpkiVOLcrSQ+SyMSMs031NHhBtvQT
LEJ4mPTkdHf0K48IAL9X2oe5fP1Au511Td81GRziTtToUBIpDqEFTLe7IYn5qrIsxkzPEXcYNuvt
XxV5foinCTDAxEIhFqj6muGqno7PvoB5qiq0KKAAgmGqhVnNh1xXVXUFoZSJp3pzcaQhlmIOpnJP
5ChOFtFLbhd/W5I/lV/Zr9e7ovZPXk25bnX/LqYGmgwQXb34sYjmkWd/M5P5SW6P5bgZnqi7mWkx
xQCX55C7oZFkombTeMSH3FO7eYbCx4BOGU92m4RoMywN9E34aeRnVhGxpNPV/Hr2eOmVWpEcvaAO
B1qckFnNAHH6NmEeZzeLdBQygsM5ynqU94Y5BSRR40exYDcEg5euUNs5BfNhZg1f4CV/djo6Xq11
CbjRqeGXWCXU9iV9j9blgzvDVxOU54pnuBjCPauRZATlg9yRTihPfT+tiUR4RD9jP7Av1uJkhxGa
bXRRw11WDp+lr1FjP3ba9xbAox04UXvZixTbABznyoySHyE6GFiiJDdGjbZhUtaf+uplsZz3SkFK
gl7XWr/kZXADA0/kB7EeXaPoY3+vd/HnWrO+1U/2PrMrZ9vW3FCJKtRgo/mwQZdlDyTSxywB4x3u
qnnfIZZwZY/jdVpO19CkHoDof8C1dL6CXf++nJ7jgkoylIj3jWlaFBLxhSSwUfGtVtrapgivks75
q2qb6ZyNMwySAY4Ds9GMrDMK8r/VMDwwLP0NTmr72r/+z/eyT6ijvhbf/+//2SZd3yZ/9/9T/fif
TZUPxdfk9a0m8fnzvySJ3XeBDpbPh6MLkMoQydtfksTeO1EdDjzdUrrDolb8S5PYfxdQnAjAXJFZ
sz2XXb80if13vh5YWH77qBKbJrv+0CD+/2kS/yvFXUe3LYPpk2O5uJ7/E3K4GGVmxMsMLDMgowxp
GikdrFeiiIwsUyhQBrpNhcH3wZJ8dzqyi+PLgCeuvn4zeS07SBXJHKEjlh6n6XGqj3ry0DefKH1S
M3x88zP/CzSt6f9vkV2db+kalsXPYwbGH2i0ynHd2odgctRmnRIrb24HzEn3cCoJ7U9MYW+7MdtF
igB81Ar9GUTlVb3eL/54pNb0VUh0o20e1wKxd3h5dh7eJYj6TJZ7LRy9iUFD+HFCogsePOt7R6Qu
DLs4fOA0wrMTMl2EA4icDuWpTSjbOELYgMhX/S3HjBkV0zrdyr8TXt6Elo9Q++Rf9RH0OOtW2ICy
SQ6RUwrTT7EEofXJqSanPnVMofT6b5uz//pSDYqg8p3kC6ovzPsLGnQnpEE5RsiHQu4LJxd6C8fC
OKPCDNEGHirthnYHGy2ElWYWqPXAUktgq8kxMey11kG2nY+y24bbFsHIaeRQOG8ChV/gwPn9gw0j
zoR10cCQa2DKyadtmHM6DDpXqHRyjgRuXQPHLgRI2vDZBu4dE0WKyNsJRp6czkQNAZ6eDV9Pjsjg
72GBdlUJoU/+7QTDz4TpF0FGtOwHp7uxq33HJzI4gSH/Q30v/nkDZ/DXpcr/68h6enALycU2wjTk
ym2Yh/J3Pjr61w5mlgk3UV0A54HOC8kHQSTOJdcu/1yuwYbj2EAek7b8hKG02dfBiQzQI8re63w1
4NUolULramPQXfjI8nvpB+HFDfCuhdwnpL2xAgn1PnQLOFg8DhDYweG7SD7JqhwsjDrh5QnPThh2
TU6FFpdUkeMahvJGtgtnbxxDTPu+CNNPzivMPyENCrVPTiHKnAHFinJISFDwv02kgH9+VNiAwtHL
JhzcExjBtGWfkA/HXW1zZZwts5koJ0b/ImzAgo/LN5CP4WjiBp8NhuHMDY9jg19NANIkHavXIsWO
w8Xg3PU2BYAzomEzYg5KPPYKK27TgvOatZAiG8N/btVfsq7Y5ZSygsV6DIv8w1S76TZhqlj6ECk7
7wbj3rumNTZrRBEzzQg1zbthTgY8zAcDTYzD1JN+NH3/fVZ+MjsENrUEQZss9dGz1qe/S2EQx5KX
iXhhNCN+zA1r142Yuiek8ab+KddRLXE7JFgAiWXWA51YdIZ0/7cOfabpu4DS/70G//33r+1rl/1j
vPv5oZ8DXuC8swzbtoF7Oq7u2HK+nwOeodvvdFhSzK5AVVro7f8e8GzrHRhjgMauBSnFty12/Rzw
bP0/GeAM0/sDVa/7tqM7hm3JQOs6fLV/DnG5NWiYtcbjbTna/YytURO2d+WEn22YAKBTrcviP98W
pZwl8BM8Of//p2ntWNtXKKG2uIVYRbpX/6tqXJAj6pOjLbp6XmIvdQG6JH8iR1Td5ME64Eg0HRq6
wgxbyvfx9AHGo3ldrpO3G9HgY3JkfC40EydeNOag/gynsmw/Esx61MjrBiGAV2Zy5a5aCbsT/Nzc
YTzooHtWa1wPU1C/D/34Uz0AZ2tJ2PWa9VePRE3RNcOjU/sW1GVQcFNbLaewHLEPGz/4pcBhWhc9
l5bcdJA6p3ryrk0Qyfs4RKS2RprNaEMYOGiGb6PiAyyR12lqLPQoZlx9UV+sxYbW0ScMEEztc+Gi
iVbg63g9iDbsYH0zepfy34hbaIvzjWWSJ5lJv+tRdRdo+DtnyHsgZusND3oVQvpOACW7IFPwfQYM
YXTOttt7qQ9FOJOApC4/mGl0pNQ8XNva+GOyY/QxpvIl08lhDAMCeOgGFXsHqKePeVZt5R8ibtTO
80+ZHZrbypp8rAxHivdwNKglaugaTOV9iVHSFXblVCfm/FAu38J4Cvajj1Srndr5fiW/5jn+hyAq
gk0FGWA3tu9L1/1GPVCnl9b7uyXRZ+qy+WMbN/EBV8kVeP2utYKPY2q8rG7l7G27PnRe8bTW/uex
ajqg1hn60lGD2MYwwqJvsWXQxu56zrQ7QFbXVkO9zwqsv8ekWXbTzHNAYeMLRs9AgyeU5XP3g45J
yb4qdUzm9La/GjxUGmKKLSnAEs2LmPgZ2C3ogKuB3KcQkCgHBqQcpael7g8+p9GD19FFAaOsY3Mf
Lviu1H0Io/HvahxLBC9fNSQt9lSV623iBgjHZw3xD5MwmxcSBERbXg15xt2r6oe6CFx6+BQcoxE3
uwQG2zqX7qlwSPBZBbWl3roekgmV0QnEWORifVZ5NWxucLjDOE57pMuvXRLfXVPs7AY5EBMe47yA
H4ziamPmMc4WzsIrMLenumlhLXtUjJehQlKsYgApXD3d6SbE9giBCCPXjjA6KWuikLY1Gu9r3hak
Zgay8igEj7b3nPb5d53a0yZ2roeydneus9QnzX4tcTe+8jrEsUfkkYLJue6W9Vs6zuHO6p/s0TKp
AlXbOcv9JyMj4xEBsouznW7MX9d8/BzPKOM4Gbg9cMyvfr1gBUDwgcrHX74YYgwT90ozG2eXwlwI
vs5G/SL9K0VXG102qKfeWN4FDbjefqBAJIBZxFD0QzmH9U2P+5qbFc90j7s1iNJDNUTVDi9EBK+p
dk/Yb19NO3uw3pOved9mZYijNIUlHxvz88Ij0irsj0mxDNs0Aanbuk9Zj1MywMZm43SrmBH7+sk1
DynR1aOXjQfs4U2ALPoNNYxhg7rWaa54JzwUSBAB9h3CljvKOu/7AsUi3i5bW/d0AJZjPCMBd2UR
dRKR2DeNBpERJu8qCcAerm7aAFDHzOsmL9AzS06ozg57x5oc8nXTcpuu04Fr+bZGo31nFYjTJkgg
myDxAEEBFp0fm5zkn0fkcfQKC1/J7K9FY0IUebW1TQLnLvL8r16jT7etc0QhPj3qZGHIS/jPVQIx
NcpJRE0U6Z0B3UvHetBxhCM0ctddlPnLTnNCXrG1W56ScSofQtx/QVeh/IQ1hJl+toPxVNRWsYm0
heIAYXyKkuwGiDguiH64p3wFlnT9XhfO0R2H6YAcIT54tv2lpibbDXctIoBNa21rGzRJvZAFjwuk
ZpOrwWi9TdIi82tOIouXOQXiC8mz4Q6bZvGtjT9gRtKu2tfB9klL1EjWmHYHcDdMkq05UhusfWSw
wm04wsLKK2LF3oLv7lHkNbTF3cVzgRXJQDEy1lHgjnughKipLGm4l1drRhDrFqNIkM7pN7PQr0PH
Bl5uxhvDLVFGqLTvzTR+okNiK/EuNuq3VVx9q6vpgcEA2SYfnGNMpxvb+VOg5z2F89uA0vW2nX4k
ogZRFu332I0RZ0NJ1TP7H0u4DKcui+GgdvVxxJW4Migt9m7/I537WRjuMP49+zZx6k+lY+wyLwH/
qhFeMv3kKU/RrYZ+9mPtoeyWsQOmbIyuu348gv8nhd2g1BSg/wNJHXI82qOW44CynOPqLraNr9Ns
PrfLctvD9L6Ox6W8hfDQRxG5QjP/YPS2cSozazz0uLlDXl8e/RDPdAQoCMkD3p1UgByA+pewWOGN
FegFhHc9LlqdD3oSR1krc+Zd1c/eLiy+B0nZbVE2J3YgWtdX+ybIeJdLf/4MNFI/hK31Gjbhxh44
d+QNP5Rvimknt1XvrrdrlzwtxQcfx74TA5Bng69F5CraZYv7w8lnDxNV1FNHc0S0qOVncrxnTnlo
hoxOb9IB3ujMRw1U5DMKlrfjEKN2EJRXYAiDI5NFpnSgETLIE27TLDd+/zzVRBlV127BejJhEFkD
nfcJf1+HSWw13g9L0G1rw/gueoXkAurN5NaUn5xkM6blD4qGlA/IMPeEdFSbgT0FlMfHrlu2XTFO
qGSjr9966Ie1Y0t00fobA83xDND71hcWj0vHFuHHk0SVRvTfkv1C4VXEdCGYPBJHAu2cqW4GJTk+
i+541yXTERWo17APwdRUnbcfLewyThoYzSOyFMG2WrXPZpqSy++84YZYwb3qEfZjsA/wUzWsHiNA
yjF51nw1cgnxfIjBmpvdanpxw9RPnJZQAraKYDtE+s6jJLMdCkzM7GA9LFHRwy8DDdRD3u64WeQZ
Oujndr3Vl7RmVhUzfjtxukn95vsw0GFYFigAL/Ec7GmYBBWLEd83Dg7CY9OQQLS09NB7RXXXU6Y0
jNK7GiDnUiaBXjlaxXdvobrFlIu+6KhPyTcEApkqYiVkLwVOjQv+v1MeIH40h8vt5LWWlPwBAWgm
r5FmQr9b0GhaGVnryKNcn5kiT4dxDQ5C5dI1UIBKc9tNZQ70riBVMuukoS0q0k2MVbFrtIcxjZ/L
us1uUZcy0ZQhYLDd4Y5ngBgkv25WHcOYKOTxLMdv2BJ/W1Om9633EsYzjhr2TMiM2V4Tr/5Oua23
KZXFhfEdhtLyl1Yn6dEti/muDa33wTrVJN4hktQYyYbjN3sOMKKHTUSnTlonZ9Eu8YExbEJKsbqh
4vI3mC4H/mCyw6y2P7i19r4o/PrJSTcJWA+su6D1Q1jYR4F/11QJWQODgRzk/Li1fLTLVitCXsCb
9+jQIEfZeS3O0Il2ky/rJs6n4sFBiPGAuj2iiYLkbldi+mjVRuCUzkPVtvegi6KjYdnVUc9By5SM
a3pYYUYAbLMPES5IK3CgqOFRr9Fi4+Rq+MfotcHLW1EWz2IiG4vSHvBhINsGAsq3ehqNe8r93/Ug
a266FEdr1UI+5MFydOPa1GbCRm8CIeVNQClix4KyM33UlkI7TNlyCz7TuY89Xmwn6Y/IagzXE8Pm
Vern5SHVR21HkH4/F5l17fkStnuBqL8QykE+1DfIIN8txjBvU8xnyYYha2Ev4ZGB4rbtvP4mDxfK
meH6tIArPM5Z6AHB9U6z11uk4xo0g0Yg5iPJpoDS6XWYNvoHxL4eU8PezMbS7zIzindwVnYLcng4
1Fg3Qz2nd03o3xV0JINR3XbVqj/O0CEsY4mR1HY/g1KCXWaH4TGbq/dNtyJcUjcvjmD+9dI7msVz
p/vr46ojVtlger/3S0p/QVCVh4RULuD+0NtP/pqeBld70ZGGR6nURl50RPU7142PsAFHIrcrhBSn
+wm/44cSAnI4QSLxCU6rsiFOkAVyqj8Xf2zzs/zvJCLiCMETnGp/ZFiMBlDYVEoylJBlq157+APQ
n6GLNZ9cxOIRkSoxcbisjwU0H9eU+YNJUWUslgZoTfSD8jbTtVUbupNaQAsWcsBo3kQNIOveGjau
MqEEOgPgPCgQ0cGECyU+td43r1FtrTu3W5qTkWkNsiaMtccEcb8WRbyT2qEWidWA146G42BDv7+h
I4efIYmguZggKkQmkpp2mFJ6l+ZYRP4OJNZH4B7VyRZl7ctiEvNRtbpo2hOZyHY/dJSZBzEx/cPt
XqdjZwLiHdRpL4uxbfBwQe10q7St1dlCMGjIIMo/u2wMwH0DSloOY5eUiFsAOSHWCpeNarZBtF5H
Br7LOW8DHCByB735q6l0rJssmYHBaw+9aF4z8dDWXd/N7mEmf5B1bn8KhhCGYwxQApqioaOzFvXM
+AWA2kR1f6pCBxTMEA9b2OYtiBf5/eVXcm8z/PWAba5EjNh47jMTIfVAbo1qzYUl6j5QsBi1TxcR
dNWqdWdcKYt6nxBjtXFUQ1LCdfz6VNXDWh1h0cNSCbAHSxCWiC0TTZIy5wardbPVmhPxyXq0NAsr
nao9QRdpIc/TsttsODoIqA/G1J46WahW3vb2rjfnz6McGurbvkefJEEn4vzwqVbiSwl7nEts39I8
26inDeVkPFTVhXOT5EGs46vUs0h3yxX38qgNgUPtdypyqFiGe4iwBzuphTOi51OL/ecklj16VB7U
plVE6AOmobgD/+VoIwpV0Dvrk9KUN6SlVlGHbHezNXxzfL1HMLd/anrAFuRleDJT5Y57bsr6EuP4
nQWFcdZ7Jz/Ks9D9VpBXIu1qddUAoDptGZS3A3VKdJ+ZiOnrcMskLjwLoGtMGXZxWHyKlWtpK1eg
Lkhdy/w8VEZ2aih7ck/KGJV90xvrEx0C0iBmWR7cwT0pCp+nQQNsE9yfjr6d0pWYz449gcUeFnh/
KbQ85gEsMl4UBALJ/QINwP1IFrzTP1uL23Mtl3W1GyQ1G4Mxm3ZoO71ePufqmb5CC+QU/WCiA/fH
2dbOKq47/TvaOhTYG5vn7ty0sZqgF4flrjamYwwfBcDM5s2RI5jH0ywL1VIHjjPjMNmbhVI4j4SZ
IvmHYPpRrekBD41qBVb7qUFJHkd2jmozUm0Y3WMmM621s621Mtmm1WheWYSz50840vpj1cWeOXDp
VSZfOU7/Pr1lQb3KIDucf1v1swa+sDDlp1aL6XdLrf5xCGgL5ziW9OiOvIukmXgMMfgBNxW17tEj
4ck02y4eqpjOczYayDRRFAOOkt7FcxBBPjebxYSMlbr7YH6sFgfBE8ToTqHqnKDw4rqsmqRxseCW
QntfPWnqbg5y0940V+nz/JaZdALPFN9gOkmGcJYV9YJjhuV7NnAvLHf0d7Wmf2Toq0+Xr69WEzlC
tdQirpvPK+C6HRIhZFdql56RLotn+Pd6OC36wR+0g7oyTBpg48kCwOFuHs3kSJq4xWUDEyO1XS2c
rp2B4bdUpaKFGd5C7k/6F7yC4/aomrNmVRty2lBUpfNFx5l3QFpqdY5aZqBFkg6nPn+NJ2O8Hu12
oN9mYTHq0zdJczK0e5wk/nwI5Zl0o0E8irlxDvm3vTHZj2+eb9WkPO1StnEBecpxNXqvh9wwbt4c
p55smEr3hqNZ+zcPvzrm8j8aA9sCFOHijdqWxBHvUzkTwSa2//MLqo90bo3HKDQzxHh0eHypspJI
xdkhkZc8ltYfq2qHleGZpMoM/62FFM8VKah/X0cBN1C1r9+qt7iB82d+llHAV+JlbPlBQMHbEOTA
mzJK8E53UUewfMfE0fgNbsA23ukGBXI+SQflm7r1u4xiAURAHgLUgOc4FvjN4D8pq/A1/qlVpCNG
5HtBEGCbbFHrsf8oxetFXOuhhjZALmQuT57gSZ5l53frvE311umS1JiwqLY66n/tm8N+3ZIxgUkn
Z7mcT62qRWUQUQAznvbRFDz22WDjyjHlT/GIy0cpMVimHtCu6+YN0SDi0rIxUc+rLOpF3FnOB7Vl
Su5c7VNH5f889M3pLsdczqRas4ZdRztMyATH6dVl5x//dbKl47vsVq0/jjl/s07zQEcGc7K9HFMS
0VKcYBqa99e110LbD8v2ROWnPelYhekoNobUQdVWtfDc7h/rWUXopPasMZxK2IpSN/q5KR8pgxnv
1e7LgZeTXY5U23L54Jt/8K92/7EtQhR932XuXYxiEumF+vpyJtWibnfn6YjUx+LeM8M/Z94rTbVI
f7fUqjmH7MZD9+fuwaJwsQYdGU65w5e7+MdNVauluv9+ZK5IgNOp9ap/a6U/ZUxuTql0f5V0hMj2
0SeqhxAZMwZQ6TLVgWqbap0/px5pkODW3qDnVc/porap3YX00NJVq7Vcuu9BOvI3n1VNkx7fla5f
rV0efrV6Pql8QYvemVFkkuHEViOLaqpFIgPPgH+6DETLeUySMUrNF5SGQyGrtgxjiwxoKnb21Cin
mj0jXxU18EfjoiQ5ih/uJdc/dChWMPNrtzCvkqPH9FLtVEGoaulZeDDLVj+oqUIo4zN1Jsbny7rV
ojubu+Vnc27rk1qo6YNqqdmEIXGAWs3X5SMoU3/nSzzjR0D8JHSYVRRxnnb5KrggylDzKjXZipCA
wfNPwpFz00qeZpGA7Ja5gSrye8p1nn35EtVMzTxeO8WjGwXOvnH0O3U55Rrw1qqmr0Ik2ErTpgoo
GpSmZxYP1MaoWqTukbxEAJZQvrn6+miCeFtT4iPlRFWLCZWayKlVtbDloVatrGju/C4GzCpRTK+s
r8zVZmKhy28ERZZC4NKhLsyvgChgg9gGLfXfdOimx1nEQox2Pi1AAk/pikteXDJVnycvIfE04H0U
JQ1Nx+lRe8hQFc0zEyLc2nibOgHfs6RdvwK45ivZxgpZJU55QtHq8TbqS6mLsjWE6XEFOqpN6g5d
7lUI2Y5IMQ9XOnnqpx/qroz251WcDJvTklbapg3BI3fQCookjJgBE2OFnvMhmEXuxl6v06YaDyql
oPapFh7x1DjynCwp4bia2J1nc3M9klaQaWsTa93OYLIFHp4krprYWSqvoNIJar1c0xc0fuu9msVp
o4WhmGqGKVM+1fK7IoExGd2qCb+ay2V9NPPDiF+YmuBFwNTRf+aRdoLok67F3Qljo+6kWpdVfw1q
BJJQYZadwxB99seZIkmFzP2Vmlj5sNv3VrTeDaKiojbFUW8eErcik+V/rO2c/l5yJupi/XM65fc6
vkigfGaY+pcrPF+mFXc8dZJZqfHYvdaLWzX7u1zlH7NbEKR75HbDA6o4pCds9PXUlavL9dT89jzL
VRuqBvNFbzKPqWQShlkwuiYqN2+eV/V0VFkXkE/EfNPqZKp2foPlsQ2IzYvYMg6XTUxM7puYN0/l
B1JJGlwW2GhTiHOSn9meygft1ujjo5o9X3I6b+bVKhXjGMCuqhXt8TfmZ2oirfsF3Aw8kPY5XlQb
d7TIy5s9DozyzKs8GDRGKjKUEGD5/sqNheXyxav6dG8OTnqjFm6OFlVfoZVFTtbeWiuYAZWyUPkM
1fIQ9yOwztr5mny0MS1ArUvfxXEPoZ0acTMeB73pToEsxpnceqDPBdNMg/FbZWPUA35etxs8j1Cr
5fWOjK1bt7xq6varSb5arIvPxmaZUDhoAvi9q2esQMiZ3au0BAISTPyrlEpJlTDikRJTD7dqXVZ7
8u67Sp8GpNEoiC7oB6lFFBkfnTFBPEymhbp0nWrhCYjmsk2tVmsJlEM11TFq92VVbbPSKD6Yi3uj
1mxGaFyR5dTnptr65jznpo9VkgsF5uguo7Zvu+bWLIuO5Bsvi9nNzrXePVWmCyNv8Owt5lvWlqJl
BNkjgJqFEs3WrMlD5RJK9hJIwdel17Bl47mp9tOpPFB5w3xQgCcqETHJnLZV2RnVvCQuahlu1KpG
1Pw24aEOVPmP8ckanOR0+aTaqlZ/ZknMVfyG3ZrQRMYwNY+6pE5iEtiAOB2ozwQouATI/KtS8Yxq
qqmYaqn5mFrNlMfgZf1f7i5U3KyOVB/CVYgY+XLOP6Z3591//LfzvFB9xglSBCIHnBVU1P3Htzwf
eD6H1yA3AaPJ3LQZQyeWBwx63cSgp9ZD0x4hPPUgfGWbWgy/W2oVaeSfB6vW5bNqdVib+JRjyCFH
2ZFHtks1dYy+YGDIqVD1Y6tqnrdeznP5V4yICAjmSM6overLXf69al0OfnPGy7nURy6rf3zksmNO
6CmQeyYTRyghr61arL9bf6xaC8AJBnjM3eUQVE3qUyPRxmVhO8hEh87yTW3Sh4ThPZDQ7HLIH6tq
x7/dViEZt02QaYBkzD+yVLzwx7nO/+Vf7h9GB6Sz29g/v/HvC1XfXV1Fpzop1TxflRyjdrcqb3m5
1MsxDoI/12NzDOrJOk5irKw+JAv1401azy33jKnYoyv4Qo1DannDSL1Wgjwszu7iqABBLMkiRwKh
N1mxS6bovLEt0fYMmsZkYPqdOlMHWfLJ8ynVSdS62nPeqNb1BWCBAeN78tGmj31t2tSTrjGRbQPy
R4CndA1McNMmuAlhP7+jVkG5pKk9XKhxWCK4lVLGbK/TizF3Ww8G73G09ZTUeQubWsJQW2LJQcWS
q4q045jr99sWmxvMNXfhENinYNVtbDFpxU3hnFt2MnoHpvrYUZDq7CRHHqioKi3degMpoaXmGiVU
524Mk/6/UBEfBWLS/SrTn8j4HclCbXS1TtuMZmdfVZ7xbMZBCwosmtH6i/2TPveUSAbcNzHBdE6D
XdXXkPsw/KCAodJrqlWAZ4PojU+MXuqnXhYTMianrrUMcCDOV3vQfybbLmk3tc0lQthahrXwWwNn
0dZm2lUdpp5mB0QQ50yHukn6aW19f1eo4RiFZ0jFsoAaO17jY6SrSFL9Eo7EVeqHUS21UDvyOkLj
YAxLZIbd6XRegDM7Uh7ch6o/7aUjRBSYrhUty19NtRVL7PsFS/U9xd0RSUkjoKCVcL1Ru6Ci98+D
Demt1cfUHtUCMAFuiNGgJSF/WcBgf7uqdqhtSF5VV1qA7UwpdUS0vcaTm9ol9zeeNmrbZYdqzfJT
BXMQUEonmlf3V7Uui1GeAXXP1Ta12huS9Lmsn1vr8BSvy4AtgJotyAnVDvVh9bkk8u5RrTJATTLk
qtwytSMUNn+vnlPNsZrsdTL6NoYMvJdD4wRYOlzpYPPmoNzC7TrpdyCJwkOASBbeLuLh63s5P7zp
gTKqjJpZr5ugoFKPMf4c1HtGq0byVxYDqXOvH/wjeoEdg4JU1dRiKMhDXdk2gtr6QAFbep5mXBhc
Ln1YYegzlkLIOg6lv5xyipsgL6eTJVM0Ct3T6bI6rELPvKyrljpGHa1WEUfNj//VOVbft0iK/vsc
6/Z7/jq9tt/f5ljPn/nFzXJIsQaWZbiuo0selWzpL26W887zPbIPOFDZuiu0qV/UrOCdb7HBCywb
oSz6j0uK1X+HAZ/hwGh1TN+S7Ot/QM0Civ3PFKsdEHUYhm/rhg8TjJTvP4HrGZWs1Fgxshuzyt36
jPGrMQIpQHYWLzzY1KJEG4kmLZBqVQUZ3R3jX3k0ECjYFo0IQXRUrR0DWXNsQZjrQ8KpjKHaLpnX
3OCEm1/tdS/ud3XXRzdjGe90qj7UQ5DAniqzv+kKTIEy0A9wZ/Za9MV3MePtnd7ddKKWmvgE15bW
61ujiV8hwvmHznPvJ2cprpPa3IDfdW4yEL2xboNo86NdslTfM2xCD3aH/wzoBGpBpDfHsvtkz859
VXNZ6O60Q/6FpAO0M3s4zCCXtwvSfhjfex8WSweaFof3PlDzHTOGbNeinbAL2xgj3FAHTO8cwgK5
iSrNb/QIYSe4sj1GKvF64y7RoVztQ+0lzV1rIG64+OJATuQ16Ctvdt/s7S57hLzyxQ1zJO+SoSIP
dBumRXvC+hp41PIeoDBS2V6O6U/cNlcW2RSoOgzRIHZTmJ365xXFPr+sAuRynJdpMusdAW6GnKv3
OanRKbmzWrfGYb6Ld61tfF9Lb9qkXn1v5CD4AjouuqYOAtmCpEGXfEH3GnElBI0ybLOqApXbJen7
nTuBOurrPcMXCJp+zzP0I5sqqlUQRXFg7F9q0BZXrsG93+tm/6EAY7xdZ6T/nTW6iUGkjH70zdGy
GLUHMJ1GbD61o/nkZEOHfBrCddMQj1fJWF3tH+LMvAdCgo5kBCcWWmDundZRh4NkVMXdkKSggV2x
vwUb2rkisb3cINWB90nafDPQ871ymsXbZnAUQDiircM/ci0IrYnX3/UVxIDBNJ9KUMULAm7hONzh
JFxexXP5MiLiDJ5K9zcMa5t5ghacZyUe1lF3nfnRk+kXt9VS3MLtauvisW6yE+qg4rMSIsObclOy
JfoSuOH1Urv3tcYkNrvOLespW7IvjYP2i1dVL0NWAPUv8w/ZGG7gRhRgC6m0xbAC9BblKu04iFYp
PrK4HT9Q6HiYLdQxqZnC4ePKwZkKowuq3QDJj+TvvhhBUWvNWl8NOjymJUeXSBNdB6Y9Q1Vvxj7C
zJF3HHjljCryZO/dxjsOdYsRiDbN1yNSIFGBOZYxW+WBxFWNNCOA+VpfrpM0eo8uLj5sPZbFiOz9
SP3noI9vugmGQYW5bmhrpz6CgjEg13G3+C9D200PblvcFrp78Fbw4trSP2thvg9GpKeNNv5g1fi2
TgmSlNuwKMrrfHKOIcJw5HF6VO7d4JguL8tidbt8NjCgyxA2iu+83G2xh8ZZbsanqs/FTzqo0Xgo
0ls3zKieW8wa0kIv+f5NsHUJCruMribD1eG6/trmTvjo3Ft5DLrF0u49Op19LX2blqxIFoRopmEV
tEzAziJ9fC4SVA1NhuwRIT9K5+iU96eutBDVadtt6FY15D3xZ3Cbp4aY+9ZaZyBWPWjFpl+iXWyV
LWyN2kZaEZKDgdz6OubPfhNgakOEq2dLtw8zeCjegNYXEoYPwbgG+xC/qQbtijCJX6q4WXd5XL50
fYzhcV/8yEVcuReZ5QW9ZS85aQXpk+klRIt5XKwrtB+pwFxFgfHoiUdvsEz34/JkouTcnyWdURqr
UXn2UXtORfa5MJ0Pq1m+JCIIPYo0tCMi0a7IRSOpb1yX4KoRG4r20f/j7kyW21a2Lv0uNccNIIFE
AhVRE3YgRVGUrM72BCFLFvq+x9P/H+gbdY5lhx01rQlN0bZIgmAi995rfWuBSqcjeOlSAJomxe3V
XNDT0QKhFguOGh0RcI5xE/rTzpzGp3gBV9sLwrqHZQ0dC50edGu1YK5dA+B1saCvYwUEWyw47BIu
tsqe6mXhFwbAbIwK5bZYINoZFhZi5aKjtQC2kwtqG7f5tYS+TaZVeEjhcRfJIL3OGUYWHdZROtbz
BmUcic+LMyGD6S0WuHe5EMfZbAMiX9DfQQ8uPQcGjkauBCUEIDxcUOHhAg1nwGDgV1DxPoco3i5o
ca0uTuYIbJzuvtxwKBjsAyIPFyS5gk3uLpByc8GVTwu4HL/EqYh12AgL1Dxc8OZRa9k/XkW9vJTL
66nm93DBol9+yFosFZxoP15lvmDUkw6geoMfYmGt9xfW+o+7C4DdaZ/kAmQPILMXC6Jd68L9ZKDv
ri1xNy679xRATJiYV/YCeL/cyxfou7Xg39tY6tSq/TsZhiDDF0i8iD8TcKNzoqdeWi3pWsIqV/pk
3QYLYn6CNZ8u0PmAzt+BZGQMpGr0Bsj01YKo//9632gYHOI/bRx3zOajt588jv/9P//dODr6f9j4
ObaO7UReNof/3TY66j+4/G25TNqZsJvqX/tGRvM683zHFlyFf/gi/+twFNZ/pDBhBGB/VLawmbX/
P+wbxeJnLNIpKPLD2//5X8ziiX6xTIvYJM5dU/+YORUMoz47sHKxDqUozpFCEZlaxMemrM4tS8bG
TsPQizItueaKirtXVAVN6WQTl7ckEoQ0uLsbDegXobY1FQ+as+vlooZBBpV9lzcH4qhOjaycPTV5
5bkhGUz/Ot6/cfp/sGwC9LFwhyJ7oGHKAV6Mov9Oj6qqYGa1HVtP56PiahoRsZCJleazX80FfKK5
IhHeVW8KqM1fnttYttX/On4/ntx1JAoLSjbd/vDk9Jl6g6Wj9eoqZINaQMs350X3vWVvNqyQ0p5L
ZN6rBOuOb0bdD6XL6/i/g+/Fb977b5+fj80lbodzzLpkiv0rOms2xqTE2w/012luTWvAbDjQ9m5y
vJAqYJCWHAgGxUWekf4mSfb687E3Ppw/l/ePhlu3OL3Rdjgf3v8ImymB/9N6UrbhOq77T0HNls6c
pIH2OYTXaLZcCJzote4h4g0TEY0Z8dH6NmcNh7hSa385JL9/RazJy5cLW80SUvSvI9KOoe+bRNgS
Lc3KbMRjuM0hTFz/5Y1/kLTwxqXg64KwxbKFSfn389MQQ2mSOuRTb8wAZieniLf1aMdPJaaixG6D
K4Sg/s3cFETA9Ma+G7ThVtX1uE5VJSA5WaEHptM+xuio/hIktxzzn89JKSCB6MI0FpP0Rw+zrHph
hkbbeU31BumVLb0WvmJ5XjECeIgwkK5tHwvInw/Ir4ddCiFcIS3HsIxf6k8fMvjgmEWHXB/4Vu6j
5S918Ol/fpbfHXUBzANRo+4CIVn+/l8fru40IjaShLcW4DCdHd5GXcDySU2gN39+qt8dxX8/1YcP
2LZ09A2Yoz0H8BHWLSYMXfxWxnCXTIXhZ4JWEIXT6c/Pan6o4y/nFXIpW5q0EziBufj8+x1OYWI7
7OxbTyikh6HW5ns304/EJWRMzoW16t1ziEHiVJbDQ6usGONMv2dpAKOsQcJdouy2Q6x52mCLfZIq
QL2dAHDMuusQ07iaxuS6WshAfecScEPOXR2Ys6f54uRPoMvyOnhvDHveT8lt7RQIXhMMFQbYwGsw
rEF7Z3TaVwtv1f4v73w5oB9OW1O3lG7QSVHil9PWAa8q0Am3XipaQhjH6M5sc5MRJu9KC/u7dmFP
DHhBLiTe1EIjbU3g9Hu1GUfZkwh9nzbUNrrmoo9WuHyWoF8TycIGatYq7zlZAH5DPaupwFNZ3Dhq
3pds96qKlsQslrAFYkHH5jXK2DgGzqDv/c+XLA30vrD44+c/v2XD+PXaJU2da9eyWIE6uFye/3U+
xy75wbNMW6+oVLbFhnUcqvj7WNDab4bHOS4S8kAc0J5Sjvt84nBo8h23243eRrtyjrXroHjLE/7U
9S8CTQBIKONL6C+6fBOynyuNnd1JavzW3gVmChS88/eu/i3WnPAxGzHEDmoxXVRQmwWrWYt3g/Az
IFx6mx0zt2FSrfF3Vpzdjb1z5xblY9tdG9AuLaQjsBrVSbR4fHIIp+MxngM8caESq2hA49f1d/C6
H53+SOZnTcYv/tDCutd1+ejI9L6Opdy7NhkPdt5tW7IB8KyQYkyuV21pajcvdtpCwHfrrOgpWtcO
QUhOO+7oDT2acXTbqf5Ma4QeOEU5kS2vU4n5TyvzaWsEVcaxg3GVoAO8VYxKM23fl92DpdPfYcxz
Jq3wCFEuQ/76WEVqBpKTmuBh0ytLx/0ezy35DbLGh9Zrn/DtQaNzX8NavhaqvpXWg100uDsr+VUY
9oM1W59Vxsidbvkho4sIMdnE0geyGX9O92gHRNrGknoXkZi5Yr0i2qZuz2k4/eWs+nXhciQtSqos
i+2dUh9WkLEJZCfhnXgdeqAyGz2nT7S1EY0P/kiPDJrs2k/hdP75XP7ts0quuvAz1HIh+HndAgkN
wWBOuOwCFzOHO8B2711tE+WpPRJJ+5y49uc/P+Nv9j5EP3IlIMmM+EtLfGh5NoFLbiXhVAjmerJ0
cSRNY3wPMq7Z1i9S9fPW1Y96Cx2nlPNf8FK/fnGRnYhle+66C5JruRz+64sbdLSBhr7g7aric0mo
IFHQ2gGetLYrW3FFgQuHWxtU9pfDvHSMP6ySPLFFZANNY3OJwPz5iTN0tFSUHGerUzcu37AtoAMo
fsE0HpI8eiGB1AY/2QLOCckwYPHEdpK+2P1TLEHh/OUj+PWqz6vBxODQ4zYUW6KfX00SacSJEXxP
15VdkL4sG0GZbN2AGVrmED+ZDo1x0yid2D+rOAOv2iC7jLdZODwUtsAqk+qbP78m8buPhv0w/QhD
mgYd+Z9fU1UV1sxssvEESmlyErRtuQyIUKM8lcH03jcDmRhVQQSsLQKue+lzZhafJkiicCuML8lI
7vge7+gVA1eAXp1hQeWlh8jnumn14MGIxamNdHXDVqT3xgEIlJ+dKkRcIaySLT4d/y+H+bKt+fnS
6EhXoeF2HdOlVvuwFwksDdxraDYedmvXQ3AZdDegT7MtYXhclCHHYnRmlt2bOGNxyCX7uYFhksrl
iw+ZdNPo9otYkJE2vfN10myGsmw3ttu4W2KmN2pI052Od3STBD7IDMt50EVBH84O581ooc6q3WsX
v+ReFrzhwDoE5pIcgNgOBMGqiFB1//lTtJjO/HKeUxlDb1PMTqigf/4UfaN2M3IAGw/f8roNw30I
MkCFqHnmyrjuW7zpMrQO4QDcvsvRnxbhexxpGxmy4e8JSN6zPQfl5I82BhRBx8S0oJD3E+kEcfE5
Gyucyksx24b2rk2/ac7wWIepc5Wiot7iWWP/Y5ubrKzNlZA9CZMCVLndJ1eIyoNt6YORCKPpZW6w
+KeJxeTDb0g80Zv7obDf/nw0Lru+X06Afx2ND9+zoU0HiwCAxguQAdIZnmpIJVC7C0WUaZk42ZZ1
Ads7M2MbOPnaFSQYKiUf+7g9//m1yN+t9GzAuUizChnq49LnTL01TLJrPDdTC6PDmY6WSJ47393a
lTFBSegXtShM4DoIFpWBcSbILjkrtzyQLbKfeeHXfsHoRZYu5vR8OioXcAJUCQJWlz1OnFdrJiDf
pOCXRFXx0hpdf3ADulZ+ZYOqH6wHfu1D7cCdmdWCr+gL+rJOQgK8Q+B33k5rX4lzS6N4JzP7c1Yu
2etuu7jz/dFLcDQxGTqEgiWKKG4820Ta7ka3wyqnP5uW/0LkwqPdxVzbSxfqcvXcQaM2qzC6jirI
ZXXw5mAgvPrLsf31pMerARGLPTDm+aXz9O+rCoNCtbRDG8+xkhcETcVGm+EnYtoy/1JI/WaRtClh
mWhait/6Maq3SRM7rwuj8cogf49LSDaYqVk6bx0kiqsQ/2OeWbCRcuvhz2/xN1teemHCcYVrwXfT
PxbOlR90pfIly3Mut11PdkPnjNaBiOlXYSoGKY6/UQIOr50nxBwEOmb5iUreZ1+/TtJiUyrnDcN4
5M3laK+nsI63RbTzCX35y7L7mxMdc4ywlWmyuaCw/fnTaNFCCz/WGy8PSWIZKqgL8QtpsbcLmhfH
83ujICb8+fBcNi0fvul0/LDegBk2JbPhn5/U7ckWiiK+XUbf3eimzmRC2ygVbWabJADHb9cCDvhO
c809XYZPwncOosn7zbCw583Cuh3Nut2EYdvvap+N5hxND5ExHOnn/2UL9Gu9xgcpuXQqPhdL/7j9
irq2l9BKGlyKBTmJpbJZB4FK2XoSrSFLvP/5yPz2jKVEciB5SrISPlwDbTdOgqwbG+Zap6EVJ8vi
WUVu37A4m+SDkNnjziMI5L+dsL9W5A6mqoUFt3wg8OZ+/kTixggKwyobL5vb52Gy7gxFdeiHKlmH
Y32mXGFqQf2Z4LjGJYcqieC7DXmu1OE/8swae23q/Q5yMcmvzDP/fGCMX5sivEBF8ajzZXbkx1Vj
mDo5h03CNwqOFKsKk04L/XFSNifqxu9hxO64t5ydLajX1HRfAjv0SeXdKvIA6JCR4TJxCP/8qqzf
fV7skPmkqG7B6n04kdug94WZ67U3dUG80zPmOkxmDmkzx5ji2bw2reuCsyEWOej1gDlxeUBeHQKQ
dLLbKfNyIaN7cxy/d3E43HdGcBf6TXMT5EdXM+dj5YQ3MyvNdeUC2LJ9CTWBjeZNznXBjY1T64Ca
jtzQPc2g6sg2YAtHvBvietvtn5vqlJdUCCDYOu/QtO1LOsrPsJ+Lg2bG6klUwdtcRdukN0JvyMPx
lBpc1sx6Lq8ZFzYVe4A/H7DfHC/HtW2bxVixlzY+nN+h5kSTzO3K6wMS2eYo3uJZ67dDDlqv6ORD
FHZ3tla/x8Nfm9i/2Wu5XHWUS4KF7iAJ+fkMj4DfATdTlQeTW+1jvbP2keZj0SFQcu0UtnEY6vqq
hzKBb4P+pmlWEtGu+ZcF5TdHgFpKIqFZphG/XBnKvJzb0rEqL4mmc21lPelXug5lLC8AehovowNe
bipyYk9E85fT9XfFJE9ON5ciRtHL//AtFzND46LjyVs1yQXW7Qmn+BaXQXCdBRDjoyUyMZixnvQB
IXeAPv788f9mlcGEabuWbdiGJd0PHz87pbx1Q0lM2RK2WboH0wfN0zSrKM7Eptb/+o4phX5TS7Kn
1PFl4sw0Wcd//twdGOJdMBs8Z5+53wqh4vVQtvbtSNOG7IT6PoVVuDHGijQ+6eichv6bqUj7Vjjr
PGJ+3dtYe8ljPdx2GUkw5GmH5PKZwW0n2uvGQLsLwFJbt+Rlof8wtUeHtMhyqiX5JcQfaMmonhpa
TJChy3sRps/N1E/E39XxSzu6zJ2b9K5J4UrDJpJcAXXK3nyMHvO2HLZRCXsFf7X5nFjWt94mg2MQ
I1Et1ESnwFh+kWX4L4nSvJj8HKHrn+jmaA+WzzZSDfIpwnJ2oP3ln/woxQRCdM6t1Pv6biZsZNUN
5h2DjeqxJYpsAbWPvf3smE/dbMTfe/r69UDURhc9KCqIu2KQ2mmofajrWU7N7YS++ylW7rQKgulI
SuXtjBzoqcmNCBiz6X5myo9EQxGv1QJmO+du+sROpjsg4yV2R+iIYTrjqm3drxRByak0xvjamVN9
xRUyf4JG8KDXQUd+CzoD12inLyH7tmxqxxfA8ClrB1z7doY7mZA6S9pNV9zHkXoVYTm/6olxlzvp
lzaLCD8A7XWaVBcBzG3fyqkZ1mE3pDM6p6LbZkhyqPcQPYJopgJr0xlgHuGJq9jIcCpF/bgmxRfE
RlGyq+/S51aLO89Yfro8pIApIbSyso2pq+iGK3t005LgfAW+6urykOGU8qp1hJfmBMvHy02BvejH
vctjPjqEpl+sR6OzixNTXtN6tK8v9/65GbIALPFAT86RZbabEAohgiiiE1b/6BRYI73OALdb4CfF
MSSDoSCLoS2OFfEyo11Qvcw+oGUgbIvVpb2asyzdpimJUdDc5rNW1PO5S1YC7uP58giTv+kcpbG1
d+ZkX9T2dZv78vafmyrvyOttxY3KmnAjm2QE90lx3kz5yB63tB7HBNI0VC34xB0WocG3fIz7lnOF
wuZp4hPYhUoFsI+lT7REsTOm3HjWwqI4NgtpTGObrJel9qktDe3TWFR3fYo8qohz7dao6R27Uev5
IAk2kmjehyBMUCU3TUA4Cj9mbPFP05wSX4zrqNcygNcqGW7ZJtTDlGpoCaLutiHGQsfIhDb5rkpd
uYKXnR76EkScUdnFLtbt+M4q+viOBlO/HSeEGvNk0363+/Bo6lF/RL0br1tTuU/pFKdEs5Zq2+bC
f7JjNN+51WbsrRADksHwNFkwsABKzadc8+cnANVYLwz3LtPr+in7mi4PWk2YHsYu58tQKq+ifHmE
JTPd2y1wU2VUj9W05HskSGvK2Yy3drGIGCmJz3YTmefLPbauA7XGSiH3BqLQskeKJ7O+VtWsdqpK
vpopQnPltPZVFqY25zeU89YvbgBUBySttLUnjRAwUqkelx4lKG2SWkIJCismiRJcU57AV71FuNVs
3Zm37fa++9iHub3RR0d5ZsITo2FON6MxlCdtEvNxLJtdI45GPZDzR6f+ru377mswWp+hOB6NOc/P
9iDMG9BmBE0JZyTwI2tPzQA61i7Dt9DOyJiwAlSEhV6BD5bZFswdBzRvs/s56+4mZ7S/ZLGTA7cu
x4M2as1nOT5JiVbHJKjXLDUax3ncI4qsnC9deFVhu/rK/HfckZTY7hstSD5Lm0H78rgNn2eblnhC
AZUyGIN092ijQ1mLWkz7LgR7C6bxKZ+irywkKfGBPv88uY9FUd86RmI/hTHuxih7GruhuzOd6BRO
T6VVGQ9O7RZntJaPQVf7j/j6kpu41V4vP5HjGZ3yJs1XxEUjPiWmxZP0Xu+4yODEtv17d7mZWgsB
ZDhb5MBp4aaMRb03867dzDSX9qUwpkfXt61NFJUm87ZiekwtmWxTpX8jlQuMeRE3990YGicwTZ9q
YPL37XJjjPQPxgI7UhAk7broJW3n3B2uBjKAV9XyY9y18T3ZHhuCO7+6GVb8iqDK/WC7n9HmJdRr
Nt9FQdi5Zqm9ESTRt+Y7H/Sw77Wh4+LjWLe+rajHwW2ibLphLJcB3kgcz6laxhRDXRF/09uw7pxy
K9so3IxRMJ0Dp5rOl3t9yEamSGCqzVq8mzDL39YElNyOmNTPdvrkVgQ3ZL10aY0F4qj3poEajI6N
qtS8sTVbXNlLpoNbufPenTJ1NOmvJWV4oyZVHAMjKY9WSThC08SuN8DH6RKZ7xjRNnciQopo4jc+
VsIpj5ltcZaqOTxfLnaFxd+G8UCh7+vzzeVGMjcwElf39AZjreVWWyfAlgo+7WWO2qMdthnM0u+F
RmSeb3DNoc/GGzi6WD466Cs7KmqgimoETII62QBbs5G5Ea/yIrsS07yvKSNW0oq2xDp7plm+RUny
KUl8hKTpBCMv+q5NtVej6Zdwb2ELWbwK9n392GwL5exnrKur3o+vm7B5bhFK+6J+i/tri+s4Bcx6
bK0vfWR/0rVpSWXu7tjOb/IRSYpKQLlMPXHnFXtILbOuna59FlN7Ow/LVLk8pypYrrpMlnwLJYla
EfP77Ah/b83yVQgggoSOjuKKpCCWNe0dddsNKsa3uR0RdOLPh4DHplU5GFHRuI06EVqMQtEwBkW/
Vd1ck8uDPyd04yujmJ+6yb6tSIzdQJY8JPV8MKf0johnq6NkQo55GPF4rGICts189ppI20698BKC
HWTKyFFN36k474ijGoiiBx2clRYdyGwyOWxsWSVvq8zZK+vJsW/74douH5OkgqMZy0+xpc/Es1rg
JXrAZCbgTLCk+qaJnFfHIGUsitAWz2l7l7v+J3uaAbtBZPaamJ0Jhq+lyajWiKH5ejrnNO6c7TwP
LX7X7NA2+IwABTGb1M7ROL5Es72TxUyEXT3xhkzja17qN7RKemITvVwXGzVTe7oN4WIDJDPYTAfc
OcaaaxIBdxqssLqund2kVSeRYJxCEVKQv2He6rVmrhqZEi1uwMYWn0Xn3EwNwp9ecqomGRmjIokb
4i2qm0Fp+U4fjRoNX9+THgGfNijEjdSoI/K6jLCTCTSGNkuCpb4Ttw1a0jHftdzU144swBTO7k3S
z3d641IhG1KsyNvbWkKDa54DM4XrAYR3BPERhBX5EZHWbSeSLIHynFTYd1dk00YLPtKrhuJaGNEj
NjcSDnN5RSfwPaeVHJDh0XTZdyeO382mwH0059WqY2dB4nm9SwhT2lp984QR+itYIAQGNYyxT9Y5
0hhGB27PWoeTYMR7voqExgEudQQMUluXIKddh+DGBvro0KWn3g92s7BfUHEEBGnKBH4nsMSq67ns
GvbGiPElV1N7bQJE38T6+FkamuapYTjXZQ9imcnnCjjVsSu4LpW9OmQiqj0fq74Z6PMBEv1rzgUw
Lqforp3qcx8jv++iUG3yqkSAOUzj8XKvifRNHbjdAQ7EiXaOBYI0KI/laBbHSFHm0meURlkeU8fS
kIKERzeHrFvpiqi1yM03hU7P2InzDUzB+uh0QY3KoMHkVUha8JcHu4WIWbbBtTkOjsfspjoaWk1H
EaAz2YowMwX1DXE6Qwn5Vu9OannCCrA/YfeK1dPAq5zUDm7emsZ4YRGxuryLMCMe3VTxK6OB6BgH
Y3S0qd1XedR0mx5lPssVMP1UT5qjJJIDed8i+6jHedtHzk2RJHsR4Ipo/OxbHwBnVwGZ0FnfFWSp
cxCSmOECIA3JFEXrjqFU0x7WlxcybEeUTpgUqA2GQMs/oAgE4mXnK9MGUea43X4qkY0MA+BEU4nm
eLlhLrhTjXD3tSa3IxSFQ91KiJtVlubrNGT+X9VOfoyk9lxr/rBrlp8uD1GCX0c5cdBznR2josqP
M3kdR2ecvzqSzZLZISyjEVVuO5tY8cKf4S/Ey1GumqbYGOWcH3l5+WGGzK/gNB9ihws/UZrHNqjT
Y7LcM4bQm2XYEhnTfXZ6sKj85OMl46aYAQdZufGUpyTK6bUk2G55PE5dlsrLXahlW9p0al/lU3Cc
kiQ8Xu6RgUoAgE0VhGK/sYxhH5W9p+rKKvg0queQ1OHdjx81IqKPnFId/k05o6SgysPFl2pRfLzc
TJqMjmPxnBZB9uNhp7WcVW7H9WbAJJfvWstsqDUAiGekOFzVVfINRKK/ZZjhYCDrU9bx/sZM3PEq
VM2pIjyMTENmaPrAxJPrmqE4fdLWhGXPJ441IUr2JFRbW8Azaj2nGnl6unNK6Vid0hEWXUxo3a4C
ucuXHA89sON6F4TfZ8fwjzT5Fql/Xa/r/BDblb6TvqS4Nh14GEQDDAmBxRazB62iVk0T/XXosLlC
NYgJonHfJtFCnQjJqfYjzqY2X9euEeLJXkx+zsWK/gN4GFmk511gLvbl0R9sxH7xRF4evSAdZGUQ
KO7TqtAmgp11PdxfHjfD3OBLsbgDdbtzEPJfHr7cXH795R7pB9YaTo3z429/PM+P28t/LTQjX2cd
9JMfD17+U3l5uf/8uhJzxQaFPWaE//vaxsuLv/ybH68ECs2zFDN5HctL+ucfhuQYbcfRei5ED+ji
8rfEMe4bOXKZDvDCXuA9l3vpQp7758fLvctjH/4dUo50R2TQ4+Xxy80QLJS6f/4voHtoN2N4vjyE
yX3e1lnxrWlzSmXHx5TiAlC4/PjPzRxTSBdzxad9ucuaDohosZI6qXkFnwtgXtXgFR0qHyxkdd3r
mnVCQ2lvylk25PrFmTdmhr8pR9I79WUWOMaTRRJz+z7GBs6eAPg6DtpXLkTo2VmcvaQODyjk5w1Y
JPO2nQyiJPx8PNnEemAwTTE/0ZypG+KerBJyxoDASiTD91QfdW8OM8anDvEAEtE9095I/+ZQupxD
Wh3U2feZgirYw55lIV9V2axwrBDColusPXaSfm/G9qaW4g7BCrLPMUpBoPvPBR17UvVmbafP6qur
bqWh74qx+uaPQXrlT0RLKWFQ/fvtYxpT0nWY0OLejnCbRIewnm1Pd+V93iIuyudqT2l1O0/mLiIB
ldBa38eyLDzTaK/TOm0h9OvT2kXtZ9o+jhm4++bAEDgq3E3d45/oFS49YgC/RfdDX91FRJWsStNk
/xTcmsV4K+LivbUkLme8VVw/v/e94XthS+HhACXvGwtzckVVETNFGFFYUNjRLKLHQkesZofUUpRq
/dYoCuc6M8svY3fu9PyTn1SDB57fAYpKRIDqi299TkJi4lRvZdA9aC2xI50+lOsoH49BHBITtdOy
WvHJLrLEztqQmVVvs6rzVEE6YlCjTYjYGxn5gNlKfLdz39iH/WOIfOtTYLCdKSP/WkOfcjSmw9QX
qJFM/dp123KbuDEesa6INmSOk2IaRQaX55u4fCusYNw2lMA7QxL+m8giXc8R4VO9vhjegxoDC+6k
RWO/NhrcFU2d0NYykhtNq8mLWQKRl5+UtUCSaqDPPWYiEJnDnYnwLMrKZy0tGxKIu5FZR8duhyi4
UxqVe+BC+mFKIiLnsieNl3CUtD5wl/SMAX1n3M5Wau0KFfv7RpQvVLf9hhlO4QVK9OfIXulLeHmu
MZYnyJRkyhE+eM94E0F6xUQxUxSEBbU7LbBsW9Md4C+iBwqayYsYE61i5rJHv79Dx+SyM2FvgNTg
aNf2Yy/Iz0um1aSBJMBLEneZdpgR1K+jMbcOmZ2X1zikuBIRH3ozEVBiEjy8mukkoooKv2B74wo/
m9HGjOv6uqU/1Dgos6zMqdelDFCnD85nQknSK+dbQurRufIJAqmBn0tx0wV0GJpRi/aJXtzoBuqP
Xhqgb8NwXMdTn+1s2bge2ld3EybW1yElMb2x7HCBw+k3BOBBQWH7a0TP5oi4NMo7CYiVwiks2KTW
QZ6ugQ/vNC1t6H5EMH6w19HGyicPXvGtFGm9DfklLn2uQ9c1K0snELiLUkDxeUEF6YibS9Zzoi/Z
y3h+137BwpzqL4sGrNRqNiMcHeo6Ovrp/J4zStaK6ItWlO/dMFpXnYFzjZ287WU2ci38QLtAuhlf
I/6/S9r6llSy1zDyd2MuK0DzwOHDCBxeOIQh+ueoIr0OOackfGlD34984cHZlAi2uXQCDbfqcdrX
RTF7cRuR6COGtygqpjtWQIQwPR7Euhq7qyiJK+gCfQI6PrMPGtWcgeL7mFG7B3ZVHI2eDZipiydL
A0yV4Ws54BGWbIE0dz/1/rHq4mETuHF4347mmy9PRXnTxMxxtB7sO/uI+HYuDJfgX3OdzZK9WQ0T
6fItGsxqOFSjcVbAaMmJ7jNmlMqzzQlZJhvlU7Xc4H0NLVpzS4Btq1zL06r6unHL5PTjRrA2tqb7
7lchGyyGEFvdHRj94Vfll6kqvC5yZCoyiteKcaBiBEhzEP+nHJLu2CCcP1JQjhgGmV9kgV8XKOiA
omWsVMtuUniyDg5uTWdFRBl6BC3HTxgM21wpUEM5qKGoOrR+V6/G/MUyYhICzDJiTB6KzVPT5/YO
F9ya1pa/7kIn3AG1DpC5slprU0xjyB32lt69TPkcHpTf87sICPddyGUuiDMe3TrA2LZlJ4K1Q7rr
WldteowAqRI+Eu3sKGheh6x/Ffq4jrCyrnIdlEs95pCX7el7IczDZJveRGIHvVBnNdZaeW03sdez
g70lmQPrZVCvOqSbxNeaqGvq+TNRr9YujvLnuY1Poc9QIxiy2GOWo3G6YfTIumIf0PXaobyqJyiR
rLIYNCVJgcEXmo1yzeYW7Y7IV9o4C6Y5bn3MEzhqwstbsbi4+Wa6/E6T5fFccfim8Mw2ddiV+GFh
/i/BtMkS3hg/0vLGfOTuutw8u7NDipAk/VgJcllUCQs/KBp2DK6zHbKlxnLS6cpNNRINuvE2bI4t
nmkM6845YQcYpFp9V5vla5S4nHRWn5zGpPmcVGRzTDRfdkXX7yRds+2S/U1UJcK4GtrgrkoM8luo
QoogWg/FkBzB+TEyYNHeBIFFFlHdY88j/HuiU7+WqJ/PjcvFxew/GXOAfi4migScJ32lMjK20xcs
HdmnngESaZE5iUx5nq8LWl67wkLA5rS76xGN+KEPkrfBCMo1tAIL62zCgCc1v6WpKzxrqFlj6XXt
jXr2t60aAgzW9YG+zHSQXZ0cCbzASlz6B/ymxPM44zdNuuaxamP3Gm4HMD40laixBMO20S1WCt3f
Da0A/TpJq7XR+THAYWpYfxJnwy0ILtK6Ir69gzQ3gyKTYh9IaASstvq8kvYo9ji36lvT/9TXZnZf
psEmhQp3i0Yhv0cbn5B70LYbo/tSd375IOO4OxGm8oWvW/XQOh3bekmmtOu/iz7OPkddT75EqY1r
ffkRZVy2aW2RXJl9MR7ClB5DpaAEjoPxrkXp0Snbbe2Om76S6nM2YbtEBEiXRFGrTsV4xnhfY29o
qQloJUk/jvdCVAPZ3cN8NjnMKxlb2SElSXI98YtAVKe7qQq/SlCQaez0d6UdBjfMTG/ascweorTb
04IykKOl78APSGLv6uB/uDuTHrmRNE3/lUbdWeC+HPri9H2L8FgUUlyIkBTivhmNNBp/fT8eVT3I
yQFmMJjbJFAOZCElX0ia2feuW7fGbS8fMI425179BJAYLiVROTBqSCuzJjoW9ehi2HUw7ufzwbSG
kafLxL5hjNOpgMzClpvuakQ9cFscO3VPRmA0KUgShpcmTfL9V4F1wjHF48Y9mvavnFZYT0+YiavU
2rh5woCbyHfbaa++XbdXzwIuTLCuH2jgOqii2c45ZqVSL1ujy/zHqfB2rqbwFtJ2P0n15LmevOpC
4Ca1rWnbtdqmz5fdNfGCA9q9bOeYZnSues6wqvku7Iz4QcBLVJXRvu7sn4E0nUNUOJfZAUZwZodc
glHszHu4SgXfRA4g5d1j6J7rOf3EWgcgGgSKOqjF31SN2lVm6x8koS20aMkRiT/VVEHqsuEmdLwI
Obt7SuoCAhxW8CjFw8Sqa+WWd8tzj36vpA5WdVe4W7sBETGgwBCaaApaKKEy1TDuF1ElB6Q8hyWr
7HUVVsiqWCmU8LcOUNXaa4mlFaWnV36iv2W95Z0cHAurmuTxdTbXEYUQ9B7NQ949W1W9IaYNcSrq
ll3n1wUhA1GOp7tm3QIeJ3yPEiLCnWbLHA6sSDPSD38C+Jiyp9ClOhlZ9eBFn5abEBXugAwPjreS
OufQp4oOy3LI9kJG6DYN2UbN2jU2tksYQmnobT325uo+f56We75BYSeQBF7+bgOxHtwwek9VMl2E
t7GyIntMZ8wi1UgUMkR7zeEiAFHpmO6YaMXeRKztzH1zVvqIcJrBrxhI7cs8sXPyfIcIE8W5Px+S
UuD+HAK9VcT6rVX5WBR9cBW9T6iWOb+aQ5wUwnizZliZQNwK3Sdbw5l/ac6K56Zl8ARcO4dFsmzI
+ml3XJhkL9y3pCV/g9ZW491Xv5Og8d+s4len740p3qzPbjiFB0FWlo2EmU29zC5ZgwPGcpvXupmH
SyJL62lSL11pY4BAlnDJirC81pKVBCh/VyI4udXZCDxU5f5lqq5eyCyXEgUKFU4ZF9mB8pZwgvmj
KxFcjZzCv8lDvOo794IFg/u3A14gtkysgnrBTXR/GdyUdqJgCVYcG6NrZN6gvc5EdexT0ZZ7sSwv
XSaLMxSFfhLuEhOTzazx1aLrud/vtTG3rxdguz2lSJ9d60DemRURXyLIY87umIFS/bIkxXxhP5ie
3Mkkeyp7V8DEoNYTDE2GKi0wouGyUAbCXGCINWogflanubVOiS0+oCauVyMc+1I5JJKjfQ47Fd4j
AzpQuUQ8koQ8etsI7eLGbRy9CXyz2Y4ZmQ1ONmxkGS6nBqCYzgyToh/z3gJkTNA5HnQzPSI7Syfq
VqIbUZCUfTGHZ7yj8zFKEW/nnfrMe9XDGVEWQu3zfPQYWNucdKUp67HV1iRZjpmdbq0QWNE6lVXa
PTc0fNGN52BaOusK/4fTZFvhdck9/pDze0JDlzSS9JyHzWOZOfmeNIA7Aqpj3+m+Q76zirhNvp2L
ol77tLo/OK2WMfwI+Z1VMm6asRBxpiGDLO8nWlTj4GVduJst8hnvgO/XiyEoQuxmfpiuzetbrdsN
UUHWy8QTfyymYcRFYE5HnYc/miT9NDBvPpInglSy6Q6IqdqVThzFkbHpNktZ12utHDojhQ1z3Pvp
oZbpHIu6T0nhGPu911HlmPggd1rPYK/ZneOniNPztrJIhp1UnA77PPy+DDj7KSymuFWJE1nVHaRI
8x1jrOSWiPJNZlg/tWty/tWVOlLLmu8KK+zXhV/f7GUU13rK54ckaU9aE/Gha4cKU1ahXaNKcz35
xNcQ5fOmB8NikayGDek+WZyEBUehQgWrDkTiwUs/IvtPH0zEKbQKXZ9f/WgN/KGzOxc/wNW7OOEW
U65/YLD2Wb0x/KnM6ZEMOGKb1eqltgpxIddk8QjeHX1JayXr6AELDOjArpRTvsdj/9JkWbdOItsh
jEtx9pChT1ubHA9FSbOMJDv1Sg5FHXyGo414s0+IfPD0i+vX7mGUI8UFA2IFGxFy3TRcUUk/VBui
ExgRvCG1kR5hlz71Weny23dR4baQ40yPXcseR8l0a0iCYCeE75hBCGvptklRCQwLAZJ1pqJS0qUq
EeGBay02Vz8hDkiMzbrMrY8+2QwE5cU4Pfau7KJdRRo0feztvnNpLyTWZaQZzZt2ZCXfKzw6YscQ
vVPgqMIU9rPb+W7r/lHmAf8ItVYmpWS582hYFrltvbFvzWpTVgBXBDLTW5rQ6VMbP+Z6/pXaYCH1
SORMs2j6LRbXOrSGflimILp0RinOViuphkOZAaEJidoTVtM4dr5hv78/uk1Mqb3YOvP3orU5pgTH
Xtas926/Fn7fs9WTQupGBQEaHKdyTbSeaugZdXDI+4mN5BJIhrME+rpOxbKFza3bIlyVRfa9Hw2Q
WjB+hlT0PJ1mlJvDayUWfezMclcmOjil3tayBrTjxtCsgwbwy/YiuTei3CZ3t3EoNUxq2JCKlDtP
/gYPp/vD6SlgJ8ZuoyDZqrL9gCbzdzp1gLUMrDWcgjapnTmrnAbS2iub1eyMyVMPuKRn+NoR98LJ
mCQ564186suMlIEyRQ4xGu4zHawBYdQE6sD3Sbr01tTbe3vKeNBuA6xNMnf21DbJ2MhxLXhA4Xhu
C2D0npNjHbxlRhQCL3bNrqd6ed13C+GTCfWKrIYnLtaMr0Ewm5i98zA11hH7HfGkrqk4yyISFzb1
qBih3DjLBudMNs5yqFX9GAWyPTcNMThioA0uCDhz+nI+swjT9pyU0UOVg4PkYGt50Xs0kMgXTlCC
m9VBLJMNB6q6i7WLlx/yM92kUkS7xayRU9Bz2LfB2qh7cR2D5cWCKbsjUsHRsu/9vWOrman54VSn
Gf99IwHytF76cpFHVrijq/0S0436GJVtxUVBDPjgAO9lGzeJqF/rOb6lrfUzq2QFy9H8Hhjad5QK
J7HRfjZUNZyR2IXbwCt+K5rFEcik1b7Acu+Fql3buAi3bpj8tG0aVYsv3BYgW9vwZEOG+XfkrqZ+
xj9YVHjGcwT/QvL7QN9rR8SMV3CQxVpIGV/jss7Wn/C8DFk1x5dkKdi3J8Ci0CgAFrr54sh3MAzy
cPLyLVAHLUVwLC1pxZZXcHXCHlY0q/sNBn7SNZ0PERTmNjczoqg6XyLktzZ2Po2HvilGBnSWEs6R
tyb5YwWivZmud29wDUkl6opi56c8mUE007LKuhExbXQRtpHUuW+sdXQoK/VDViI/pVLfuiaIU9F3
5wpnQVz4LQzhwjwcDsiwlOfwG3MeyCvAIF26vxILiMYtJVeZbCdK/KaV781ENU6Rc/RC42eFkdjE
07oFcmQ/mHR4mh2+njsTX+02hLHViSvWKZTjQ6SzvRMg6QKhTddunzi7ALKlzPxjWodUCGurPYQG
OTUFsN92cn+Y2ghP/SypGsxVfgjcK/2ZqI5YcShnSy2PTAk74g6wBx7kSrw5QaKOGPvaXbeY5GdD
P82uD6Hv9B0qko5135XR6euFtKrfHdga2F/ebwEv8gOczGMSdu45E85PzpTmr0q4Ny8xs2um+3Br
ZfklmFTB/jpZGyChaUsWGs/z6HKBh6Ri1vT34C35WxG110WNM9243qXo7vSYTF8kclYOTFVxtJv6
0JdDRQ9UKg7N7N2chtwdu2fRWsoeei9my8jSaVWh8/glOa6NInxL6JReZ8opd3PplnEdGTPnAOe1
CJp9PQ4fdjuULx2Q0A66DIXH5PTXehQvHKr0YTapI1sILWs4I+mMeuwposgbIzjJZCVjWpcNrEjK
jacSwFSHGOz7RK8yaWdHYbKLjnPCbNjTgpsPJaPAggvDSosjTaHhGcnc9i5k31D+Gd6GrJ1iY+7M
rdbRe4BwLTb9FOP4jPcA69YY00617+3WOc069VYRs5gsgN9KYhEAGpS1FQ4zzdKal2ix2AeDblen
cDG6NAhhY9C90AK/G9qIUQd/Odc4ebpWSeVvi2i0N27PUz50NghN1iSX2pz35uxGx4qz9GEipRnv
+IDeya6u2UR395xu+RzM5UbxpNuAPqtJZ9cIy2BG3cfWTq1qV8NTQkHNw2HpXEZl41KQExt7JhF3
RBx3B9lItQ2xeK1Dk9BqydzWz/73imflsba04KiQHRoUVA91Z1xrLWji8MvhGqUp0QddVl0Uz2Xm
zNbRq0nn6+eEIAS0cFl5zaQ7xkPl5ecy6bg8E0UAoqlYrRqziL8W/nBimgwMwlRbaRPrn83XXHNU
NPvusU2LB8cG9F3Iy66MYjpxMWnU5b7cpF1n7rtyvIDK97Hohf+cUPG2zoT93DacURKF+GgqYYam
3PrZFF3zmAfDhm5590cI0BJjBeIj4e/YNH3tfDOnvZw+ZSfdl94x5WNYyJdmQD/FPGzHJR1337wq
+2x9f/psW/A9T0erRaCH9QxG4XzR58nwncNgz+UltN3dEs3dD7bBBg2iXWxKv82OoyNAx0cdXLMS
TUmStnU8T+M6tfrqYEClJ7n9MuTRU1Yv3EQm07luHRIFJxyCKDmdqxTsH0khvYepW6Y4I4igBcp7
6O8vmhB83LJifnRnZYMPmO7rgmp8lalv+OSi+4xLrIaqHnXnzPth7v7UXdnHNEL21GKYCIpcPT+q
yEqvwjRr6IanJmHyBboJTh445zrEzAB8T7KlTS/yxkjHYM1o7R36QeSYAPC2LR3nfoGWtuBQiw6u
JUNBMtTZysDHm5bvlmc94E42dtg2s60tELmx3L+T6O9xIm/lIW9Vupa5KDeLXfo4qLJh7+J1ei7r
5U/H/Z2HU/PiRqOz75mjVyXP8mJO5oOaWX6KgFBOc6FW1MnL9lKLu7DFDcd7a0dyqkUHy7LkZwyN
5dW2zqmA3G5p/UZAEt1klbYPym/pjJy463AMDafQT8zL5DbD1R6qg9m3z45Hu/CEM+cQCsGBRnqx
HXDisqLUeSWw/wmwXx6nMFu7WARWuk2TZzTC31wVkh1Y9uWpJ4DzZg888K0T5evAIWFSg+ZdCJkH
/LMx6M6ZXZ/haJmxumlfR5bejoW0b+38ZQr21v1Y+efZT4fraJoXizVjPYytvanuu4hRAd36aY7y
Dm2TgsDyqqUFFxzlU2q05i3KjoO/w2xV/SqBp2J/NofHYXpsZVWdK8wFDJ6l9R1hIgZuSyAwh2Z4
Y16c1CXp3PCHU8gW9odN0QL+4XQYwC4RmQpmOX40c4F00e/cY20N70wE5skW7AlR7mxIi7wGSrcn
iZ6cq8LiVFZT9qhmIuRCznqulYGQ3F9CCCoiN8Zbwf79iA3iZjk0bZMRcnSLARVRYeWnSdPnInv8
RoOnyPpMFXctL6lk3jYWpfbVOO6mqbQOdEcUTwnCON/sNwHrYlw7E8mpABh77acKSKY+KgNbYBc5
6TeRA7um9ZCcueoNDsb+3kldNu8VKYyQqkF+q5vRJhfWHb/BbSPTu4Hs+W75YNcI7mpJSW3QfavH
+/RMuoCY9ga2oYubmq8JhOaf1unZAgPv0R9B+qbB5G9NQucKK3QrFYehUCZ6Q/d6sm7H+kpSXs75
iRG9LTvzYoL1r9JyfJYIlPldm/wt64F3+hC/mNJi61raYaK1Yo9D6FRP3aUrK+I+UWXCQ0UswgXZ
lKL2P8LUb3eZPz3bRvogMgS3Y9nMu8QfGNoS3kZQUO/pMDzB07cwwaoAJ6mSfVMR/DO5erop3CUK
38F3XwB8lmV+s3AbQpTY/opnEpdHcsD9t/UH2/894lPwk03Zgk19vRSeFVzd1DUvpDGt07UBH/S9
cntx8itueKtszO9STCMitSykgBx530hG+a4ypvpC1TXabc8bXzNubsDe8htiqmIHfMhItaTBoRtS
i3buqPupoYh0bpnnrCD6oAsj72g7y8gg56PvHKDqndr5FSIVeh2AcDgNeHTGB6FAU6HmJ7J625Mh
k88ZOOgpT4pl2zUIFaIvvKpBY9p09E1/wVe+GOpzqP8EgTHPa8dB2UmojBWTcDfuenl3HeSF8+pR
eBzn9uTQZTY5r71l/vtf/Y79jrQ4TaruNO7NFll41cz1QSuNWaBO3/Xo5K9V9xR1UfttspP0STkK
zUVR3CJF0wfBB7suS15AdfR5cKIMeV4U3Momyb5ZX1zEOHfHe8B7RIfWS1YtZxl5AXBKqV/KFqQN
k9lJVIgwGHOcE/n0jBiR6L8vCRQW5gIy+alI2gkB5hChZiNYYKR7l8pSGhoCki2Rly+emHdDrUL8
JVVz9TQ+yMaBydVIzTcTwYJb2F0Uld7QXu22/gPUEO56ko931JE7B07kPBIcNlZzDcGfaINlhpNu
bMp52Y4Rsyxna33xOfDHXasmzneGtY8sVz5MCyNvV6b2Nw33IMdwfOKD/dFCROsFechmLDO1b5Ch
rYQskzOyb7mB1YRgTYT/UKIoDksy8MfkNKUceOth/MPlBCBMh4EbaXS2dK/ct2LLeWTSdR8ZK0cs
P96pNrx5I+e23Lhv2qvLlz41xAvnt3RlGlW28zrOR6phxlaLXK4e0bRg5cEbzW/jKxJbRtyg1jeo
HetKVdN6LIPigoXDg4HU78KX1uXrxZgsyB48kOAX/H/QZHvRR9OO8uAT16o6otaznhLvmI9jeeuG
xDkl9cyaZjHW+IHzsljPMjLsN+tXNYzXcI7Sb5lhpw8kirzNPg3glRe0+Nsy9fCVsluHyxkHbBId
ibwp3NUCbrBt9L1IBOMrNHFjbodeDF+JBiezpP+lcAYZk5hsP45u9VFEaC/nonPe0ElliOye5cRE
UvgWIaDOJC7Z0DwE7mQ8MDAgAspIg22XQpys1DgOHVee0JQ3f7HGvTsFRCgG0w8mC+uAccw5Adml
+3m2aupe8cyIamk2ETpQgJPS9WdG1SzY2GnSkzxqJ7jNxLcMVDyG7P6oXDt7XcZHX2YEJiee2izD
+Dl18kl3Vrie3VZdSKo4Tq3jER6XvqZRb57GWpIBro1lzT4R7pTtTv8yXP7/WhJqRWS7/8VSuv6Q
H//x2VDlqq8f9ed//uPykTeff42v//ef+HcMqU+lp+MTJXoPGgsdL8Lg+t/59dY/TRSbVkiYxz1Q
9J618u8Aezf4p3tPY6O9k8wGB+T+fwTYu84/SXoKMOwRP2mSyRf83wSRftmb/5J74IYBIfn0kLr3
iBs8sH/z30rwD0POxrIfSVemWh5/IQnMa7ZC+5d1FO8IxA7pmpYl7wCj/Zcf6vFf7/IfzVg/tnkj
h//8h/U3AzRvHpK4QWAQVliT0/Lf3rxtvLb3TWwu2M1XJgSYPFXqivvOJ1U0X82c6P1PwMr/x7e9
G/v/EiI1uok3iZy3Fd/HPs7qByrPNiObKep+JNvd1v8/xUf9LdLif/mif3MZl2guknDiHaUTjwtJ
BqucVgCggHwti2//+6/nkk/EF/ifLmp4ryQIyAMzQYetv8fbDZXRYeXrxT7F2njM/IAAI+cBNIeE
0IYjFRBCtsFdO6z8KCW13yk5r9eKqvsAbVprl5cAMeemMBKmb5K44gYKIlY9UDE6cG9thc6dMDZH
ouLMtySAdadfHLyhJlWkcH9PfbSaufBIIEFHmhR1MhIEuSsbfuESxB0T0kNi9Pa6LtQFmIiIgGUo
1t4MjuwD90z8Q3jSIZOteXBb+4kyUTdezHk1A1lsxEJyvuPXV9wX2TFpxbpxBVFnMKNGPr86YQcA
ooPnOaiSZ0LvAfTtLt8rtZjgLRhPUvZoKxusvS8+qJ28OzQ+aMNifmr0K90RbGajjN3KY7QgfsBy
hkug2tj2vGOTjQdly19OG13tBHQ4apxPNCaXvOvfHXt6VZqcgmG4GJ5607YK4oDcMLS4uGcGP1mX
Fi2NykC5OswpzMpE2+bPMR8I49MAh8vkkhYxqtd5KLq468Q7eZhcGLuNG1zDmjZD4NGADPsZG6LT
7vvyl9XYn47Bn1MOV8Iu87Vv81fZadnhBqljqoxurQUypyq9EaNCnpJnKL/198Y4+i2aRCkXfz12
hFZViJVyCzaizTdEfbwHyC2LvMTMpD/LZX5lf8HUisBJzK9a4Tuvkm6HtopKlmD5dJz6Ne1+Q9l+
jEMPvxWi3YrublPs6BpjA7NK957MaJECHylA6G7RbLziG/40FfUJUlbr+99TOzDW2nvQ7aPfR/Wa
uECEi3QBdx5zPxaD0M+eUo/lqhPzemkM/pO23bj2cF5yzoBBXSETNDpsFf5cMuc7E7MCv1rYYVuk
gGEgG311mEPsNnXrfhoBUl6L+gLkIvdyuEd0etYqKMiauavPGJzceybouXQsk0kLB49die+Fg8oX
GOp31EICGFkwcwYrjzXCP5qMnE8TcSnRndxz9uLHNMuvLAzacR/yQXrXh9NuyBwwp3RTmISbVVGw
7/3+zpDxmYOhuUWWeHIXbhNaxM9tEaXxBIG3cUwaGysjO8iKPF/bcreq5/7pS6lWGebMVptrUqP9
Fb5jwS3DH5gImbhf6Chk0emTDxLPHvm7KN2TrPEJP4aCi+8M1+TdQRYzdUk7+6Zhur9u38YmlD/p
219WQXHfHFa3VBfFakqJ48II8VQK0qDmim+XGIRFtgt6S5wUNRFu5eF+38y6eaHsDvscvLRTyXcL
hhU7wQTsg0bNDSJjZUT42yfb5A1IlWm88bMyGs7WmbmfRtLy1XIKCEs4UAKi0E77m6kUj6iWMamN
wwXB0avRkHFQjPx8X3eeCe/Hutus/LR7t20ewyrv611RJJtcJCkSHR6TNrj3HQDUZfQrAN/Pmme2
d23aADxEGLSClCloTCgXns4SvFQY5mdtyWdbFdcSymRxeVKt+4vj3Q9fI2u8K3BG+uoVKo9v6QEK
5c2d+x9vgvEc6wacRZP26HozALFvySTszehB3day7uK0n6GHyPO10mpZJ2N9uN9OIYo0FJMsZqkE
aemYl5xvorddEm6wg5C3dfMogCl8Hsis9EBr9DdJXC0RTlx5wkm3S8OS/3U9Mazp4R5pho159LDX
j1U2QnTxpSLYI583KVL3Uw4sVJPmilSklcczM6GdPIUdP0XBRXUX+1NUirU4ivaL4z9ljt75fDCJ
j3fVRC0y9/wmJrUbRfNq2CVGvJy6iChHl3u/KRa55UD+xmz0ShfTK/bgYW0kDyZRSzG6NhiTYn4d
78UJQf5MW+CGRZXqGOV+2i2fc1T3NUbU7yL3Xvtmg5sqWEXC+WwL/Wp73I2sZQdzdm6Kod8y0QhE
/Z9oCdYTTj46pnmOcW2vlpmfazDKrTu1VCiHZLF6KB/IMtM79LbHZBkuo8lPUSNHBDLAi8rPihWL
MhmDNSiAQyGOAslaSdhtqnBC5ew/sdDzRVR4BRf06ysMBJ80YrB2FvlLxUDH6LzIb7rcE3FBVU3E
V0tDgrlmQx+GSLzffxLds8VwCkfBxNNUl5Wmimf5+oKWQXVij1X864b3OvneD8WxiUDrI1rXec9Y
W+yjeevtgkH+YEdO49qmzKbggkeJTjbmUN8Cl7yivnvPnPS7KDNrhQBp5wdLedZs4yNYsxXllHFh
vl6jF92Movq5WMQpFfdVDYoG/gjZE6qvhejDReJCVPkmUTQxK1XeQkVHGmZ80gQ7iplVMKA9avDp
RcLaYF3bWZl3psaVRygTOrZUfSPJHCf7rB7dNrvSaHzpG89Y3ZuDq/vOl0maeQp5cw2CMrw2e2aP
PnEJk3UxtTRT3uW56hX3Sr0lHgltZNE2MbkmSAOaHbCpvc5qs1tb5BgMIV8BURuabq/bGPDdKHKi
9BjmTQ0/i089IF3dz80Nq6yx6zoyYai0Ro2qk60eTkK9LCkW3KDEYY2auPL7ZR3O4XfMxPemnAga
ldAVRBib2qJoNtAij2U6VBvT469iU/09eMumq13kWjbcDpRwyf9aiaUSPnnfQZO+gX+sQ68mLoZj
TVKMJ4wl4wlX113gs52a2j4jXkLUP9KUmOduT27xD0zs4wo0nbeabTRJ6oi3NG6ybohJ1MB46VM/
o9LoYREzbW8ZIb2j+zEnaNnR+DTxpIaEFE8Ca2Hsl3XWhPyclV9D8ZQv09LiwCCug2Q4MhzvWvbQ
X9graGdcZaNhsmgLe927BFC0ZAzOS+oeB5tPNCl5KHo6YGjO8eM0uI1+8tPVVRmX0ng3pM1Zx9D8
Gnra50FM2fkQzwAuKxa+J+OuNYvQRBQ2aSND52G6wMJXcIDjq3TrmvwMqO8l3BuuONtLj5DUb07D
Un5L0VNsp9k2Ns5SbDo3Jrra3BN6hofB6rBNE+M5Bw4NTQO1Ub1V5ytg/Hw/heoXecjUATpAprgf
NpMXxlpOL6HE8xnaBppjcESZmSH1PtjrHPZ04SqDefs3q50ClIXnBzIDQSHyOVTjS0G7V5x7yUfb
swH960PkWJIn7e1d/WAbC6mf+btVg6j3pkph2AiTsbKMs0Hb3vmAyI7bPN0WhvmGBx17i+ygZ2dz
v2CvijEGgkogjrQL8jJahlC4XvdFO/kTIdFw1nJKj8J2m7WQlrVxoqRZozXJY0y+gkzZ8HpPZG5y
5yjYe4s+aekxQh7qBYe5DX4moevBY9X2rqNrfpl/TwEPVZJZ3SUvKiT6DocCbFXbUOboo1IYLnDd
p6aiPZa65F8Dj+amJQmApJtVNhGSbwOv6gXXY0E3JgwjnTOceNeFlslm7talN/+GF7E2c1Oh1s9a
1u2l5Glhye1Rm3DA48N/3VEsFDm1BzwvySVv/WIdzdskEBRCsXqk+kzmh4+6HoE3kVTNnl+CUGi/
tlaZpau4QM17no3ksfJ+pxUXe/ApGPCa5uKVS7VxR+60AR/v3Ho5pWRJv0GE+RMhFHVMdc4Ecgf9
SdZGGwlUxHDLySYkIDBpkDQtvS+2ePrY6S0iS8GFX3OH2qfUJvuC6SuOqj7Y0b/zUdfTmsPWYQnF
9FjnmmXAqwmPSXYJW/i2GHxOVwo7nmAjVnP5k6noHrVEhmfXE/lT1mJnOCNSqi5lR9dYFkNVrKXT
NYw+aMnwkXiorWNJWSU+bLSnVntFM2FgfbX4rRIouS4rnzqTaJdiSkBQx4y+IcJbxcixxR76djsV
rEd0jkR0jq3DeirWWO7Obl7+zBqFfmY5jAHCqrGiC2R23avfeqDlAfp68mx2GPbkBpsfKdXB7zq1
/zS4n44C2xezByB4b3NdUXtFu9nvD/iMyngwi4LSp/Gt8qenoAvwyODSYQvKDmlIcWplJ/ImMo33
ylIbqoCu0Hp/gGyTjdeRxtLq4tUxq2xr2EoBw+Efayr0hv4AEYd42bKRuA8cLaS1Ne5R5PNcFhvO
lKRgdgPamGFk2IC3yXziY5gUtr7OyYYNkq1DDndcDeF31K4kh7jGc94FT3Y3IQkz6mFHO4m/Uujj
3azj1GwNK1BFDrG6G3ZJsY8mL784oIfJpaJG6YnWLeSPCdVuzXQsClBCs4WPKSf+bIFREqKFcjjZ
HPi3nwHA8Noy/K2KJneTRrJfZ9QkyXnaOe5bFCr5MVfRM3YeeeBk1ZJX4CeAwpm/LqKAJVx5Zw7C
9W6aea6hFh7w4jORAxmQSIVkcxAozZww3ErTfvFs98HAvOCKSiPWt7m+6bVQkTo0gtN25atd3c0/
Q89DA5rxnFkDdbYKN+hqDolj4tfldpdo0YrCR9yWRgepaiY6F4ef9GemuEGeZ3l/3Aqh9ncyfKkh
R1HqRvdpk9sTKjieU7FVgWfgnrnfaZVLl4Bn7hwy43hvqrWYGIUVDQzFeRQvzBioSJ3jiHsAVXaG
nivUWy5V1qKI8a19E5pe7AdgDwN4A32FxkTzmVHAyDWUDmKxPrWqu0Aq6lXka0L6OPPlHYEq7iLW
JkVo82yukWv9aKxuIywSi6e6+hkYCIJhzSliMZejy6kGeqf/gJZkLkBrUFrusTeT82jXyO3mnTH1
ARhJfTOX/rPU+uCyBceRaLpVVuAwzVruX/DCPXwWKp2UkMIGtLjtbm1ufHRUJK84Z9/LvvDq4dpt
Jos9jWPOavCjJ5lNw/rBan3KxYT4bSrC25uuAiug2WxH3eJ2oXMShm7GqNM+jR6TLHG4WWy35c/C
QY1NOxquFyqIkP6Uz40Lclguep8km4mQv7U/OtY5CcKTaMzd5H0z5qDZLb6XbROrvhIyuuyRRdBu
JqtN3eTexuiJt6N+0O3Gz3rocOFkz0HzXzyd11Lj6BpFn0hVyuFWwbLlDAYDNypoQDlnPf1Z5pw6
F9PV0zPDOEi/vrD32uFrmUapo+fEaJmgm+wIkpBnCDjg8D0VsdruEq26172GVaCEhhWansw8iqAK
onYtEKHtQxcNhQpCO6+AT/cwt8q1S9SjomMTaMUq9dNa2gy5Mu9UlVeT6+ZW1dSDtWrrFsnGUQiZ
pGC5WKlqlUst5LzKaBHQ0Tz8m4Lqq3QoLrKqDbbeF7FkfjLH8GlmNmlZN6puRMqh3jFBl5gmeUtN
e9ePpeUOFPa2PnEIhrXg6c146RXEoZ3OIT6IOqSPqd9IwE4LlEfIOQd9r5jiLrmQXT+yn+4RyqbD
rx7rSIZ945FgWdZ8XHIXUSMZA26v1YTNkD98YvBU2I+EECRnMiXgwBcoOXTMVA7T5xeMxkgz6O8y
rWm9pWGNkWXwYnBwlhxvaWr64SOiV415B02NwPChTWFBcoAAowI8FYJKlJ/Azb9hDMQuu6yQWYrl
lBkIFMeZCAslQd1pZOsm1lQCsPHqT3ii3CXhCIvDBI6K2rlKjAU8m8fjDFqHri1u7IyR4HYplmmD
Om3eCgqrSYW/q3K2LUNqPKJ+p80qtKWvqmu1rzJ0Aulq2QoupR3buieCmIpdJSPwahSWKRRBbIGx
5olGIAKZEGYwMWTZULEaoGe6hcmvEkXwp4RI2yoiyd3LqnzFXXubuvosG2BMlPAR+rgs+xwx60aG
aMntbB2nYm13D8/tKMvnvKm0/cNqp0ZYr+uCpyu+AwdtAQOnZs+BQ2P/eFbrA2rsiTYtjemaLIsH
ttbFlLohmReZIcagJZp7tYJpG1RqzZiTnT0Qj712GB1Zh59tGOHFUpApT4ihCpEbqZbzQ0uqcTWv
AKmm6R6mKNF1mVjOfImD2kJHVRlKu2umv3MxfRkfL96SmBTrHVPXtop8/ClkscqA+FqVUWujYQNZ
FU/GOtnq7XeNgjnPuM66bM6DNeOpgAXYmx4foKy1O6mjrJAqEz1kSo7NoroT0BYfjggrMM5eKQ61
DQvqV1PrBFtT+UzRkXaeZmYbjMluijEX1vpe14prLDA1BBzAQQ5oz+mJQGPSxidTbibd4PbJZqS3
wIArqyNiVxR0VGPLZhmJZlUf11fPZtkXwaWj721yMnqMQy4IHe0bRCuVcZ0mv1oR89scf0cEzytr
I1qjd72VpkPk0nHP/ty2OxJdyTafGD6WLPC8Rcp/S0RUThanw0bTKMvDgbjXTuKa5+Ke90x8v7Wh
YSiY88paKAu5IoDEaTf6PCMGlghKmeXsotbCV5m5SZQZcOzrT6sltgEWRL7lUSQFZNwKv/KKwtTI
OYCjbuntuIotHxJAYaP6AGQIMyoB5Lgs8RFb77bquOZ4K1RZw3RNlPIgqDQQiPk0h4jF73LmfF+s
JvXLl2qdPSDOoTNqj6AfAzR/M1OxZaFpz4OGMUoaLaczyG21YsZzGtcfUtGTZjQQ4+VSuP0JvxNl
0pxejGMPqzFPxrZAMKEzCcK6zQEU4QohV/PvJ4u9eevMpfdmtraZnP174IsySGegu+D6o3ZginLU
CZGkKLc4TfKvRLAKxyonW+hWCcsr8DTZeAwBV2bj1dScJ3BnlMR67xRT9TL1qH4gBmR2KPGUkIZH
bS3rm1bSz5PAALoXd7lVOcVY3IRvLQxxHvcI8nJUCkusEUaabPpamR5f2kYb401T16QzNJ+Ntlva
DA5hQ0veaeGXHoJAT80TxdXGUltvtbSBsgB6QKSbmN4VRB8d+afLape9BBSBMXbTbYqO+33iXZhV
+4lzK2YiyHHKbHSwwZ6147f1yE1NpPykZ7EDaYfCPe0Wr3qa9YOiLwIj/lnweq2gRDR45vVtuKn1
7hDhHINFId2EWuSE7yJ3fDQZOE5cUYuvURnvsKpLTAbiilpauYePSKGm+TRldIDzIFypUD9rGRXX
sNzTyDywJ7h2ILSQvQV1Aot0ldvPOcOeNNXVVk94a+1cfTIYvCcIn1ZBvU1ZDsd2OgrsHBG1Wbkd
1ZjmuOI/O319VoXyXW35g0xo91Y3iO6iCdRaVu3pQv30EGM6HQ9LIpogIcwgRxbprccoi8rEOhRc
C4jNqn+KIEq8b86zVuGX5ZUw349mMflYVGz7Pc87OSMxzKg4yXEAOM0Dn1Fiw/177rQJPTB2rpz+
SgxVniIN2Roman2bLNLjaIWeRFubsx9yC0hxjqY+VeR9PSshkd0JTaDA6YLAQ0Stb2Z+W1Nza6xZ
9BQFOhLRxG13C7ekY4UhhiyIQvZkFmQ0pOl0rcZmaxjzh5yGLo32uWO+5KF2VZ1any80kgbz8+1D
4+wmsn7Mumo9Lp1xXzX9TdQJnUWXxe4yriZcYQhUp5FnNJkZGFxxnUYDRSdaVD3jMRPrQ4pbhiMh
xwUgqYDQejFFMJx8tdkynzqNYz/BD4HrPuU10PutS0OCuGFA7LWqZ7TMyMEIlXaWaAbpjTVtJ8t1
s9HD3rpiLRKLH1SqX6WJ70XmNtes5n2Gg8i3Q7dj3oR25v/3SHjOrYVVctSlzFnIBQnF3HSmhKte
SbHA/DW2vbJFsFIASMduQrQ7pr6rmfd8hSkH5BxXgZnpdPsDZQlA79soRU9tg95bGKfYXergr2Bp
GkZE0jTme024dmXaukJjXOa0rA5kb9dXXcTWKb4WkwQErhX1QJuRjg9NFAhSDgUHmAHiwnhfsauz
RUgcWjOp21y9MBZI/DbUUWBSu6ismJqmlrdtkT2NxticQN7skB62/tpFqa9KfmquwjGrlFu8zN9Q
jdgNMfQn5Hxs95oSo9QuLLcUWMGEdPO4/3madBUP3YgvQg51Tio+M9OosCaN7a3VXgohiXakt0Rb
4d607iL1jApaM8CiLDIPoU79exZGAj8glZ9QAPA0mPVTpPHINofshC2eL5uhKqb5Y6OQ/CBopekK
tXEjtRT9ENQ6vkRrk4Roi9eZNaLIl/d30KNYKO1ugpGqQXYnmOPr79IVUocWXyTvlszNRwUaM/ab
hF9M7RRCinUQC/MiSiW2hGw8JWu0afB1sg4MB1uvxw91Nk7I/hkoPO5z+pVfJMZXPC9fbSIxV27g
dUQQGEJ+rNUh200xZLoh7KG/q2HMrZv1eI3Vo9zC2+KSAFZyyj0qIuaITVoh3y3BPscLg1B8DUjS
uD80dfvHsrFqnmZxijA4VRBikfnp4F2WAzm1Pi04p0ECiKvOzQUvKBVASuQYHuHhcRDBoAtV5h35
GF4HFXK+NgYGehzMnB7HT+/hTMce29KqiaZngU/g0sDuyrCSll34TceHtRf9lVsCUCJYjHtQKVbq
E16kTL8hr5Ow7QWs+A8iKL0XlaMoeOYs/iZSLXngJY1gxO7T698r/sJA6aCJogpQ3Njo59Pf74aO
UFkuVImF/pxsLNDb7oAH38kpBRKRRwTSJwAYRHLYE9Ux7AyzdIWlftFwz+2kbGvMV1ngniVDG0NQ
3NVgUZcqWExO60i6y0m4Z1+ZB9IocCfHjClkS0QgLSrRDiVb5DBrgD4a0fXwfNy2wnwBbk7YkVUk
517Mf3KVp8ystwMjBZNkATl/a1LFb0W4obn6XmXxfF21hVYyucRMZoCHpt+laLAmlU22NpKC2Sn8
0EYBfzcv36mLj2XCXjdOOVWjcSxjd10HCyhUn57IF8PyvI4FhVJzLwE5eibNlBCISUeMhJS+Lbxy
7skh3WstvV0dWW6S0bTy0D5UGpMFuVF6b2hgjBgVNCwW8ABruGfrpML7FG1KcGPvRtVcpscDbdXO
xK6KPPDSyI4JsAVkSEi8lCy/Qw9poEdaiy7iMtJH2FrSvZfk9jL6/8ZycCSPUnJzRWT0FmtkfFns
NZIIvqgRhfeoF4QPY9wYcKLogG5VM2JeMrofi728K8A8UZn31r3RAnRn1KKmIwUyq1VXTRNSmAyi
9BJ5DcSsIrstod2Hd3WWkuZQQ/BhRzh2u6bGs103MEPkBqZG1j3kbQDHw/FTmMryNqOTpLTMfeZa
L+VSV7spIdqQitWBgIsDxWL/mShiEHYPPmo9noxsSbeaEi2A8RgOmdY8HtRajQmBwl6lhi8y7Vk9
/mEQ45uktqHLg8+kDFzUXchfVVue2I4HoQ6mZDJSK4hK87hIqIjqQvqEUsAEL88lf+JqBIBCLRdm
0QpVdmx9kpUZY5TZQcmWX5mFiDvAewtkZks+wug3oieAMMozwyG2/Jt43oyhPu3lxtp1URX6utZT
HcmyPxPpaIvr2j08XY8g9ZH1rjCIqE0g3dTRQzsheZpqMChdyum5FnGVYrqodxQ2ltOy6yMPs3ky
VC8eGt0fKusyyQw69XWmCTf1bSnA6ujT8ZypkxTUa2E6TFwB0mBITeiHokbDIJUb59qIJNoOK+6C
v19IIe8CBVud7KE0+P9vZZELTCJpTWQ+rOqbBkPAf/9T9of8o79/t+nbVXn7+wmJeEuBleWIFegs
AOP16pjgYySmY3782LSAQ6qk4QuwBW23lsdbmZjtOZ+UiCVbpPh0NoUTQlpFgbJaV4s7wFFqabHn
uLa22AMJjI+cOY3OVtwKn0/6Chqk66zwtBiPuEb5CxvCT3ZdIkHaJTi5NvUSnutuAh9prRfeQxKI
9cB1rXmGCcuiFklrFeWaaBozQssvJ9cyYXucD3GGAOZH0zjHClE1ELZl7Pf5/z0DTQSGLjyHILQy
2CDAiAnX7AGt1/V7Fmc9k4TpPS0kB4DQeBT1ePShRYOcpdGirlGOUUvw45LzHSrJ+jLX07Bhr1/C
IUmyfUEgJJ6ByC3qgual0MYjmOsSRcu8rSt6PZmSqQAEksCEaZMwo7LOnoqiajdCVr3MwBPiNCyC
Fd0XZzNOQKkY7n0VHvSsfsaYxZpW7i96mwEs0Sc0J127ZyZVojcbR3wpoxYIssARI2XqTkH3h3dq
fnRYFQdC72RG9ctokSJdy/GLF26RGJtJC2u+3oDEAyaljV1JKT7ux52uIs+zlDl5goJ8GicDBDuT
Qw8psRWwxd81ItvlSa42+FRpfbDBpAXh4BHSKlNfeApbSMGmZMI2aij4PlYqqKjrT4ooF/66grJl
jGb5HWs1pg/I4VHpgFhDQB4ncr1jAAgeULS2U+70dKQBvumfpTSzO4IK28SXO8bRvCsRwtpJzLYZ
IOjsLBqzvBIyMpgAedhkJRc7ai27yYtmjwaf1Rf6ak8PdSzFAvd/Vtffa6wYmzo2n+p6YjJRs8Vt
FlbT6UOGNMZauldnbYOuXA8WGeF90k2/copNuSrAxLC7M9bqN1W0V21a/g1wS2gP1YNmaHt2by6D
IYaRkgKBIWzvyPJiLxrKGxexdlIXCatui5O9h6X+rF+wew3XAaJWisPWK0QJ65u4lm5XhbqrS5Ox
KwudBXZReNj75aBFj8qtgl0vtNTJB9XE0IyGfNv2hblPGRft4k6wghFC/q4BABNMGm+Dy7/YRZau
QEStOnoQSz7oQ7hifJSVYxqCYMqUUTtVIRv2ND52jRqe0EPJXiun4sWQwhIrmlJuV7Y9KFwIP+2r
LnqSmEO6mqSNT0xgB3cSNOFJAZaG3SxxTPyFz73Kap0g0eTWqILqCG0j3garARukGsULkp3WaYyK
Ahhbh2OxKN9JcGXYjg4JUbZh+zrRxjhFmrWvVgvDTsMT/BqF1KazOJSvfcMSifCy/BUSBBbOib2w
2NYw6KYufe0eP1Re2viVWSiiOSmLXjG5Fw4sp/BlLhER5KllvnAwMZDvauMFeRUswlFtLxi4vWSB
LC2byKPMFkXi39+m8QptmtA9b07ecDnpdj2xWw8tzPVdI1ziVNN2id5NpzBSx1PfJ0C0yhpTdMwe
8/HnfTP1Xm0VI3sqQzuCSdu3KeT6QTdfYX+89HhGObC/IAwk6Oof6wVByojji97TFTsXiHbWx1GH
u21WJT6ldN5UU9J6IKeZrY98EcJcSS5at3/sK5dN0raAbkYdHEjFbrQVpeUoU5cwGMkUL+uLT2FZ
iT2Wqkuqp5O/1qdpUio/bzLjsvKKhVQ/lDhTrbTJnwqN45gNMPbX0OI8g4S5obfdgqsxwEHLpIF2
bATxTzO7K7WHYAdvPiQCBuCC1yaxji7AGI+aOrI9mUIzQLSjuGU7PPVRuu9bwHpNN7Gt0bJLmyRb
IJ5pMD80X+HKIT+O7JNnJSf40ARxsIJkMHSPwT6VHeUUD4H+oxQrEC+p2nm4Qr/NMGXghqPucWpH
eS3YOjZedygL+qMW8Gn46GvZkuAjQaGlPKq1cuwOTcujQY8btn66v0YIsRCCgbAhs5fJrWJBlyJX
T6k6CvYcbn1v4D1QNF0/phSbNE3WxlSWYS+pEyhpRsBno0oPbL4Ah7WrDYey2tRmIu84ELA81obG
CzsL49wgYoV5Rs7qcTYe1DnSe0D7YgTC5wn6AF55qpLPIy7UIfE60jmkLBbV9KXTpeZCgK1sKwzF
OLZXX6maJaAVkqPkdV3H9SlijEA4B9oWmOjhsQN76CgtLHRLtAIkcU5Z4RUOCQaJu6h1sgHoxjIz
E+BNrjtAdOvFWCVQp+vRfBgVOywyyzSoB7Kj/9B9ZqCOevKAhBd2Li7+GIGn1DVCJCcYQ6BI7kJa
/2CSeYkRMnNlLWe9ZlkONUk5CisnbtzBeug4tbZ5pDG0rJjVDm16EMOOoUC6GPZsTWeEFjNQNrQR
wGF49ofeoselIy7jvZrZj0A9XiCTQmRXZ3Xaq6AKyKY44/yt3C5mYTPUMpkoMUHmYzwcZuRlOzI5
Jzs1gehSmZ2iNRw3A9cbq/WM5Lm4utHWSaiN9H07W3MAIwvkWTuS/qgOHuvYYUNnkgeaIbTetKDE
q6J3QbSQvTMyJsCtuSxzwaOhldQtz9A3WaYNihUwG2Rqt0Z7smRBdNQuTzdlY+Z+mCmNZ+Heq3o9
Cgaz4OFZt9dOoQMeKQjcYiDUWyhjxV3nmV0s2btUNgsX43gwAG1Pc97u504//zWOfJI2ljrBj5t1
a+QFgTgaCoJR89Gk6ldBfyCnhkfqEe9nk8vGUTOQ45JepXuZSB/diDLKcCE6rYVcH7qV9kJQlsIj
l4KxTmgxJUSM50wFuvExTV+VKMwDfPI78uX0vaX3hyXV+q2aphetWpiS5BGRfo067Ixkohfqo1za
R9Ug7deR/WD9ePj//dnfL+Pjn4arhSxNaxeG1UUHTQab0LbVO2B5hrhHxmYSHtimGzVsip0yLyIU
dP7B3+/kkjV/aRHjDgkhdM2jiRHxOva+JoOjcFEq6AExTahEzev4NiF3v5E1sUtc6VK+mR/jP+sA
xF+N75KwgdTDYBccxyvtgnrFfymp3nQ1l2P4iXm2n65d41toCQX7MVZZwKhuYmD77xiSaj/ditvc
Lz39H39wrp51/lNk9BL9BhToV/madKcV2KvNjYHITruUlg0Jrn0xDslmPQoidMhXgJoVKEcK/HNB
VO2NFaH4ZezkU6o4ynP2pRsbtXJXkM4+4JPMLb/rG5GSVnM0anBurn6NXtVi2zVf2C85EED6KTxH
WGWWe7J7F0IAZHeAY5jawxFlNHgGxtZcZpbpJzUdQ75JD2HuI4WRn5ovfKfDtsiPpnEThH+8dcR5
G+WFYBekPcyYpu9mh7AEsFH8CTJ6PqnItIDWBrXfZLfimapbLXfwxEXkipwdVzwkw658TV+FD6QE
jJKwPXiVP2DGflW/cnkvE1w0O2v80x+VF8B/XKqQYdAebyOWifa4bw7o2yBVpR/jZzHayjV2zQtv
bnHUf7M/3es5GN/i2/D6ICQ4SG2P8BBqAuyfeaohIfLpOCUPuch4gjFXEwqCCsMuX8TKRU0i3FKA
c6k94xTs3RC44xmYbXrAoRejocSRMNkwBfCjEuv1PG2xv1Qblj1C6rHd2uPl5btZgvJQvEpn7VZO
jqpfB3mbo/A9qgEEt5G8CfYQz+LVuMlQX7hwhJ3Idd24b0OAN2BlNpw6wqHYm0cGxzSSt3SXw19W
WNNt9WUb3VnYYYH7aY/Nu3CdA8DHil/sVk/dvyCc9GJ8e25zTzoHQQ3T5H8dJe9n6zL7O0nfM+N+
G0M3NodzyzPuAzvEnQMY7n9VexIwVtVHidHzUD1ZuxjxdefALyxs4ITpC1F3A53sHBgMmblV3eHW
bMoTfThagoUQkiB+zR+6apdvpGPF0rrdQbbTIHqeX0ibO2k+qJKXtrxoyU4Hkx25d+kqX8IdtSkR
C+WdePbsp90XDsdgx7CE2SogMp47dvfeudVbuw8ZA96HDYjCp4T4JnRsdr+NYwzIdnyaP/OgPRqX
2v+cY6c7KD7gMFzKLn66e/aBIeTZAL/BD1LJP3JxqqhAjyMvNp3+N/0F1Yd4AnY1IkQyZi/9Vtoz
9Jk+OMqUL/Z8D0E9CnCf6XeOLO+EA1pEqbktn60vLXOaj+pFcFiZ1L566/dY8JtpK311HyLR79zR
nnBsduLgoAK1nNkx35qd+SzFzvQPKILb+sO5eH44epDirra4zZ7zaSvcmBWlPV8p4yDxBp/xX/eW
foasqTx4ltfVsNt7nbvmM33i+is9oui2xUF8Vq7WNU53jMFCwh1c4cQnRLOeBnD6uy9BdXufcqP0
WBPpQRxUZ/1t2hgf4aHdR365rX+7TUzU4hfJB8sAg2RPNhmFJ+ov1cZTHcLf+gj3g/GUXwnFI7JL
sPMX5vZvouJkZxiSxFwA4eq2UO0QIyOtm34j8Uh4MoCTx9bnGx3nsmCAOU1IaxSHoJb2hmeh4VnD
RSMjB8McjzTPBb5DfjsB7Hzydv0afwrkLYhO94+OFd/rYqNOZBmbg0TqttIlRn3sp5mr74dD0vJl
czGVkvN4ND20D7Z5rq9iz5QQJhq7nb0w+YbmIIBGXqd7XRC+gF5TF0dsnxBEzutFeJbZOz6lL+i5
BUbBdl74+HmlI6HrLOe2bGN7h1P3X3Qyj3Xqjq7o9Qfheb5Yh/UssESlYjhah0g7hj94k9ODANPI
xoeh3HgiStRub9rNuBjv0TOPhHdjp3wLh27L/ZfS1DMwAKTYOfG2fW0DxEAJSlFHPFseZgYnftd/
oz0ycUCtjDzfSd0BistGYmRHupXgp9iJzyLXCjooqYODAFhUXMvyzGeAOe2vGHlCkH7AAwifpJ0E
YPgzPRR3uGBM7chNTyb7AeNykMlULn9T9eeco2wJtw3noTj5KrEyLjC+ZZP+Wv0rYeWmq008MtXj
zGt52EbcSHO5s1TUte7wXuy6GiQyrbNtcJ3vhCMrWFTWiwv2qGQBsl2vcemLsl164DlIgPIMpNlX
ZbHlTf9qHSXRr/eYIMkaafz5oPsWt4l0Ft4yr99SusuX5CeCP+Oa3+K40zlTL4tko10YXKPw0QlT
BKn/ym2/Z8dJtkHSvMBQWyZHLh3iY3ABe9WpfLfeqNGlQwM3xnBYAwqfzPmR44bf2gmQu3zJVLsN
V/Qsdv9lYfnF3SMe25BjwRWuOiCOqz4H6z53Ox8vOwYgvzmCRPoq7/JteQN6an4x+okDc1+eCtXr
3uPXevG6f4+wEfJ/9sqX8MSnu5ECAKV8YMZ05oNYGwf6Y3LL4q1lXVMofNJOZo1GUB90KX4eAN+7
mAS66c07LTtI9riV/BWRxlu/hXxkmTYx5vp3CKyK/EgHilsousZx/O3FbcjsS2YW5JevHYJBZ3wR
3lc+6dGbaMbOJjht9k1euTzl+7zch1uL3t9uDvFW/VKt63BGmAg3xFk23b9wB4/KSjbDU6ptBVJr
XgC84V/sQww0dsGHt8eguOCSZv28nc7acNBjHzeGfDB+AdZ0ia1pNiwjkCJXwBCK8LxQbxCi/dpe
oa5UXyWaS0/A6XERoN6yW3LZQGKiVCuPG7P0a9/cFj0w0TNXWHcpahhmbiw6LKyQPwz7vHdNrEhl
ID/x7xuA5nEbjN7yNI97I9s8tJWZzVnFHkmPyfzaEH1Iz57oVyqFtHrR1SOE5s680UgKIIIiu/5p
n3rruU+3IWXoR1rspCsHFPInOXlhKFg+defkXOKpDCYiN5+HO+TPjMWLxhmFccg1diaFS/1PNGAd
OdGrdp4VfCobumKUAfo2qk5NFjCco5xDhZScok/zQz5ySOQ/6XX8IG083o6e8lEdmh0goH3/rj7V
ub+wEUZT+qxUBD5hm1Ic0nfiwoWIaWytDxhnJoqiYg99finPkLaxAMaOGZ6j9bn6rj/qGOeGTeuX
mJTmP5HmYfcof/F2FeoP3rLlDe/ig8mlE+mGdh4Lo0PN2G+McyvbYsCY9EYSNSD5Z7ad4V0Q7PW4
/lYH/bl6S00n3Jq3iPIrKF/xoDoKMSZ484615tZ8WVhHdKfhZuVb4mK7NpLTokBx8hfqOJiCUWyT
Pl0eZ+Z6d14n5lDMAzy+AgK8MeiYT2zcwvqujVdoU884ZWbVphxne50iFf1C7Ln+8GBrMEaQ4Gcz
owz34h3dyjNkvzkAsaKxaz+Z2w7BNHPF1dGu2hEdffq6bEJq1C8ufCEY84C6FcOPy8C8/EgAPf4M
h46sYA/DCMrnBUH+a8lRHYRb6ha3uGZ7pXW1TRXkG3OXHM1DjRfMpAp2yDA4UzlEH9wz+X6sghoL
DCgw0a6f9TWoSQ+nZ85QsANXu4VYY7jatEA7GYVNUogHP71UtyEOvnqTcUfITv3M+jf6kDiwqKjI
qOKc3ROdmL+GkrtW3+/CRz1/iBVxqW7zxtQ5EnbhhgoKumhqI6SmPJvb20wctPk01F4YUdb3JWs3
h0/O+ubL4KmaUcbT0OxIdzkWt/nFTOyRfBe3DQA3M2X/XjRbu2FoYTspqe56IY1K2DR3ccvXGD6F
SIqAWXaw6FCMbxgEm/IWVAIHC8rxDaCfa+QjsoV3awb5Lj9Un6NpR/v8Fp0gjoLHbe4Dgp0fBgFP
6hf7GRpRClbTwyZjHVAsk16CWDxILiXUSlu6iB/iVbkxzOB/izuKHuEdr8+IIhk5+x7M31ck7PMP
Znc0CvlPF+4RkDy27LdHGLpTCAGKqv5k3jHsfqW/7TZlpberPSiBBxOz5gOkRY1sV0frCS8jc736
MAVF52hu58XfBdxInlFwwWxUMm9tQBZTa3O9DG+MCnheD2+MPsj2II6KpsGNzuqT8F5sxH/isqkj
G3COcMk4DxF+8pH3n3Cm1H8tMBgs4YQdO1XnTrt4dBUv/Bfuuzt83hQx704+CK4RFNjcYrcZ7cHc
iZvm3dI5ibhD+bB/kdALAOgCfCAGWgkIoBvNt67ttX9BzHk3F8AWLlNf7nTasmyzHOJPqur0l9NP
yiEHu/nXwoAvsiFboLLcUDahz+Yp39+Ha6wc8m/tjavzKfkM/WJrhSTXuNbeOEn4C7/ZLTxIr+sr
WL+KCDGk8Lb6IRzELfkAikeIdOJy+ut7VidufOSyIpMy3XVBjAX+Ij0/DpuHSIwezthJl/rRxBJj
VPrM86LT8iK9vTUSa3mXsQ9LWzznPBibjxwtuzNv1BMXDl9SfJX38Q/2V/Mpr+zkN72N/3gICM/A
Xt/L21L4Fc+Ja+jPO+OZM4qbwvhm63ZQDkuQYhR+Jx8GHuP6zA+b3/vIJaqAAFaGt0vqxDsq4vAH
5TjtOtrb9EelxaAyUlFO2vERe5X4xCkf2aCMmUXigblVp+oTObp1eMw3BbY+XvgUPUPGquzwnv9w
DY9vlNBLgB5TvCZnjiPCKwQsZzbrru7e3bX37s7xGD+Je4wEl2Yz3eld1WN5kDbGfpddRc94IyNn
Q5pxW204PDkstXdq65fxY9qyjbnXLwjUBHdBRwqjxMVu90bDThpZd6jRSZIzvBFZ+bHse7UCrqav
9gr9co2cDFFY6U43842wQcsdT+G/ab6nHaFGvib6lUpvaaPq38JrYvTPbYPDhyYOcL5ki++PG2g+
kXFY/4YbQhVWdUMY6zxsxGYb+fyLla/tl1N95hREc2gFCy+29dsnLZh9PgHxoAB5plfBYxzbGfMg
YsOBojIX4kHJcuv0KJ/xEn6VlGWxN3viN4ygrPM4wO8CB/lDuGDXW+NYf3Zv2ClkGk/pKrwkmhNp
/citNKi+gQh6svIwEFjNBH+/y2bCW7SsJqt0hQxmtNzSiPcxNH1E4HqJU8mmlUFDAmoMr2xMSmjy
9+cZIqwi6xsuFYucCmk0vbTlOY7nKQRHi2FKWfM3gbjxjdFrvG8dEmAgaiW/jcwswHHIxi/FXZJQ
e6FSRiE6DRdyO4m4L3k9cT1idV64GabHLymyG2dgs4HHe1WQwXUHVZopl+bqf7/MZnsc1Fr3Mz3O
g3kiIrVXKSjhWhOn+mP9VJ01HiySIwayxCqGsOgTPMCOdCp/v+jrS24Ikc9ygSEmAuPa61uSlgg7
vCOybLdxTWGO7hELIoNnGG0tSg5GtMv6LWrpTcgucKQ9MH8mogFixeb2NKnyN2GkEOlTmjndvIa8
3yBpWP81Bdzwhp4rFOi/LdzdTbT8QPEHfx8SV6xGA+axt1SXO24VEf8xX8SgygTOCIUtTPC01vlq
dEPmr1gtmMywOAtrErfvi4p69T+kndlu5Ei2ZX+lkO+sy5lmjVv14POgySWXFBEvhEJScJ5nfn0v
Kus2Ilze8gYahUpkpjLkTtJowzl7rz39fSD6ArVI9aaE4VHG+UPZV/e1MkbMkeY86+OXzs4poQ7P
Q64Y69pUQQrZRJc7d4TRbHJFvzE4eMrWvU8188FxORw5ugW9bODEUhobwOsHl+bOsqvFU96M1iry
UAO5/fjYjfotj4MNTGa61InyN7j7PvmkzaJU+1ehW8pOuj6OPn/jkuZdQf7fNrismGdi0iEctq5O
v+lUuJ6lgukEM8awdgtodiohLoE5dTEr51oA+9u3KZtMQohWRpFQDlJGE8Ci/jpQNF4K3XFnAeIM
UJMu/tHnsbF+mR3CR8XlrSO5YGXFbBeI89xhYL8JC5/TsCb+hhi99v/Le8/OkWtAAJ0QVhAvOZYt
iWvQ+NAToIvdx3raKqLcEBrPEVqCKWhZL3Q32FYJYNekWJdmuMsNQt3zcnj86x//9e///r9+/Ge+
y/TpUjNUYdMhMk+4OU5v9bWVOaRDRN0vuJYLtfIoHZCXMlMmgRK8L6pdKl7prz9XAzv06bI1ncR4
IhgQSejTF/uNnKMCQ+518nTptCTg1nGKlaAXne5usPHCjypq+qS8xoYHIBY9J+1kTraZsTUJ6b7w
VaZr/JNxAzlad3SDzFnJNzp5AlpkqYTv8FVc4g4WYaGAhVDe/UygirwlNCunPzkBYRi+Pd2z9tFy
i3Eu2Qm33nBhODhnvouuoUU1hGnp8vS7WIGrkQgc0CsvSL9LQxb4CSsQD/mLjxfNVYR54UkY5wag
jsXDwWKi2qZ98iQiOnZjTr7Zxk4p9zld8ugYFjpJdlrNSMDwdPsdrf6R5y7AmHRN4qNZ9GztkQPg
Mol3RuySA0MRTcVKS34Qe33T4g+50QrbLY6rsnwSaEDyAWVqnfB484YWeAE5ggMR4rBlIOrD1w/1
3DPVDcPBIkuooa6ejOvBM3NWJa/aiISF0AYPM7OL7sLL8zFIT0eOofPuWCr8LcfR/xzEPU7noZZ6
uWlL6wib5tCC9+sI2fVq3picEqzTpQdYgOAYJH/TCXK5yVMjDxj7enywfUYUeUd33ZVriiue/ToX
5jssfdaz/EdclNfjAEAjtwtiONw7tfF/ZSWg/q9vlv6JniXgB+i2patTxrpmTkPkt5dRWmavebrB
cUCyNfWcDFoBWT0NrZYh4ZmOZZBsEsfY9tCe1KmsLFZpGT95WofAMYIwYvfvntTfRVQ+VhNzwfCg
FYydd+cmorzwjpydOwyTxt3EHNPtj5//9nWNStqZE/B1GVnzRoNqg+FqPk7YKS1pHyNa6pOn/0dv
7UOD2qWHAI6azCwWan3pu5x7ewwmbtVEUY8w9GQIwGFXNUWQrRRZdE+cIhoWE21k8KkJFTpZKRbv
U93SYvdoY4Acfvv62Z19fQ0yW0wVzpvNQDx5dvhN/h6DPYKiRamRZxG1ASLR4RFCd0hAQjarpjcP
X1YEEGR6OK3+EArqShNOpp8S6PWmfwfsx5NG7D+vQ+29diIKrt51Huewe2JO2bLG3j+QJeD+hBOx
x0ZJwTRsdxNlqZ4wVF9fmHb+zgrbYTXWTfFpXkKDygBSy02V7S2iB2a2gSsQ1dqqBzVTh2iJR01u
YwrnIeSXrz/93LrICJuIZyrAPeNkTTB712zMhDVhmDg9CqWJbqSb2nYhkEvnMbRSCiRdfeGaz81a
pgoxyYTvA8nuBCcX9U3akuNC4EjPs0Rw88MW2Y+vr+zSZ5xcWWDVOj5RBiwiv+vRLtemSC5MvmfH
JC+DZkjeC5rcp2NShrBa9JqXotBWRkcLYGAWkT0DzMrSQ/+BCYJxbRXNNX6ZA6YmmvHohyfOslvs
g7K9blX8oULXFt0Q06VyqBj4g/8jyL1VXaEAbg1GcqMMj37O2jxMwCjPuScv9ucEHBMuKo2vb5w2
vcp/zvYkn1nCEMw9Esn+yZpiWnkDi1tyeEOcPqtZxmcm8WA6Iqh5mPCaOVX8iLublgO4G08p6Jrk
bH1zQua//iry3DchY5fNqqVrzumkU9gOWcm5UZBT/kvxaLb7OvVrh3AK0x4OfVm7ewNghW/sv/7c
z7sTVJMCYZ1jC90QH3fot4lXelo9kppZbMbRJ6uRd7LiZs+zvMWPxqRbupf2Q9OIP7nnXB/IVIzz
lmGe7o5lFYCRHwTuMFPAj0CZzVb2W16GT19f2dnPMXVV4wEzm5vTlf92ZTZnOEOWTrYR1G5ImF8r
BEIFhXthryk+b3sNzfntc042W4oR2y7CkQzq96xWpLlA880p3yZRE1mAlpn0Fe/jINtmVdgzb+ff
zXDrFOGRy6fW0BJkqchJc2UkSwM9lmb46ipkJzQj+5pvnA6Cn0E+6FCwFSaAG/C7HFuJqqOqrKZr
+KHKsrdUFL3QfRpw8wvpeg9egg9Mdznmh8bWKipvNZJZmfjJVWfSodNaJ5tLz0QAn9VLPxtf8Zkr
244DJZ7JDnnkFKPavLZCRV5A5AUHYvxiAEVeOmfB8ZRWmwe3Xcbiu+aglAD7mGNu6upFtkWGpB3x
Me6E53/vEltFuApdx+rNg5f7v1SYeIvIpYPtWIIa5kiAaGlZ39SVHo53HJqLtUuFNZM0wFsbu00Y
IR4Qvf9ErPXRC26/HinamYWJDaVjMRmoKMOs091SHI+KwTEt24QJQADd7x7aOD0Ynf4gSvmTakQ7
U4fogJ3nmTDUu0r6BNhaHVb/qyywdkNqPmBe/2ZpBbF9+eOoxD8024hZqetylsX6ehx8CjuFvQhU
gOstXODRd5s5psR176pvZYW/2okO2NroUpn+U9bSOlUAghryZ9x1D1Ytb8a6eSBIb1a1JAeHKQ2R
RJLhRxQPNsLa5A+EcTA3+oYkEryc4SHRzSu8JAe9bh+wzHnlWzikZJtpb4OnrV3FuYEHE82MUn9p
Um2d97QeA267S0yjGZAeQTegKEfEFXgW5tP31M0uWlRO8+Db2tvHn2vtqyqrDqhvF1ULoUJHzkd6
5q4nINCiLdiU6ksVtpspJcnUzG+Gnm7xWeziIL0eff3Os8xbL4IN4ZePyphd43aBueP7j34XfS/9
HFK3D5PH9ZT7Oq2uSRd7k5ZNNV+Uzxl2xDsyb/BupXdY47J7zqCMKRfD1YURcmah0CW0VIpPFqpM
52QycROopXo5oI4GQ5Z55bCrIZfObUkdMimtVZDItwABO5KMEjmLymOPqp4mKBlymwvfZVrOTyZQ
Q3dMcBMSloc8PaJQZWnbLk+yDTgQ5Om7SCGDG6NashTo5RqbbDGE9+pcybuX3qlftUx9qEqUNb4v
zGXW5nQTheJtu7q/sIhpn08dBic01bZ1TUDFPJ3bS29oFb+x042HZYB6Vy6QytJ4QVzu7d2+/O4m
I3RC4OCbyoGz5SvdtmlU98KiNsGRT28RfFvWMyEs/n96VqyHSHTu0ICXFY8QAZI1/r9EWX5wQzB1
zPqwH/ZpjDjRyLblRNOoJ8+52UpkxXGIo9F+tZJ9jJ2Asnx/B+9vvM5cBfkTxhKdiB9dopx1y5rI
ZOXOaGOuJSAPnL3QDHr2uHIbG4w7FfMLD//zFtrgfGSAZLCobej6yT6siuo8jvBUQWhtbmpd0nov
X2BQzdq4PBZdeowb0tgKYwQWk718/eGfd9DmtJpqDkhoR5JY9+eKGrXEC+DywI4iaDfhV1r0w3Ck
WrcK7OKq05P7UUE89PWHnhlT7NrBXTsOGyNDtU+uOK+yrPHaJt5kEZJPtIR5VL2MdgP0I7y1XHTS
KR65/iUJnQMq6revP/5jC/jn22aqBpeta6Zm29bpxswL4jw1yaHfjBb0c2CpjA6bvAQMUpRWb8PY
PrSYA2hvW/SkFdAWHdWJojVnvSqey8Y4NtOPRUByTYWXP+8JJk+yl2G4N5prMH67MMOiT4LYhaf1
eZrgi3PoYNNuWXz9aUr7bf9TWNSt7Sbhi2O69w3cwKN4CzHhg6A8fH2Tzg0Mg6KfzW1iJ2SdfJSP
VNgVtYw2UQTXwMHh4TnrxGquHXTeWMY4Udby+evP/Lxh5vIgphtAzqfJ5nTbZeaANRURoQTi18v8
JRu0I0iGhZprjx+3PHKTpak7F8bj522lqXIkN9Rps84Hn7wEVkURo3adaKM0zW6I241JDkpgq1df
X5527p5aKuUuQ0AW1E/LuGy7+iDgd2+81DrYLWf4jBeNghtLZfa9UIyryNRXoWqtBGwBs2KWLQ2c
Vs2wDRAFAqmy4MCNzrPiXhpZZ7ZL3ANNZf8udNXmRPjn0OoVvU8JpSEpFx/QGPgPhtUzB7hXkPH3
Tftdc0NEPiGMKO3SULOmlfb0fZymPscCEsZKc/LZLCA1iXV1tJEWcAkTox8VEFgLqpMxr2cktsJ0
m2HQBNcAiSQ1PFZpgao48W59TPCzrnXHOfDB6w/grdAwAgpeakPDe9wnEcQaVgKPoJXUpGCm6eUC
ZxyikLxJV26V3scmJvJ+Ish8QMdqgp7p4cCBAiAzOdqOHywDpSC3vANe9PGfA8STsJOAPmEip9QK
Dq7rftSVtStbkAyEqU2meG/lCxJWYR+D5Ah+UtdD+dYD91OydgOIS851rXgB8LzKp2PAhQE3vaSf
bqyQU2lGE9I8HXBjCMPVN5nohk754Ybo5XxraQ+7pESNVgBEca1mR+qYSVy28oY7Z2nk1d3XX+Ls
y0XkAO0LqcP/P5lIErNg8+Bl8QZPJ5IqLluNtKMgZurrzzlTb2QES5tzL5O6Ta3vzxGM281I8yKN
N51B0wltIpns/YRJrYp2xxbqCPMAPTjPpjasg9/oV6XbXnVivPRFPu9Upgq9RptIUPzk7v/5RcZQ
xUYMmnWjVXAvGv6y6Mt15b1EyfDNmqycVRX/LAvrZjLCJ+Ln1zfi3A3nLpgs6KZQ1dOKHK+B3UY+
s9kQuW/T/S7RlyWle2Gy1j8fkimCMTPSZ6B8r5++tX0VpaQSMmPYES0GCed/Fucx6ixSegYNygNz
VmjUm6C15ayrGeUAyWctGhO9hCIeYXjg5LAZJVveqX0XmPI5gZmju4QN9MgDK4K0Fpen4XOzDTEU
Jid8eaYsI+xSgPBrI5SdzU7p6p2S5y/cynmq61eDenHWP3ufdAPWHdgL8alzE3OTHJvq12bobxWt
AYkc5S8NZVOQkAJlTRz8bOKfJuCXTgFX1bEjtYtdkCKA+XpgONMbcDod8KBo8pqaQTjJyTpHVCOA
J6+INpiMcekA+heAHyBQEqIXBWi/MElldXXns5tgS3CQolqr4rsjzGOCtiZ770llmgVJu6nYLoUs
kKCmSSYe+UsrNZTtvXVtSfd6qPWj6Clm5AwG1chfzDp6kkb9kOTZi+zVK8L7cHyjnDTL76WwluQL
oa5lv0SpmhKkJNinuDegNeUymMDD70FGs90XibHMdPsKj/F9a4CAyZ1y7xNkJF11RYd/4ToOwFP7
OQ045jLsVRSnvQrWUr/yGQ6zyApg7fz4+HvHTpYfdzkvqKj42c9QvbSqmmefvUOFlfkPb9/p1r50
q6mkkLCyFeUuBbYkonbX0eRcTC9E2XXog/xhY2lNyQHmp82dDqV2DMv0JfTK18Yn/lI1j0rALrPu
mLCLsniAxXE3mmXHtlTOo9J/DX9qEuRI4yNKsIc7HF6bDBZZNHGmnNhGGa3Yby2DS+RWNW8NdI/T
XGw4/EiFgA9eKset0+IkyLz7uqKf5SgXloFzGwxNNTlGYvAmGvx0cxc7Dcl6AEQ2Sk3ycp/ee727
U8Ol5hWPWTm8qDlaHbIFZTZc2DXrZ2ZEjclw2jTTrDVO9/u6xlttYt/ejK72Bq7tG7D/J0fzl4VM
H8L8R6MZG2MzvNuTscxCuON/UzPnKnONF9HWD2kBUE/kdP3yqVK1rnoEFLqbrqj3YKmS9YNfxtuv
39Vzsys1Lc1mv89+7NOxu4W22pdelm26EEWbk26LhvpO0j2UUUokarRTO2dl+Di0UGkOKV8OHcms
U5uHuEYd4fhYZ/zb2Blfw978lgj1bYQFF4pHLRleokq9cKY6+3g1jbYkvRjOdKerr6kQal+KKttg
p7sp7I4k6+rJq/O9qgYHj81WGvfLIfTWg7Au5gqd2Vjz2VPlWdcsyVz954rLlNfVlVkwtghPmeuM
Zq03r3hr1oQqE3n5gLN+54/qWx6rb9SpVxDb1mnn3lh684A1fxbVAhkz8GlDTa+/fpLnDrt8OY4z
BnswTm4ns27ilibAeZ7kWGffwI2thtH6RmggwdG+QySkdaWm1JY8y7qxPbkze+/pwjc4c67iyajS
EDYHLHG6DcwdM6iTlOpSMbQP0/PpbLnxKiDm9TdTtg+qGj1lCZGckSDEdiXReWSh8S2sxrfa8Q5K
an5LgewrJq5ZR7vwdp5ZjjUDVY00TNakT935Fr5lOlKHRgndcK7O3i2rOMYVAyjwioNo0kvN4HOD
xSBmS7c0HUnJ6UTEyHAzvRrTDdWBVemhhodnMoO8usht/yH0B/5lf+F1np7xycpLv161DIMOtKnL
aYb67eCej11fqi7FKxzLzyM6xh5vuFNfe1l6qfDtnHvav3/WyXiTShiFpjkVyiR8rCogKjLUIHVx
wtGCl6LPALAJZI2msfbV4mbMMwcTjtiLQfLS2gss68eJ6JuYzsqjn1fmw1bNzGdA9QmdfNJJwC3F
4zrXmgAMj7qtlPyIJdYHoW/UFGuhSOydfd6Uxw/yMRLNhPYjbL783Uy1zWCwL7RasCvhuK18sk1T
Z5lm7e0QvHm6s5RVipLO2Qk82JRc9D7b1NmwVgu5z8v2RiZAX5RhXY7VjdIVxwiAT6NgNcUAGrfX
STtsjQaXWtH8CsP62FZ8Sy+9IbkZjJI7PlgxnRJdEmmUYdKeBw4Im7gfZ/lPsfUjjmeZKWG+uOo3
omy+R5W9KUGWKYMxzAFpSzJuVUJyDIg0qwI/2gfhUnIpKxOVJG48c2ejCXJCr1glPUppNXnJkWZR
WazIwar3ozfEsFBT1hG7IMknYwSCF1ibxqgDRfKCHW8wTlBaLevQ6xBu1h1sOkBR3RASENFE903C
JtGQJmCQWI35FRN1H1kirATrxu8dfw1ZCMk4FewZIQzf3AKddSiNdUoskFByghkdPDqM+lGkB1Dn
CyNnP+ao/bZKWQotqHERfuGW7CAZvUvsQU5QHYUr9pYo39sgO3hlelCqGi2Fi+bJxNKevVZCe9Zj
fItplD2F/XbKa3dscLc0Dp4d4EhujskbSLH0N77F74rca5VQqwZwgOFbq1rZTkOit4uDHBzSiwdM
pHzJaR4Akr5G37o2CKw0Xf+qC5pvmeP1i7QZ1l9Pl2ffH81xNCYHA9nKyYHVLqqiHmwmJL2acimZ
kf2O3GkSL1AJmYO9bEa55xIvzIPnNinUPzi9IqZAq3TysZY/wFDxBlxktH80Vd6kUUI9P70wE51d
jix2mHQ4KTkDvvlzKjIRBwGvl+mmG+Sm6Ro8UZDgE9y6VFMy5HRAN/2DLPXrgFicQru8Uzg347Oo
Ojb3mCrs6cFR5kmR5J1FRwEPR1ygOG3Qv3eKfcW/vkEowKFPzFxvvGfyX5J5HS1AIl6pJYBkQfGx
IZCnrsu7SCdSS9hEgup0sCxgyS5BNB3kzFmipbyClbvx4vQt8+r7xvd2cMX3cmiBKZA21VolDoWU
ar5HUIiHgTjpmsWQ2UejAQMXMV02w9QjjJW5XkIr9YfJ6aQOL0Y6btKRwB3fmRNJe5P4KkL+N72K
EOa0GPDJ9ZqRi31f5IdSEIrtmpgG1Hp8mZ5mBhkM/1cfkUhuP3GUihIbaMMAPis8lPCWIPeyE/nh
Kh3Chalj5zNvGHD0FpoXUKhpw2vBJpWsghCcAlWoKnHqhR62HlUGMI4aCOHYDdZEfpBCgEC9jvN3
jFSASVXY3H0Llh9hROeZRBoQGp/3XUFYu7Z08toD7yBxaGtwKOg9Oq29q1RMlHHpzZoej20bPk2h
3rMqmUTieD4Dlw+YsIJfv4Pn1kubMGFHondjqE7v6G/rZaBWVpJGbQr9kB6T/pjY8X7o1HWkEVfz
//VRp0e0Noc3nIF83PgOJMUUvnBKjR1M4ryrlQuXdXaXbHOuQpeCHI3j3J/XpRZ6nhVmyXVFm8on
Tc9Ll36fraZ9e6gN3zUSr0ec7OCGL1zmuV0PVRpKUmy1OIedbJHtEllBGjO99LR9IaAnCZaXur5x
fLnXcp4v//z1jT3/iRaV/CnY9FO1ATg16hY4hpsyLDGAlUeoMi+aOzxncfles4ZAdVp+/ZEfU8fp
PmvSx1LrRK3snIp/xiqH6k+CwibsyfQ1CTls0ThitpQEjarlbKzthwo2E1lwXfwgxLGIoDiWA3uE
sptafRke8/qgsFBVmF3xmSY1O9JgXMsBaYOlZFAnSB5xEmsfIXqj0OViihu3du7Y87Ec156b13NH
8L51uNLIGqC2vW/h6C54V/ZBAF+K5m0119yHMsYYV8OES6SxyRL9sZfFXaqkw8ylEougeeHXPjRh
qUQLnfwEarMdruPJfV6QSZwhACQkLJtz+kzncPy/hwLqhAUc7+u7enbUMmYNWkG0ptGg/jlqu94l
K82XyaYr8vd4eJLQRiJ33IKvu9HNZd0sQvyO46VC5rkBRDw5hUwKuuank0HVKoOf63aygVD9Ho48
PjlWL0NcvySTBqMv8wPcn+PXF3tu9afzhOJdnf7ysbv+beZRZRkhSIZ8GLGEZOBq5hKd1rT0l5m1
C4V2G2fFcdqffP2552a83z739PwcjmbcZpaaYGzu1yJmjIWiuul07bnM2puvP0ueqVCTQmwjEuNY
yqxwUiqvO0GgB6FMGyMN7/u+7RYBsnWPaqxexjUxLvkvizA3uk/jelB9vOwCZgZ1Q40H7bqVM7Oq
jeG9xRn0I9vub0PPOMCq7BMXwKkRI/JTtDfPxotVmcDyXOt7iEZyqevI8npi9yoYg34IOMcaH+sG
pMkYPTA3wu6FPLXy0y17WmzRuE0q3Noktz1/mEtsEapTXj02rJsow41UKJw3NPDXM05eFIwz9vpK
eiRmo8ISQt3Z1dZea5FxV1ek6REMiZRqmVrd93Y0O0LgOPZotbVG7nXj2h4k5w74JZkmLME1jIlo
7ukwhCOjP5ixv5v2zUVpPAt2xH3F2CBSYen5/bPpjcRg1ccwa26Ie8iXTqTs+8haduBnA8X/pYzl
sLT8ekfGbH1jlT5pUZhfSei9sMSce2nkFEBN44G39VTUGcd5he4yp66ec7rKjOcWHEWtms9Wbu1p
+D7XRJRdmOn1c4NXosnADeHQKj4dT5wvPXILmSDs2LnRAd4ju3X1hVbNC0i4wZQOpU0tuCqQG9sN
iTRM3Js+CMONFyYPZUNbM9dp+yakdujhr9TNv6G3J9yqHSe0RLSHxQsvoQGoDjZrGbdYgDULGsTX
78UZp4CJxwKdh850Q63y5L3wlCFGUxnDPHKTFfopHO4qFe++1G7MhKsifyufBZj6lAH+eqT4hO1J
iTB7yKiQexgRFVmv24ZZuE4fSNVDv4XVaU1qAU5c+O1EesRPrbFybQN4fA7xslYIoIjVKRpaJfc1
aP3N1xf1OfEb9COiAW3aTAnKP9OI+W1Gk/Ygklo34k2vh8uCojooNXGsM6IsSr1fadLNF1kCOjzR
taMPX4EzfIq91yMbpE6jdRBxDIBaKXxxYR46J8RAtE3raNolOJ8Ks15vjbnbMtnmwr9qgvhFiYuD
n2GMtkyMyDUZJyUc78rqj8Afb/2+vrZofc1al5NnXTlP3Srx0/c64kFBqUfmlrwPpBU4Hb+iScWe
0BrUPqby68I9Vc/MoGgjkAogcKOxc9rVVEPXsykbJeizS4KUIvx+zcC04ao7kp/RiHB3+zELtp2/
kx3ogSyMxmupwm7o/Dd1KPRbGmh0t2OIQYY75XM2Bao3bXjxRl6XIf5JPmS67NL6Fjoq3BOSFWVO
jSO1eVusoFUWIVxVcjt52Qao45YI7pmsAFSmmbOJI2mStptylhLGLtNJyDF86sJT5wtuir8DoAak
L6ZA0bYT19R9x6d4/1wVho/WUCpLtchRnirGvbCC5xQZ0sxoTG3W5eyVhCKuIvnqdEzBdti8eZa6
cC12M2m7Qci2KOwfEEvfPdfb9R7sJy+0Fp6RHab1pHUeicH8MW0K69h4rsryqDXNm06vj775cxvo
Gt1/frGh1kefPX/XtVuZ1zTI/T3U+nbhBd2va1c1biSrgWeG0ZpqIZb0siAyRToH4pA5PkIEZIpt
YX7l9WaMJ+7ooP5Is+H1wlg4NxQQpBkqohUOtaddtYFmQlzVRrLpwywGC2nMwPveJ17VrznPcX8C
eWhNhRDPaf7CZxMl2gVlyZlNCwZBgc7cmlb00wIvcddFkUwbNJnx+Lo4f7IdEMOtLLg3yEk3ciiW
Iz7SWQBr+dJbfGb2p1RCT4cyLjvE0+p7So+96ZIg3UQNIZJ5Gm7MDIaZA+h+YRTYqzLMSFfCerB4
B1aJ6wMPrTZunpH77NdirafhjdsU+tYYpgjAVgIhJJdLtbZt07vX0DIXBCYdA0FwKHuLNbsa9oRl
+fcq9l9/uCyrD9fla5YTvOr59ck//nv9nt28JO/Vf09/6v/8V//+8x/5Q//5pYuX+uWPf1imyGGG
Q/NeDvfvVRPX/2PynP7L/9cf/uP947cch/z9X3+9vHHngAjjVn6t//rPj7Zv//pL02la/TZUp0/4
z4+nS/jXX1xL6QVUof7+db/9mfeXqv7XX4pQ/ylQ/0nTmZRwuFlYGbr3v39k/dNWJbovZxrQ0xHu
r3+kWVn7//rLoHBVZc3H36r/NCbNP7pBwdgX+l//c7l3fx/K/r695y22nM6mlej305vE1cn/LFRI
FMmZyU9WKj1LaUgLhKRJTuJxkcxGGpQjCc6WvUOhhPRYRo9BUlxB6l8Pvg9G2IeBF4+gs7CXOH7c
Lj0ycMhtxrYYuxQP2fx6mw6kKCVdZ0malz7T0HqTN6PRXFBuBEFaMy8zYKML41c5EBRMm+l9pAWv
2orEmgb3Kia0dI40+UZRWkpNiHVpME3hBY6Srkq/uDEi2PVxEuMgt2roY9XgL41G3CT6tw6AVm0h
QK1Azs7szLrLFZhETWSFC9uorpVkEKtSIZyCP9nOLXKB5x1ssrhNoHVH+lvaW9C02QghIfDVoCPq
Tr9JM/OHVg5saDO85OEIZDVUX5jY79zYpT5TpbsELPcwdqC+mXiWeSZu23pKQ7MdCjzpUgzkuyDQ
1NZI0siV8/2HNmmhTFLmEpK43zIQrzJRF7qFiFxt3WRBjw0GSmEBqwmt+zAq+Lr5I/Lu7mokLZGi
2Nbs2kVSVdVsTAZjGecmPfYBZDGBWx22MB+I6PBuxspV6CGct4x1RNi3no7roNdWXWiCRozzjgo+
OKWUfVV8iEhuscZiWyTaCD6bUJFsfBK+DHfuUOzshkwEzcvaJdVh2hEqpswi1uZN6fdzx0ZnjuVn
PkzuuV4Xb0kb3JQR8Vqtu6inKLtwbej+2hqtV6m7G6IXn1MP+Etmr73Geo0cAnSUOr9lu7dwx/LO
aWpIZuYVZiEieOEN2hE9dk5qgKp7e5HB6x7ZRAK8EvddbX4nFwCJQ0Yu55VeN2851Iuobp4bN7wa
9BGejiM2dmVUePb0ZVKZVyYYenL3sOUOJbvM4L2Oh5VwfJOhEN3rRv7mtnJt4spqmfFnxkB0YZag
XIeW3vexN+XFe/tODkuB1mxR405bCeIc2sLzpmiqB4vkO1MdXg3rfWjYo/dQ1YlIZj/tmeoyokc1
iyP4/niJr6vczLcDKpqZ24FOElkIPcfVViTJ6KsKs/xMZGDs/DBZBZXrE5keAiIZaEEj1KsjAo80
XGtdsa/1vt7XQX/sYbRuQPTOjQrs8+BZ7ha9yLexpsoqBgv8XgWPE2OKCBVzL/T+um0NAFlKAv6P
bKvRCamDeMBG6XlAUPH1vao0dOF5mIXrO+uqaeRSbRi+g1sdK9H4W98vBtoE3Q8NrAL1NsAXIPMK
7NK+nV1XEZsCxZMkN2mPSGmnOHSCw4xwV3TjeBUqwRViZWTRmj2utXb87rcSoFJbXqW1CX/G7ee2
AtirNs3bLGJ1dwhBx0TXEJEZKEsCa/wVmeoHjizqRnsjYEVua9yKC03vbSjIlJgz34U9E9n7tJ4u
Ou/vRBp2gByI2+U/2HhJ4W4UW6zhO0vsR5qyUJtKzPG0gPqOCmzImjEeDU4jhvTJToNWkffFQz+I
6NZWVSx5Eo6lY02Nn7bgZwaxN2G072prwo65BDs53yJFajeY58g0D1eGDAhpt7zXqo7aNf3Spw4V
2SbruLH0lvAoeIgGeSvknCouacAVZP8EoeOQZGLWtMBVag90U6/n3+PGsVbg3UF95JygMli6/as5
JsHRogo+amW4tLsWRIQGL86k+8NWVnPmlLWvOoXdlD1ymM89OLFKtFecfVvkJHCOb6Q8l8tCs9tl
3srrsG4d/rROHmcIQb9TzXnUqj6Tpf1Um4azSJho2gLfbaVHq772y/vM07ZeJAGy5ODcZGfHC9bC
fYWGcK7kfnFrl9qm8tJHo/LB0UhnbRBXu8+GCnBK8IMFFDHy6N4HXTJDaNYfiBBe+CNl8cjuSyxZ
1EnGMcA1NqbJU52mL3TYrpFjdLeaYEER0n1NQozvKkG6Ii3J8vN/KmGKRKcaiUazoI+jJ3jUq/Ap
KRWDrmGwxyjWc46ugrVUyXon2P5WMAx0u6VoUoL74CS44XgwLPw21ZcVRrqVDmZc9F68alxCupWC
ok3gf1eoFt8Nodj5g2quUOFB5ZQiWbNx/e47TXajOd5TO9S7TgYOeABoWXkoCKfTiNuudeXeGpE3
lp56q8ni3qcjN5d21SGuqWDelM499ax019d8VfIfNeRGxHVpoqTZV5GXkSnqnSiSnjKJQEXbF8k6
l+MiCzEt1kHbf/Nz7ZoFraImZQS7Ib9LMzKCh8jUMEq41Z7o2RXq+57YOLdaQ4Cvbv1siy4HMEwV
kT7pZjdxaL00kN23iZiMIXX53eo4TPmppi7YbSaAB7urxqv8W9cbbnQvH4GSAjmprOwna439/L+5
O4/txqHsin4ReiE/YAoCjCIlUVkTLKVCTg8ZX+8NVS+33QMve+oJCmQpUCTCu/eec/YizKdZf8wp
JE405ZDB6+7DwPTP03ErwQj/GozQPcbMQXyOpf3iLFubAFt9QVDCqHonVcKbINd4tBte05hweK1O
L6Or1sfxaHfLsCMrfl7BqtlN1JLrUs9wbEkLH5XhWg7YC/XcvXVI1PENd2J2qjXFESoWXFfAXk5q
nuOiIYuzRjku4/mili5uQkUqjyon9Gaeu7dUkD1oNtgKJX4LH1OqwRsbQbpZLPjPucDKt8TKRmSG
9PqaCSep3y7J2ZK8vzRuuWUdyOXWz5Mcd3al7EKOqoNcuAciKksudp7vmwHA6OKyzOB2gvXDPtFk
Z3XyVlRxv8mq+k118/6ir5tZhT7IwFwLt1NNzN6AMiCwOGnrotY3tknaPBM3bUOee7qZHUo/WRW8
M65OmHNd5LtcS98zZeBCAoGH+1JOzp/T25saEHBgZDGJZ5guFaLAdyP2wB1/Q0xI2TO5DG33Prtd
5atuO+ykaB4jGt7XtDu5TEWDSZLnWRHsA3VJiwKZQfnB2MzU3Y6yW7PYzQCjD2VJRKU9GQT4sRRR
VXAmQ0r7ZJ6Uo15UZ22lJUvRyRM9yo84Ip9Wi9fPOMvrU5M+JDI/hVGmeiZoroMecWgKHA6BXec/
LIeI2Y8aPA+ZE3qZ5M2gocBNc9FfJBk0JORbnW8oSr/tOk4VaGtSAmXvQPHg8j2qZTP80c3S1wQ4
0TJ+NQsyFe2C0SHdNNZYFeH78AkVVl/DFLCuDPfE8fQI2sZ62+u19LOy/UodI9rji673eg9cu5j3
CYBGwt/Hcz5e6C3PJ5XQiPv1kKmz3LqfhuvYKKgulwz0no1vygYqFYThfHQ52DZmn9hH/HbcmIf8
2hs2k11Wt2htIjAGLPVhze7GGiRHrwllN2e0cmNnjSPBCCjL1M+c9l4VqFMLXVa3HTmbi9Yzn1mM
R2yqjyACIwY5dbtBOtrARiR+SMtxT1guZLIq79xAE4R4I4XsdrZdGZu2twWHQP3ZRVV2mmx3jcri
y/ALqYEJOKhGEHzr2u9F3Ak/rDG4iaIpmcdOr2RF3cyF/mYZXAm6Ea4AutWBEwXPrBqRuDlzkx76
RSPxsgQkV3MrmNTiqDnTbVWUKr0I8T4ANNSwNMO/SW+jLvcHbaCRhb8I5tVhYumiFESBJ+41K4cP
u2oPmBZSxtLhWanLH7Uw903z3Gjup5AEqpX9rtf1QzY6n+FY/cQkkVvJm+v0CGsIFh4oN56laxG7
+zEk1kGJuh163kMCzpi16a2iQtkiYone2u00jXsZq34kCEDsMuVssIjoSad0jGIjZ1i6MU3lxNk0
SrujtY10o9t19vJsMSRWqlT3VYPYWHqjvrYse9OwrkYbEvchxKfVL74TdTdTWz/whUq+gbda6/W9
UzB7bxk2JMnPwMKbOJ32JWyNrezjbhP34SkDr6x3RGV1I57ZstfOJMRbzfP6RXqdPTmWu0dheuzS
8Qqj5saBRuKXpvZQafLU6thpEs21iOflTmswEZxtekXOkSP7D4TZIIpIXMvqbQ2P1BvIoUcgvq1z
EkLIhHNk/dBV0cso7yPyuDliH7vozkoJptScYFmiU2OYP7Z51xoGiFp+YWMQHj1Qd7gLdOjoZBHn
QDs4f25wAK2/l4Ka4Mj2PAru8coMYMB8kEhxN4MG61iB4uVMzO/VkXg4wgo9xQmDYrTlpmzU9QQh
c4lgczH69pycRJIcKsDgTgxvZq6TPRpscgirQ2RMndeoFYNlE4YwST+LnpwLQIVflUn6qmN5ZeY+
D5MewJx7m9r2lW7aDQF4E86UVg5EkPdtdgWZrV9qpd7O1vSluPNhcd7por+EcYzCrHgse+BQWfve
mtNFYXWdFMtNLMmEmOI9hr9PY1bvoGWfbcmCBbmzY8NO18X8UE7Ooz2Xxk6J9FcRZWd7Nvap1h8K
LM7dHPQscVjQB05FbveIDKvWRGCV+aM15Pv4tpbcXJewJu7PmH3o4DnAiwMVGcoOhbj+tKpJZK4d
zoa024byTtGLuzbkSKl1lofq2mcW6Cnayb0tjhZrSlGRR06ldzIjcMT2prJGMlSumGw5IfW7pteP
uOZQb2ZBX2XnmAS1mpx0tYmubTHyZnTTQ+HMj85S3IiW4OSs36advrV6C9gPI6ClvlWbeXVKFJu8
gvXoNJdGEPZGGWYniW8r1g2tgZcB1ZxCmzZGLMORYxDxmbz1mXpPTr2YNWjgNlZDy7zaSv/aZjAF
h2wzDO2PapgnUynPLqCldJku/KU35LLtJ4T6qgYlURgXZXYultn8ZNOj1Iq7Ri3oGujHiIGc2u4k
2BfWd57pON91BJLE0O5cO3pSRHtIiOt3izXEkyMNyABrt21akNanck/Ni+JOTmT6QomJyowgXnN+
G+L095JZQhdoc6L3FfVqO/GHSiR/WKAG7L+qKAlU23goqhalR/WpgrKaFQaAA8IzfRdn+S1st61K
HJzZUm4VxcExk/sKaj0F4xOv9Y9mhfeEI67p+q4zvYuueY64wC2ZjavBfpS5/Q1eLOL4d56GwnxS
tfbb7ZTPqAOyIMCFEltdue5NqgHsG78iyGRqSsN+PVgiK32r0vqjc1i8xealoOGLZOLVCh/LVsNw
rxIJOZgHENdns6pP9YBEbxpRVEKwlOQztfeVgbZKAz44csqJRn0pJ/pTGeDwKSOWQYA87pyngqFh
q7iXicVEWVuvIywHrmmbqB4uPUCmOn/rlfSj5DMBsPTQV3GQuurNbFZgft0SKSQMHJUa3eofuGCA
5IAErdRT4NYl2ZHTnZ3JDeKPXUswCeMIiBEGMD8NSWT4kKbxIQVhG+nzubc4tO0psPo71GKg2HiJ
BAimlEQ6gdJ5shdDE4DEooegtMiW3sWFRuOto7MaoTlGNGWCvWFOnpOmJiI8ZyqW9fG31EHBDuYt
UZQmZTu5/vlkeTOrpQbnpeaUNiGf2bXh6gompttYLnh1Zfou8vS5jmW6i4gG8bKUdOtwvJ9LydUt
Ux4lt00vLOrzLPVjoxpbHBDPS81RPTOvKxN1K+f4UGn2pXPv67S5zyyDDO+6fGsN9OAA3jN7wVaB
4DSjTT+r19Gl6WQ028SWL+5U3TeGbGh8EXhamLNn5KCOzZlsBWUc95GypyMHGARBZE93Qk1pEU71
2O2Urn3XKvtey8B2aZcyyW+LrjjYirrTuvGWUMHbAjvgaoLWMkqjqfGt7Mkcq6fSrk8znJ7eSP1Z
izZpW5LbuzyCJHwwV8txM5/rhTjJMdQBfTYp+taUkqiyYGj3frEu9BoobhVloGnvOy4mNqnzul3t
aOf4UbQhkuCmKbrX2NihaqEGM6+WMd5JUb7GoKaS8pSCkdOp/lRoRvOIOdQlyst41fKeZbJ5ajlG
sHdvGys8prF8VYf0sfZiaRLtDLZgEmdaj5clWU/7qn0mrQovfvvu2NGZBTArLfA1MHrgB91bEiDr
+rNKldBfuhTlbE8wHJR73fYLUX3DJIST+3vgg3Xas3DiU8mlP1rmj0pFG4X9n1YXx7I1fACPge7O
L5k24uQ2djjNY608TfoQOGrzE2V2682M16AEvMiGmG9jCfIlZIkz3Nm24H1TapKspmKTwkMVE0wA
Pq+mr94Ge3h29e69aHNQbdauzvNdT5BLUl/1OiUhVqWnRsDmuZy/czP6kxDY26n5Ryg01LbSzHzX
6K9hRilsLgggwlYf1zXiRkuh95Z89UwVZZs9K3qDsHRFPOBTuNf07uikqfDSqVlYYVUPnXxYwo3V
ASLIifjSRV/6+tTuMxMH5Mq4ppPttRGIEasfl20JBm8VW3II0N1cGnKeGUk3+LlDDXikW46WT4H+
kJrvrTXeUrmyYCKe2BEzOI6DwChTtRmXq2F5lcOaolTVO5LHAssub1XFfutW+8lEWi06qe+snY9T
/xM1MEbk8JxDl/ONXNE5ZPPdaLicGxp9U5ILc19Jm5MM6StAJ9Y8SVXvC8i7pq1fenP0EPwR4NkO
54pj+ZiDdegyQDkiGQCJEXKvFAkQkHFgVVfNwdjYe7HQ3a4q1lgp6yPm4XBY0FTFnb5HsjEEvQIF
a+H6aWusjKyy3ZpG7N6Rn7o6z7jUtUuCsoQSnlCoKPRcCxhqP6/EUm0+UAEAnRg68sfdvHMYJrQP
U6XD8yIXJ7DaCAAbWSttHD1SEXwuMfPdpk3loR9omUe5sREyBsDmxAmYvZksvAbPl+3ehVqj70bT
uLNH87aVFTBJQ3luXBghbRQ9LuCTzbB8Di3Eq1aXodmeelKqu8bcp3U27fK8Ij1d11g3I89CW+Eh
CIgDWyPlOxvb5x7IqQ8T7kXH17RNyomQjMyTpv1qKQbLH0o9UHcxWaKREpjN1VqTbWHcoy3tB+wp
5BkW0QqvbKmnHL2EQ7XKBgfH3TVNyzuEc4Q2e3chwUi4UBOaA/5a46nKvxgy4HW7mP2y6U3xJNcR
MsjYfSn4CIG+qboCaYIr2pyBUrXsG5zirITWGU7kUoyXqPJpGmQbEUfjIarSD7x+nMFFf7DQb7N+
q81DlmsWAV/Nwcgbx48UNejCar5J517waZCx77YO4KQUYPTI8jSCULVRWmntYkHNOXEoGbjvPWQR
JmsoQQbaFHn6YBcnq4Kc04NDGBYs224LkIiXJ+2Om5p9F8vpT+Eg+LNeiqqiAqiWTW48Ec76XMVQ
XBNLeWjXI1lKxiKdQ0j0rJHvnleOHvQOyOLIprlRgiqVYhtnHGxyQTsYcnsqethCkBWmArmivEtT
45E0y+cYMoJ5hxblJOrytiaJPtM4ZK2BuIo2HN9mzfkmRNdmTGrncQORjcSvxTwsVf6D09bPyb7v
NTwSs0UafDaVz8ixySayZjJ8zVPdNZ/c4s7qCENVAxLtmXJsvaiV5wpJzGh8aTtXN+8Wp/4sCDju
HaXxaSyv6VHpLgvbK/U1Tt8uf+7F2jqstcUDWk6Er/Gd18zDciPGjK8YAUSOxNrnTh2UhfDVWNmZ
Ef5sPoKCExjq9WFi6GAqym6cxONgDm8hOi7sVB4WuINpW2CftKcwsenHwQrmlk26fJNcRqfXPAaG
ex1oazhO35RVjK76/MPOSj8jC84bcw0kTVa+ae5wcJbRH1XtOqbJtzqCCJ+xWabGJ/lAAFAz1lrl
9KVO1p4QmmcjoSgRAoxw+6SO3H1c+aVUL8ZgxoeQO2/b2e3G5EymJQ1mnYbdlqMx7iL6spanOVQX
TZYeLe6KaWjYoImUTxGpxzatrxaB6jRBvHiYLgy5Xmy6hd5Cbmccy/uErt/oXJmh+I0ablUFleC8
yIdoyh/1or/VwpCVR4wqcsW3hEABOhWRpjJQJWKjpV9dBnrUbWoFdm01MQqx5YHm9DfpF/tsAhmO
G0MkpSddQhMrWz83Q/4Rsb7Hc2Hdj9m4m4aG9PaRH6Zh1Bh/cjwyVti94n267RTZB3GRP5DwnNnp
91z+RGCXiA0n1KGjnS6skyi0s0LOjk7Qp2EspNDP/UVqrssfMu8hXX7go1oj1QQghaT3axWFvj04
Dy1iaVPUH8ZEqeWqC+uYnINuIcVWjudohBdWyPaElnTaFXX9oyTyODNTlIt+Mav4PunEmzu4T6Gd
7xYrz7yiSiDfjSxGJIpgpbhzFFN6heyeo4aRYjrsmicYtbepWBnkMt7bS44yf6p+8EsfMLDeDeUc
JBqxFTER+6LTYNC5KJaUDDuOaYMFC1UxHH83qErHv3u/D5X14b89928P/+3bfr/j789L2l02G4ye
4IK3hf2QpJW2VRfeQtlgxA+1ojy61VDiN44I4TKWawlIGp+5A5dm3fzu/Wvzv3huYniSe0A/ScpN
sgPWguo4x6irkQUApi7L+ugsYfV38/vQFaI7iOVJqv0AFglh0jFXK36AM4nIt2JIW2pY58sGeRJ1
yfpyzalw4EWuu3UhIEX97i6ddkvq7rQNCSfmBl1MxfF3oyTQsf/utSEHa2jvjRz1nVpDQbN6Xu/v
y/y7m62/5fdxDWCPhl3oiRp1J0s4iUSpksdeG/+5+X3u9+HvfwgnGvjc//O/23VPgPHccL8YcYs5
5HL9/nddPpvT0DHRTOojE7T62JkkPpoqTo4oi5sj49Tm+Lv3r83vc4VCnLXbfzr1cIfx4zvP1fpg
SwTgoZPdkMk37jGUfC6Mby6GQI9ndXEXJKCFfXOfuTOlKM23HObW4BCr4OjjD47WkSqVjUPdk7dV
c6q1efZRkwfzwmXSsMrQLyYcfVmmhYfIKW+HpJ6P0pz3mlS5uM7DJZMTWlZLgH3l/JmsGhMKN0Gq
ZahM1otKDupxoAhIF6sCEwN/Qm+HOVgqTHmRfVBy4mlFczQmxzy6/ThfnGm5OumYHXUz7E5xFR3R
wn3KNG72Qxlm1NZe2o7lpW1qsrDMxuWKap+YMlQezfmgsoaDaIZwM7Uav2aVu6FM5+MvinQbMblk
TSq4VTlKe6nmwreLtqDzoQMFG1XC/7T2gvHnrFWoRpbKPtT6Uh1Yh3tPdpjnZxWfTFR2xmXQDeMy
dxFnP7SeULFvF6P+I4osCfiW/lJYmV+U5hkCsb3jwL5Lusk5EAQQ3mQwjsmk8UNletdc2ig4x39a
vSvO6PK8dGH40mPmF/ybOsibzGrmXc1c2r+x5Ertth+YRSF7GnhDFXyqt0vyp+ohVw1ygTVNdzEd
wPh0Np+KhVB1g1BuCbKsgC4hRHFRlUemS9PZWuAlxnXOSIV2W7lo03bQJJyxThdnZMLiTI/0ECXl
VY8aQSurmW/sPbr4PwYtgoURm2c3YJpLHfYpnbzOn7kxsVQtFgB0lBL0AYpAqyk342K+4Kv15hKf
VrK+EmZPAJF1ljeaKmAzC6ffTXbEp9JPHULGQnIncvNLNuiv3O/UPW06AlrmQF0/RCZKKE0YqBTM
5PiquOTIyhrbCH6f+/vfv/9jFSL2px4pmUNq0R6Udu4VY/FCEsd3by83VYGxMUqrB5MEodSUlzC2
j6kC33tCHjl92I3xo/Yp1JXoTDwLiormNE7aY9JFgMVM7bkyyDVBcf4u9JXYSb4hI47ruAz9qcgN
31TUG6tjpajZ403FAGYPS7Ahwa82EqgIrPPSZtvHOa1nA8WagOqUqJCAKjG8mJW+H7KOPCGVTLou
bAM3htFlh6xTheJemwgTUpXE5gbVIxMUbXh0uVcpk3M/JhHzpHG+a7S2pqF1pLz1jGnNKeis5zEc
z86cva1xz9Km8FTt9k4rkM5o8P72jLZZlkxuEFpwb8a0NTGq1LeFOHeMUQfDH1zwLjJLHsjp9fOe
ttUgcJYYZdaRkF5/jQ2LMFGo731d7wpRuMFYGYOvaCcw6yuI2/hjUdt5jWYWWyuarmHClX/GyJta
0QqIgwto34VDRGyMlWwVvZpOY7Y4m6kYXnvbuJrLdYk5bGIZ3fWKnt+kLpqNfAo3up559VCdlIS8
klq5oCycuBCS3rfAZm8G5QVcfcz4rmS2m5HtaC0fYcjplA3y6qwI3vRqWReu+I9uV9IdFuXTDLcQ
f+9N02hF0Fv2vaPFh7pLv0ztbhxwQCcOM4vKgRyO4iMjYmM7C0o/0rjLunIPkgnJnTLFgmxVRmo4
z09atTVsIHRLFGa+RZ2HBiS9Xcjy8IuRtyGfd5Ol36gYjLJWP/QMwqaSzJy2c+GblPVGmwjSNShy
jISgAKNakGaoC4GE47mKToJVHJpB0DV5kcHtnCZ9YxTNj4jMTyFCyyMVe6f2Bj3J1H2Y22TCcKsT
bVpa2qmJPoZY0196i4aL1R4LIaJD0k+GP2fKi6ZcGtZndYUCxZTNd95oXKaHY0XGKxJzCn+VPESZ
37kszgYdD+UcoRVTEg0rsOpJ0BiA3rINlkFWse2C+rnzWkM9zRYjO10kVWDLHtzaRCcimduP1Ono
1NfEHYYWZZnLhDz6dloYw6IskapR/BANb1S3E+0ET5+dvbCXZk+1W15lWz+hmPoczPQHGbJh4mIZ
9Dn07SXac9017wreLMSknl7qyPWo+JkHQBCrk3n1lAp6Z123/VCtst82tJc724QbuSZjdejNtXjq
g8Zm+NiE6AKzzLBurI9YgXRtUVHycd/WkWa9hZb208TLrZ0U+qEkXyhIp5bAi6L3ZOyqwTKqnNsd
vUJCNg8TTY94rqF4oj+E/hqaREADJq1i4EYjDHOfPDQH0XRzn1N6Boouuf3iggykmANXab/0odxB
TV8elSU9cEWKj5FWXqyqS3aRqj3EFmtmvQC6hbYHKnLf7OMOV2mYlz+TkkHCTYEDIRXOaOmCgLKQ
6FThDe6OixnB4OGKS2eslYCTVu2XFTuB0OV7P6vuzq7lPW1Zd09G4W3CUEpa8TXPwDQZTCoCV42u
zKz3dIacSwSQhyO6Vg8poa8ewjAEyjULF8eC+1flFUjGaTwaRv/HbpbnYiwHfrZ9JEfnpg/n9Dnv
b2Oz/Y6m4bFBe8BCjUDxUQ0DGaoA5MI7uizOtokaus9AzbnamLuBtTHeYe1TKngACOOlWmjsn4oO
sMeidAwmvdtOqvutdmgyh14ZWf+oX2Gj8CeIem+WpoNbCI1jkdOeWBMgE7uBY0bGLX/ZRnauDGZH
C09K9FO2Anmdkxk+gzH9lHDf3WYT86YsVpxzjGHmPOcKOT2m2KhLSFJrkWR73BAzo2JD2aui7f3I
gc/Zlep4FCW9mpoPUbRnHWESRJuBsNUh31k9Oh11lGHQNNln3vcg4trQ9loTKdew1Hm5LexU+qLj
1WdKkiI9iIrjWL1MipWc/j6zPr3ItQqIHzGMLJtS7ftNiDjsZMuGW1VUt9O2l83L34doTnbS1Mb9
HI7mliKb4eK6+JsjJhZZfPrds2ki7wcrDWYrDo94n5Fw/u4ukoZzATfGN0oQhQu0+d/nfzdiCKtt
WvavPOr26hij0VDzUxshjYjXvcShdOnASM/0UzkFy4NaL+UJcxPQWEW6XhkSp+J1tk08lLDrQO/B
EwqLubCYlvcZWwiXraY8cXE/xaVIAz6gm5q//iTXTaOE4za2lJffp7IYeBnKEnAnnWVmh7EtkkOj
kJXX6u7eidotaub29LsZxlCFJQlIRbj9Xif0wReS8OewTNXjmJtgYGiD+Pmk06oaoIbOFngJaCNh
qCDDKvmCNC1GOHpRfSJzqTqhLSEBjUsgx3XxSaYzqbZZtu8T59LLieFiAcfFbEAgZ2rWnpA7qn4v
kQoUCYePpaLES6IpORlRlfAa0y/KVo4HVKSnkfJkU04MLlKJhU+baJjYgvGUOdcnegv1qVN7FB2E
GwG7IW1xcbPmNNRq49NdID0i6puTPo3Oruqimy5lddQX4P5Kq9U3WhutV5eIQcjvkyItfQ4pmuAJ
Wfq1KmTgkJ3EqDIGCmnS2/n9hQkdt8Y6VpNRnYb1TYgmBgZ9m5ybyO0PMlH939ee0n46/e51CffW
PmUR1c7ytgyL5F4OnGma/MK0gvOOmW+uJ3JXDeLQVeq0VeG5xSaBX03NekZZenL2eAGJOr3qjOD9
xpE3ddk63qIO9nrbfm9sOmBtY2Vr+kvEdMD+4I3eLmOfnxlr177jbCt0QpFioZRy6CbZE5b8MMKM
M47gqZjDJ1JNtua9eQ1H1nqz2+yS2H43hvY5LRBCK2q7LWokl8MCCVBvaZiLNP1rTfp/62IwKYr+
JxfD4fsjrv6bh+Hvd/zTw0Cy0j9Uk+ggfFhMh7Bj/aeHgdXIPyjTNIzg5BOulI5/OhhM9x+ovohH
dDAcrBmA2Gn+6WgwtX+4LnGGqm5YlouZ0fi/WBqIDFmt0f/F0sClnFhZXpdL+hOhe/9u66WybnpL
hPZFm0lMzwhKGOMkos26wLyuk5xyJY8Z7vxu6qQbtnYUM88X7TGH/YaKat393aQtaqY2Rfjbr12L
382ixC3OCDa/D6spHUksBmaaj3qyN6RC7b1ueha8xwQ42d+Hf59TSsSeISdzRjznilIjdXDd/O7p
7cSTpnTqTSjIx9MmWYOIhTGD9YHdsNERnwwwQc3qZWlsSb6pRP61XsEhAOztCisCQAPWPc1lckf0
qqAPPAeow4accH6MuXZIiIcZt51TnGNAuOU0MQ9xKeWNrucaV9rwq1xxaOfs0y1tCiXEbceY6RjD
yHg4KoOmbRu9vVMsnpJd2R9NRXDHjpr6OkcGFAbBa4pIPetn9yB0mymRWh0MfWGC3CIOsiynPk44
V3FfrLutbNnVab8cDW3yM241+9/XSSJAdfzdS5JKHJDRNjmR978bbWninTomt9Ow5p9JwFI03I6Z
pM1LU7WJQrLcGT3mtT1sNfvgQFRNslOMYEzFxHjQ63FTo747RBH+flNMBzMyH4oC2i+CsmOnNOWR
y2N51EbD3LCscZg+cxv/1yaysuq/PJznpTz6JYEik6P1UP3ovv1uiICo/+6JtV33+9waYrrPTeZc
a+Pw95X/bsRvH3HdKAtp/VNh0qke8jVMkNfTpemwjbKdruzzB6jFeDIZzzBNiNJNc2/caDCKmVA/
6daDyDbTtwQKNHFJJLWACe+WFI9B2WrM0bx8G+7ijbIpyOydP7pu3yhYwbF/9Ff23H7nGpvieUDj
o/stNhf1Fr+JN7Z4aE+tOGXaueGQf83+gFT0AAic4yRIrcBA4JcdBuYn1EbtcmtMDM2/K6KVmWKv
wcoZaS8zSfC+1h1xY4+b5gTtuVW5l4FrJaZqOCyf6lPMzW1BZe8lV+aDYvBcLy7pTYgTvhRGqEys
XVRs0l+yG2He0JGjtWSWgf2T3tGSRfQGEbBB6QCquPPKh/LBSLf2M9Z2nVpEQ1sGdpPhDCMoPzGP
+bhLsakvqCPdPWOqnB4lcoTJa8RGRpfa/ay/iwBxwXA7PCb39rPiem4UdDfdA24B3glkyJhv+h0R
UjpCdP08rxIcLzlV9zXD9ivP1294H4KP7JB69Um5FBPDCq9+Y4zNXJfU+3KgS0sSMv2SDZaQZUMl
Zx5bwu+H3ZzcIbEsmWH99LY3yq+02IAN53fa2aFqNsuXyrixY8JN4IzX6R7fBvFE/SA/yUWpkQft
ZYpZVm4m3Yv0IwqY/mpMp/JOfzJeChrvaxiohzSMwJv2HlM/OoX6ITwuh0EGahkYrG+jrc25ea2d
PfJE5iMJ0qOC+U2QP9g3FJLdS/kpnspnN8hvU3i+YyD6kyvfcBeKPVoa0nzcHn7Mjn5JL2hib9rh
S+gbzGXOLjnn80a9mxvScXxk0MDYb5RXGxwHg8bBMz/Mn+mROQ52mmN96BgdbYaEIg0Zs59/V+02
4nQId+kXWGbVYBDrF2fd4EqxN5+xXNBMIkvnPqsehpvmebrT35nSyVcmOYR5crANN05N98yjJspR
im2ouN024ICy8q3O/DTnSDh1cIeBYb7LU5AcVORNj2g9Ej6JzYT4Gy8Pfbmguzdjf/njHlFYtp6+
ddpAbLKj/cf9Yv1/an/Mb+NofSTf7j3XnbkN7IcIpaqHC6dYnkLUYoOnjz5hbvVdi0Kk22gvtIOa
jXukT8eQDP+PeVvuwwPRbSWr1M0Iq33x2g/9o6gCEp8djodiWycwqZt2S6Jf7X8PZwb8wxlBkv0C
ygQNQrEdzq7PSKiAXk1NKqhUX0mtS4P8PNYbFJAYiHxICOduocTimoEmaO/8KZft/KwuARlRRvfa
Gm9cO8LZc3Jvsr9NRmXiagFSKXxJn+Wgf0Cvqo50jbj1QGB7JAQH4Z58Q8mH3PC7i3b2hlYZsoGr
Bm2nDSASPKZb7bP6cbmEor7cz/aWld7AJUpu0tf5yboBo8xlcdxFgXkY6S+srHrrKXmD4j1usblS
0L8P6XY51Hdkt2kD7KUdn2Xc+mF4UdVD/RgetXBXdvv8TvlCt8znOyoBHz3nXvk4YeblTCSMnEHZ
Tf9M5go6HXVt/fmusnX4OyqPXJQWzeN0svoNIQolN7o19+KYPyKvHZD1KEH0Qe8lxnogoQIR+4Ou
bZ+FgQ2WObsvzulnjLn8K7p24dG6FSYXEOPHwSajW16M4G56rYantDlnzH0fmPVOypYfE9YblO2z
ciOU93Ym92PaVu2N/NIeutfw7NIPmgHReuRSRc/YuIvq2YJAXcv/oOu8lhvVtjX8RFSRQbdkJStZ
wbqhHMkCkeHpz6feu2pfnZteXu62LMFkzjH+NAIG9GaqVxZ+K10m5nKLh2bcGeIfRoEOXRLjq9lt
CzdUMay5Rf5bpIGI+wGJ2mG8MewQrQgf2zjNp7C/yw3z058WTy8uL5lIVB4hhoc3Cyt9kE1S7HkN
NVpY4ugiw2SzMOLXlhG1JGBZKR3Ogjvj5OE9BpDFu4itEHPZH3PgcWBa0E6jywdj/xd9arNV/M0w
Ucl6RyJxiPJbpm7xYvJ2W3veDks7ZNo6tryEo28tPj2MCSWJS9E3I3XAZAh0e4DbdR6iRbkIZmYj
lQwX2pc1eKaL4a4ffN7ea6Y2wdfFUiq3GRYitOEWctjWeXWJ1hkkgsSolG3MUZuDkY04StbZB+FV
q/Sor6dAfVN28y48mytWNPEoa+FmtO6TLSaDiMfoeuMtgODWDRovJ2bsuPJWNUyyI4w3DHBIPuST
jAJHWzE/PDySSf1eesiDPBTy+RJtcgJdj6yvfctGXE5bsPmJAdOZd6Ej5w5qP1L8rcZeKAfji+Ul
9B0lsm3WlF/IYyPRmpO1flwMVtIQQ2g/UeAjo3tguqKIRKSKXyRIU/8puUDPTGcc0ve59DptKxEv
oDpmviX4jX8vV26UH/D7kP+SCVi9rOrIRnR+vRTYzy5GZUx1ay2W2ImfDtOI9urTl3SQZHgMqEcE
g1b6m2QHmXBCdAUj3brfovyX1zLOD5xonZPpPiJFUNbnE/3ZepFdjCGQZRQbFoEfybd6rbaLj8K0
Hge+i2szXMfrEWMxlYZtXhngzls6yrS61rQh2udLvWI/2eTHieCG13ba/gnk4L1hQcR36BOm1Puy
s/AV93EnicrvD7Mb7QVp1S2b3bBWPp7BgWkCj9/6Pr5B/Jg7chr4b7xWAwaHwRkSxzRsCye7iSh6
3uvSFrEhrLlG4KcTymbBSk59aZNuKFOuLugVlkhI+uyi7EH568juZAAIh8SH2he/Fh/itUOLPLj1
GfMzEJ2X44E+TWtqJd6FT82uTX6n+yRJ5yu6ZWZ7HdR1fpiuw7U+c/35ZUm3rvD+WkzVLmxAcrtc
Nu/DO7gJK7Zy5grtkD3nb4+VcZHO8288ukoSFAyUOtcr2oChclqeQdmNvrt99al6dcPRCp7KGnJE
dPShZUDEH7tldBLejR8WTu1LZ7G9oh3SLpLiA/0yV5QmQhev5nxqKUp4J58v/vqC/Q8xwLMNalws
2IEZ+W4DdRgK6SjAgx6O6k1ts0hFcr3Q2T7u6aFlOHboNZ2bB53olZ0rZseEcMje11/5eHhmQJM9
5TMn/0CxpE+3ee7KH87pBVQIs64vNSyFX/5AefvtW9cu8VLK4Zmu6rlrz+JX4cyLm+khXM0eHkot
2L6m2aJWD8lQYFhjs++P9ZGYRimx+6NS+otsmX0k5J7g314/95PM3Djvecq++fBPxR12/AK8XVFu
L5LVcy/3NtRJg0+Knye1R3SEZEVCRbND9s0/LSEBpOBxVNtlbgBmo5xEwGOl96mxw7dsR6TniBdl
4GG2H9GuL/3+4aCwp21a/GmU5y8zlF2pB1QjdXIyqq+xCLqf58Mrh1sO66w4Hf50j2pC2g1LrnmB
oHYzzCCaULAv9gBPpEVkiOrQlmGXeGGgCgPlV1W3RPNgMmWHP4z4sVi9hP6mWd9DJe9XfbyA3e26
/37173v//iDysF8RjkeFYSJdy1u05hW+MaUNU5KmZMaOwPZR7dMuY+mr6PheXw3S+N+vCkHgfaWv
v8nVBq1T3q/HhZjgF3r9w1FTiLv7f39arXDXavpAHakFRop7JhNu5F31rvygUtQavHBCSZ/ZvX6h
bNIeg7C/kUnb+IWERr3HiabOk9OEj3q1IATuJffiS6WixZ/yYrDlvc522zpteSWV4TeRwYFtcUuL
1rA92klkt7Wv1X4R2VCmaLO6BpmyI/AkP15dyvCLvW1dB4q67EngrazHF/lb5oaOJ20t6DY6CdUS
PzROChv1cIkPPHXgK2kmmQWKKIDBcujjfF5U1d+6bW8ZtnzST8p2ksDP1oLpAQuDZxL0W/w+rtNe
cFtq0QVjtKn13eoKexduCEbcdh/yBw3SvObTv6WAeBYjvQImxR+m2Ok89aPbPu90ndHgAhbHs5Mg
6jGROjPmxeqvT/xOH8gL9tJdP7VfwuREv237KsnVj9I3Bo/QUO79xNQKzYVVlH/7n3RPk1rlR+3L
dLQDqjsUf1l81N6AHsevh/dYUnhIDNHbtBs04DNP4Z+AUvfGcIff2JPuKXXfh3EAu+bSoWd8S38o
iun0Bt0OP5rf8v4kR7uxUwxNhi+tuXg4MOh3+LEI7AM8dWHJl/pEPgG8V0wyE7vrBiEa598Blys8
MfXwFj3gRBUbe9zuing2fLzWI9AO7SraDigZ3yYJqMh9GBYqQsSv4s+A5C+1Fhkle5sG45rfBgGH
YXlRuhN2I9okhtYcn05zC70qtPFIohOwiFMoczudrMGLNqxKUogeX69JQIPbX2Mu58ClFtzv0R7Z
x5JN+G7YqL+WOnMLrGwborp3G49M46Amo42u3m+/ZG7BD6/6VOx5sgm8XZM5uvhC/Suc2tgt+PmA
bxyFI2Gc2VZlQKvB+X6kf1bW4CjSWmJjOeGZU61ewqbilIObmtxXojyMo0hkA0YFFE8/VZBf65AO
n5qKlAYLmjXnID9jfJIcdRWtVTc6IIPB1T74zyPq1yrxWEamavEtfbAVH38jm+1iKy6xlo9Bd2ZA
WekY1+cKthvV7a68xyfwe6V0ph/DVg4MITZSOzq3ISvT5r4s3P4LOpBQ2fg6DbSWeuLKP+Q1EBQp
CTYdPp+jRsJDSX2Sl3UwXrkbT3/hVbsQQOhDVq3sjD+02NK9dK8iMEjuauUtaAQy9uDSE5SldKQ4
PzDdkZQEbjvhkTnpa5qNsA+R5cvjFagSeJfVNt6Itl09dsBPHJyFDWAmSIcXFXR6uUk+jS3tQGH+
jaqtCFsNiSC9+zfFH+2p7lfLF1gmISuH3CTSzhnQ6oMYgBGg0r2If1jI+w19JHFmw33ehP0nAh1E
DAnnRMOb8PVXujVrnZ7T6z61rwJfJeYIawadTD1Ddpl0+rJ3XT3xMi4rnCI+zl9RCsbYwpSI252h
pSPPODjY9fHBQNFo9jvITNHBcTp+Sehp1rBBL7ylsZv7axXdzV9QBAI3TiwMgnp5DAGAuOHdAVRA
uNF8a18skpgsCuKn7OddmR3tq5kOBfKT1MsBJG7dL1tc/FEhHc+cMqdWW/d7Ushlaiqnv1ZykNZs
krwvwImlfhiIHxW8dD/ccWIDZeiRDY41aVdMhoJBiqcr/ua129wnnLdctGGLsWvm+Ga+FdE2fw34
V86sAqu4w/6hfyR4DtiHiPBhu6CZNpzmKzQ9PC7qVums4jI7nZ/ujNZKO2u+FvfFcWLIUEYKoSNJ
dp4f8oxsROtxZfYLHH1f+9GwbcYXzPLi29K3MeTsBRyKNqHgySfxNTLCOpKK+mocAB1eA0/BUDfz
td+XK0aAnian5Xaixz0Aa9lj63J365/swEMSKSdD4wjdzmSKEw8x+QVhaDAkRAc7zZlwggMqzyJ4
IkQ+Fwd0Ds9tNVxAvTiJQm0fLygVXI6c+stwjTcQNDiuK89uK1pYX3b6ftqXC8JdrQW70qahWCgt
fYWdyWE1vV7ugC2D+/gcltP5tVPg/D9x53nkhCu0l3l4yeTZYRlMW31xajTYoVK2G3zzjFIh0uac
bYe9cVedbmETriL+jmrQ8cgRRPHVaU6meGIcTPGqqDwTJDTxRrL0KSOQ81PFGMwyo15clsLvv+vN
jWHG7KFnEzA/HFG049YnLl9b02eHfrVrKk+T7ATRDw42A4vFKi6DoiSmz5VoPtXGeU7o5XwgLPOX
o9Yc7GTyhfymp2tOKHZRFhYKEUOi1bTa9+Eo/7bc5hOPm67bxeACiYPdpYIjy16oOfLg8gtVFbM4
2aqWwIMiW2z28RuqOHp/COaOx9p6fMaFxVC18NawGG/TfdjypLFhI1pPySrAfSFt8/QsamsMDvmy
XsKIT1CxLKdySYfKtRKwAsjeYLhzwFMrMMLYVzFVvjZ6hf6W9871Vk/NEPBc6OUmR16/Vu7a6BoP
wg5c4iyfJAmY/nP0zGLXsRp/Epf22IOzw6yfFXgd3vXJNRgHj7yxcevOFgluWVan12dmZ3m6YJ0s
R4slFvM/gfZFJAngJzc87LdxFUTGPiNromUp0FVybJMGjZ4ltJPSRuyZyy4s+GuhkMezYBD6gUQl
spasbthybNRPN6FPDm394S3e2H6twdUvPbsWNZS8zhcez93wKzWnhek1Pd3lm3jmUAQUJACw/ykP
TbQs/dRLtD03Rbmq5+gQndUfjfL/rV/3SFeviKPx41pRsCB3A+zXkb7TfURcsd2XS8zkPKMqByyJ
gz64CBoB8VzyYKZAcfz08EvtRX5LCzlkt6A+RzWy6530NfUuwOT8NXIpKOcO7buG++eCwnlw0P+F
h4aN5AVHZ3SL5TKtHG84Nmd9VXxmR9HV709MkzHacKv+B+h3w1K6khzwt6iDaLYlL7ahdR5LYfyu
yqDx0ed8sv2qLMszhyQOa/HEhQ2717Pb/FKLM8CvpYsjuKvaCp8c6dkKWf3K3FY3CdPpHzlWU+3N
5rltBytVMN77IDYMV0QDvYI/f/At9QWsikCWHZhO8UbPfzcMGDeqPRlrEuMbOmc4D250KXgCKPAG
Dj7yjQK8JAVZpJb+F7MDLyxc4CJGHBccGBwTjZO8GjfyH7uuiEBktoVdtGaVMSzoR3UfZELXzshK
sIgJOLTkjv1ieGAH1yu7AgdKVzPkx/CL5GqV7p/HKGC1fvMmieJp2g1gaYXnmRkWq3CpUrr5SGxl
2va7eXm+qe64TvzceyAXmy3sLwKqf7v741he5DZOgDOl1yue2oVO2Eg7bd5PiOPByG3FoTg/skfV
SiBLXg5BRkaP9iozQmkdmZu4ou/xWrI3yg2tXf+1+OLhxGPYX1ks8o/cOlw/C8/6JVwhGGb1n8fr
xIA7K3a4fD/3/H3e1KfmzKaYgp+A37wnlAmuvFQ/5q/FdW786ZwxEuTOuaSpO/JA4umbg4byP9wo
9/DpxPra/KY6EWL7QWZJuoyPxH8k79qhAtA5ZRhOEVmw3DbyO5Lw/NoH3S9j/WjKdtmWGJ6bxoTu
Zc4YgM1jrRpMbIY7ITGKKHyrreFbLHlZuYtttEedEAejS3TTgwpcc9OL7OGxtcpN4irBwnvsF+sx
GI/DTfLNDVbTimYJYfCrciAmgSo+tWKPu1GT2U0h5VJdxJjCvjBs9yf2SIbsYP3Jv6QaqzSSNOy4
tE9gzib6Wboxdj6qycqtn+QoWCqpYhvNR2YFHfAuko88OmLrAuorjOSYPROEt7NRSzKjRnDJuCnM
ZZl75qnrrMfaJCvpgemduGLb6NG3OfKOsZhBZ6wm5VyxsWZgUaANq44SmdBlyaVAJLLuW1rVq/Y+
MCzF0wZHvpFp5XDTqZg7bOs0hzu6PgrTI2Yk6Y4sZlme6fjWEAJLGgvj/GQn2uZvOORz0Qbnm3lG
Mqv5EEFa2fSjgIA21o7wGQbDbfxjFMtQWsL2eRNar/tuL5ieFkOQH56t3T1QT1naxVyLXwBXWu+q
V2FVS358HC9D7WqtB3RR/qRUSLwr0HwyQyoxaJWVPnt40+QEAgBwkxvuMqWgi4lSx+j7ypOrRlve
MOUXoZ0x3rXYZoIdJ/RpYuKwa/jm6XmLQJSgoCjGEdsVgDHAJEc1u/d8ItJcb8lw0khLmmwkdDHY
/AYk/TtoBDCv9vjPcWvZ5BLAX3ShZUrOBETONhJguRJ+SIb/Uy6QHuTPF5GvQbFJQbJX5q2UOw3L
wo46+2mem86vGg9xX0wbnGNGwXfG++GAdlDRBLhmRWLaHgg2bRDFb8Zd2dENTwuhVzPItPy6/glB
LojmjxJJUCGVhsVTQA8/Hxk18dbqL1Cq3JvfQx3wj+kL8olZcW62ZddGCA+bEf1MHhJAD25x/3xD
R8lkEFf2qlXBw0OpzEESbTW38srP7qJ9tZu0t4rCiT5FoOT6tf1mf+VkFX/thzm+Diq4Pt1vVs2a
pDg0nX/KO3FG781qsHsa/umu/o0E7yQ248TpmGO7iwPN9HjS+mV2DIU9aTcdo1Rz0h5Wtbif5zde
Me5W4y18eXstCEmJ2wby3/lCuDKzFVY8TUX/b0HSKYmV97Y0k4ZlJa8z6yx9oah9mAFTYiEtSZQk
w2lACmz6c3NDBfacId1saCKy5jv/Efnyq46AE0Wo3NlYAJ9HlaIcSxcc3U3pV7CmhIwx8aMhPhds
hsz/T4rj8I1o4pcffjmsKAjgC2n8HFJ3he/HRwG2Jjjslo/FgRk3SX7RgvokLbzJpICx0m9yVF5H
loMd7rMFPa+tXHQy2OB8B8ExLAClYT8DGhfSdngW31IPQZa4je4y+xjVvSujIg64e1TAGeO0iVx7
vYPZtIoDznDwTxImCo/jzO228S7Vtg0mC8Sm1KBks9iRz5b9xselMk5vVMtFtXmQ8zKXATXa4tM4
F4r9uGTkvbss9WKT2QvX/AAJMKyJzegOzFQcxk30Bn1KRHpvm3hnF37/Tg8Pobj4qLHjAZik12f2
xiM9lHwCV/gdvs0PDjlZc14HUh8sKDbuuLQ5vjnhCt1hc+1P+Ep/i8OTEmdpfJfMUnGz2Jtksmw2
iKl1X7thKEYvyAnLk5R5cP3jhP/VbWvnMXks2tdezc2n7H13nrUHmwxfhvKYOO9vDlDFxsp2Lk2X
SCrKtHJbZI54QUi6E9iOZJipmdrmOeDXdVOBpBanpA/jSWNdC1Z8xot9ykwMcy7iPfMRxHfy8Z/7
6sxIOEMIIBdgHMi4bRko3C+ldD8Nl0XqhiW1MxsFxQZvxeu+MnAeXwfecaAFWeuq22yn7WOpWUIA
dMRaoLIjTesMLjslzktxezL2JH5oO3nF8aheiNLxmitxB5UQlKTMnWV02Cm47SYBNM6ApYiXohY7
RZf5JClWp9wT02t5g9AQUFmBCU5euEZrp69MxvLFVBn6Moq9Gf8zgpT4rr/pbrPKuFKpXd8SxAbp
memiqpt8jrkdMjzADhWmuvj9tIcwhzAaOk83HCBLyg0V0lfdQJ6SJGQz9WY33zpoyrO0F5bFjrFw
Rw51MjVwBDkkd/5AGKX0o6QfLCEcyDoJspPIAPfVsNNbUq7s/De8iteJ3pfCe/n8ePjpSnZmF1RH
+QTsbu/g/9WqJOJGsuV1fX+4oSss23Ny4uOoTii5sBzKMl7ivQRy43PH22g3bh8+cnr4lPTF0GFN
ZNFQ2+Xv9TuP5vjOImPDk5+edlJuJhv3buwsabloyVzY9OWHCIRx0QFjWp/R8qg18xFO1maQD3R3
9ftQ1nXmmmBCcGUc0Vx7yh1i6acAg0hOcFPmTaGrsb0MDuFuZcZkiqVRbSWcOsayq5BYup3qzyNc
BjYctwg9PWP1Wwi14R9G2TcZcfNwF9k1r15upHUvvElbDpZ6WkF9cfWMf3wcwd0kpmQGfLSlfNS/
yan4Gh/24xdC+MDLs2JeN2HVMGkUMxyN0rVZ17+1yBLhSLeMTXquVMs8muLr0yn9P2YJaOtpQQEi
jyU/Rnjn7vAZye2dKcOu8rpzjK2+QyZki2vzCHc4ksrzg8iYEFb4btuAKMS0kq71df85fWcSz6CV
/sFzLNu3erRaxiOl/jBcou5NUlwi/MnqeRyiG6OGGQh5MLaGj6T7JFLbqhCd/tw5SudQbhRwdi3d
rDV9JVeairDwawxGMDqQJ263IrSXF5e/zHUV2fGhOueFhYNlye4gEqNCwt5mUaIaDXDWSC6PwdN5
Mqj8Xd1Hv9Jxgm/+NnO7tZFFnPNfAfS2BJZw5Cu/r/f47GBW2+YqBsoZSlFwypPwoR/HjygNpKWs
+a0tf2O2T35wcV8A7rSzEC0xVPlwi2dj8tkymlO9irHFXqMTm4IuvoRoGhlkTHfdRW/mdgjgGSrd
XhC/JNnkm+wlf/jO9i3km7DvGKOB6u6sfKiQPMkpV53qbH7hmtQAf9bdO+TJTAgoSR4+Uximd16j
PdQH8UtdZzvsYnJto9GmwkOPMl7me+0zrh2qtQFoABc9QTIzGCd0Ub/JN9kpTvGdZRedRMBm29xB
+VSTU2w+P2mrMxCGYPSZ+db+GoPVnp+AQjZq4h3vMTmpbHin9Dyf0AaQq9Sxg5fEgi0xPGOJfH4t
+JnF5i/ngi42uR/ZERsn2gW40VMROtDKELfoptz8dzrpXnxo1q8KeeTgRQhgISE5A1iu27dip78J
DGWC/ap4sNaJVx+rw2Kp7TPnuR999YuQWmWwkIWs5UDbmwu3vSVXHt14RQLZIX8jE79lAPRaTFx0
L8DylJ0HR1o+/KS3ZU9A0mEE6PCAWQDmjwqbR/X6EN21vfdvOp8W+vbnBdkSfL2BpZydeC2Qm8N1
pl2PrcdZDfKjHrkb7e+JNh/4mhh2sLol9/kHLCaOXMLaOs1C3oHQjeWL8AbUARLRWM0HRV7qO0rM
jOE2K3FdsH1y9Dw3rMtqlZ/LxDE+9S++15Hk+csWwUKRPlLkNFT213rLtA8qtoSKyHnK+6F1U5ia
Cdshejrs0xafUI18hc72aQM7k3/CEhHf6wO6TwHKjY6aFJz0k+q9Ut57iqTZlWSfSNmFZonfzw2v
hFjWVOxXLMVlOGH553US8rcb+E7GhMUOWZ/vxTsmB4AXhvcwtRFkGyHmqd0Kq+y9W6Ki0v+x/HSN
R0ZCT86wfM3HZOvjLXJi0iDGgXmFwiZt4rGVPsB1f0eqqk10eWxeErHIIVoqnJaL3fMzXvJozeCp
NzQh8DYkt3VWvhE47pHPudViF6KIRQ93qW9kViH6R3rOvj3enrC7oFOr6IKiQ9joB1CBFgD+zkn3
nmUr84Cw7IDM9dB+PK+iU1NH5171yY5N1gu+FYXlo+w4QThp9BWqIfWJDA0g3KbQlJ7biCjeA1W2
sZcmeyS8nPK4PkzvzUnbD+vaz7NlotoGle2l9tlgdp3qCevFex4t9TcRAQknM/DH/C1gR3EQxaxT
0ngQr3loHoFZqHqnmHAVf/IXDjvBrTac8QLXXV/Sy4LQD0S9IP7W4kyCikn55UZOt7rl4fYROwZ1
LYgx313gLrKgVKe/ZGEvbuk7DUPLjWR0HU2T+9zXbyk1B23N08YfWcpUym7x037SqSa9n74t7q85
WlhRORaWbeHEYkBgCPVkOKwf1VsqBvq3/p0R+s6l4iJuDIN8pQAaPbnRU3U3HH3j5OoQV+LOoNgt
7Gw/YA4KylMaPN4UHszONj6FPSddoeyK6OOJhkVhcan0U0NAWlE7BIvHMckPgxKEMWkvyJPs/vcJ
/3elhiDwgzKjBMZynmAr5+h7zFw5BOaweXzYqXPTZTbvULlPyR4ZZkquLHlbtHoqMQ9WLaGWZZoP
4DboMrwr4BVcE45TBFHbct36dn7ntQjNm/g+W0vv6vrK+Cgkt/KHr+SxJA8aQfZa00kSeTXUygMq
4bUhz8Q/a3xmt+Cwxl1BWthpCtrf0cfMxBPUv7gF7b25ZkhUoyAuN/hkiB+NVWJJArJXMVUho2Ln
Iwe/RMRn0LTZ0ve0irFX2Mn8KmHpbsAtI7shLYyz6olQJgU0Hy5juzOWJrRpH+C2LsYN5zS0tBex
4ZDZPx2j2VHG1RMRhL6SO4+KhDdc5DcpRDJaWQIR4mm/xIgncahARlBby6/L/5TdbEeKfCGs+/HQ
lsck28nFtqgCsuClEeO+MwsXYVgO/f4xEaxkF3CQJcTEauy3Sv416SvVRCx2mUzgGmYpPV4yRGoh
igSV2wsYQslO2S0zAdFjr+R2zClavc2CdFxEdZMtY/jpHcbpIrvLb+pxsUee1BHGz3gtCGtGVQsM
prEelSeVn5G6bMaNNqLhuLAxJ/qyP+tf/f4fsd+9KP7/8fz//pf4SsQvBSGj//uL2Ixe6EiNHo4f
wGxNfE5Rh4OP/3T573tTqKue0Rp7wvwXS+Y5uUUHMJY2PAmVACinz2G7SqKhA0rhK6NCUT9MkrZ8
1hviMegV/33r31/KhFo7TQu0/e970vzgrwmZ6/7zY4uaHIInE1lwpAEZpHLjimPyw8h6kMh/36tf
f/HMkNr/+2NqsB78++p/f/Hv3/3nR0wmGrObJ33r4PaEe/z3srmpsOO9vvz3T0lypTFJ5WxFFE69
i/rlWNGNqxNClS4MFN6spCemXzMk1AujluFmhS2nbUtUnz45+sNNzlk3betoOjD0rsWbx10rC0Xb
6Y9kl+fx50IpjooqfMpi33pqrjLaAHqDGUnLhJknNc9rF+7Gx8hwZaalgfbeQoGkHXLrRy9HT5dF
/ejPbRN5RVrS5IEgLMjW03JksZOSio4hSLQ0pkGb3KETzZX0TUiyW9GXw7JPqE9xnHD06ZybepdA
XDXdGBQ6zHYyfDJ6WV6rIbIogqgmU3W5K8v0wTXSxN5rJBNrcAs0OuwZCSWtFxrsA46JH+ZGAQgo
XoXpeiJbyqynO66QxspnCo6OFCTCBX1FiCiM8gTKMkHfqaG2aBgs4E4dssZm4CDMGsDmgTnCeRnf
+lRmwgJHDEaSEHqgW1QV5keSZZKURMycPkLDxYvk+4nwckH+uJYg8prVFDFd328jneAEETmzjnuc
lEVvnuHLK2YC2fJs/KSF9kkyFMNhEy0kpBOjtYEyYTTRvhC0tkxRU6gG1F6vSJIjCS4bniBWOGuF
4UHHuiPXl8f56U+PH3N8pEyOhXtLjgxfaBvUYnVPG5BOkTOq8+Boz9ePv7ySSXxJ6v5xDEuihEj0
PpBwQFimok0bIy4f/qOYQeKavFg12tc4BdpDWDEUgk2iJPCNS+42pERaUpLPblJ0t1CMq2VV/Ikp
yges6jRNYz5Yc6atFnABPaaHRAJzqDEQv6VMF+na116TPz6TJ24L6S1laB6giYloYW7pyDPjThBE
68uh/rWI5+0k54BSpoTyWCRUM0Fem/GJIhVsUybikTQLskfzMgyw+lL08qgtDaVzy34cg3aaUXMT
3iQUcIqKXl6erERXGiRwSHJwZBlxZMZmlpr5H6mh9boyJ5zuYCJmMrFBP3g+woHZsxrhip6YU7sa
d7bA6k8top8UM7j/yDnbMuLmLZkl274mgjyFfjOb08qYFZ6SlGpATRsi6zkLKhC0ZwtBVKu6gO9T
ZzOQ80+NLHlXrtObkcgUciFaZ6M6iRktQS8wRL7rYVVFcMMo5WhLlcWpU0lqVqpMc2q2srQqNBKU
UPIP+5CF5IQ9YATp3M6zIptUIi3Ye/wNQtZtpIydW5UZTdc9qciTIvF1IstWDIZG+h+NfjiXmf1E
dFvKKjpDktfHNhf92Q41DtSyz0u8sPpa5wL0T9DDAhM9Nl5Q8Ihw0cCUkfjPdcpINAqVoqHqe1TZ
YYg+k2ZcSSq6LxGRAVtsFKiaaU8qNESSDWRk9lCkSXSLSyjl0sglq5Qzf1Kazk5IM/flTn14DYkw
YGCQ/z0Dxr7rWU1ogLNrPc8XNduPFdRUC4c4ZhPi544VHL/MowIgVgnxmSwEp8gm8WCoRbsrZVqY
bPwWDfFjZDw6dDbDR4Qpc5FlfzUlvf0qjMmTkCdlZ6pAjoJ6eegSZ/U/CdAE4ZIyD3UoHmhwtfo4
FoL6kQE3ygpcpQEWHMW9l6vCaqCIkPHwW0ZjtqusT+5kU6QuJro1udEGqsgZ1rqHIB0jbAkhKpFk
eh4WUmuZuEfXpQJNzOAPNFSSQgT3s6y9hzDtZEKGZZ1YIhLXaXtq5ZX29kD8DmZojCVTnsdk9hg0
g/3GiHcPKZLfRLm71XJ3Lom8KjviJttRpI03wCdixgm8FRUNqAZpP2t4d8UMsJ1uzhiqitdlf5OF
8CgwQw7OWMhWaBExHq9jjfoiXUCSLzYhW2Rp3sQMmDIsSJbUcShI6dQGeOZdRm6dF+PLrqB399aM
w6VoUA4P+leuMwKv1Re+Ng49URtg8Iwr0Q3ZYWIrpaNcxA72N4lIZaTmC6lk9IRKv9QxdE6WI92f
o+6QVE1MGMniopavxL8cnILHDKVcMyIUMWeHyW4vpZ/dRPh7YJyHR6ovc9PrI/SGD7EhmCIZLmJ3
nEgebMrj6y2uQiNmUcW64CtTaBF4qbFO8kuyUGIvJpliJSdwNDUjGaBx0HiQ1Y22sOVRzMup9RYd
xfQD4qMn7hgJtGiTASTYcxyFXt9rO0IIEDdraukumDHRSTEjNJqcRIFiCh7QPIPZ+IYqz8TMzQgb
5oGkmIKsiKTIwRiNSfOKrMEgwouMdDhd6kgFbmOGMnB6NwRbvmBqBnMgiOCeLsS2wJaAdkWoJEuv
AZermaQwYQL7kkMREqLVrrkIaFCYm7kVZkIVUU+UQ9OiXMJHX/UpJmiclFqUuyWuesKtsPalESh/
pYUdUw5JpAjpwrDvJzBotDAITwYkC5EJaqhMdeYZ9UGRKsGNNRGSkNx2O1VBPRqd3q/nhLUMiKfY
WEw4EHM4TAEtNsqR59T31lNvKj8ieMAydO1tGsGMyxUD0uFiO/j9xFBJkSi5NzVGmUxgVGBkaGmQ
QLRLI7PHQwTyZFleJRN0WWB9uy2AWplOCU2icF7kjemEZgHJSbjos1WLk/xIL8KT8NaRDTnqmgEc
nmZEfMhOF2F6eTQpviUOk6I2rk2myZdCfZsU5qAQ/RYIHQDmJGY4tlryYGtI18okIs/UhtvUmd9h
XpxId5j/j7vzWI4dy7Lsr6TFuFANLco6a0AHHK7odGryTWAUj9BaXABf3wt4mcGoyKgu62kPCANc
0QXEvefsvfY574f2KEJguvQDVDMWR0MNl+xXJvVDThWqceyTU+RvRhAslHe6+GVyGYkbOGhz/zix
B7KzMqxhdFeJ1sfZSumVTmMCgW2TM/ZCxzXjvaH/lJv6C/Ap3yGycJNYARPfmBqWJmcZajTlU0uN
p7KpFXesZG8U4JFItXAH5i+uMcD8rxTdL1KkC1F7N1vWHtiEq8SIGlSl9u0aWl+OP97VQozkrQBA
3JF/Go8UsaTiXEFMMZsZwxjNgypXt46kSDc979/tjLABgQXwSIpep9GOdia50bM7YUW/1UnaCSeq
SbnqzH5tDd7QoP+RWzrbupxBA26TfRDPQCbEpc7K2C+0yI9iqldKhIqfbDZsSHGPWXGZAklN5oH7
VNqBy3TsnEOhTHurp/rSJKVLUoezlSua9FmUgBS5Nok12Jgh7VXDxMgoK1+G6D5sueNh4QUZ9HRk
fMcXVj0G+Wzv65Mzdvr9rJr4bpWrKseSNjM48ecnMoT1LQ7weecohyqmmaMH7LXKbJxEZNBMgXSk
WGiFAJiQdECVfmzVmnnOpQpzDLcTVtLWwM8PCNuucrI2ZgvdlbgeHa4Sgt5PW5vKxplQQ4r+SdO0
ZJ9l+QUhwqhC66oR1NcKPzX8L80DmeAVuH0XXJK1n6z6qI96eFcl5NvAmm8bpIq2pptbve5+WE4l
TrnjHCeH6YpjVP4w/iiMa7UCHIVV2JMsApSKKWYebT1HinHfZQCJe94rX1OCmjAPUgaQ6cMU2u+E
eRg7bdKcbVt0d0Bzw1OucyorwEAZqQQOji/UoE5KAMQ+MqpXWIEk6ubtS67G9DXk8hwHtYEIeCTv
h/wu0l+Acnd8CwBMmZRkWJq0e5k8uCoebsKK2p7i16Etb+1yICObkVNdzCdhRJ+WyAkrCN+DlMpO
kE6Gx2BsW3TVBLxOOecRWCoJGLi2BQiB5LiiqNYz6+Xk79S3skNHhXj41q8WZW9S93vHqqUNJHcA
zLhl54EiRsjYs8UhUhsT0L0cs6IdA6dKWsVzjPpYy7lXtvYrwafwsTPJTxVqR8DiUQq1FN+mSbo0
WAseZJpmIm5f8zFpN5Em0E2K1PINhPnp0RxUptDqcDQ1rh9dBNnNKnLWJrRzcqjBW4nRpxkkx8Qx
Uo0mhkM1fMjkeZAaV/BJb7saD7TAUhYpU+iZBuZQMcTIFKcw2QYwfxGRp/dAyWJAW/Rq+TXIBjRS
b8hgBik5HSNm0dTzyUiKmXbswexcFKum3tVuU3k6SOgmRsCzlCUHhucF5VOSFzwuWnAGxJ4j2blr
q1OTbaOpXypuaAU5eNA4VTmQXqL2Suj6QUNbeYq6W2oKjxL5eQT3STst4AeUlIYayNj/SPsiJZ3H
9hjNS5u2k0/BRLdWNnJUkJQbJ8TShnlrMhs6KMatkGmIJdNTEvY7J00oHURKts1D8q4MDnYVSJJ4
NhRJ3xAOhazWWfyy7RPm7vGoLqkbN3pROMB3512d6T2KWCNaArhuh0Fh5t0wmAm0hFJobZ81k9pr
KIXXJEExWFbYORmXIshpr9nPc9cOHfq7zrvd9A3VqOSoSMMFKOU1HxxkWsuETRItHvahhmFPuJCW
Epxq8A31YEIhqKMStIjfG1GPD1qHtGTi+5WX3z1AT6pBA1IDJ3uWTdhbkQTwslt8ijmgwmwCppTX
kp8RMy5Gmb7LCOsJfsteJ1ttY6RNdj0udb4WnFkTvYMiPjRTlx4du2XvsHXaOk2IywdJq820Ipw0
mtYzbluhWfsouSszZAxh1H2QbfClNRQH6o5Jj0NffdSJe7Lw9heCb7eiOLMNewQ75GuFvlQyuQBt
hJd7GpsdVwEM0I2GThc9olmb4joqyd9xDLGUMvB4q4jiYjXoPbKPEKzOarHvG/R1PRHXzLb1jdBQ
k4P1tP0ejUuD8NEoIc83Q/M1ceo1nGg65T3Qz2RqTESMqI+EYwSuHgTi3KbRbhjm61lW02Nho/sb
5+ro9F3rVk2AdjCIPSMJbtMG8TVpSEdtae8YcEyv9Lx9InmcFpzsmuJ5DoHpAgR5GnQNMdfQwq8P
UALxe0Y7XZpRxYy03AsjP2pFj1GqQzs9TezXubTVDHwN05OWgZeFLQNDq0JZ1XI5CNnrxVzKkNqi
wGUW/Iw0o5Ib9WOu7yM1VrzlrA+CiGEJI+P4rAKHxDxASAXCjkpFYVhN9a5Nwc8oUnAvNzhEZvrC
fLBMyZ4zU9sOSzga3gpJi48MC2+pmMyILYRfyOoXJ8rPaK6BnxfM7kg0JG5ay0HI69JV02m019Rs
Q0Jy6Zmxw4TWdh6AD3EQmuyoFs1CwRz+RuVkgznL+pjjGE0IwvcekNxWNcUrDqqOH7FpTmCZJIKO
IFhUxbiV6oQ+h9RFt5P5bod3WBwqalLA2nrHs4T6Q+5opoilezS9WOQcbzOz/UF+Lbl9JCTqL0GJ
txQL1kHu0HlkffTWyRSFEpgBSZm4sSoYVhFk4rV1/cIhR4EpgIanyfpro/XiStEQnspmoSJzl981
U9zPDT2NzgRQWiIFaAFIO4CqMpF+RgCMLzNSfbWkVVYu81iDKZzCGK4S4UnCOGELSiBjppyCObbv
jYaGiKB5NVH8CrVYOVul4pbg1Nx2QKqZVmNxP2vyu10p0Ttzm0+DZLNcMR8Kx6CqqbWfXN9ec5Pa
i9GFjLJuyrpvdpQzjTEct2Edv+qyji5r3wsuqLGOmbftKatxajjlKFymAt8+cT0xDD/fCBnEWLAa
Gk1suXTRmtDLgyUyQE7K8B6oRNmqKMXLgNHJFDQBrusBBHGmbAlBWzQtylsWOI/FnOBfydaTFc2n
YDzHY/ZqK63wZ7Cop3oEFUbupuKasVwiyKnfBqGDUOIoL8EmehMsvKPjkEGZMG4p56bYDkpwzYku
IZnT0a9CUuIQQykPlVMzN8xHCaknpjijf+HiFd+mYwep1nbubYD+XjAHqP7r9tEuCtecSDgbyxpb
aqnd6x3nv0LRGzcLiVaSZMlHo6pW2J8CO8u5zlHjGTn3FaPcQB0ZzG3e6IemLMydhfJAy6zeDyQG
oTZOTi0oOAvlMn4ERklyXOKTZ6o3RJxR7E7fk0QJ+T2sNmmRODuNscUhLPWPOJecmzipLrOMqVOo
2riFdAoRy8bxkhcM5HXTMxNjG0CDIxaRnqVTgON9FwhPck78G2aENdpeyLBWS9cheNYKYnZnDZH+
QD8jSt6aqrQuNuVoZg3TlTlYTw7iuxyrH54XffKMSvoq9N4Xpm0yc5NurL75DCm8eWWDVkJU5Kc7
KDGAn4ebOmDYvVTtidcut6EFGFZEobUTwYLZHaHgWfRIDYJkMW0wOLAkFMWBhAZhUjljKNSvwrlR
kbKOEK36/jUMpaektAwSQJklR1Xxok5zvlON9BgErbyZBPZDrV9Ell1HFC8+fklwIi0Bge209tJI
NiiGMKfOEUbGtv3RAzxr2olu0iwwdZgNvIK2b7lYSVDrFLw8ckF8vREX9PZnyhEjV7hNojjZLlFl
y6tVvlVplD/MfgkQy41XB2Z8YifVj8QcSQ+SzmpjnrjWXgS/7FMVGIdR1rJNBJjvkLQcg/kCWS9e
RmbFu6CBIyOhZihO5G98hAnS91xw8u+wZXEhISHKHLg+m/VHFhL3ECs28uJyIe/89Wo0NbeiWwxV
hpEfRscok5v14WFt2RON6mUSMYjJZeJPEub6oGXxvZnXJkyEdfvX6vr0v7z/++nz0PC+vrctmw6j
8BVJfPEvIzwSwK5Xrva6ti5WlnazcLu/N9e19bb13u8H/+m2P22ujwugzVTDhwKRkCQy01tB3EFa
8Wmm5SP+Wl1vXbdnbeQuKYf2oTqklyzvZF2wd+G4/d6W5uCf24SqUDts3fjFymdAqbO0cWCoqRud
UuaBlOKZTyl1ez3Ir7IKMGgwku+3ImjzAcJcJEfGYQah7To2Q5p1s6vnf9yRLg+xTICs7FS77yes
D1s3JYpCvimi43pTbOj6gQxpnGy9nJIuq8HtWR+33rMuyryhdcuk8y6JNYzboEPZXN7GenenGsa+
VD8mXTUQDDsD7lYTrUAMRezIwAHK1kIrsmqa+UHGtbiu6P7qSXffJTRohmZqNmZJ5te6UMcOQURU
NjP6xhmFCNQZq+w+RwmtRWEbVD8TBfYjF3C9oWMWtS3tQpI2UmBju3ihOCULKKpYd/Blc70tzwXS
7d6C4tlAmS2VAXvDes8QFsrsBUQPZoKq/PfzMvJx+d178xAARyPSe3mF9bWrUFrII9JAeCp00u//
9+u/rC/76zHrXWNHJ0URBa7Q399U+vs7Wx+93vGH1/5v7/5+hcpOWt/p2/33Y//wP0uCSOK0OWYK
A2CYWZz+7ByQArmRbhQ690JHuKgq+OysqTullJ7BSUHPGGzCbXIppnT5RiYtYdd1QFegjPYA2os9
6XbNSeoFXaWUPj7hD0M0eEmXEbyIbqUuQXmBWCHES3obGvnL1KP8MNQ04puMoX7DyIUZp8EsG1KB
ZJrUxOhZqgEzT6fQRggwMIgGp/UDeh+SSSmg7RoKb84DA7DynApOaU4tI52ViXft0sCtwqHGrESz
figahJ82cxF9BGrQwvAo8p9DSF51U6GBYizg9ul06SnRudjlUReZ5UNn0kCoSbBF6QPWhSqZy6Cb
fneHX5GIp3Bfj8q9ahU3DG/bzZjJCBHiZJdxCd4N5NAAOYXBozAvk4nGhsGIn6vsL5lScjGLg/48
KjSWejqYikabrl/U4BlxqEM5Ti4hHCPGNbTExlyRzINBkowp4xrux4RQ0q6k5lLSWwySmyiYs00+
O0holO7TCFPyGZPaclVHOZaR6JGfkv5OYvkhtDGAyJbznCKr7OiDkIoFoDXsUfSQC0Ty9FtPbs62
Kdp32dqmWdbRaDTo6KfphZxoNNFGhYY6wq8brHTiODjqxg/L0N7UtMc821JM0ydlZ5hox6MSYUB5
M6TIDa2sfsZlkBNVB+ek6cLwqrapkyopIZSJ0s4AOTg/SHo57muLuUNID5Zg9uZoCelMn6AZuoda
ZlysMDPtChgmcJ43NIPPIlVOQrMN9GN94nV2eS115JgJI7iRVP29qJe6LW9HYhemOKISbpj0IAML
jDFpUHxZWXzMAoFxPKyl66ighsblDKYQyeJbM1PPIZQRTR6A4baUA2okMOCM1U2RKi9yp/00U9LQ
QswVPPWacgAHTDRfcsm8H8xmvFB7VKEXe6mBAsw0LGdnwaOpKYYcJF2ecE2l6V6xmQUVjnS0gvtU
H4zbLlO/DBUXf5w9AvpHQWYW6Hb116GVwaV083O0k0JS1uRZTXZ6uuh6ze6DZuAy8ROSZxNGdelK
THxan3lVwllNy5WZ5gpjVq2gpY0Eti0s2aWNpXplan2EQxM9lZS3gsCpXBKut7UA3BZQ190GeXCQ
05ggt/xRXUD6Nd+QRGQTpc7SeFTK7pTlDho4sk5dPRfY6nRjN2iRveuq4LqNyCfR9YLzSEmMxYjB
HBPW2A6vddb8kCveQV4hgs2D26pULm00MvXj+x4kbzAYCmr99KmkpkQCAT4BtaWEJ0UKahp0WCmB
e25iBC9RjKh6LmSYOhD6N8CQN10UXJezSa2X4wN6hPTBdA1FhbwvgBdfhf1RR2EnMPa0DUglTudb
TUDjq6Q8RFOb1++5SdmghZDoaibwPR19m0JpD/FL2m6tWRf3edegMkwQyvDdImDuIunMmB6An4Lo
diqOnRWHF6vnmhzSFtL1ONyOmvLDJsgQNUyB/lJNHyc97v02XVJeIss4D1Hw0VFC60l5PJOxII5j
z/uq++QSdxX4QAIatnRNOLrHYUAWM105A5Up8POWB7N3a8wQtCurEw99KWhbioe6bWW0pdFPVSNy
t6ZYsO0MNL+joiqM4XlRusRoXEh3RrPjOJtm4Zq3eQfvJFE9abjhLaqu2pJc1/SUPvSxrf0CRiVt
fJSwxDYei1B0oPNQkyLk8GcJprBIMFVAA8pTlMZma+R7VQMsZEjRDWRRgUZrISHQvdsGsNH3HQHr
9YwujGbVI4FpmJqGW9G280a1qX1MFWmogRzqBzKPPhJIqRTais8xAUkoGoKJq0F+kuS65VsHgy8Z
kDLrbjrKho2xrbe2Q9JTwi81CjyatWBAC8wW9Xg/dip6cD2mWiy5s1rNxw5xTWaE+fUiMmPPtcoh
PqXVnHtNnp+ok5IhvArQY0DXCWDmqbYav+/Q/4txTg9Tww/tzC2U8Rg4TTUElBHGVytFA5KN401K
3f4gKhorBMEAzSART9Lg68sjUQYIXsHcv2YmzXTZTK77WUIfPWG1MFUsTHKjbUIDKfw0TKe+SbJD
vZ1EfkvcFOfUwnmD9ksxv8PiazZPqS3HaGaqe5OmVjHHUERNrsy5ZH2ay6FqqrRw0vzUCA4ganaM
9ubxPZDrs5CnCmgOnz7B8a7IWLLtHAtyHT0QqGUoSHWJjUSXk9cIEaCA8nJwuE3gdrSZsUEtt613
zMTDbmtLfyjbLiR+3HiJM8iGCYk5h34h2IhloYgUM0VYPEZSFB2ivHEOkz6+RBKgirbQpoPCaA95
CYtGMkLPyJETJOigCEsulH3tEJS0VA/JGfTHJVpHtpgc1Mwj7bZUfMJguWlZqL+vrZu/3uLyhDaO
acx56w1DpzKcG5d3bgvlQUozID+WkF0bbzm6yOd87BYseOEzfJwpOE1pd7BVm1Ua6WTGmIXmKo4E
gKRx/AImYt68aiHaf8VB57kO6deFbrMrqMti3YSmTgWdCZurd01/SIMfod5Dxl7flNa2glTAqb2N
lj081bkedEk6X5lLvKCxTCJqFXRJuSzWtT/dRoQd100Tg1GjJhQn10QiqWJIG2o96suUvIi+Z0JX
LL/l96Jdxqh9bIQbmY7zRq9pdu6Uhcy6IlLDNGTOUsj+2HawEpZFYhlImdbteIGyzjXVGCfTdqY0
pOjqraFC8QKZNW/uhs5W9qYFscheFnOGkFfq6mwjiN+CVAUs9tBXuM6a0riOrJIThKmqh6kvtcO6
1siSeqiEWVLMoBQbLozYGsg3YzGDKQdb63tY10ymuq6pI+GK4hOR2sqha23lgI59iMxgb9TQTNQU
0W9INrZKuVKf9pF2R1ukPBSKXftRYgNla19nwTiPuV6+oW1Q8xOWshuEEpYdq9UOlapoh1YDVN9z
DYXejvrAUjlVLuhkWJeOBWV/4YllATSFCkFpRbduanXiLQbmMvQxL1UQxL5CIiglbqa8HhGhX2KZ
x6yLfllTRICYftYoDP0Tk2uRN0j+JQWRFf9eDAr2JYkLGlSvykGIm8QonFlQX92X3az4I/3Rw7ws
1u9/3dQoKWY5xRy+7hCA3vIbMHL7x8IZYajYaAU2s0PCmpUxIVIjDVGp8MsexUvNgNdZQMLfO+C6
OSV4ystpDty+te81TbxWFZ66YV60ksmctNtIHt817PGc9629GKvjv+X60EZ6J41nFRjh7Owp7gDf
DLnyUrMGPpn6ZEeknoU7TP4xf0ZMIBLKhB7yaniOnvNQv0sP5ZHWlIxIFaX2MhaEuZwwIN7gaLJO
0eP8Cl7sc7yhYxE8Rg85Wg/fmiCcbvIvIIrLQTn6lD3pIFb4kmgFEIyrkyvDwJ1mOTXWbfdSLMAx
ECRbTurzPTzpRgB63fayD9UxGnby3XzTfZRsTsgGySnzyEmq6QG+qhy+CmmgbvfCvzLpxSH/aq7k
O8xoNAlz3OAIb8xT/K4wi8Ge6vCkGTkDfmPpiHeqSzxGzs3o4whRdXj/H4hhgNVUgEYflNdbAFZe
fCEb0rzCZozQ4kGiUiptsZ0nC2jKPk0f4UU9oU4DXODhj4VIkNF6/ay4nBFMd29+Gmf1XvqhHYJ7
6vGM9VrsWBrsXeLSTowZOK2or8nzdBN8jnjDnwUM7M4PT0q81zHw9xvBSdtkIrnVa3KaN1D2xQn4
7Fwx6b4qX9gPcMDPdCfoGp2yY/KO47IiD8RT9C15GDocpQy9BcZeAA+9dEX6oYUChYoa6SYXRmKc
N5DEO7cn1Bb++B7WV8bdT6fbdhNS+dOEz9uuuRju9HrnWPdS5v8B1375xTr/W9HnlzIuuvbvv6k2
PHfGhVNYFvvPv/+G8EQ2ZIYThmUjTVUMw+T+j7e7GOnM339T/q2qR5FkmoJRUz5UEpIVL/2SjuUu
fe8P4R2U0wzdwlYOLrHlTrlPWdE62dfzB3sI41o0etnCdplMlzS/gGETsWILJzUJ/cjeB8UFZqeo
YKi6muRLDrmyNuMGX0Xy9wLRBGXg0/wF3W+bb/NXKBzXeEB31dNwm9zlD9VTR8Vho7rNz4RoJPsl
e9MxuPjDOTtw7UeHKbPDYqzfaf5ER8K3bjmZoTUgtILrLKeAK3z7GsamySfJV3c5OjZg3lCWzjru
qO7JugbDPFLNPpmD5/Tbn83waT7kJ3C80RfGBAwN1hcOKPI4zCOzNBdg2mvyjhhSJgcOafGVuKex
8FDzo2O1gVXMPRzV8BokZP1IyfYYZoOTccsu29F+vENsVj8jsbDP5faMUQKvLrXhjO/vgCTq1YoZ
ZO+yd7T6W+lWe4KCuXW88Of8Th6ap/nxQ7ZwGtUXm3zOU7+Xd5Gvn/GFEg1cbbBPeVjvu1swgAie
8+cSsgiuF5RNHnJnzJEcpxZugPfE28T7wgDXesURNt0sCIAHTd78BEwWWx6jA7fbxO4OmCWwTzrY
EQbCY78YL474FMCpewqBnIB8GOmcKJFDF1/oDey2yPjOk8sow5XqHUSGPR8x3GoX5ZNY+Ho3vjEF
561yAfeNQ/06HZ1X5pU+I7ctY/OdhGPIXUAL51fjB0pCFKLeIfFt73/Y8+W/2vFNVVZ00zIdR9X/
644PyL5F0aWKs2oPZzxLZD5zjmH3erScF3VRmBLc4RY/sM2gbMJo9IgjqV2I34tW+X94MwQh/MtR
qOg6imdZJ/vgz0ehkXSj2TiDOMcqtUL+yAaNCm/iKwLRhsOG64eLz44IauZV4U3V3YQ0cLFZPuIf
iW/Wt/P/a0wFohyV09b/+s///TH+B+RE9617+9vPoou76fyW//z7b4/dW/THlIp/POGfKRUykROc
CLFUmIqhajp7gvjZdn//TVIU/d9l8iYcQ+F34bexvnMq1H+XFdWk1yM7puKQH/Hb3/6RU6FZS4SF
rMmGYnFeVVTj/yWnQjX+9RytO5oma7psajpxGdqfztFlTc5cOdnTtalIYFzXRAhiHHDifK+aZIxn
V0Pc14dfq39+gJ75GtPCfkvNc843pTVf4sjA+umUnV9YPW0v4TwNpSG2fQkrf6oRlqHEiSx6t00P
YKWRBJlLFJUkZf4aSynGnzMDhZ+m2G/HNNmWjWRuJB3xhzkC+tEaFWSXFZ7zGdMKLbbXSJpfIiWx
rqhgxbtKX5hWYvTVvOcCQBzIxtGV1s9qRAR5n2J2jQVn3vWT2LlTlDfrqqSUMGLXVT2foXzacync
IaCbytQLAfp615qW8eur+MPLrHf94VtaH7XeKJvg5VvGln0SDbK3jvQVYg2Hl3U16EW21fXowVim
AOtN62KNaVijG/7qNl10i7hmeQopDv9c1dcJxfrM9a4/JT+st33/m2J94rr9L6v/9/++vtD3vyFV
29hPcTPuO0FIiLwwTNe1Ydlc177vaFO8P9+b61poLNEg6+r3U75fZn3KuhlhxtnIMbiZv3qwYpgz
XaXln/7hFX/duj7dCJckk3WVkvJAgsevN/un9/T9/9bX+tO/WjejZaegrkrN6ffPU40607l1m/YT
lVFqHYg/JqaUxbqM1wmLnrB3rqvZMlEx8xrjW1P6602/Hlgsd3w/5NdrrI/+9aDl7u/NP9ydrj2Z
Xmea92t1fdSfXm7d/O/vXv+F+H6XKJPxETtxia2aKBZKjjSN0uWjrI+s12aPI6QKrwp4x1/ba0dz
fdD68HWT2BrGbHfrresN3680mx0lhnU7W1tUvy/WBxZrb+n7ObYECaPPYXM2kXSz+uU6pcARSiu9
PvxaXR1zuaKCl1xuHAvMNJXhIPyTCJcwFEjEQ2/prpCkwU3129ygTacUeXsI7L49FHF7siZAjlYn
TbsZPB9JZDS47KWU82tVWYonBt8mxp+lZvJrdb01gq2gJ2Hkr1vrYn3i+rjvzT+85Hrjevf6wO/n
rbcFKqKxMinwmYYz0M0hL9+HqSbpgSSfeZn8y0WmL3X1mMC/7oe9nMTXhbYm+jBxRXljLrcib4fu
WtJnpJgCmsaJx4NOVtGumCHMTPV51uuH0sgmV107zms31zROTd4y+18ibuzlc69r34v1tsLUQNeq
MxCv5fuYGw0PWl4nnNgb7VlPaozulmLuoqbW/DASZOyGLDJTgUcwKw9xPgrmJWErH4IheHBM47al
Q7Spmq4jM4QBeSxq9OrLZt7UxIvzKdQB6Mg00htOVNHBZbBx3abUN9EOUqeolvqP1WBJRLeESruG
UNc/GdrwppEWv83bsMb02qM5a0ElO07HFULWgu2oEDSA+saseszF9dyCkK7bgyFZ/1hr7UbfWYC5
0HvwXccLFtVE6j8tJZ9sqfO0lY3+bV39vjEe5BtNRDP+Y46gdREtVZnvzXWtmSRlq6GDH5Zy07pI
owYrA+U9x8pwlUSmLB+k8KZGEOGbjcmAuBIcAlPOKJLMXQbqzLSLpr+ojP9+7Yja8st9737r2nob
7QdAUANG9YymtFTSz7WXo6DCRHQwGgfXxPf2ular/cg/c8g9srXMlaxhRDNlLb8w5ir4iRHj/XU7
srlrrAN+FUpSm0K3OiRfAYyMCSHIVW8LEDvyrI+HX6sdM9K+VffRPG+JVAPY24BNCyvZvApDDsCF
/J0uDPB1gVBYX+jgZg8nvFuI4e3CDo8Xini5AsXHGba4FW7BaC18eQ5kXH4jI5qdMt22yXa6x12i
YZa9H3/Ykb8AvCAo4Dp+ynbSVxn5oebWaItUMIWb9BPzZXrBhV6FaNZ4LbeRd1P/4n1o1RlfmN7u
GOPLkTfQ0/csQmLwwBr0xSA9FJjj53MInHryav2zD95QqfLSSbPRHFqkXja63TJhAPMmR2+5hhWM
XC8IU8fe3mUhTWeMQq5ZvkTTPp9/qiqZR4I0o0MsaHnskbHINPpJDkKQbAMW0R9NHa/YXtOOQ/hs
/TSr/WQ8Gg7mJa9Rdk1yXZpPEQCV7BREng3GaTrq6amIrokCh65mN3h9cQRu9MifqeP0nVtpfsvX
Sfuw5YSj87bia4UEE2cvYasDifg1VhhfmUwIvFKji3aAVwyqmyi/ygtKWhupP032XZH5on/OmZT1
4aXqPs3Bbw720QKtAeNz8I0YncLGGt0i20eSsbHtHT0MgrHC9I6GRa9vAvkcDgfT3uGJDeyd9iaQ
WRclCbiHKt2r6Slv9/S+S/kMPaQdCHDyMu0h1p6oS+cXZkBgq1ogYMwvv5BQyi/Nky2hJNppX8yp
FcZrN8p13rpStguA30Wofq9Kx0fIOjwlAOA9cRPC6nvsrmNAfXTbNymqPI127X4y9yMTz2hPB8ho
fnYWIQfHsLwmG0LB0wOWZz7Z6nsyM6TmNLkgHU+yc4uosTR9u/Gj+dDAJO2PSXwYZo4L2koLixhb
V/ikt9d03ucjBUy+b9B3eHUTPpt5hYwsxAsFWQqqP9zq6ICtPNQ8kx9w8NHVGl8cs7pBU9GDYler
WGoOylfZkKaxr+iMyssXxveE9PMKJzh7p2rtanufSAsUDyoHzg1erPtR9keDyTrZL8UWu6dEdcnZ
FMl13NO+3QgYE4D8iL4Zybyo7gyJstWDkx1meQcppN3nZPaAyqRzWB7xw4qGocPJEqQINTBqMJwR
CTCn05U3/mB23FyBwSHViXYwVQ9KmsNA+vZ2Srajz8cMKSUYxDF0ezEfiZZQfiY/TIm3Csi19Uk4
EOqdAAFhbuUHlfQU6VUurmPrJn7BR0NLxBwOCuYMfZO/OtSpORRCwPuYPaiJxncz9bsZpApHLRU5
OaZWF7kU4SjjWRNBzK4QRxUbJ9JoBT7AgXVKb5O2Ac7YSaekee9yP4X1nSgPvX2D96dJdrlzNU8b
6okIAR6RlhBcdgZoDOSBAkZJERGWD20yfSteUxDtFhIaQIZ4fXymReWLREeJEyfIYtOVa5dXaSU/
wVKeuXznZ3Zmyk9n7Zj7BcQvD9oiyjG7v4LHAB+e/sZmtDa8E0qNKHqG7pGJk0Yh9di/GNpL3e+W
kueuv1M/A81Lmx1vzZqvKoQumX1uKp/3FEClz08qJTLtyoF7Xj1jqMFRqjnH7Cj39Ca3pXpfQJSX
cbpTOxOnQZxMeYvUPT7PjtsD7HnL+LlqPH+T5KOchp7VANVONvFj8Zxf43+40alyd/MddFIcOip4
bg2dh9vD4YB5aSge7suh9rXsWhnR+F43wZFCZ149TuW2tj0Ltkl2SxdkRLN1G+dXuJclNPdQeLJd
d3GeES06H+WTdcz03bjTvWZhBlf6PrydjymCS8Ubn+Er25MvF67AngE9j2MZ7fGLvIAnvRif3uDs
2oxr3SaIN07k0oKSGAVz9J0q6QHFVz8/6PNhmm4Fk9L2zZFPHcLsYYGI4oWsyPYDRpdQ1d1QydfL
+4c+epjmg41rH0RBnMB58SzTL/r7MKHn8TossXQwYOPoOW8J7eiuVYI4qJ3JbICjGjZ4uTL7Dkpz
VhP4dDLH3cCZJT5UshvXb6I6KdKxTX2+IUqUmHzR8cbjklwAYw/3ARKBmXWMEZ/QepOrm+gl1o+8
enpkQhPRYAG4C1HnAV6OL+7gBSjQ1TqPJgLRVwXzbFeDt4+h/l0BjO1HjQ91/UHGX7ChN7LBNb6l
oNm4H6C5q2dUBOYFsNRev9XSLTpTl/zei9l4YGF38GfpP1see5rlpSC0PzFhJU/hA9VI+d46i8Tj
nUPcoof1PDoEbO3gLkBPvtjkAITX4fXP5pn6uIGH/koBVBNs0F3jK3pkQ/LIlqAu3roj9UFo9FeQ
JTcKbFfj7uP/cHcey41j65Z+lY6e4waw4Qc9oQE9KUPZCUJKZcJ7j6fvD1DFVZZO3azoacep4CEp
EAmCMHv//1rfWvzM180PpC+rHXIGcaOe062YEhegm0YPWjedMelT+CQT80JT6Em/w/dBZEGCxDlf
u1ck7/y/H59YlFItdEWjXkUbEgNcnObrVjwADrfCDSxpQAY6xBXUPv2SEDKGUMQwQETp1rhrF9gX
fARIrxWs8GCNc0CWN151x3QJWI+LCaR04DXvtVW7nKiOOmQMp03P415FXq+s3onDXY5Ia9dQXZUn
+g+r7tXFvnIc1lNLawHK/of8SAMZklD1hrd8neyzW32b3MoPHgEfYNaxPCREWYTnFqfnA6xqtmoT
3FovwKP5m/IE1bfIluO7yVavAe0jgPSzXUaC2RIwLo+8h2xqFdxW9PnAzLHbn2TOMMpEzJ4elKuA
kn8vHqszacJOe6MfewigN7ixwBdzsDug2DV22pJYjGN1bm/Knbt5pZs3HsdjcVahjiy9LWqTo+2v
id/eJoAQoVUekUCXV7y1OF+dkQHCkN6zBF3ABTOdo+74L/VOB/T2Nqytvbt/rd76Y3LuVxMHe8Po
4yj26dGHieQAZl6CkF/HK3tBzwUIoLtMFiyyyk70MhyxDG/qnUGW9zU651fpObjrV80buLFFeMWM
8qsAH5kDbsxXiGLrF+8JQQ66visAHAOBG8klHD00F6aOx3v9xJWMQ4c9TGgE3ScGiGhxvOka3t2M
d6BZ/GW+i87SVl+ZR/06BQO4y3Rj39CZc8wXsrAkmD0no1yOLxCElz1JKlyhQDJgAHpB/QpPnpvL
C+yj5QYSpoOX+8Dh8Bhe62P3KzpbhBMUuApwASzNZ/nXc3IO7mhJ/fJf0g9s0OwJrjH6QT80JxtL
NvpFgi6bE1I/p3mVH4JbI1siCOGw4qQKFlf5Z0qA3VKGVPlAUkm/uNrvGNmR9q6jQ3GbAAfXHsqX
4cyFkAuk9la+hD8wGJ1Jhezvo0N0EA/Gsr0pbrWHaE3DgXg2ceJxOa7gZC/ep6xLGNlEVa6oFepH
+sGk//nP00G3lZ56GOMzdJ0rXPGK/705BTjPpy0hiGCbXrgl7klmQf79gH9rNx5Cp3oYDx7XmPqJ
xmp24u4U/ZyP+/oJzSHqPu4unEWrKbSaX2oF27kmjWBmx+fArdMl53Pwsx5X9RN/42QKmpVBighz
FHaNhkuMDJAlSk9AFf37+B7eA54Po4nHDv4fj5w2bHCe17BEH6R3Un3wnS91p98BAOdsuTH23rbf
9fwgw5nE1RcEOHR+8MYv0mvHkPwHuAH0h4/SBfq4M/VIsXYoW3pr8mOnPkcbeeftgh3JjHjsCwdK
5l46qacajrJ5B1WAoV0FzugDESP8kkRwy+xvoifLxFkNPG+4kzfmZTw2w210Kg8MKXQwlRW46wwg
LHimm5/Bbceu7qEsEiix6hgq78NLcDs+9fMFcL5KwLDlolJoi+oh+0m3lYsKOPN36AP8B5g/4/rB
bfC9OxlcCB7rXQriX2Gq9lZfir39nmCKwKh1Z0NyfONZ+eI/68f2YuB6h9J0BJlSIa5YNiWKjUV7
bz7JD+Ulwg4ybsDUMj54Vd4L6OSLyQOPcf0niqLxiRti+47Kms2T0ulizIWNIUJ3ItllBfAC7uFi
2A/r93bLCA+Rx516tlYAtbhWgBVbg5vZw+EvXsfk1A2b6iG+cMmLL92J/RptScFbSwdgcAqwVp8z
lCHQUnmVd5jcjSM8XcDaCy3nTTBhKzIFudwYG/tC1/ycbbFj6FfvqXRygPKoUn0uY4/e9t1f5Wt9
A/7N3fa3xrFdQONahhe2uy/WChdJkuwdZmNPtNu9d/NjfKmRDX8oL/rF4t4NLP6cPhEUv6sP/hTU
IIDkmGtEpdzSxA3DQeowHLQP/Vbl8lzuumW5kg7KPSENG0aorHlzQ5LSHWMKkqWmb+/t20O2GQG2
t1wntiBNl6jet6ET3mMYutUPRBHdOUgPlSfBIYDYiKyKh5Yz85Zz1n2ktsgPqP1UwSoGa/lxeBve
8huoq3fJuT6iHjmbP+yLfzXvlQtIhnHn7g3ioyySLsNV+PJOjtRdf2g5ndXt9D8DCQM5hOjqH8Ub
GZwg4CFFxFu4DnW7lJ7leAs4Glo089lg8Wz5J+408mPlHrFhMy7eG3tM2Bub8u6O+QIhKApSxemo
FQ8gkmKH6zTgpv7q7bUdYqw0dHC+juZPeYBf7t1GBgC9ywhW/1pfbXvl7SffdckZm93ZT2zEu7dh
gD+lLTdTJTSaEpgNYarMjZgfzWU3aSpEZpM2aX74fK8CUjcnO0/1J2vuDkzPlKlENReiPqtRUz50
RlA0sxCKUJgp/3qYK1FfL+dn3tDRbe4Qrs9VqHl7LDme1Gr5qjOV+6gbe5DlkxiaNGs171CGoldR
cFWnbXCopNeWYo4ytg4tlXXRElE+yJm3tzirp80PpG6LmjnbyrJ3EdTkN+UUsj0/MHUxZAnYcIF+
ppxKefMz9Oyo/1Sg9T21/uozn3yK76YAhHhGmZ5GNST90UeeYcRVtkt9oBCBRQXTeoDvlaxHj1iU
Lk3vsrHAJZmqTHgxz0FfVIubUqM2GBhUHJTprb4jd9z3lWpVD9G7UhtUX+ilhj4j6hwxPaAl9EsB
hYg+ik9DTuL3vJ1UtegIyCHaGj0K0Km4OWKMMTsLVeWCW0gXarSIukhPJ3M8wUal0urOnvrWpE8f
DaQ02VMvZU5On582vUFJI9DIx5hLunONd67rzs/MuVnXFcUhcb1kE6qUv+eHYerfiUmc9fVeLjXB
tvQ9x0uHlpKK0pEHMIXM45EhaX56OT/IOYWrtmMGNtdB54dckuDtzU8N172tm6R15rrsZ61WTEH3
ogh47EC/bIM8hk4+iRBnOeLw38/0OUFvqhbPf/j2cl5u/lg0K/OSdHjFLEahu/oZydVPubeW9Fa5
AETEdUtI5ID8ZAelRhJnl+e4zvlePUXK/WDL5b5QVNjFGagQAgwaD3JPo3IlmkBy+dTF6ScY3fws
suzDmPrRKhz7mwwPqrJ2C6qMSdGYLUaF5tIUmHRaySj2qGRB2FFVp0ZqPJrCanafr+Y/2DIau8Cj
Zv/bm/PnPl/PT9se1pNJ8M1IzVXngi9Kisi1V1I/rvRJPfj5fH57fkjpVe6xcZIYOC06v/z6a4HL
oS/aePPt/c+1qPi3QeD/94eNLr21GrN2ssJEfyYHkOIHWT8FNl3QBSpzyOdUNt1eQ2oyhRS6U1yh
pLUC+23/ksVEC2a2tvv62/zMmzRv1jjyHeYPqEZRyev5T/NDIaQpY71C/ZXlUMHnheYPUb3GaKnM
bcTp3+sR1RFpMa/q693P1/MH5o/OKw3NCTowP/1a3+eS85tfH//6zOfqvy/e6x6U2bK9//aR+R/s
ULouu5Ka9tdqvpb7vmW/vf7HLfv6pws9ijdistp+fdnftv63b/f5dP6k+7WPf/uXPp/OC3x+Qbth
nmnEVG2/tvl/3CfzlzEnFfDn0r/9y1/f89uXmVf7H1vw9U+Mr2OtPdCme5k1tLOkdpxsg/PDt/e+
vfynRegBUNf6thplblp9LT4/+1pmXm1WTP7Lr2W+/vxP733/Z+ZVfFvt5zKmOt7V9NucZmraWHMv
1guHbFNU4ac6eBaqzn+dxcJfL825w8n1+S8ZsTV3Vee/fz6dl8+oNQlLbzb/tIp5ifnhazWf/8rX
1vyPn/vakj+vZl7ua5F5fV/v9VMX7P9ryZBiz0rI/1kydMyaoAre0rffdUN/feov3ZBl/ZelGMK2
NdXSTEM3kFb+pRuykQ1pluA/W5ERLqAA+l8pvVr///xvVf0v8CkC0ZDFSNAWNpKiv3RDghXamiXb
phA2+iFb+X/RDSmy+LuoTFEUFc6hpuimrmim/l3hFsBEa7JAKdH5tRh1fboooEOvxRg50WAFGClA
NHL3hE9fQu3pE2JXYyTAAD9lvxhPPomcA2CYhW1ER0shRxrLWF83+m3pJg9KSIWFU3KVaZa0tmEZ
MKm2rI2bw9RPe5oqCoMqrd4ABgJZK8qXWMNgjHOpXQa0+ldNmQALf7IulV9EGxP7FMnMhDhlz7EB
0i8NKZGmjbILW8le9jqkCck1j6ONWLkf8WfmNH2ioiF7CS2qlVKPt0s2okjeJiTN1tDKa1nAcys9
vmsGwGrZMoRAzS5gK9IHKEoL84nU0Pdp5V3jkUcKlWdtNiqjd4nwkYTyl5/Gb3nCCsp84F5NNvRQ
2BmN7KI/KBbTP1rXGJgv5VBtZSVjyobLbB203RYT/AeQI18p85VtSh4EENodViZUJ8p6JmYBKedA
rLyVx5zE1ozSSZSWwJmAvFsuK0zDDHdteWbFlFt7HSJd3f4mgvsH8a/ynweIhnRO0zlKOObg//xd
AhkOVtlmbQ7gVLWvMqoQKAk8xBaIQJrkOM6gEtETay5yw0ZpzHLHwPxrZ/55W+z/OFY1RG5o3BC5
WaYiW3/fFCEpcu9FUb7r0CCQ901yKJEEJWWQ5sYTyYNkpz8DLf63PTCJPH9TP3OKaKYqFER6lm4D
Vfi2B8bGUMbKN+JdJQVHuaCXxYHtjpRDw3Jd16LcDBJc2LAb6buUtNukChSji22Mr2Hsimx8/PN+
EN+UoPMWabYpKwYnrIU0++87IpRFBW2zineaz44IUxBMlV2jRO4IFsnoW0oYqEiIjSfeBcDBNB4d
KY4QesCs71VDLL3O/tn2tB0NAzWbjUZgXtXkQu5VIYiWD+//vNHqtFHfd6OuKYalKRZyWuvbr+dx
BgRpErLReG2cgCSUOrSGdd1KCPxDQ4FzpNN97YoXQ5EBs3mch4ErGwvEsBmGwo/CwJak2rWESD6D
c0X/IigeYvpaRS/gRSHHFREpn0X4XmeYG2JRwWVzC1oC0vCODuHM5JAdIQIc9n1NfCYyKN0Xd8Iq
6nUT29d/+cbTgfHtGwON5ZuaqowoUfv2jXvoaX4SyWioayhdEqO1sggSElsffGsUR9W2mCpQEZaF
FgKFHemnS9TB4tGAAdYhc8jVCWLcJo5pQKGUS90JgEwHPd4A0dvXtsBDHbrnxo0waudcBOy8yemy
u292Dn1Hb4por0d4NlO9eSuyftyWkP4WmZyuCxePiKettdb9t/OFm9O3r63LzIRMTcbuY3LX+/vR
GSuViW8Zzl5d2tfMbjp2+Xgp3fhdatxmU/xKwdynAp5zXw0gKTO9XNNFq7zRQbhDedg4QNcmVhIs
4PlffpJ/2jYFAS8jK8vSNDEJvn9zMqAditW6NELMvlu5JBVnjLPnzCq5JVTGNZdMIrQpIc23A9HK
4PQmxLtnUIaNm3bZEZZTT6d5I14r038nyz3CUWLcclhWqwaSGUwjOmHKWP7SNRkKtriO9oCc7EAP
8KbwlHILnljGXVkCNYNDWIWttpK8YJkrOfWTMHgNoH+f/vy1lf+8hOmyaShIkA04xoY8/f23rx15
YRd4Ro4NxSCVSo+JSa9G0D9GDYtqDG7TQl1pKVFGtXqwXV6MWD1JofDvgE0mwFdJHv+XTfp2X9Fs
nc2wGfowlJmU0982SaNUpLRIEXc+OCKaIuNF9g1tUybpLo1NbeejItx6rXwQtoUMwizPAb75ZZUo
/7Yl02n422k6b4muAKbWsLdouvLteA2T2pBKidO0DmjeaR9YtQmrir3GCUIgDILrUDT4HsUBysBU
ibKMnNk6yfv90MX0tGrzIbaEu/ab0XB0oa8zzO1/3lvqNyPC5zaqhmUjJp+uJtPe/O0HbKh7lUbW
cymp9LNdKzZm0Wil2fQChFW9qtiNPDk5mEHhbnOf3t2YE/cjZFLfqJ3a2kcUomez8o8IKsZ9r6Au
KsFIhFZyIyRykd2Aph0T/wl3lFBcFdJD0/iUpwZRnWLqDwDlqbyakHL//M2Ub7eF6ZspNsxM7gym
QEb/7YxsB3gJhV4HO1kbaORRCPeLdjgEloVrrEKurtZ0hQW5LrVSMKyIKV676pDs9SqjZm8ie0y3
VAqkfzln9G+jjWnDhKmxw1WLOqtsfTtAW89os9E1iYwM7Y1Z0y2uwizkXj9cdbkLCeSlhx1E453l
qsq0A2kg8ehopdOLJmEQ6nFjM1N9VfWutKPkt8py1dxpAprEGJMOSa/bAAt2kdukcMzWQHqC4nFh
ScY2iIPmqvaysmjGUHrLQJ3qalsBIwQPE2n5WhsV0ma05tjhSOkyPbltCki/Q0aYUJ3B1CiEPyzt
rCuPvlV/uG2CDKJpzqmIlEva8jvWEezNvH6zxvDUiz27ep3Vfry1J8+SDW9RiqDU1xmdTXeqT7ts
yO2ff3xzOmy/nXo6B7Ntm8yQbFwUfz+sGa661CIlaYtovtx2Lck0RUI44MgXjxvduFGT9ta1DXdp
uW3qFIUVO2NS5A4mh0UGxntTlaCL7ajXd6amrnQ/IX3PkldDm+U78GI/obQUjqF5T25sV1vOZ2vp
2SXB2QwzF53dBTu4U97SjVzbKeT8krel9pITfeiuKmZOR9Sz0ENG+xkFsLEKSxHgnHfd3dCquH+B
dGY+1eMY1yFjp+n60B86YjvypvvVVeSl6R0tck9DnIxHBMFyoTF/qso3v4KxH3fDsrSYL6j07r3K
9rZ1pNJJlBAJeG7pb1V8whRJEezgLyYxwH7VPUncphluxAjUeQF2f5SycK+N/d5CEv0vniPl2/2S
k4DgCEuFAaczVjW+/0CyndZZFbOXpIB0ozqtgHSn8jbvIZEOCs4NHU0hSP1FAeYbyGh6NSCrQBvJ
bn2d4LbYFABe4MQDXwNHUiFB/PMhNF+d/34IYbnh9DSpxvL4fVIQSIKDSKowY05j4aJrCQbzvHUm
c2/HzbPoOM0WQTA4nZuNTgx0euEV2esQMEw2kcRSsEQnMYI+BNfm/dv+Y3r/7QC3ZNO0BFMH3bZw
B/39AB+sSq80XMk7qxTaJghkBFZN9xpTg3NcgaQvhyh9kDR4DmkSqCTJoXYIxeLzpucX3urPu0v9
nNF/22EYhUyZnApZZdO+jUrjMpdEC5ht26uxWOlqReetZ9ilWLu0TcHmCtep/SA9ekHgb5L8px2L
/E3NXmifyITOquWPxpqGqn6y7UbLP2jZT4YzzcE1u3QVuAag2kC9Afzcrzuf7B+dyyKJU5wVrQJL
r40fvQavS+vXEHJ676Y0cR8nnNXE46mnsK8+sjwLT0aY5VuKxzeuAHBbea27N9mTju95Fv7sVkUp
HbyXoe8fe73Algdhb22HjIJ1ckbV0LyBr0mrx2Y7W6CxkG5+yMNC0IrU6DRpam9vi9Q7NDGrCu2s
cnTNxBIhe3e2AbQa0FAHuptMHOEmCK5CFxpjRmKi31a/+LnpNoSt6ojB+lDLHNEmGRjILCGNwKag
szxijMYsKRJLP2RegA3a18KrsF7Y2f5JTbs7V9Zcx0RAvgLvBJmXCTQ3OUs5GnkNcjn2yOg2YyqQ
FZ1H8siDjeGh8xR5eeCG+iqhsrxVe/zi0FjW+oidOYGZTXOQyoU3hJjss/jFVCTSxiF2QkmGTcW0
CTV/q70kqaYz1gtWkW2u8kgyTmOPODmxMOYW3H0RboM0zhqgerbv+ph6XeN5FJtIEwQqtsOuTsSv
YYzEXROHb+YI838wEf9ZhPUQ3zzdQzBLGTQbV89cBM9EHdknJdR3VVe753jEaVGnpMSFfccvicKZ
UrkAWEzIVokjB9CLTUJr3RdLDbPJDfTVYqVqpEIITdkwuxGbGu41N9FG2o0anX5VcuUVwNtHT8EP
P+Tpuep6ic4f3t5C7qulrBsvVg1ZKvTSbD8ENuKNzvoBeDN3UrOLjtSA0BWin8do35dXps2JYzTE
gcr6gIhByiwHL0OAhCpDHFR2H53ZNhtPgi9u6TlObiIAiLTNLxQvTppeeRD4q4PaR8nWHroHDTIB
Ydac0wb4KGJDwPcw1UcJNREbc+Og2cQOB11lrMrK3AitPMlh7J8iA6+KCCOnMQgaVpQahLBuMC/O
k35rBNqtUEkyMtOecWrTD8T6Nqgae+hisZt4+z4poKnOUEjzaMaZfCsXysFvmTbWAm36NOguU9cJ
7WaEa5sIWl+muYhSZcMURxBPDkXZLZW1J41U3kqdMaIJcaY06cCZboSjX4ufXCU111XlRvg17OAG
zpa+GCtuX6r1mLVFcFtCzCX9AMipm8ntyVYG5VF1OSF98SAkr38UFR1GrZrbVD1kcx+lVt8SPp4Z
1SZyPffY0MA3cstwYhUya9Tft+lgnBgD5WGCVlDSEQD32gV0g3eSkx+t3JFjrsFb6yPbO9FPFeug
si9KbFpLP4MvVZkAlYjFoNY5RQC3vldA1KYhm/ebQvW9sxh+GOjuhqJQTlE7SqiCsgRRHnZ8KUz1
o5zC/8obxdsEY3vVEkEmShge2x6GgixxK7dlfwuIg6RWQz62Sn9yDZIVRerLt1LfrJTpi2dlgqej
tco1sVj9o5VD5HTD8SFSxJHxo7T1k7S8WIKNi7zAffLr8VEaZRseqK2cRgsmhS+ToiYCfUOCivqY
E36zlDK/PbQqs1zuhoEfkQLiu05e6ekRmrC3NINIe0qFZ6xA4qPSFEiJM6mSX4Dg1cjTjZvKHrUN
U3f2k0V9gtQaMHtGtVYUfPJKb/3IOhVXiqdN+DG0wRR97kpPse8Ngsbg34Vg4PTwNY/JPWGkVjOU
PA8m8ZkWJeW+GJ+1kktP0RB0HyuUJtyfSUvVgFnjh8iKyikIUwGmDKUpGEt2YWLftlFlcPShJ2Sa
zQwn9bYNKSogcwEu+ulWN2FcdH15kTPgv1pANAXGkUnlfDLdCz9ljJahfDftHkSurKD4aLgOtVKr
nimTPCsMZBK9JtDcD/xTksZEEovNGBe3us85mJWqtFJtgPFxXLVQHapqH3c9yTzNRi27tzRDzdSh
SI/CXKxoXhVOrhX7ICLji8r4eV5rX6E7kwOL/NS+K9eyRXaKprxqfcm1qtPTpU/OkBjIxGxTOT+N
uGdUzEOrWhWYFA0Ma8LGJ8oBLbeY5i1gi07uH8YwLG+LAbuLBaZlVFxlUzftfZkYoRN7yP0TuzSc
QQn71ZgZd/lQKhefcrjZWCBPhBbvu7FGNKviFlHsjHQJr8UVKUOy7mKG34YNCd2IDwPi6Ean6Erw
GeDptBhOXVY+xIjd3Uhtn+PmjfgnpHpJrqJHjs69Dx85LPmBg0QmJEjH/Uvwh8P1ooOUOJEIUqCr
pX5MDSMk9AEoSBB0wnFVjdVEPnc1boKQ9tR7/xfDSOUgkU+Eg6vEywAaJyWdBX5yqqgmBIzMXXDE
7gBkPo+2qRx9U8ashDfUrBFMJQwBIYIhVcbQzDSyqQl+jAi8uto+swd7wIwmVQoZGNxuZdnQARsg
tmcKisqXxjbAuaY8oCHAkIaxx/UFubVDrm6VCnEnuQMKeCzrIertD7Px05Ot+fsxochFHEuzbDLU
ZJE7HMauKiGahGvCrUiJCXWDeQwoRcPrL7GW2hubJLOk/QWiP7yBmnoXazTjqoQeyhD5xSpGwJeb
bbQvKx2jT09agRmOOy22s41JDwdcAzhAK0Fpp8gIeewQP0zQvXboJhNs1wuw5lKDCNBydeB8FDi4
jhO6q1pkQzEy1Ev3Ae1Pqayk1DS3Fay6pfA05SiStWUF90FDmZFTruKmCzZi8JKprTNuVCgeRlS/
wYtEA2I+9kNykah/A6gBUK2XTibFUL0s0ll7ghyHynj0ALKv0Tjo1MzcW7PAD5aQKGqQIQPxGrvt
0HtOU+cETzS0aRg7OSWg+lDT7xlSr0RgdMcmlRZeAFpmaMeGMgzxj2s3bd5zrzSXLcWYoVJfPBOm
e+9CCNGia0lpZCFLzXPTaTZhH4qyA88NTL0uUobEAG+qwcB15zJsE9GhlPNglYzmJgqgusiwKLm8
EX3aR4Sb0xUguEPIwdLExNAjVm0x6+VPXZtjgKK6scpjbs2gmq7d+CyaOllHXhOsNDUj6DWC1teb
Sb3uiuEj79TJJGV8KFr+CFKIULq+cteuFDqSxXDCbbDKRNk6tuSXwFedIqq6dYyVMAx0ru8uwpzO
z5a+6LEgwYQeO+lZIwc2MIY35vbQbQpr41dMt+N+Z6UCI1UEzL5JkT66avUApIjBMQHJLIfqVMpW
np+/K4Z6MI0EugQ3OQow/qlNKdmFBpokDTRk4SfrMrT3JFMcSgxmwaTNDnvpEpHkMObmUiJh1DTJ
xotMMOFyE+nLPnFvOoA4dYsrAKZqh9dC8THWyGCuQ/+iehsA4pCv0Q8ycWp88xhPxSA7F29Bk5+K
AYRMHWXHUop/iBQ+iHcEd46ic0BHoMhIKBm5nRHJ1NyuS3npu++RRbyymdznBrrHNn+oqTcsRsoa
q8Jmkq6l5zJC+JMm8tb2uPBBHyxw4HK6dEX4IwLvnnQptYnmwUdRu6CWSGq5S8yEJ9k7I/KU1WuV
JeltYtlbn0sB0nDMLeFUDZRbgScu9+/zkuQ2wkfKEy1ATokCdSR8hFcGR9yyWyIQDd9+gOfOrVNJ
N7NCr5qUBLNgz0rdYRkkKUOVSQcw/2FeZH75+TCbuc3Jgt3OTztY/7VFsPK0Fth43MfmBe1ZlTAv
M78eChlCA9O4+dXngoot247dy8fPl7/9U9Oqu8iCI1X4+DQUfC8NKsRNXiT8FBMy+GvNos4FMNRp
i/9a7VAB/IxJrpzf/Fry85OfC/22Fs/GfjSGZCCKCWU8b4asByTUeyFWg2lb5hV92775vd9W87XM
tx33fdd8rmdaLRzZB7uiGDVgP9GZrpO7lOz0qmovdIW3bYg6oDP7NztutoxVm00veSROWZj+pBKk
Pdj4YDnKGRR9rmhOWAF78pS2u1EtBvhh0j0nfuP4UfDWRulpIizvqlwHk1U7BGCqWOn8x67uDQ71
xlrLdUSyPYlSa6VvnzzMsyczIYtC7twdOa4ptzZkXQGIbnI8c6w8ansjj5i+SldKdqXr74lZSI8Z
vXfDhGZkJcmNau96wyJLQ2UKxgQE6yhpLguYOL8q3/buQvm97NBUigjKclrinnNtrXesHZI6BiT9
+IawjaAAf+117VKRMeQaBOAUVPtWKsTWFSmhp1gPux2U4GFRdvIhLNXbcpj6EG6GIas/1gjvc0AQ
26wdTRKZYqZSVt1sDBP7pGZcCWZRT/LQw+wgcbXSWp8YtJtGNMWKb71KVZSBXT6F4albT5ekO29d
MmNbehkJz4VkmnS72GmwUuluNgMj1fgmlu8DSt2rcjR/WG0jljW2XbXyAXp2O4NDBd/rR8yYTajs
jdrvHEXPizXyVI+WGz7RAV4l1lk0oGlTnihMMO4hkClLJIKQC/siEXuVdCfqGm+y0m4yuVnBMcad
UDEP8ju40CZmPdW1jgTnAEVj76n28JIr9o1ON2lThgqVXKhibQeKiqFiuXabMKBGG93mqpvBSLPN
be8ON1rMBVWLvYMvMgdA77lL9XiXuh19LPVJtKR4GS0DkQJhLltLOV0Nq2PJjPpiZR3qVnBjbnDU
BnVCjWH96DOr2LikT+29Klr14xDyWRsbLtXXIO+xRg3yQyQA0lqjFGxHwgsABdPJmUS2UQzxmtqD
q3TWJoVPMBpDuSMJ96T6dDIHO12ZZA0ukoZ74CARYWbJUkhEL+NFQzLgDQxoc2ORuSt99ADAKMFH
1Kepg5X/wx1CH65fp2wR7lpnX8WE27LF6EzAZAKThGGOmDynaZHQTUjpK5+lUKagYf6sYgQukov9
nZRCZRnqerNtcLbHYIqh9a5cqWHPAA9Ugv6Q2hxYhLeF92b/ocmVvONDQPp7yBNJk62HzHgla4jc
ERPr7z3BmyjOR4sCvlqdBnxDLRm7o4fbQRPjm64xkkyD7hKn7hUD6QddJK00x6VvDrtIl8jXxDlZ
EGO4bU2L3BYNrV7uWTR0XV1dpqOdr7nZPfdNyqGvBhZjZsOlalRc1BBsAZWjBZ1mvNlKtvZLOgKy
bnIjLhGwD0V5EFqmrMPx3ZIpnaF/VUn/XIDoTUlzNZ9ENYmdYwpJtOmuVRXdTu2BoSHxwTSNwFGD
6hpV3lHX32XVJ0Frit4a0bX4CV545L8EwgwpOVJyX68Dr0W2T1xJLJKUnzZXIC7or2ljctHQYGQr
8GcX8KJtCHdJs1bz+lmJfNi2Sr9p1PFDJlKdIfO9yLtN8KtxPSLVe2PfNna1NkzlFwdgt+z6mDFE
qD0qZue4jPNhmGvk6kqwDW1VYNcdSe9WBQcgUhRIM0s04VhcZFQ0xUDqZiriZB2/M8boay84ZLG2
H40YU1Vt42Vm/uKJ8s5OseVxwXiMdZUMk+DRxiCYC/T3leyG+JWVU2b2m3YUe6HZVFG1dqcPwVVC
AI4LiJoqRHmJfo6WbMoPPejWRkZUOTKlyUYgsHIkKmaMpL2GlC3UIvyVSNatVRPoVLtAIMdRWwd3
VVIUTozskIE2YZgR9F5dyGuaBWSxfdSqKgDH18fEK57sIYEdS7zKuukg442yuwmT0FoRl4xAy62N
NYlMhJNKMW7tkfEM8QOlRjFBqdeAOwokX1V2g2LNO0nyOZDDxzyv6E6o3ZuLbAImJHjuoRloXY/e
YxhpP0UxuMDdGN+Oo7EPU278VSzMO7X2HQTIcg+pXEeKfKw4A/xSeq9Crg+d+SyVKROWUmSntq7x
JemPptLs5eJ1kOViqQrIanUy7LxKupGLgCBFRd6PkUtpbjTJVoCdwZCubDZSaj36Xh9MgXEvBgM9
PMjCEY3JEN6lXNb1xnUccSW4GC4qztBoLFC9SHhRg4zkMrtjPpvQJ83CfiuHBL7HdcyE3n3zNbyi
kVpPsYcZbnj9taGA60AVofVhbiiKPrdKTTyDLX4aPcs2KumDGZPEwAVSkIdYNTvqwlbAkenbMNos
AXIHQV6+JejRSJlvWMEgO11TYZM09zUA+uXo+uRs105h5ZTzSCU/du6IfazLPGTr9Z0wqGkUWvx/
uTuT5caVpEs/EcowB7AVZ1IimZqVG1hKKWGeIwAEnr4/8HZ12V9mvehtLy7tpkRxRES4Hz/Dc4/3
n0+sq8PuSauaKiD27lBkhIJ3ydLi9b19lLV8brBWRzGeTwhrvWHj+IO5S10qfo6qo9mHmPKnmn6w
S1F1VhjymUOxJwbpJxLzAaKK2FGKsC2PTLbnvlssMglzMwsUjgtCNRLesQ1rDk4z0Sf8WPc1qe0N
Hp0ucns2Th8X1XWVQ8RDN/FC+hEpQDZkfzudrrarn6tqABR2sL2AnP/gsn2P+BIY7UBQeoyArYcy
P0z1vvNDiTsyFrY4fq+HZZGaYVRseEYdZYiVwhiTTLPEyALb3iwp+WCzaqWwQ9sE2kZrZMXepvRA
QAArOsYwdxVjuvs2/q7Swl3PnSDRjvDGDZjQY6YqQtAsBM1iepprp/oLLl60eF5As2iOMOHTN/yB
35QrfUCCnuLIak/GxBi9ag7R7FEDdcXOi8L5Ukh2Hd8QJxbRXwLTA+YiuXPUlTndtY59NsYyIT6o
ZWsY7PfYQkp3jOfS3dPtANT1ze+yn4jGrptzSqLuuRX+octImaKaH7e9MAmraJHNZhjTE0m7pnHz
10FpilNoZw86KUNUOvpxinaw50hR77qdn3UktiOFWaW/7XTElBPVOzmPpYX6ujYYCclwWHeOalZF
47624fio6/61JeV33Sb+m2ome2vMF+VGDvwl+WAmlCTEST9A4TuRrHg1+o5PYBR3o0wuPst/xcD9
nHkD6mivjdbBgnf2/VukUHDVWqzdybVW7CTmuqUf4xqxppXEItrrIa0Jq8LaIb6vJ0RWmY01poGx
O7j/42xdZUeko2vBeGpliMaWSOAh4+WoRuxno7uHH4jeeBoouUK8Gjy/PUdmkzx45fiorAHsswaP
ZPJuGZdJhk9l70tEeBkeJX0AKF2lPn6VDWjKPz9UKN/aDnKQLWoGS8U03pUGIcLcx3mJbWZUKjYw
Vekzm4nMqDmN6mqtXKx42IXxzvYTsann0DzebgSJitDvKJ0yOf5z45M/vk7goMPhMtVRLDc94i8x
m86+rwzkVkq9w/RDtVYJ+0jKGMWiJPdbjn16Gv0XmSbMCYxi/oCdu8kdJfZWHk7HZupgoDn1fWSg
orndGJhf//N/HFc+rYNLCPLyM7whvKklP83OuqNMBFDm8n8RrmkIs8ZY7mrLO7g9YpoYWOo43t7h
f/7tqBI/2EUvE5fE0Z88haPw0EhSzxZjJX/RtFXpIoxxRrlIPYL4zc7JcgYS0lkTHW7PSXAtcen/
efoU9K0vo3CfYUZIgESfIWOt5o58b+PJXXyw+g8GzdhuLL+/3WmaYLxNNr6IsxOxQcsegxvoG2Ry
Vx62UPQfsTAbXLE7xuhVgvrZBY3oBq3vDIR0dw4eQlWLe3mVcjFWJupTXVFWcAVg+G0uNzlqteN8
vgn1ypsb3xyCvDRReggjYoiAg/b//HLp3/kiGRSiEQ4czFqym7P3zeFIlrwTht2//mMilXFUrCdg
K6REiL5u8q8yy9awfc+ZX8JBbST6px7cklCm7jgtN7nRQ5lhXC6xBprXpdQ2Hm9U26MR2B+5N8tD
QFAKXG7vKPL4T4uCbeNUXL9Sllu12L7fbsCz15YSlMpjK1a6iNDN1nh23X55+79i+WcXNExSJNlV
lWLomRiaQ3zB1vCSeiUMl1EOvk/WguDYCZ4d5K77DgFbs/zgjEPgXn4RIQYBChLNUHgUnjZ0ASyi
jcH8iWt+PA/jryI45ZH56hYu08xoAOU1X2f62jsoq1d7ct7IfXj1hrRfyYgszNJ/jNJhq+eJqBRb
HaiJv+uYuvl37Kn3tmQc6hQ8tFdVF2GMv2BgvvYDeQGR8TL5VCBi+GMOIc9ttXJttJ/Cdf9Avvw1
dT7NZoP4Hc7SoQyqE2GK7EkjkLltO6RSSgjslGaYgPSM+ohqPbIr4WAv9H2ezDR1y4/+c9ODRzF0
UMmh0oSLL78sRNvujIyeffndf901LZaL7/aQt1+bSooNYaFv/3W/IVxc6W8/vN1v7r2AqFf3oc5L
pkJVWZEiTdwao4af1hsf3AK2Sxum7xFDvHUH2lQ22ngRVAB3gijb49ARFYAzdxYFp04Z0E4L82GK
cJRgLvjL6INL1OE93BX4MbWOvBtjvpCS2PV0iB5dZ5mEeQYBgCE97GI44PCrPmC0MaQtY2PZiCeW
nGX+qKGWlwZfIrIzN17dPVhsHve+OLpjWqyDPFnrcMgenbLOqOgpbqqapEd/ws2pL6ezl7CsugW7
i4uKOUYjP1tonjiqCxIEyj1Agr036vaZtl9Q05Ha6OHQ4Elza8NRXpdpNW98ZT0RQI2bjIopujHa
EAE1BqkUS47t2elCYlna/jrNBbIgU2L0Yx86LxFrMhM7nDWmfULLQqkI4zqBZL4DiaTXl9aPEBNr
1F3MgpkkZU723kw1EI1LJAJnvh7fTCsYjrjU/7HSQm4xmf3qi+BB+P0vIgSuvoz/ul5lnszEWMfx
fcNR/jLm9s7Me+9AAMJqNCl+db+TXjAQDZO8lB2mYHPNoM4q9V+ylV9b24m37TII6GtxZnW8pGEC
38CK5V3pBNtAJp9ZP76z2/MW64Pr2PQSSfLsYhsgPEhOzPvnYsIYMGedybHZDnU7MnOZ1Q7K17fx
lz5rvM8C/9nysUCBhCrWaCeeUZxIxJGESRkSF1A/Fj9NPUa7fn6IKnTqTNqOzDEJdoMXTECml89P
Ls1K6dnWzirfHN/9EhUOWR644Iq5GiZscKEl09hJ8HqIml24VE26UgyR1BA1u7Qrr0C9VLk0506y
GQ17r3p1X6Hh3XrGkqbk4lNhplfDsX4LJ7mOMRHDkAG8goZydJPFkSbuII21QNf52jPMDTnYdJqb
NvdPKIUvs8PwKodJYntYzwkb0bjFELjqkr+GM9ugC8apwnlwDtTDVE4fbk65mjjjNa/Fr84Hq5De
ozmSX1sM71WSPAhv2mdg9l7W4Dyiy9+BgH82D9hFEZzAFVvf11X1h28/Rx0S//KL5ItaayZENjnY
Or9nozeZK/31+/pe+eP3ZLnfipE8G/SfCUPxrPdGZifqOlclLr2ylyvkAfei1J9lH/w0EM0biARh
15msTuvq9H/hwHwOlv/bfpaqxzp82Sjntv7Sps+nn3wTdA14FnnjKp6yc1I6H1gJAwXYzCz64VWH
9kRPlEEWIHWsKyQIBVY7ENw/uC7TDQJrQPbaOevYfJWBn6wzeMLg8CQPLY8DX6SjqCf1DKPIkxN0
iDpRPfRME4FOUFkTdElywbjQAJFq42UempXN7Ba9QGHP945wGNLzwvOeBCTTHZ+zVmI+P1eM+ttT
ouSHLMyK0f9bGuT5RnGslhYm/mKIwlOHE2CO6ZQ0vEsyOe2OMDRg0BaMAg65VY3herSmszP4oGA4
3GuV74auxbeJwQbN9SWJbfwhL80iG3Lblw6Q14+9e6nBrsSyZ9kenkdRcjATpNHMpIDW3K/RhIZj
Z9gsBlaytmNF7Wuq56DPHscetT7I69QwPlE1ExAD6BclD7sVF2BmUcDyxvZGF+xZpQtP+JCN/S/l
GH+iMHjkE9ZUIpztA0Z6bD1lszGw6lcEOxlKXlQeHevY29dE3ZUjsVrl+ArA5AjzB/JzpUImBCJ/
rGv9NJDh1YxYmIVWcRxS0ncKBiBkiu4GD/6jBYBlpV8QQ/LCwR8KiYqQ4aflkTKcDipZJaOz7VMc
kQyPbEpcW3eVU8Ny7aGS/Inh0hEIFf2eR2LpLF4HPgo4yF29CPsNc4ZQw7xSOZ9AE6fZQ6LkRs2X
lNObC66TNb1Pl/HdKGhonR8xuxLezpD9a5L6L0wtANEUCHJajN+ybjkzreCXmcY71X5EZjSt6LLO
Zmk8ZNb8FaTh6xQzCmVSCCFuE0lvpmioXo2O07YOm684wcyM2o+Dp2u3QxBZ2x5gf6UxkHHd/p1h
El44WdDskSog8xoGeG22SfUw6YNtD38jSf+CEP7a+SaReElJCAvCsWCqfkxgUQ7X4VfcRSxK2AQ6
a7e0yc9z/2WkyI5UjiemLeXJGvB5Y3IPflQ+lZ2FcKyF1FYnBakVAyVwOfzRsUiRh3dvcWX1iPHN
8BKDpt4xS/60GArsUT+lm5SgO1w8gc4NBhEQE8q1gdJtPRt8nllkYcZkAYHOtnNfz+CspiABY0jM
c7jQ6M1mSerzCLX13adWPzlDDlOvhl5hwcbzIpkxp/A3vEt4Pwu8pIT/FVHUnNq5v1lLGBsVEXus
4nbv0IhtRJ7i0eHEBGg30Ndrn/4Su3WL8XP/k1sESYfQntIcV7jEtvFTgst4N3dQqwjCkMdUBi5h
y02L8Vz4TERxQ0BnDoTi9sOOcjMl50EBQMs8PVWe/tUyz7sPXSnu/bS1t2hLEohiXn1vlThnxJb9
ENrFZzyImaznSh4mZmJjKNp7tdwEdSo3k8XXi3YP17RFd6InDJomIHIT4+BT6tAg5vmCLMGWxC9D
hdtFhqmLkuTBVlz8DPbc7SZQmNIRRlW2XrjLPaGPae/ACQLWj/3Ro7TmELVcVUJH6MHHOErOtxtL
w9wzQpjm7nwNGNyTjzIuqkRIn3dkVN5HBSHthT+hLMwwKhtg/dotLu8Th+GqiVSHo92kV5PqzSdq
1eFJHJrEJBDGIzK1MD375KsaZ1XJ9Gsox+5ZWlO5RRVBlZhl9i7IuORi6RFZUb/EiiDl2z/82NJb
a5nh1zizDK43uiwDKAWuDaM7JyftnMwJ56pPNdOYDied5OMh4cu9T4bqu3fJJXWWGOFiRllldene
Z0KHWxUJa2YC+UdEzjkUGAPBOzU2fo4sgmjLZOWK0d3Moy13tk27J7OZnLOhIwKEQFkYJ5JHwyXN
nWum/NoEc5HheQp2o9PoJx5lbWdyj8UIk+6stdbuYNXQ8IZp5Y8+j7mL0tTCI58jrrdzyIw23jd5
Phko8xQtQzKTCoMjcTQ4ByNEYpRQThSZlZ0UTmd15++zsH2UM9ndOQFnyaKzRETHEGM2HqbOU+sg
oXb3Fcw76DFyzTJz2VKJx5gyEs2CVkMY3ciWkynt+WPHjLc+H9mu8QHijQZcse9lsB4H2BeQBxBR
uscohVDZOz21ojjGhXuth+xgAfxRQRk96qVXHGPY5RZBr2pcrPvifjXOdH6jo9DncYBu3CDbWG6s
D8gPHuKpFQ9JNhW7WXaXZsYOtMc9dhLdRz4Yf0N3xG6Cdarihd5Sk0PSl3wQ8HVoXaP8VFSIjykC
cZOe2GFm9elqfZ6H6qmuhpyZ54SrWR8H64Qazqk5NitELakwNl4Xp5ug1HhQDe5PHo3dXoLmQXGa
ziKLTst/s8fpm4lxFbVh+5ZAEmOsmXRjcQoi+7nRqb5gakz3yf7vkGk66eTDKOrHujcIu44jiCw5
DC9N7l5KmeIyO1unKVu1W7tk0uASa2ics12pMPUL4s8iw6EsdDTQANF3D1n6RWpneGDsBoDq4wE5
d7rZEStpI35EUmz4JKRWLR1xhySbLFUrxpkU4LWHq5XhKRkx4/EikxmZ/4ZKBt+6eHxvCU+0EqVI
8aRhm8fsPiTJZDOULglcapFMhxOCYyzjLFnv49yJqWZksncmOuusNJFDlvHWJhDu6PiYegxmIR8d
y95n7t8oD/FCL2FcT4xWT1GWXJU3GIeImbSM8Q9m0I9OKbFOfTYF6zqIIWAVQ7kpwQiXa9zcKGdx
Yg3z9qQlyX0VBwbBYIdENR1ZgcYh81yGPcP8q7CKa9ISbVSFhOYw70jvK3zh7/JJXDgPX8yp+WAJ
kYNiwPUM5i48CKz1IHcaF9uuX22mUDtfyc8qywhb89JHWMWL2mS615n74CuyN1MkVXd9Nb52eUea
M36ompnH5APO+jFWlDU2Un7GhGSef7dDp4AVvfveRD7gNnRUtmJ9M0WOkFLiDCGmFCyvuXrYskyt
QvwjGtTnlXtQM1Sa+BdJAi76ce8UEE/pQVpmKuG9FTAiHG8IUJgQqsjdP63ZIsYqD8DQmUhs0qkh
aVh+3qTxt0+srOSwydMLrp591CMLnV8aD+MlULsmEKeejxbLcOIRa5cSsbAI/cyprGCYo/5MBfPw
DpAicLP7PvR+DUpTMS0SipvYzxyld/K5wFeRh02l8Lx578HoPzfu4+1eHfZMIAVoWrEpgOxdUYMM
SQ8DKmlDvvQopZmGiGAHOzH64Q4ZBlVBFpwtp6/XIe5wrYvJsDCZm7Q+xJE8sFYh5LiHOuwd/hZ7
Adlub9JMMzY+Y10+0+szM5uTPbOXU27lFJuoaer8Mxljc2/5gMFkcxBLm35WLiRWKC0YsS1ae2vA
f3dkgFuVUJgiVkCDvcXKn2W1SzbsDsmqXKwEEIAj0oSmZ7gemoXfOGAh84Y2uqk13pYRA86gQjwX
i48CMG5Fh/mcuTxk4TTDKm6jQ+HwicOLOpYIrfBADp+VD2c2LZ7dduKpc6TGYCZ7txmuyqHiKnr+
PImYfkcd8UZhpO5u9xRLQPJtS809fMVjN/rIMNKPpWanY4YEfY1uV+liPYbGjzMMIfb8VUnmHBOa
HAF1hzQEntVqhmKEwdNf9tNFwpZfrQYszh4rzE4DniNviclOoEKMdr1Os+E+JftYWOxHudmd64SK
2myQ6drs8wnzY+iMrAXvYowuX5LtPbZcJJpXFfQGSWBoyptMf0hFL+Y3i+d2ypftNuYm0RmFkQHL
DNfx5ZNhGIn/aoAQuJ+MdDXB8ADg3AnIhU5ZBGtlJZ+382RuxaGIq4POroPtfSUNrUMT8ic3+K7D
Onu560QtOVXDezLz3Vm1gU9uXSGHhoSS8vWd7eziWg7B4M1UnrIQ48QOAUGv5LQtE5rcwKacD4rR
ePETOR1HHIZb0zzPvd8/dK2SGKxH65KZ6UEQyX5YamC/GNtr4bBpptr9UPHoXgfKSHOyOwR/+Bg6
NsancpnwzGtmbTgPj1O2r5T/0S9OYbcbY1C/k8SIj9povE1Rp/dGrMyIQDLo1RZNyKmaxVsyGtBn
PW0/6Ins02hGCc4++siwHT9w23xsPOlv2Uu8k6OiE2QU6qGpXze0+Ps2aH+HhUUecG/9ShSXqNTG
ZvQ5JJeLylwcHRLlvhuCYWIml88PeO3oaZRpbnScXUBQ3uX9RJarLcPd0vPrSYo7CE7mQQZ70Rbh
DpDfv4OLwOCO3PJiNLuDzlE83Wi3lhqclWXjjqD49igM8EekTBiXTs3u7HhDXCXKRUZ/LMT4UJvp
ezbABM0Fagbqx19e3pzFFCMpI18WdU9PwO8iAeJaIk+7ppKB4kDRVPj5kyu9ChrONwq7YO07ELAt
uvU7AXeI19boVd3hajz6r7IJOtogyqUYdk/Vt68dlfGqndiDbhsR8EqNuQLhuk3PcRwV+NcXzudc
Ld2oEvT+aXqRLatfMJdgdk9x2961U0pz61SHUjD1B1kbNqK8lCaWJWOk272JSwSVInwRGzt+psDU
eyG7seqHN8tAcE0kO/VvCP5Ne0g6Mxbf3RHVC2zbgUP19jn5/rsxwk1zieydbBRDtxfczBMhklRb
5hi/zBSCa0pXzno8UCz89FKG6NuESwBiivWtNd7xrMm1UbuosRRkiWCMKFongExUdSAKrNXUxEE3
rjIwAzYs22KryaH7SDkoqh6GDgn2yoE4EI6OPxoRBp1IPhfxv+yLz7LiaoJIC9nbwglSL7LzYHiK
LfmquazQKOGk8r8vQbNj6J2h+SYc9tlaDzk7FhEz1CsEuLfnPNScj8EhtZJ3VPQE/44I0XCFoCzh
TrUUO116tL6EN6/A1r5NBOygZcHa7NjyIzKmNHuyPz4AXRNIgB3MKoX56cWQTOAH9HcL7L0KkLpY
5SN9/NmIEQgKC8Lcsl+RxDdAioCzz07eaxq+nLu7HSUfAhGgSptsx14/3CB1ZCTOXUkXD02iBoLL
9Npw/Xux4JRs7eRhNIvLRV5eG4F3LZvMnVF+SguP1CTi3TQmvoaVy6wfk82oT9Ye8PmdsXyP/+yJ
ajwaVj5uwzH7xPUxWbUOYpnCWqf24JyKDAKFN4bkMrPaA32hJ0nOLVMoPNWVfhuGBIdPWAXbQsSa
sEE4Q+Ni4+io7xRAZ99Onnkl/PV7mp7isLZ/A1TAeK7m+T51/WzvOfjXx4jV1wYAVW1iI1m39SH1
bPXgTMOhHGj+iESzHwZqnLKY4VnXOtqFfsg6iXBIqaBvwu3ncm6wPCAwtOABSTBNu75lvlt9epWF
gUfBelyukM5SXzLUL7ZdPeApcB5r7ECijih1RO8Hs3MPYN80OQoLbwBlPN65ejwTY1RNlWguO8EU
kqwYsak4heGwpFhxbhz8npUm6xWds+/mb8t+yDqBdSA2TZJ+JiJ6rvP2VzW771InJDoSejOSjICW
TZFt6a0gzQx8peKppbx2RhBCJ12Q/YJy110WUTvxRH0NsDd7ixSybC5xk6yQ+nJ5EwCMCQsgz6wB
30x25LDoUrJb9rcDm6hcx7RPiOYw+489LF0ZeKjsNJzsLvhszOCQuyHqwMWWM0WeJZuvqA+4Zrm4
TOU9TwFzcrdcoWeuwlLfVS1btIYEPFdL/uvApe0ySOHwyz59xNR38Rzul7VrZ/28LXk5kxE8T5Lt
rjNJFjQMeVYmtaJayomJdB23Ra0c1JeoYTEQXbTteqBuL3bPNTy8u9sr7wZU2pmvL21gPKnBNRjH
I3+jimjm8Ewu8RJ9y0HgCOSbMmSTS9BaTeLc5lz+NyOq23KJs/AOgcSDAXcabJHvN0aEoHBXXXkN
21IEOR7Bxqu//Jj1gAtv56wRlrA7oK9dlxh/1Fa40to9G23Bp+CKjg3MjH5Sd652y89NDdWK0jVY
FwNUIShDXdTyTbpMTDUO8JFa355ruW/PBoc90l0dN3jmLO1OI0x7ZTusJJU+oIhaUHoOnaTCCTdw
JBwq4JDKYFris9k2iosiQNNU+B1fXskZpsri0y6dY5cHyMcWn6wsrfaFAFGM4oVgRzoOvVOmN7o8
eQH+VMnS25fG/JDX3pfX0KlEJedzAgQtkoaUE8P0N1Q+r0MYkd5Ec8fVf1cUSAZu0twAS3UuoAUp
nKpNlGN43NOKlwUlggjCtcD8iOEOggxjdJ5a28Nom0uWU7xb4ArSWg1ageXY5OKo0aTPOyQaRBq3
qM9yVBtV+7vmm9tkefjSI6yxUuMXqQckn5R4aAeuomXEeSvqXHNntSlvtO+f3FG9yqXLKjpxkoOj
UVBwTAf4+GbJeM3Qdq+LOf0cbRZ95/o7Fc50bDllbYuKAwFSt4+h+MOxJAyrnUMg4+V6HG/+SPVA
VoPxc9u70dIBNFgw2Kd6P8hKUzfylU2O8xS0TXYW2v0uyk9szKZ3xqCmFveo6CDiF3B6UTIfnDzV
x9bqctTPbrj2REb0b5fmlwzsYVVkDSAMwR8Ij0Jm4HXwxDhnVY2JveYhtgiFoQehvrNYQQc3KzZj
OL3kShMf0OWQcHTPiN+U6QrwcFxD6dmYoxU9GDM7li30c+DAiWLxo9bAfDQgMX4/9P3V4jWeMgGR
TXsEMhC3te30pQfxmuEtBVn0GlZWd2iQ5cDD8XdDjGpwbvDTwDPCStMcqWnYbaWjOGNjCiDEDdjM
JxV5V628YnuEqEXnxaPlwLzBbxTQHN+Rg2ur7KGng185gHiVYVbXiW7xcYbAqeCT/GPp8/9rDiku
UItFwf/dVPBQFGlVp/3/8BT854/+7Sko/oUtiYN2H8cMGz+VfxsKWv/ykKRhEmMix7MwSfs/hoKu
vfyKny8uKzzYklH67yBS/18het6AP/Ht5RGd/xdDQS+w/tvyILBsgQgSXx/8BB0soP6n5UHqp1zD
Vp8cXfXS1yHYFtYdzL4Y1L5rt+tXoFD22k81HsQQCzYdsBdXrRls3Tz960/Nz9xKkhBIlgM7g0Yd
RzQ+aXjlmCWwrsChUOG+j+HfUTduSfgS8EYJarmCAt9wKr9isBdYX7Eziqep9e5nA7bh5ImZWRmO
7XVJPrRtkVbtMfkOJxuTg5YRu99m7GidZnYwk9jh9LjzF+9j3bTktROPPtj3U5GbG0xPd9aYQbaF
NI4ERiNfReklPLfdxGbxx+iYuFm4BO5o50CKsuI10PF8Mp0DI2t7O8X7UbKIK1/H76PPkA01sa6q
7gpjeqUh/98LmJclNKs73GES+iEw73jJ9yuUfS/N3rnKKojODfEtczTUK0+D6cZU2DlCvzdz6nAl
mdBswJwyd06DHl95DvT8FAKnyDZBH7Xn24307UPQtnpDp89r4NMobGT8inTpvAyJZzAyZwMwgqq/
6rDaS41HHEOys8fz9V0z7zxrPDWox9kIxk2Lgm9D0F+9EU1M7FMIMXxSatg0xKwAglp7CA/f3agP
ZuigW+uNrQiKeoev0cWdpIYyDlAq8unaFYO4y3B7mmCBYDVJsdZn7m7OObemzAmPNDVM+Dd4alCk
NT2aX8ioxlSd3ArWetqhFUp8BHrOWNO9hpfAYuoCuWk2e7UpwZg3rge8Xpek+0hO+KIw4BZk5Vua
xJegSIY1J/oJfPPdjKxTPvbuLwNtLiNbUgmHOnKu/sJQrkTwm3Jy3FaOsQIIbE6UzummrUmux7pR
HZ1wZBrgNwWNj9FzQFNZMF9nCOWs5ZSSkIQcEAqCX/xzw1vzdFI8DWlxvyh4cIqp101MvWhXH1EE
lgfXZuXZLTOgAJP5MYJL3AbpPkgNZ+MkeBBVtqrB7Jmyit7Eut8m0J5mdMrz9iE2rUdBiIidzPLC
cPvOcuz0Ic8Zu8aOtbHBE5hsj8+t0ATytuXByHNcBJw6+MxJZ/er7L5s/P5R9/Bika1AIRJrp7UP
Q2tl35C3HqrI+nSTGveKyKLVr4bhwlj2arQWRV01MTA0QeGkCUqEvUS0BomPgQePFGe/rD4mAUiR
MjJI6ysoOT3Qo6/M3IseaqB/Iwy7tWA+iAY7BddikBDD9lnVqBtWY1TAOi4BCNNhzjezVA5mmh2M
dt/DlxThVFkkwYqZ3VbHiOGTcjWCcCAB5Dy0v7wuf64VEi3IAvx1R8CRbgKaAULe0RTn0HeCQ5Al
ELramcR0C2EH2Do2E/UVM6htWGHBNdVpiGKZaVrNiRxrIXZxiRU55up6pOopt9GUrnxsAu5EblwS
fwaewRhiqBl+zZiOr4yet4i0GEX2uPZtIjgJVv60nQXJRpNRMhLxWngFkctg3Tcmf5VMbX+Oje7s
EH3RFscEoM313Go15kDZbe2UqyT47JIP4frT9tsvMXcc7b+VscRj6Dv3KiVZKRNq37xv3zVmUKhL
B5qUOa+3qWs1eEYnlNF95TLKyzYQS+YrVf5PG49P9BIU6D6zyJq6b4bUG03H1FHTKW+77AAh/rOY
kIgmbv7ZFe0Bd6SBwfT401VJujbz+ksWjVw1yyC7g3qp2DWxI/D8u6F189WcooCkF11hG3mN6wim
emK5sCOeyrj4GQaHv3K1t04t6Hhz3V1pTnfGgsiFz5heMQfw5rfQNay7pojWurPB86az7tXZb/qX
tGh/V1N67YsItyXfiPe+QV/UzD2hbYH6XUZ6cX0BF/RsvUJjhlzRFxxVNoEwguJ1qgSIOcUl1GRY
QHjFYO/RNX+rb/DoKwy96Whr8+xLavxick5ZGTzYYjokJUZyqK12WeJh58JoZGU3BP8JExGBHzhv
dlT8Lgo6RTrzv01KfOOoP1CZN9t2cN7jHDalbNM33MHOIDneznpvTBLN2g53GNxXwLJT+kkwfmJX
/P4trbNTxPh8RagiZDm0zHdOPz/N1fCjyGyL4MI4+P57qH+Am1Af2T/1jIxYjmGwh1paXxi+CFDr
+WiNCSlgwbtdINWvBVNE1nq4nRLq9DAZL2Z4DlCCr3w7HS4MvhDNd3/nAC0LAxiqWJ7rTqoN7rXD
Cq+zP2maPgwWyYpWNHVr9pYXo+uf7HGRY2Xy2/VwuukyA/G3sZ3C+BJ7x6iFE95U7NyInqMTaeH7
sUJqY9tBtC3AjmZD8jvWR5OXwyGH03KX/qS998dVyO+S1H1pbXKKoGltypA4i74cuhX+Xqb7qGOo
kWiNqS40DjFG+sTWEyyelL3f5vhvpRtZLOKw+UWL2qZ40AyG/Qtz9D+eMbyicsdUwP0mQZaUkCIH
3UQyWmITZ+uPdsQ9osk1ASu2dQBuAGSAaUYZUR9U9ibSbPHz4lSrEOqttbA/6OKaMy8PrN/RQHgc
HMLL7/EHnMDAKL9R+eZ3o9IvLgtjPbYrGZd/WarzwUhGzmJX4V9D7VViU1C0aFY6vPIm5i9USyeM
ABmpMkAfQbTDVjPYSjEOinzzHTn+o5njZxw37lc7/cIR0l/PPuxdVXouGCI5YL2XnJSwlpGZuG8U
nBQPAlly0bNLwhEdNecGW1dmfauSo7TxsbIDnbGSTZMmbDxKrJjsfdphcZHYPpld9QmG+TvuX6ch
OtmpRd68TfPMJauC5yjfy8R7GQrtbxRNY0U/VUFw50Lf5tQfM7Io0VXHbOz+zEsYaDtdGU49Wm38
YAf1X7v1D32rj7a0joHOsLBo3iwdOBufS8xsDX3XkmyRptvGnJPdYDpg6tTpxAkHn5X6kfTYu7on
CRVeQwmntP6a/hdX57mcOrau6ytSlXL4q0g0YGwzzR+VA1M5o4Cufj+i1959zqrq9jQ2BjQ0whfe
EG4e2Y/Sz0GcmZUrRcafrgz3XaT9InQoU1U1bkn+Uo+DsL/PAyYyKU3PXLM+QWeGLuhXFk/G3kfT
btRQHkMW4QhWALp8aFyTst6Wit6Dlrzvo1qTPTOzMMhoqUYjGH6I6Xl0hH5MWFyTv2cLXTx9Phlt
BArl/g5SZGMucaXYKJvyV1WioyYxrbE18Zs4OUxmAqK+a/3I4CBNaRQhYLFG7tCt6BAi7eUnxR+h
zo6023dFSdnAhJz7cCVq5CHc2Al7Tq3Lz0ZKZViKxPe79KCtXbC1TIX41sP4bJA+zsZ04XBc5oK2
KcFpuDInFEoAdwOclVU+siYtlLtAskjtZWuE2pRh+5SQCaDxrRPfUuDF8Yb2fCxd8lawgnCQvMZS
f6ZsCO6qfLWy+z6lQWjE5qsmzaAt6c+FQPvbaEZWSVHXQw2Is6vM1Zyd5QyihKJrb1Jb1iCw7m44
dHu5S5FLybn90GdXpVqu24yNDhWQh5/gYKornINFnY5eJ4JPSLsoYMpgz10uh4wIJ6Jf3EPiZiFG
PL/VzN6C0UIhMV1+je4/mLLnb56Pkwa/b7OnKPb82b+/kBl7EYY7r/bvl+ef/PvQkGM/lB7J6r9+
/v+8/fPJzw/2X8/JsnQLP7LExbG8SxAmeSNOWPq2z2/Z9+Fa/PtWjSZhCT3SIsWFRKv6c2VkNTRK
Lun5RbIgkfz78PmdXi3ci/97St8qUI9xqgtDVFt686t4vsfzWer//9R/fqZuROJU0mScjDoVO+1+
+TIXPTzsJKQOHorI9Dx/+HzO84vWQiiZ9LZwkPGtYmpL//X3/z4cMkxdwctTMM+JIyiE/e8bSZWO
kyYj9HSnnxY7i7gBDiWVCTiGRb8ANkPmjDkMlmxKID4+uhP4jwYi7+JPHhcTXLXnt70QHcs7KC30
jsd4J+w79YXTatb25BNp+g7TTHcISkOPk3qzkEI/x5NyBmlxgDg2OsOWyAWY3zu+r6FTX+YLESnN
s+oHBKxXslu48yZ5k6ggq8XZ3OmYxuobgyzIAWt/Sw/WS0iZ8ALOuDZO+Zt5VGgL/SCFBke8fewo
vhZOTncRPo5bj35/Y/2Sq/SQTCoM1JDNgBULK9BYJV8jG0/hiSApMNOFU2jz7f0H5swihf5Ai8Wt
hiu0cGG2Y44WV/nu9tipdE4XgEzzYduOPmDNDlO08ANHxe2A8EnsjqjGLJxSVzgju9dzpO2xKr/7
0puqbmIpmLAcVj2k4V6KyDnmB/M4s1sA9gzuvS9K8ElIZuPFle01wvDmFfRYm+/4ipRQjJvkDAQa
FSCawujxmQ/gKnu+Sgb1Sru74f866z1ekzZVszV5j75JsDxDvh59FBiipKyjw5FcArdhH8WzLxNW
ikxbkLCuhxnKqe6ob/BM1LcJmYR34evYVf49dEFKUPva5ufiygadHxNbwp8xx0+xOSHyYWt+iJEU
1nIrfHAJcm2sIr8s/49hHUDXITIRQl0Xwk3uF72LlCGI/SSiESoDBQYf55Bi4hPspl8gnVat9/ij
Hmrvh8Q02ln7++g+/uDxJFxBJO0iCvGny+TIBzp/eNXaEMBAMNgA60gP0Ydzjg2NuZXpHrEZ58c0
6pevFVq/jnoMf801/Hz3vlI/wzdzjdtkoB+Tvb7Wf8tv/sV47dZeMJv8Tt4lNAN+hd6/X7BOZKqG
x8jDZxz/vGUAFLxcmVexI4ebpUHj3sRjeQEicORURIddX9NpsCuSUTe5hp8/eCkfzSNIXw0/P29S
12G0sSo3A3CjHSkiGcCl/bh2cztQwafA8/Cqd/wer3fB8cXMVdxr9XKIXv9owLRcjOS2Bvy+Azqr
edW4GrZxEIBt1KLAMpuyC8ncye05kF7R+YWlutNebsrrazKsBed2r732u8bptHIxO/QE3h2X2ve3
1AXfI21RZyWlZeGdpjjIP2k4FKyl0qGa040YJ2Y0CBrhBvTngNz9rj7QIKap8T4iwLxN2HGCeZtM
jBTeo3hPCom/rt5Rq4quWCz+708paPjRpjA9AImP8rWvWAEU3VMXHJiNNjXSfe+8bnpoguaGbg1z
2bmvEniUozs59Ue3I0ORrQ81oM5CrceZf5hsP/t0N/mti/qiZicv/b493M93hS3kcTD3k8oc/0iw
pERczb+p63ZFOyK33AS3O++fmXLDcNRyaFnQXX+47eUnC9oVFhZv1Hw4v0GRdCkfpaA1jmKUm+2F
l9BFMY5SPVW7ZTlzM5llWxjZ0WYZzO62lvj1iC0oorx2eajLfRitDWocm6jYihvtR4Bo4GTr+QTW
PFz1qPzpq6lZJy/xEaUhy3CqPWjYK0US+AmXxAMA6GfXxMs2OBknG/Kc6kTAxMhVAZi+oTj52I2h
5ECU4ol7aM/xFtlBH4Gp4uVa1Uf51P8t0Xl7HFBp6525gcLp6MgeWYwaXeTmq1v8VPH5Y/W6Y3uV
f4FhidIHkS6lrGbAYZD65OxK0ORYyLWOddxOAPGkfg2/mHKW931z91VAefYVpAgOWX8T8ZAq9jdo
Ht2R0Yh/0eDnv4fudGlAfib8hL6BVq7xcqMSBZ3ggD0v4k+1W9yqAHASsZXyPd5KbT1jGDx6bGEA
ue1mz2SpAkYF806634/3+E9/GoPBODA68xbRbydDv+/bdI2Z/pkjlw5koJw03lxmevzYqcNntZe4
RZ2T/qFFUWpYHJKNFxtWITriEx4GO9YInOvyFcJq0L/TlsaY0NwhOSm8ptRrALRiYokHceTA3YaA
y60fb9gK4yjNiXEGY6HtOQKhVmxzd7FtHUGFXLG4zjQeMgZNEJ0SDnp/+n4QqYruVLuUf9igneXe
LwbcXxhS4ekKQlL8BUtMv0/fx/6wgupVODUCX/1HEQxArrCAJMRL5VcKl/nbFZRD9RWd8jNCVodX
PqJ4g2dij8tFoyQI2H+dxCvWG1QrG/Edf4zc+eW+ouf+/D8a1/M3WhfYzfrd+4RXt2HPmIxmLy7C
BOGpPGK9/A7bIlZXmMMyEmVJZ8rBTWDSg/xH7HvbvM3qAV/0JsCTENflOcDqlgC8qxwR0LcNPz4V
gqWj9V7cOBnYRi6AByTB4TwHtlYfmOccb+GmsUVPxCB6aZ39mn91lG5lUk3OKCB7dsdaaQIOKJ+T
lAt8Guh+lz7a1pknfcu3YgOwgWX/YyATIgOUtYd8tNPz3fJp4CabNWqPpe9DfdA65F/sjd4EEE7t
1AlpqRs4/tK+iuzwNK+Tm9brTtrVHoSzeukYiR/xm3Vnswzml+yNxPv7jp0rC/UWY4vAzqZsmysK
XQ6bJ3sG4Ah8o7+N7YgndGT7yPd+6Zt6zTL4E32FV2GrrJtt5IP9YgSdweeI3VTdETlJqvL5Uf6K
tgmBDhUQRCS858bksjm5k+EDCMw/jnfbtCnQAW9treGFm9O9m1LAEDoPb7mJUK653tR9W6ZpE8CP
EOwaPV4bShO7Y+ejo3J/rPMv+ogzex3O4n4H9t1l5ZvHeiuwF5I0CBLFCsKhubritU7Aw1cRJYPi
qA75VuX8EpBSzV093EE2xg9IKlZGfzbMoB7PMaXfBEg8wNeIW4udhaZuoZ1Lr0CvnFtgorG42rpi
gObGTjhbFoakflV4dNYlH4G6TsGi3u6v7SH2U+tYrwwPz2iqWS7Sz7buMMtfAZQiEeFBdj2E4yFq
vnMsyH8a4Q0zT2f6VcgmZcXaC9u6FDcxPuwAsYzoKPWIIzSFJ3ykeGPqDnN58YKO0s5GYiYQVnfj
KzeZHP26du/AicL5Ta1zT6Qxb3NcUaaajDMlTi0E6mvjJi2g8fEjv7WwlFANIk1swGmiqTaGe0Rf
h6vqUkmAwL1h25FWuV8eUoQBVso3exvnCYG0ZBRgMGyWf8+dK06lyb31CVea94zjd6IwtiZQZeEd
2HliWEWb/tY4zTsEVcmpF9C+SwhKQF0PbB6vnepqr42+ox5faniMEkF6P/N2CGnH2OZieutKWjB0
OKV7s/wOqpDIOkP8hYj7Xp7gd3ZOe57rVe2rN/UmIHPt6LcxUEzCiM/6wDo3LviKrEVEQNdUTGTT
gU9N0Z/qil28SnTgRydGR3ZEIWxDqSRrqUBDsXYnxIUf7BUOJMSEXYwVP+IVrp975CUJtsctEBKZ
ShA4iRJFJxjs0wbxGUoqc75vE194xRo+gu+0z67Gn1B1TfVlGnyGb/gVJPef8WDvyzlSMk/lMwec
CXW1ZrTzg0DiAex7XZ8JXSg/iuMa8CftP/BxynIvPZZ/n31kmzT1Wc/A5mk8cfa+qeNKQ2IIe1pH
3z82ImA0r553VXacthUd/+WO3THtzLexeBPUHUpYReleEYETwBwTFsleGMQY/dqc0/OftHD6l/b4
eK9GDy1RsXodAPxlQY/AXu+K712yEu40/O2HTpC2VvS90p0fwkc4fYLyAwDM5pKndnG9izYR4eVO
hZkQPLZRLJNf58OE1IhvWOjyeAQYjyDqDwSo87YIsIjOtQOFRmPTcwqgmB6kLo3zZg+fiMM/czEk
PwvZG02dzaOxzXGtfXecBOMxx76B/gHzB1S5S2ImrRANaIuTHm+mGm3stzz1S3aDClP0iaYbaC12
MxCC6Ex11XdrocWRb5FEypVjLx0IZzgf7/WGzQ735ts4uR0l2dZNUUkyAqwIMmhCefUWR7S2BB+C
WhM66CCAne4PNGmjAZoce5szVrbSgkbfICZnFFskrIvUnfq/5AlYA5tnaiEq6s54Jov2okmjgVSl
+O2WSNPUQY7WveU9hF3ZEcl7nYFocHBYpt/KOpR0w6yAdkxWuNpPHb+m6xKtCl+XNnW6Q4BhCcI4
R0DSO9XjFMFli3eUo0uLvHWXIR6xED7zxysmum5PQgIZUwf8RIzIf2l+guCQvXMD5m+iQXSb8XvO
OJeb7FhkwaN3F19w7Mazbcw+qH6ZxrEVsYLYcGQDmK3V7xFxXtv6rgWHcCS5cSrJmnNDJlVBpqJf
iUfN02l+7dSIs5wgdqqRdvEeNzYbACJUgqE1ckzTOhax2cIxmXhZeNd8dBZia6XXdnlBXbuIf0P8
T24cSZOTAqSbwLsvew5O5Uq9iaiFcBQRMLHXzfkJUPfwxvHA+WTfD6wbc6PQwvYP4HGIXxvq4T5x
x/2MQTc7OpDUl+gr+7rvrvW6sq/1r7KaLj8zmdinJTj33xo8DHkaSWnylbAxPfbchItBTMMU/aAs
AP7rSC67SvbFKa3RZUD1BnMSO/oSzikA1DMyLtaX4g6HSffSH8Iuw1E4xozdW+3XApq1bKjmuv0e
LuylpducEuYe1gz21AboKS4MblLuJUrla3ko9tmGC7LvZ221FA+CdvSXg5eq+3cq+Gw3ZHrZpjyU
9Wp8nX5xgyekAftowwWA26ZRjGBWN17RXSdmZe2FlW/J1D1MVLBoL7jsrgwoVQkeoZ6irhNzl9HP
PcZuM+6Xg2Q6s7Z4JzL3oFk8zKtTH7DgkEs8gHo32bN25ZnFy4rMfXrl1AvY0yf2IFsmfBpXsQNZ
eFqjQ5wus+xxS7z6t+D8d4k+wOQVmwZIkU8t6q/4Lp1Y7rwLML3heHf77Der7OKWnIqTgec6UmGN
re+fnweVtfRH9OadhV81iSNBfo034SHsD2X6CXOrQ0AZZvdicl8g15W+VJQQCIuXhmn/rhBQWZf0
Dzm54YN80lbyjQKT8I3yePFj1G5/kj0iHTbI0jfZMymrTseFI3cgU5UuhJdoUn4qyNhRLvAPUIp/
FqGow8KFsk0qT4lfNh7SywCg5ISGlCP9UDhClIpYlGI1Hf08JHEBimn6FSx60U6ugOJrn1UTsf/B
8dkTNGnW283AgduT36fRJ2kfFA+qpPlZBZILtaSC70OH2FOyQ6sfkuIvOmcX3vwOLpYZzXHcLLCQ
9O6hyRtHnvgmIDO1VA9mSNfHyLD71/Elj315jd+KTTSrKscqXImfOrUP/Wiyvm5MoHUYcA1g/BKH
Lat35Hk9uNlXu2tlu37T4kD4CWuQGuBZATB7kW9BBCDhdUIqL40b7fTSvzQ/WjDuxrd4G17a95ED
k6RztMcOHK0dn+BGOufWuFSiK1XO17RJwddx6hS+Wz1caIWZWzp55nLYN9Ahv8K/w7mykERaS/WK
MleWnEeMWHSXlVjpbwnIvTtV+109/Bm/OM94m2sRaMRC989L/RfNYUizbFaRpwp/646mqpNd8/Nb
BXBr152IRvqrznFdObK8vVN4RVa0WoG4oMx4J46lOtDdHtAWcbywR82dB1u8KdvAeiU23yIoRX55
n92eGqb8KX+mPjdSzF6il8eIWL3/kLcZHd15B1RE9kkmOJ7LM7FAcZUfwZtBN4yZiojaktARhC37
NHo61EGWYsctbYPcz91u/8gCfgpGVmAOTWtoJ3O3F2dqzR7Upgw7kFVhvNehBzljcdK5UPOtDdAw
9kQcanbb4sO8H6b2lbu+F2kA99sMkaryYLVEAvl3xUHQUINLIYPVPNvYiY8/i7ikjvDPLix9bf7m
PyoyFhCc5Z8XJdwWioYm6btlnKZuqy9xqJ4cB1tZ1dXqLQPfDJK4cAdhy3sAsOuD8G95YNb/UBux
1GBadcPaRNMFKSvqeuT4S30EHc9ViKMFG2vo8kLdqxFuQSArZFcAmz+p0xHCIyJ3IeIlW6JgWW+E
0Fkz0IsG2XuIIVHo3C/3C/8sFbeVdrFem/K1ouKMBrf+2WM3QK2BeX8nWAkGySF7uwxsP3PtEYax
axzINMzyC50Km6PKBGqJPmm+Z0flbShfk7WxmGN2dcLfxG9XqY89R6K51vjBi31L32XmMDG6/gA1
cCnoyls88wqyTXu6CC8cQ5XLpqqDOKHxQxBVe3K0KqjaBHL2AjCxHfxptQzIlU+EBLYBWYZEN12y
aE5E0GFI0Gam99wBiz3b7ZlcvT4XZDV6+jJ9M1rDhViLbQ34amrHy+xj0yMuDT/Rd/4hdSEuppbL
Bpn4bEvGSk63JBbbWw4R7zNRz4SYSNlB7+g6+o/f7G7Tn0IKUFiAB00dZaTptK8fJMoUNVhaWLHZ
eIiiJPOgGrOSOKUvcBWnb8w4BEepKc0gE5AFa1J7e0rAigQinNGLOLLSTkAqDCRA3kTalJknJIfO
9IQXBjlpnJRaoYrogtfvx3fVA4va2MTVPotM+b6fwZLtKHg0VGsIQM1PonvkefiW6j+pECGFRM2K
GAHLxewjIlcE1YHoOOiglZQeelBTNizEv7nlE1FlukPJXQUl6mkhNRjCEpARsA0Gqkq3Ubsgvb3I
SG3S9R/hTE2ULSNAgJ+SEh+LG6QGw3iLKOf8VTkU4SjTkagQgkFmOw0YUYApGSlStiFJCj8f4165
lIfM42z7ZNjE9BISZ5F/m1RoMpdylyB+T7b5mVyzaM3WwKcp3qdvXoltRSNhRyRhJkw95KCn3nSS
WtDqvlntlG9V3spscNf4PL4k0zIDsw+EPUlswn2aHVCI4MXy7syuJTMy5BZnZTWciw86ydpj1zjj
B5ZfV55fI8HDpP7OIsc6T1sWMsVqkGAv5p4JTqXJ5PCpaiqKHgPC3lUQYmUeifqSjoDdQG7ctFOL
lhISPh9aeykeAa02mqHkr9kbz6Wwg/GZmnmy5nPfuRuDRnMJ5TqPjgX14sQ4xkR8jcffjb1LgL5C
KYFMYmSY2oCXssp1RHFUu9Cdwe3J+qyEv3fQMQ8Y1ABa8FRxJv1aQq6PVjWsbHYYZVtoF4Gtn88s
wCHA7DZa5W0w4dzC5EmWzIMtm9Qa8AsQCWZlSe/X4z6oOAUfZpDujYdIkcBJwFQ5E5jgt6ZQrKhW
fHo+K6/MN4rEfKaezt1FYQEyFmPD9d6Vd96QnYzxqNlSpjd+i1RNp2Eh6lFN5HtSrgoqsKNKbymg
dnVAft2pWN7xbz39Mqj9+Mmf8z5LuuIy0HfS89JWtgwrV8R11YQ7KIVlrqCs+EgS/XpaYPx6Bl6z
9HOM4chZyIgzXqoAH9lPUcKalzCotvkwhgmkgWIPeXHNXaREeWV28pr6dOLcC4VVJf7hqnOKjU32
QdmfB3x8Kuv3JRzR+JVM3ZqdkpOPlFqqOXCXyyRFqZZZwj3jWskG8eglcuSmcs4zquiyCBQ0JETq
fMaPV+ECuOt3OET4+2SgJB0rdPn0fEZuEbsCUynU2OEQ7Doj/x80V6twuKKf2AefMFQrEWg8Zfs9
SpoSNbTBp05CqRLpj2XSmojF/mGu8JCSq6wtr/3PO/MO1n3NR0B1iZqGig4Q/XHksOwaNxAm6ujx
QblWqJ4ksrzqVK8Zft6eg788P+YNw8rf0xlfbigCQY3HtS/2ypbP5TDpFfyuVywifsNTuB1jMMW0
hpfL5mplXMozJ4cViGvosHzGRb+Inbx2eTmunD/i8zIJlptUA9t0S5BtiAfZKjkoen9L+wYSyC7c
kGxEOWcPURKFFsfsXdxOrrzxcKZLAB8i8XlfLof/5u7MC+qUebQXbg914YysWVXPhnZgVWjqmiVf
KNu7tu7pCmgiOqWIHbng37iJvNiyMNAqZjFobt/QrHsztir5j+lzY1kgvAdP5LZzhVymanNFgx40
p0hewc1oZm8uTg0wyaV/AAyU6NcdlqXsSNaqQIc79Ce6upYrveHjQvFEyCgmnJnzvHkI6hlvm8Z7
GEdUBXJcTo0j14OkF7mNskLYhNvAc615KaDAgQGWx/Awagv0lYo74Q5zFVjn+3jTWpRJbEaZT8Hz
uA2SueE2IDlMxN0uchDINL/zB7G4G60d/TrmB7dyYUgXQSMFvBM9d7xfumSTCix1moDWdlxWn7HQ
rn1mPUw0Ghssiwx6JOqSLOtj/0qDNGqdZS0isPiWA/GcGGMvbghbQOkEtNhMitl+VMKj+xLLgE/H
OtZij8hx6v0OegUU5kKCH7iGtOCynVj9abh/psDEOrg++bpQ90Da0Bk20RSW93defvZho1Ximta4
pXggxjJYhJovahfuMR8TVhlrz+jOPORyFwRX7YDhIC4PpZUx2C3WXvDIO9pcy8BGWwuIjuyRPIFw
nOv1c/iRaaWCA8WFOWk27+q0/meE2UuF+wpMJeOTITXaOlnrjGgPf0xrsG5cGVwebglrkfHRuoAF
Bx+fJdge1Q9qeIxGN3tVtpJkbJPArJ0NzFUgzkdB2WFA5XPrGCi61kingdXJAXwysOxAPG41b0mk
Sg8SFKPO32flhjHFp4Wl/M+C7GyonT41uV+uj/vKtAwXd66lPonYhvXdnEKuicSJyZhsGFjSPD4S
178AggzARU6se2hRIY9VLbkp+MhE3bTF+zxveftlEgyUMp2B+zk5VM+1MFCpcpKVoV1IF8ub8HFt
KanZ/YAGtdU4AbsnlGjq/WCBXhP9D4vR2sY/oFSL12W+CjD97cFcP3Q/La9kD0wyElxyYJWsrRrf
8BtHS0KcQq8RLiIYz+eyQ1xIH5aRVhgBBR0CuzhxZhJaKB1QODjZNMagSgYdHEzJWwZcX0h6teVo
HzG5A3s58C46jKCn8DIFEYCV1wlIf/NGnQ0kh2VuJaEEGkWF6GTkYcAyWNYPfFEk+mQX6an82Pab
qt/xA25102zbhqTCtWicg2F5gf5TMIX3ILtSKvc4QcZo0lKvtvFJ1TX4DysIhsu8Vk7cSwqtIg1R
2p6Y8N4p1AN6QUacldV3PoBLKrnsQCVlUuBcBS6X0C4f5oZ9WJbhTiuk+PgMgO/H+QOqFz3yYaWp
QXHH08xje67UDdOQqxiigARaIFBngbZeSlJyJd1t0rUV4+cCANyHcp4giJ8GUClYaSAyzRSpmS/h
B8QK25h6azYC2ozma4FdBGNKeGP9MdpTDVfQQhcUrvsaZDnCOhpByt4S3I7hmbdK9EJnL2q2Q7x9
YAQ0/Bnub0vXi1JC7MUJMYKz8LBZf5Sc7stBw1pEAUv9ooyAor0S1M2KicmtYMqC+KckVSbB44UV
qFHrI8gyUFdyyuidw8isHGY7TbzR3PIrtvYl5ojX3Un45rEZr3mpKH7TuYR6zV3jJC9FTvsNAs05
PbPHchU8s0KlmYe6W/fsrkEZb2PA1mjbW6slkmbdC2A/P6mI8PZG57LyeGU6TpzbOcepU8nMRpr+
j2UDWc5sJNDlNTsJAOU5cXFfYNr02ollCTg97D4gRnLf62Ej81Kzd0/QoP9hwtMDCZUTS/eesNm5
TKg4fZ24IMAOrAqhc+cGJ9wA+Ue4JcjqcMPAwPRbRVtF40p4+MiuxJFbIxJFIyb36mELA5RCDsMt
lKeQiIuN5bkZsVjrY/7JnGFJ8cnYieZhudk8icnMZsTOwS2KxEDM19w0dp4C0Aq64SxkLjJxuy8A
IWxQnHeCtubpfTCSNxMv4zoGZq1wKunANgaXE/k8OMts3ZGIyy9zZ4l9OPsolvGQMSQ4Y7WIEznq
kQ6OZlG2X5oM3Fb+qogg5oAZx/iQww5KDjqGdql+CGDJtO8l3uOlCEGygC0kn2F6mwCE04zq8MDs
j0bYvHCqV9TTcuXrFUwALRkiMa7e+GGTP1IbJVknX12Ob5AnlD9BFkHxXGAG9w7U3xqkBcVkDmc0
gUj5hLl17oKEzudkFcBJVeyTLJHNA6tqqkKNXm2UBgVuZi6PEeynWzRoesrLs8E2SLNt+raRQQnj
wjPp48ts5ilMobuxWdh/kYKaPqYUgE1GrIVqXT3h3aBspL5SNlYD7x8+8eiUarGGsHZN79AonjLF
eJHaodhka3GMaXQLkFoSvS2hrmbjJkRsGVueMELfTEYHvBwVfGVFNvHJonDW6tK4wTXqUCe64Esz
d6Qb1fdRHzHeCTsDYgXOg85dVbwhfmtUk0QqQlj7qcxszNpvW0RfOAVzXCmczsiiBL3hpcQ1uM6W
68U9HUFzlD0yQzpPplL5TxXr55+Huv7w8cM8PH/UZgr8d0U8/0f0OXusJio3TwVx9O/vm6fK+Ajd
NTB7RFdkMJXZ/32Roxkg5vPxU/m6l2vTkRZ57lat/yO3/dTcjpQO6dqKo2R8NIQb4uu/T0j19Md8
6JhslAgKP7+0wwPxrn8fP78bOqZfURZrlF0q+h4aKMbnt7mIVKAtVHUalOW8FRqQnULWPtwJu0LY
TwZrJAHv72JX8Z9Pay6y4m2TIT79/PZ5Cf/84fLXIDv5zb8/rLNwPbTkYHdkGZzWAAn5fOfnl3S5
M9nz4zy/ff5Qq5uLJdJJhJ8LyKcQG/JKTrp64Vs9v4zLw//62fMXz5/JPTJXqQ6t3hh3OAtKfjng
rGnMTe2NKYlcHCHQljUfrSijf9Gg5nunv4H6zeiKg6Y5Mj4XxKw9qraelhtV0An1+0hlZgYspplL
eRvrh7Gc/na52JL5hd+RluVEBM2mQsIJpzeNxsgMpi2lhJYaAwCCoYwOpQBQRlFnUr+FSBd31Dxr
JFIeRgezCVVU9IwYu0dv4pEzHus7B/Igapgw4vum6A9SovylnRY2IWLhbjeY88qazO+iO7caBUGt
lco39JaEhHRdTAqsf8wmDTS5phFCkURt9dNDlo6N+KgCRQX42owhljeEJw8wh4HW6pVtQdAiJaA+
VyEOE+epl6gcadXQv0Iat2uqViYS7vu6QG97WIuJBIE9bxs3nHq6hia5lqUNKzzFqUPVKiZrENeK
iZGOHhiJ3O9u25cA9owdhmotGXnzO/VI+XQRYZBOtS2qaaanQka3nkMI7qHh0FWIXSklKxToysx5
DR0d3ax6QPljHKiP4tvi1yOIkEIiwyiq5KMS72vw9LgH0qBNyZ8rw0iQuQODVFFlNikQ6mMW0ibq
rwPiFiSvaE0l+odikTuUE9GmaOlEUhPq3jDapiv8wB5o5gDiX0HTN/6DM4pAYhmjw9pXapBXiINQ
AdKkTFtNisDhlRM8xiUNmJ5ilR7Sj5qp7SASM4JpS6PFyLfcI7R2lpesCyoEku0U2wDJFKoB8sg6
TBZynu0gGIEYj58VWq2uIGSAAgVzh66R9iJyduFEuSmnaCawB+xZx9mngZpMIGrfVmppu6jngCs0
iKZ1El0kncwQHHO/FuTHto+HCX+xstxaygBRQkQswdDQXpCW8F5CFzHCJXkPHWysxmHXtYOyL+X6
NI89CCkavVBQ5q1kaH/QmgZKMAhB3WMOmSLGgaxxLkfRaSwPnaJbl2QpIWqeNSrmtpjKdZrgsozW
mp2FdbXVhBYHX21cIaB1RTFXQs+rAavC4nUawTj1EOABNj5QzsDGeZlE5DmJMVDNMX7LRepwHuG2
par62wiEc1GhIMFAPCIMJXokiQGYoejKdY/1XmxgazCCpE3nRwFSaYS8l/afWSLQBZrvmZ9KnL8P
9deIjHE1thD7oH28oGoqb5Rs3kRVTvT/CL80RYfOgflsN0RR8HgrGsMfVMnCfKvZwae5b+GtbPNQ
+qs8Ogg0NYUzjgB6DQCSEGDTNClFA35AmwXmUSE1G3F+veuQZ/E3kDcl4AhofmtzMECxyQ+SpDrF
BzLXuw0MKXSoQu1XRLk1KCodQ66ck6Dt3se2vI56DqWtl4JZyV+WmQ5T1xI9TcjlnRE/vk2UzTDX
jHGDg/I2QlFppC7AK8lVrRUC2asxqaE061BtSgusRzuPyTblHLHuQ+IuporOSFa8gBaBgRgNDNhG
M9ZCT7ylyZXoy5GxKXArgeUTPtysjxsH0vBaEoV5PSrl46TG8SqttS1TpPjOQ3lvloDX79X0juYq
GmHQ3PSRztrYUTaM20+1Q6fdvAvbOQGmISwEyXqaI18xu/cH8slrRVTweqk4umvQ31GMCkiv3LSR
/AbGFQp5ONZhx/14mejvjlFKIpRo8wHZnQs+Wh2VjzlZt4lCTFhRiGofd3JCSFh6nYE3a4dpXUk6
uMGYLjLKfaGkuBUOAI7Y6OcH/NfNI1KxtApRynzIJSbsBDJoK+76pFZOfZO+hRLirGzG2VpO3/Wo
El/uYb2zolnZyvSz9CxBcvsx0NQBitW1grQdjev0sH6nR5+sENn/i9ULVghK/I4UBJTTdWVeBTw7
d1Zd7UN89YIU0jHsAfErXyASYkg/y6zbnVjXyS6T4o9SH8jz6GQ8cmkvCTPbpjmMvpDhISIV9Qez
1Kkbod7rxZ30fMAcQrA01Ak7gS5gpJ1VofXyWUPQZKpv6RTu0k5WgNMWOdIShJ3VmNx3OdluntF2
aVTaQGYm6ds+HN7uqdytIxg6NB6WEgnc4ahNESfOGl81ir+dIcEPkH5CSOqQQMcRmdIk8zRdvtyL
aPRiVZsCBI50ZGuGdaM9OGpVWfe1kfTIaFUc5PIPaVDAaHSPk2BENMWUYfYKs3AtpOIgPlr3HTYS
xLZsLb06yP4oyv1OrovjOM7/w915LEcObNf2XzSHAgkk3ECTYnnDoncTBE03vEcmzNe/Bd4bV6Gn
0EBTTRgsspusYgGZec7Ze6/3ESRBS0YLdcVo72dTn2VSRztQK8TLuMOjpGt4TT0oGaICnF0kq6Jf
Au9dqM5ZNiFxMWyc0VZ4sEadU1oY7ZE4XEbMLk2FprfyJ+w/12Eaz4bOANe5wcabC1wQHOibGjSd
g1lyoevdxKlR/oAn2+Sps+H8Lj9DE+8zF/tDKQWtcs8/JJzQ90W0QNNjdTam4EFgQ47KNmBk4pcI
uIn96tJ9rbvnwBUs7QZdReFSbM2R/53MnDYrXyGVcelTEdF2cE1amlnpOYd+2EzBNhspDoVGatLH
KE0J4EL53XDPmELtpAf2ck71BdfjmJV/Me6vyHV2Puv5rWmXKOAkJK1c8/pdHC/zHCSwiq6+U6Bt
UO+THBGzToBMrNM0pydibEdoryOBKfFP5LgczIG7vsTGw+CgR8+CrtmGqf5JJhk+BkyWzAomliT4
4hJF+jvqvHBnHGyn3jc1o1urH2kDzBWQRo70mShOcVtIQua6b9HDarU4bjSEY+5af35LyBXi/aHu
myZu4w+v6zYymsFRCc24WSyUyTm7FeNlspP4rGpGqH5qbwdBwNjgUeRQhveVQ8GbxfB+qyrGKum9
t0lwGCz1zobz4PoWhPElUaLeDdynmzoMnXMd5KdRzIQQl0uPyawexyCpDik6OLhDvEgLgy/5cgv6
k/FgZ+N/dptN25ydxJqvcPaaC8EEtPWBrQBEITJYQ3Af66stevcMu+zkjBhxsphspyGdQ9am7Muv
wvTchgp1UJrtXNeh5To6JDwMZrUfvDXJNdRIzkmMJP94k4DHkF1nNbgXkbcv2NbZJ33UmymGdMti
yRknmnsQk+8yl7eSoAhUTRYpn1PMnNMc6rUr7umY9XlBFHzfLOn25aWUXUoHvKdX5y7BiFF3TLVu
Xjpki9ua+TrpDg/kENG+kDVvWc6BTptM6RtR0hpuZYl5ryLYW1EOOxjucHQdEmVZBxkEd11DiqIi
FXc5fNM58zr9RGla7zps2MiBeVj4OVlJmfNBbDsZmbI9DZiMaVqKj1Y2V4jkAQqouQcJ1lIyTBuK
R/64jisXTS5HUqPYlu44bWXfOvixOUYYrEy5atdDRR8kTOVHxdl3Yxfmn6ItmdmbA3BEwM+npNl7
ATcpBDCWMZsLPGRcmw9KHEJd+Dd2VeB3Y5ksB5wW4GTphHdPtgkjpNF0diur2lfJYkNA8FkKR5zG
cL41TS32FuEQe+ppe5iXUwHS9Swyt6OckTMiCKOgPoqsze5VEqS7WDFczxZbZFXBnpjdyT6bQI9F
oV26ZkkI1ms8uAP2I99TFH2kIRzzXMfsVxk9KQjeUsw2xxPAlfmE9XuKXnxHozfNyFBKK/EWveUe
FvyUQ/3a9eaMPFraKc2wEFgsM7ydvGzxCzA+CZ382TTpi7hSiLvaxwwrOdqsZFTMm7HzccrbZEFI
L9oiA0x3dTiXe2DNJ3yMf5rJS47BXP2mO34otz7MRtnRcsiH7VyJY9ii3A68rjy2tNHKiBdr+tG1
t3lzu5n12ZwpDB2TfrVvIiOb0GbAFnW2Vdm9GUYysfVqqFR12h7aCTk6VQQtJ9AkWT/3xxn/S0cS
qKWji2+mV0sOxhPlLnRN45tk+uZGdiftJnRsfGaNynioSu8QlhQKpAXnbNZs33nPFL30bimGQOrZ
30MWu+iaE4gXsigZO8zot/o3HY4vtB0cyiefVc7p9pXXNhgogvocKntgIJEfMor7o1e3rC0NlCEm
/WSDhbusAfaX57ydWJp3xoLc6AdnqUJNfZw6G+FkxMxQcXQuc5ShwsZ9IobiAMTcvpODPmjaIzoK
k0s8AXaVQdPccn2ynKb2vE6hPWw4p3Hcdo0fC2fByRfJ25iwrZoxdyNXCzc0R1jsQyO5j2Sqd8he
O8EyOrmRu6oj6fMP2vfKHuxNP7Uf5uC0DBUTbtG6pvU3v4nEfI5TRoWzZizvB0OI/J9RPzm1MwPq
5iNOGrGxRyJtXbTmXY38P26YfsQxMJOqyG7HxH40vEHvzGDymHuAUPwaIuTXU1wj1TBgnfR2m2/a
+D6fp5eZZEmihmkAq6q4BT/2PMfl3sij6DF3Xjutv8cUHBiBPOaqps2x5unWK4verdWZx24scIeg
IBHViF7BP2o/u8Tt2RbmRzsTyVDYwckjbWAVOK6P9lY/dEGh7zNz+GMP2Eh8B1eIBg646rwse3SS
/M0dXuqqcn5m+Vgm2X0xts1BlTNjoHRchs5MgrqAdmsmLyMb0qZz+7+6CfS+D5jlkVuj2ennYEeC
EjBvgaKR/JZPY2ayINxhoye8ZwYavo3IXlmw9BY+E0pJeDwn4LffSZX/1F7U0NVt7loRqnOJllKz
q3qz/7MwtTfuEg2S9PPLp/JhppiK6MNiYaZ5ZrVr7BAdwKbNE+tOtHrvZQU1zdBviae2bpQYz1pH
9sGKbA788QUGsaaX4DG6qOf9SLoGccITtgNFcETiHgpr6bksxsShpYkxQXwJWvjR8TBzmLJqcN4A
IvqGezdu5FsZBH/swqi2qeq+Spd33EpgCE2ze7VzQUc69bYd6OPMo7arfaw0kuBcpcoGiz6C8VGS
BBLg2+Jd5/aR8bobPbQeGdmTo47Bp3B7roxsCm91UP8kjCn7vvjrhEOEQh4PaouAmZUmDMxPo0BO
JCIwQ1POHDlhGEeQKFOa9qsUuKBCfzt1JG/C5mZ5lZRyoY5fVde9jXoGPuncBQVO40wZJPCXukS7
SKiSYXBiXkhBAT/DyLv7PmvjbTx0avWbXvZ/NZ/NtoUkUu1/zmd7+jN+/pdwtn/+j3+GswU2SWs+
4YOucCxb2t5/5rMJ0/13FxId0D1hBb5vkQNXVm0f/8e/2e4S6SYDX5heIEyOCP/KZ7Ocf/dtx5G+
NE3/N/Ltf5XPJh1B/lqVT1FVHn7+498cISxHEvTmWZInZBMi/F/z2czeMDR5PSZRg9xXbqcfOTBE
RHYUkD899+IGDFetsH4oInC7ADPP0AJIl3e45/knBBGdbfCUTAV8GBPtg+0Un22Hg8AwPdSNM/EA
+imQAmpiEN/Xjv849OLcVs66JZn7houT3XWWz7T5Gd3TZD07dvtZIpU3kDs0cGMIxrq6+LTtRBxF
ikhP1SHDSKDFqnudS+ZZtM3Ix6KCDBvnvrG7W6cl460qh/AGsgEi/8a+Azvbkeg8M13Lts7YnyxF
+yKaYSwZ32kQwMLILG81tNivuSMtj6nSgEcmzwXJux6lPnE8XiIwTOO9UwKrID7ymchdXli5Y8d/
6gLmoYMnyWBBiDg3SHqHZATCFk03tSq2fth9wBXdqlaelUfrY7TiA5mgSCsJpwNo2h4rvRBc8qY4
VRDJ1gPtjptaRxbg+Mk8ean/j0cUQ9bl9+uide1DbpoX35Pilm0HVRq5U5DtIptXIbuz6Yjx1BlE
tkzjLNaWGxjX0qmiu9Ceo7uqMXZlNXBAZgVnfWXAHDiNeUdaxgwsQxHOvzxUVdjcTWjYzSTY2tYU
I6NJ5JOnoQpXnpYryrT4QhTaa8QZheCfCOl2lLC8G34ITZEPrT8Z19qqHrX9VQSjR2a51+O2JvoG
R3+lTkAudrUs+JqJpsYIeZfTxEgZm5MERKlEUI3tVDDqgBrH+Mw8G+M1nozeyPzzwPjh3E7LbHOs
T44eAfQM4Fhzfg65mjomddJLbhMGP8WkmHv1MR4omvrjLh/Ku8A1jQtndvXYTUmMqA37mvKc/rFs
HXkvTNblQyxF+0zMPh/Mj8iew8ffB9aSmEmb+I7JBBjU1H3mQI7Q3kjewKnnJ9vUM3nAXfo212a9
nkzaIVRmbwQxT0+h3b/osNJf6YBLe5ylvNduKMhOLsdNTC2EBsVUp4lr2jMi4w/cYC7gsb7VDdFX
OverjWlG5TEolfNkuYBt3LS/pTBnSttaj6NRTT8+yW3RUCsyZ0p2a8ON36uBW5yI9jaTuA/gMD3E
Q5Z+iFAYq2GJJJ1Spya+0IuZl7nByi9J8szTHjEe7/P9HJaQgjPf+YCudah1Fn5pq78JjfEajD0+
YHDi+zgeja0POuYtw8+bh651dej6r8yhtXejgVo0mIboJcsYBNdFJZe+RfRSZDbuLYcK5Pe7wWDt
BOEepEp4AMuWqGqvE69TZlR3HTk2Kzhr2cEPCVZyuk7/FJ+GqMOHbO7Y8f3mlBc6uOU8hSlegJ3I
R0wdsUBFIsuufopdBUuPX5135HU36ayf/LDtjq62ngMLVU+dR58FxALSY6AkVcKcLnEWY7kC7k6G
hMhOTW17xxHUCAtFMD5WxjA+woDbK/L+b4au1Nt0+To8xmUsPpE6u/wLrwMW2WqkkjqG0eAV033W
euO9I/vhUibJ8T+/xHuZ7SIzOSXEQq+6saxfzdrGH+tXCyiBh9NkjfTxQ55VEZ3aQeevTBUAomTd
vTOr7HmqJurR4cNt/PkyAG1+6sr8FtBJdP19NEYUfVacw8nmnoC74D+xAnEQIq/2PCWZ+VqY0dpv
HedpGgd11zrBCz2dtWe6+UMFUQ5TFfndQycRrkCNNtO8uMgWEbiR0QqzVbr1I8tFSz/aySm0nqRl
g+pNfG9bQQZ8rCUyXFiymHwJ82xgTugGBYprIICZ84zSn1nhlffPwFqp4503heXeDKqXSKJYNEq6
NYrtcl2EKP89mpf72rWvkamTH98XBDiaxve4VYJgiiXc3JDYNFWQm7QBeUhaSSyZEJBb2HbSe8u5
qvKYYyxtAY7Zs6OB4BX+2xAwTTe5vFbJUNsbj5bsm9qw5bdv5jyEp5wUnxtRc2wmiO/BcsW1HgpC
wAzbYIgjigMoF2cbBGSeycjA9C0ISwJugqur97y1T8bdHeG+JU0LbuGmJBlJBUxftGrDvQtE5sWr
eFMKD8j8mJS3YVUH12FWVHSRFx15yumz5zD7i/PpzQrJ6hUySh4Ls1L3Pg6GRJrxI2Mr1urQhTQH
fvoMseqcNRSYMqsNbvNUvbYAWZm1lEfXUAl+qBa9uVcycmyS5NlilLtJTF7R73fRdpNcyImgmA9R
ZAK5dOES3TmuuueEqk7/+NrysNQ0J+vCfAnrub/4y4ffz4aS5zMAdtj0Y6ZPo2fp0+9nGbBWjKu1
WBdxOG7siN13LFmezBZqG3U0KoCF5JYuTLdiobvlYN6ILvorTBPGql5Q5dImQSdC0iHd/JiUYbQV
PhlMM38Erh9/TyIxKp0YTVbQvNtoBQ4ZoNCYIOcDU8Et9Sob++Bwymm98FyT0wIHJb21jnXW3hVG
X9wbrLKkPGRia7h/xMyBSLIp7ApznhhrIyPSGTmObgIiLUzSGwEbbw902kUgjIO1yuqDbTfvUVDs
RIRnddSYxJyh/WIRprZsDOh7E2nobqVeGy9LL1qOn5JBp1Q1FHS6D9hnGSoBIEt03m6thfBng/rT
WTuuPELKj7b37U3p0wyQJ5hQehnxwqEZ78UvN7Bt/oYJ6SWKZnyzxM53PfGcC22Q7sWPDX4wb5nG
Fh4UeiCXNHVl2uz91GOcJru3OSiQbSiHjTS3tp47NlsmQWhpiCevA8CHHSIR7lZ0LRjwuGsCB/vz
BCwxAJpoN9a3KMhDA6ZlLFRFJd/9Ot4Nwr9XC3UxBb/oLRzGZiEyJqAZI9W9IAHYdQuzsVnojfX0
hwkOBj+wjsw4cbLU33rhhgTEgXLU8OxBrE2YFz0ahSGO7yPmqITumANpMiEAySowYEv/KEyCXtYz
tG3rDgMvST5mSwwYuWTTwHTJyZF96yT6thZSpVk49zBYYe9+J2n7NktEmbnelRPJZkNSnJmuHZuF
fQl68rXqzcdwgWIudEzYyBJYJnyqYZhewsmmp4cEKHL2oWUcSWu7hrNxbEFncDVtZs5/s76jmXXj
t4QrWTS4NahOMmjvycU6dBlqaMPdkz+4hwJGww3IJ71UeiYL9zNbCKCxYhBHaVcx4ch0/lB6w5OV
QPiZF3qonTZr7n7cmr777Q5JvPVp+w/kdTYWSZV2SnzyUHBn2+65AU8aSZJl0KT3AXu9fUzqBu+j
RLAad2fOT9mOVc2LAY6R13RrLQTUHHEkHh2oRuRMBGbY7OLAu3YBKoXWvim9kny/hs+WY3eC0GdT
RG+OCsvbPNDvHhDWai6/yx7ncGdMT3R36nXfDghLQbcWIFyHmjx+p+FGDEyo48KBaxlMd0w3TJ4+
XccevgSZn/SEY4XAuTgVJmbV0jfbm8muS0hLYsulHq+UD18WIuoLQfO3mYnGAlwUtg0HD2UDlbaD
7dV3dCMD0h3mAHJt2umXrrDfu+XnCOG8g/G5BbhDc8pfpE7xn0Zyj9hG861r/GDdwsh1n70i+PB8
8ZUuvQ/7LmxbnupC1mUiXwLa9YvpSwLetRYCr7mweGOgvNlC553A9CbgejXY3gl8rwbjOyXNWdZ/
uk6ayBmw95Txwfnl/gIAjp3kvh9IO6ic+pNMs2qZ6LJ9TeRIshfBJf1wU65l9oGd72ASATTMgflN
DPo1Us5DB4jYr4P73JruCMsvyI8c301fXSrQxRKEMUejBagb/8Chwh3MBViAIsdIDh9FpSRC1u61
BYms6FnQS3IBJUce7hu/uwtLIGsMoLlIZketbJtHxnBniPQureWHA345Yv91Fx5ztZCZdafOUSf3
JJ/Gmw54swmgCJSzXpjOavZu5ohYyrYorpGrWLLibUt2H5AhRIQkr61r/0NmwSJOnf8of8DFDHWu
g7RckB2WhtjdySElK8zN9vaAqyq3+p0r9J0/0fDK248wUIfK8NKt1KDt8q5D/JFcVEPSft8LeKMk
1grZmPupcfDhVJ9V6aqD9EaxKk0DAQYhATKqW84b1WKLoD4WPn8DYAXxRabhagq6+M5rw6ekav+C
EmFIpm3SdPJtKKX/HT2kj76yH6GmJE9ZZb+GtP9J38RRbYTDUTskOnLK6sBNcUmVgRqBsJZXxiav
Ipb5eQDyhthzyrYLgbJdN5Ry+8CgbdWk5oORPyW0ojC015KsxBi1CAF0YSPX0cRqEmkSm5sAU+yE
Q064PoMuncLNHf2Ytdt9ifuk2jh+efWyKd3qQMF4Cz38k506GbzSro8PUKwiIsAJhzAGCxWAfx0G
v9tHkNBdKFwcWhhI1uYyCWbpv7GN8cNtPXWgTjw4cRxuZt8v9q2TvSdA2xF8U8WXnfkj+rblJjfQ
+ASQ0Gq6exyIJwg4ffPWFZALWuwqFP6PWYG2hGnmp2Uvw9+Kte/DYdaJwhZtae9TN6OpIM2FUM4V
ds/7eAq3lLU+jnL/wWWyvopa+4VZG9tli3fOaN1V1PtXMBD3U8gC7+XmpVMGZI809E+BgfkPd1AR
9Ee/lRTo9WQ8d+F0Y8AXWrdB8ubkOaAUZ7gMpfk3nsB4qh7MB5G10UYQQqurCBeRkvWxdXV9TEkT
pk39r8e/X7QD9zWzZm/z+/WhQOPnQiX6b//u99upib0rHJvd738FMMsLpRnx//3I32+iGjEwsePM
WH7k75eGRq/BeBKq5LPRhnZUnkwP628Kkg934q6zEcy01W0Ka7Mvhz9xwWG2n8w3Gh6X5NAZaJss
oz9UXX9lGIbgE21dgmwcEtqbk+ivrJ7/eOn0p6GnvlJTuAa5dbCH4Q+4KlaCKn5iEzsVqM+DHtMP
gf3ISKTJLM4CYsV03Y/XbS0u1YTzU//Mc+VtiVAmYc0R56ZGXZ8g86kUYlGY0/FN5xPHAzO1P2bL
Bz1l//xszkMCwYbGwxjkqb1C4fD7zd8PUHZxQgzOcwPFlciR5LOIc2zAfb7Xg2wWrRFJz2okJomo
nbQKyACTEbKSsuiOjaVGtmtfdcffxzU1/rFWe6SS9xXhy7suLRYEWUXbl27SFMSYJt2cOZ3D6Wy2
itdczpifPbs8NjMB5GWcfsx+jBwM8NPJ1Lb4xwfrX5+59P84SoEoaMYiO/nayg7TgKTYSh9zQrsJ
Aro1POfHcunBmY+9Fb3kQ3TqiOLoSWMMnPY77sJnLxnxlvAHH2+ZIA9ZcWZGuLEMAr2Y8+t0vtgC
YYArrTM5pxvpGOSXkHlV6V1CJo1eMjYoerg2KFII0bBOYUWEZYefq5CU+l5C8IHNdEktnJRNHxgf
DZjT1eCV2DKDn3pCzNAhQOeI4DgcZ5m8eUGO5ss5eSUaiuZ+jNSlBhFmJDhIEpoepvHRhwN+xIwj
frNxUPU1KiZRz7wgauYemSP8cYr8TRPRfSrNO78MmAc8lNmS7KGGW8gQ9DSh4sxExXXypHH7VGTA
GPVZmpjjRoKAVSPY962rFabXLGKuMqak0bUlaWoU1Cgt8YMiPCDeq8nJl6dxWeVHhyrKz5/gB1EY
WuGrMPQuNFLqi/FItC9EomELb/Ur9Mk5bdOQgPOa5KoUBRPqfGnXfzMIdkFOxC9M9JPVq6Pj0hFg
HLrSqKABQ6DGHTm1OH51sEjdX+W1rg+dQ5CiD929xxRShM9V7eJFkmBqGg+zZH2dZOnvWvk+heGj
kZPpxNZ0rNI75ZCk0Xc1OUtOzGzIF8dZ9buiBLiTdeSbVMVruJgBBcEveRLTYY2Tp1ruVIHsVDdU
ARw4uPQZLtQEH3HcX/kBvqTWjUjMkiTQOSzeUmPmMJr3mLaDzyCTimlVtN23rLxjL7Nmkybpd1oB
ZqJxS2cSMYs1XGSWkz2qWkJuuDjJ5N/Iod6T10MMOlwxIh7jn2my1W0iOT3apHFkbGO5j5E9Y2wY
KvWUJngcXYU5pRzemhz/VZ//GRBWCIlrNJvBjoE+UwaJ+I7lsTLgSS/mRwigmFkYW2EBmm4c03j2
vQy/WEwS7KTID1POCeE7vJeHwjOvkUGYRj/d66g2DqJ/k7LDHvCqmErbAPQG1RxMEqvTkhAg0xO3
g1DE8DcJ3mHt/G0N+2KIcFM1KfmRSCKK8JKHnVjNNknyqrntcv2nmZP3KL2zRfOao4lYl3WBx6d0
UaK4rGiO0281abSBDqN3VVffws0OdmecR7nEF7343IjIPP9mvo0azw/vRTAG64ijiCu6x6YzX6WT
ohcpHyMA5Eh42aOz09zg0mu9x4LZmeyrz6yZFnlxKEgnCginydC3LKC/epZfYcrc1POnGcEpsUNx
9ljM9d+YhcKam7810T1m2N/nJmuOJ85jR0RIVX7NCY59FgUhir9+IC49GWPAFT6mtP5Qc0CN2a47
iRigruj9Q+EuUN6wrGRM7RPiWt5bCXQT/d4TjMnHnEl7KDfcXc+VOdznvv9Rh4SddwmxtIMCp+zR
NfPHcR9Mz8Di/W1EGHy5HFXDuvzbG/0OURh229B+btkCVCSuEl0BYT8McKcSM7u3nRJKwXSOLmx9
W7ptkIwx6zrfFlsYKHUmgda7LW4Vpzf4hbfVPBz6MbpP9fzgSg5lM51iRdvDwS0zZHeywj+TJMZ1
7Itj59gpGRGXROCVSWzvsUHof9NOB4fJPh1fQDqDeB/M4CGOawh1ibXxOBuakYW6ubFaXCG83Cqf
+WtnKf2QiRN0vnEjDjxzNd4vf2Iy259QOtc3LitC5pKP0sffBnXZQrzgmMNLiN/TmVj5oMPsM4mJ
nM/g2RrFZXB5UIp50yLBWbnF7BycvLjzk2/dOdNFJnGwchzjLU/ydzvxl9IqwEmdveAjyQkzHMqK
pOciuf7eSH3OpV//5fDxXCRetYFsCaAUOWzj3zUugXvDFNBtNyycpiSi0jszVpM5vnpLWr0VcmY3
mLTSkWKbzOaLJaiL3OzMeIyfhdDB5ophR29uLKZdqF3MrzCu1yKL75JBkHmHjlwFzR24Su577MtT
VXNXWvwB25QO9lJuV9A7zSoSZ7c2aQhmwS3v/gFZMShJUCMrNGtE70jaRhkvEGLgfmLvuHE9t12H
zrPTuB+j09DdEc9hTINDD385476o/NFRGgjH5JNP5BIxv7xPoT2gAnBj9pXEN9ZqjCPOkRPqFTxF
FH1/ncE1EWr5iPOmh6jm9+dKq22tJBuqZX0VvtuQmXFMJ9gGjsKum5N80JnN7QzOed93SBE782Tl
aOFzl0I7GPJVoSaHlivn0o7mk0lajRYM3WbSi5tqG+cWo8MyIjnXEu+z+CyG9GViBEMuQEifYVkh
m+7dGPWna/vkAxEo7hZanP2cc2juE7fIpUI4ceXgqTN7svPZW/W4RJ1ZpBHPszOx/3g3DWE/jL2A
GggYdA7ZRjpXJGTGnCZEioyz7smNhuFz5xmYRZMJRKGMMv+IPHE75J6AGRE/t2BuWLHabduTFWRO
O3vovxViPywQ88Q9F129PLjvLLqkvf3YN+NrbQe3OmKWkTcGMf88SfQQUC/KfWHQonTjhH2WDQ21
zxd0g30yN8hOsvYvofwlw3xqVuZ8N9NoYer12AiGAA4TbXUcfl+07fGYwE24QQ9R2tZ7t3RT2DZ+
RtwksvB44+IlSrDGHCm8h5XbwaeKreollmpT9TwBHZv4VFu6yjOxN/B2ozNWlLUKuMRFtUw3F49L
U9iEvmmSx0TwzfHmGVEByVqzsY7UTM5zPv0d4/67QCrbJyiizSCxcCe7FJDh1izt6lb06kUE1E+q
u44Q3bPw5EX0k6ZquBqgotdKMwjuVLDK2+wZLRfNqDWHJSVvPbcZT9rEaZtHFXlYRbF4PsL4xUTi
RhskCjZM2Aoa5J9ydpubSKujF+pLif9kLX1isvt4pL2G4NDnXXIG6nRmUEe/I4PXGJ/MrL54EWse
rFKUFfF08IL6U1qMk+Lo0BcjTSz9x6/NHXOV10yg70ZT9oyAnox/LA43GlO6gyqszBBbV+jAp6r7
UxqNg2vR3kr6/KJ+ET1zaTfxaOYlyRdci67QR1+bsL52sZNe3YKEaniVf1RH1plmrlfSrjaMZQWA
DmoRw8tTK7bAldDb6gL1Vol4q0ZtVlrBqzvyF28j/VkqIvXCfhMIUkn7BcHHxH7Tdd49Be1THA6f
VuZjse19zF1+v+tN+70tvGkX9kQQ67H96HL6WyJRCBdHQkOE6ticxNVhUEiCfk2YLyufbWQXowZ7
MMaSpnqKrW3RuoRs6RzZyaX0AoY4LeF7SQ4LBsffpJwR7y66T9f9GaRJBYPAXygbV6kp3HXqCsC9
XfrTMDLDBZU+QVYlKpROwE1bGqzsNAH5zRYTgbVmzLVGQ/rhhDFxTDYHYzNEW+/h1BTt/BIZaJEL
ZcF/8wfISaU/rZU5fsNdXsyZ1p2vYgCS4zFi8rKmMcZXx4feUfPGi5EZxNVJ42au22CGa+L3WFZA
NhU2PiXLIJSgmkFZYT6e0Jyt66YkUdN3AaEn5iIq4DBJUopn38sxIrQ3oUvoCx8OS/leRdjS1YtC
WrqOq2Da55pcf7vdidJDrG4hUSK+oba8tWaBORZzfsvysE0Y67u3Yc6dzOTJ3qeeAW0jkuY2tLW9
VSObTO3irxOZ+JNQ/N3EIxtt4GzbqmLJXsERR7g3TWeEOsMeqG6+QUx/GHDnshq2B87S9xXSxn06
xBfDZtqQ4HxIsoAZXU5YbC7m/exzDHGlvPFIBx2DDlk0yQROSspE2XFEkO249TWpX13Sw8Z2Kcjn
znirWu8IaDfb1jW6z+qE0JYIhIiGit1CTJZTasHq1SANMtKqNCzq7dRPXxbiiUtO+BrTs3xtYquP
cJQ2hncJVYZ/j0w5hkabqkqzcxkmj6EaOHjgLqI9S9dOOuR0CDKPYlw3TCdXfaseqGO3Cv7gBiU8
A9XSy4+6JKAqIfWuvHNKBgs1dTYW2vxh0FHwGvZHejhV7Rg/dOeAg2Ee0xaMc7YZGXTX0PI1Wk6d
7Ph9n7GuWTW1YqUG3TPKutrauvwyUfQil4/Wc+yxxhp2jyaSP1cED6+0sHOCYPfcg/ZKgiz7xRMm
CUlIXc6boUseCv+LZpv3jf6n3DsKD94Qp/5GsEe5oGU2lRUydKDjMzCPjDzxVRpRd1K1cW2yFk+S
9+xPJjP3MM/IWb1xWkTQvKR9RLLfgbLkZMgcuGdEOwRpxCHDmYvkiABYs7ib1Hy2vSRfM9xZmX13
V7QZow4MlMLyQHJpTP2e7iOGS1RMrUcOQBY/2n6JFyIq1S5PavPeD0mZcgz7uQmIU417RdkBZwEO
13MSNttZ4lqWDB0PWtTVTRsMG1BaZLJ0mPzDcr7LjVtp9OWO6+5iZ8YtogKUH2N7CxKXvgQ1HOKd
pDk6s/HZxDAy3mjon3LjZZDTwa4o9wZ0/4TYs/UQNDdo/Btd/pKV2W8viImD+jQpvjDkoAoZsnut
q3oVZLyTM1LS9eQXcHBdABFMo1+15TN+K+3tNBM2hNNnn071vZ5AJsRRUK6zoifconJJPs/92ziQ
etuZnPasMr4Ube7dYoo5RamDCMrOaK2p9wT10A5q3MhlHtKouJhG/E53kErk/xF2Xs2RAl22/UVE
YBISXssbqeTtCyHTjYfEJebXz0IdMz3T8d24LwqpVE4lSE6es/faHSJ1DzCPjXeTHUW5Fk28ZfIh
Lrnu10OPmd73IKsWcE4YLkNz8RBxdzadbC63Z82Qbq1a/elVgvwIUYNG0K+s7Yr5pPVttVAOU5ni
N3FA4RZBf13s/VBv0GUeQkTO7Hmpf7Ne7wPSD6gO4ZYmbKloytcOAFZmluWGPR1shEyEKDpZsV3E
3I2m8e16YE9r0lsuTplDN4wKEBZQgbKeVBekJhAB29+RldLmyn6LikBixX/E156z9erk1COJ4Tqw
k7H4nJLhJnCNk22l2xBZN/Jo/dRVENIEbcsY5Xg4D08Tfw0a9fcp+ehcshdydCjb2LQ3sSfLnSjL
fFtNJoe6HpZ/U3rfOQXJJOh/LKu/DYNgU/JfY7tfPGQCupma43yvSSvDgpF92zFTHtOrHsMQ+p2V
vfWM30HushAFdfsxp/GBStqUszzkkWbeXVW/GVQ9A7JiKef16dquwqh/ltg92onQsXCiXTdovNBl
BXY4yT8QydusnPY5sM3vEJ8frNyMDMbKf4TYE2vH21XpcDtN9SUIOrCnSXxAWNMj3l5SiSobYHjW
fmfWkLH5pALOTVnf9bU4Y84OtgUWxFouCSGW/dBBnGeqwqDQxJkfhy8MppodzQr+NzD/RGXD5WtV
sy64eAo6GkAIinfPlx24Dy5Lfjyy7genlOs4NAhE8wUOEYMrpjuyn1QeSShVAQTTmCp2HwivIsAR
mj5dOQX5KbKckzcy2R4YdtHRFGtPc8Dx1KwMaSv2zdmTNZ0OETwYce4ivmi/kXaxicqX9Bdv6vaT
A6CY8RU4DtvYVwTrmJb1PJvGdxON4tRCl27MILv3r/xHa4zLcxv5+HRTj35n9OA5v7w8bW+rdL6L
SCWHc43ZOB4vYFI4RdhxtcBwnAEZ8+QRgmFCYp4LfV11bYMnQWFh9yMTbiYU+rqtXrBwm69e6943
jvtZudlrVFiQZNLJ3LGqaXnv0mDdOwE5QUijyOieKTirsnOvvYIFMkOdTpup2Zhyyedy/eOoXrJ2
BiGqICqYbv1ZtVjBC+Ws+7C/7ZQDCMumxKx6Gj6qwUHXdEAlIncfd0gkCduMtjUY7dLIL0TDZEdL
T9ONJdOrPOqaU5g05tGbzRsaB3SzU9K3ySnB+7Uy474+dMLCU5MM5rajQ79uswz+/IDdgC9XVZKG
33HBiG3E/o7fbG94+AxC5ksbE/xPX4/DhubIfnTDC5JhrlkOh4Gv08s0eQ8YgJ17kVfHYGgENBbr
YSE8HEazjChNYfW4HjFuRXnSDPZPlg8uXtpL6Kf1REDuoyv0vMuIc4IXNJDQ6vgfqaLtODUCFHYB
VcjNsKBZml1LN28t0WODKRRunqWbHZjJszXj/A797qPNBRBpVprSMwqiHumQhXG3zxxwt1Yu0Kxl
4PbdMmiP6EBMlpL3HEnFuhhKgzwk2WB+ZgzEd0TTJSbuoCJj1w1Qo88/NJmbNxZBtkPxGZpu9pyH
+V2SQ5jPvW2nCsDQORkvTbjNamBz8XCfcyigqO3I+vvZ/Rrgfr3vrulejLoPtgk02FBi1swr293X
XJdN1Xx7UUFhGsiWfaC6ISOYKyX4qkrNW11HR9YpdlNl/DKkxMdnDtK+Igj347Lj/E78rryIJHlT
FdflgnZ1YsBazNvsVHBQHxyfWC2USUeHtFhWmBEw9VY6lE9EE787bIZHHBqeSsk/qZhiJN1raDfJ
lnS1t9ZuwjXB5gxfyu7X0Kh8n7VlvA66DlfswtuuSwrkfoANJ+WuMDhe5wE8jIuQBAQCb9YuAWgk
BArEJX4PLc+KxUZWsA50bUK49IeN1PrRxNG3qpc2sagSIMRV91gkQbfrWm+i54SE3437aSVZnHSa
EcDngsPBdfxU2qBa7AqmjrJh9DQ4e3ZmzMqHlgQ4pjN9NMjru2xUCKXkbdWYYu8Fs7vLmTuAXVLP
WUIJOMzlcz8sjEpy/TawHS7arOnx2jOcUzU8mlrPh3pTWJsJ64uPDKGFL8OI6hgH0cgfKuJzUIwF
Z7lbnH6+o5+CWPP/f5vN7j0DcvXfD56WZ/j7NIpSaO3VcVeerRSXwc8df+6jag+h3c/P9PF9UhL+
5xXDTPGrn5+TKeZXPw/4X9/+ff4/v3FZbGz/+P98F3/e5J9X5Hq34Ll+3vafWyIBllPWos/PXuNw
fCx/zM+r/3kjP69mx15VHP6+sDIySoifu9aYA5s/n9+fJ/+59e+z/HxnyrHhfOAgPZL9EHmiP/lF
Wx3LYrSPnTVWLDPQan6+C9E+/Pnu720+Lm5UXf9znxSRFV21/7nnz3fRslL/va0N8/WIWe/wc/uf
Z/j57Z8H/32tv4/752nId0TWY0UwVz366Nuktyzqhujm7xupbYMJxM9z/a9vq5ZjFcgP7+fnycum
jHb26D5lxcDWXGfmtPN784azsASVw5d0mkvmD3z557a/P/58B6bnSmZwLP+5/efxP7f9PMnfH2eq
UPY+4Cd+fvv3F39f7O9tP3fJaWTRgV/e1T/P9XPbP0/z82PQAYm1Wjde0wHZ/32+P3/uz88/T1X2
KgVK9n//6j93+k9P+/OYbA5OQdsrAse97tSWlGWWMDS7L36UYcIYbfnyz4/m2Dk5TKz/8+vB3KWz
T3bK0nExwc38POjvl39uMyu4WM4oXOhU//0K/7zM38f+81L/6X5WEPKe/j4X+sL61BB0vtz88wCh
BmaA/zzp//r9Py/y8+O/vzaCQh2mtN/+x4/gP72v//g0P3f8+15/7vNzW4yCbDtI51ef9Au2L0ZG
aDFCW2HzYvRhFU4Dob0bkt2f5WJwng1CR8P5GsPW089qUNHCO8VpVR2FA6OAKzjdh2JrZ0AEUL5C
X3WM5SKWbTnhPqAEALapuwa4G1tqd/mObl0j2GJ7aqshswBGVLB+aZ2ZfvFoho15wEu+z0b9WPcJ
LUeDlqYEp7QaW9R/vRftVKhvWqu6dmcuHD/uyraYbielv0UYYqxGT+DA5IJcMS09QBKMcjhrJugd
Wn4YLgvL/A7y8dFSQYYJEVFEMVaIi7AMT1aYbO2CKinKrouqJgUlgc5Qziq+8lBBXUfLHKZyyICa
ikthoQVgiA1o2ysRBFAKM0UnzSPrwjtV90eYveDfhtm8EwToHOaBd+axXR3lC6UJW5tuMdq2FDq2
32KhBUaHiZqoh4KtPp/ppmKvwk6PaBAL/okFUzI0YL8v/RhMLQj95ydH5MdSqWtUugowj3irB7BH
1ZRDuSFr3eXaToVyFUdMpIhTjzbs2KEJlccJRgFdCfYYKW1Aw6xaCJ7WynSYAoSdSHZDzWfnds4h
9OP4ESsmRAl7gHLqk6LOxrz1p5tMQ12SfDC+Dt6YqTMe1cFVNGUkfxBgFpYp3malxj2zsytbmzGi
JwCUUxO/1Pp3GlJAmiYVwTi7wAjnlTRUd+hsxt9G4+8TgSsVMx/If6BiW2rjZ2rJcYeVnPyHrv2W
yS28BQJD0dqu6AWVUH6Nabq3DZjz/WBQmefzWobZe6sD2Cp0JA7KoEGgIJjs/Nka9qLLdz4aja0t
+MMjdI2HzL8bk4CQxpY3PWLdZYZUGSez5B+tYDBJWHxsw1Z+5OMQzzmXOpudfQzbOcRX2ozXyxFk
p153ncfzL0bYlMkt44FakJYow0tl9191AQbP5vRbIwOEPz4hlYtjqdbCJN8zxF3DmIK4Ibwhom3H
TY58yxGEM82Zid65mxiKFMwWUb68hEmGmN/LV2jWIEMWRNj5vJaHkgzkKIy+ftTTqelddHTGDs98
eDdZ3Wqu/U+Vl+Q/mNHHpI1d58O1HSzqMsu5pp8A1rDEyhXEJBHxKVRjTF97nF8JryY4XRws45cM
SsQniZMc8c7CNE7Nu7kLsctP+SaM9eME7i42oXf5VN+VQec10+D1jOwrq61+N9cUxjQe1c7wQUtw
QrtpEeKSKns4sKD+6R5dzZzSa/BAS/C8dRONdCcKpq+9+eHWgrJnknrbNw9tVj8hps+hTwVbL1Bv
VqcvzNBIG3M64vQ0EKrQwfWd0hkPTcz/2QLws0ZzFRB2j3yKcUcq44MrSDbQtXXvpfACF2oKtrU8
Z4/UFjXp8ylsN8zaW6AbB8tBcJnn00sU6I8wqskJS6rvdH6dbVh7EnWoiYF009pPfh0/adwH5zLp
gCmdA2tnejr46Mbe39CuAiojsedTkHuh/buEkAhv7C0d3Au6zBedB1fC5m6FNVw7Jvq7bhbpViNp
6RToZPQhtKZAmMcY1JO5jA/Tp6eJ2ssfs7J/t/qSuVA33YrUAMmNZ9Cjk4hJgrVbMAirdYlIqqfB
2kAs4ZhYN1WPOi790HxIq0YhhMFmcVQjFixsWiSfs0eE25BLid+nrc4OrPXCDe9Qo8BPCMm3WkbI
3lhsHOI7sKzRccjz1yHqScENctIxGtoRbVu8KNcCydhNcEWzZBNlA+ytxqQhA7DRRGW/bY382Uvt
Oz0uzekX7TH1rZMMKyWCCJALlZF9F4n91dZQXGm4rnuT4NQeRlNJVvvOh4mwTiyENH7OVCueIuzq
TD8KdJ3DVD2YaX2p24n40IlcdRqdLQ0re+ANx/YuaLHemZ3dbEdjSRkw1Q1zK+IOPCLjiF9r62iE
Q8RFgQSLzFM79CK0RzuM5ql1bJiqy1ZiHsqrS5HR2HLksa69jxaeajWK29gnlEKY+SG2JMG4ITi2
fgjRf/jDqWOyHnml2NRcdbc9DD2Uf4SceAazG8R9E/qGctyEjvHl1wz4Qj3COHeYDAxolKS3Z+r9
iLt/L7tC7Cth7915uM7i8qkE6iIsQlj8GHnIVOdvicthZlSvgVmlJw0DFWylqu/RAD9CKnue5i7f
iKZ9jJv5qxq9F5tkKE1ruCAByYvG65nsyoyGq9UiZbU877paEPykTdM2YijjifaYhShUEm8/JAbu
EpRqb0zt34Mof/RUfzV60EtM8P5I+1qRvwH8WbtpR4pgT23g6KsYVEo+4XMzG5pambJvE6MBWMv5
SXqNmx/YdaM+zJn1JYOHxB4YDufm+9SNZNwzE5RkQLU+SWNdwsS3yL4GmTw59fim6/lXypAWe/t+
1smxF8Uj81UmcqSYKVylfUIMgwZZs+LzeBAzgpRqTvQ2s5x+U2B4FUH00fqwlHpsOXQ3t6VPgtbQ
yV+taGdgjQzO+w4JQykYP5nILYwlH6I0SyDzeITIqIMIwi4JYcQWU9R+9ILjW9HCUq4Za1YjY3pM
atHamEQFZpRrM5CeOu/ZL4cI2gX57ouOulYhyW8yg3lOCiDGI3N47XlTR1O9JCojU3HKn4PGOLPy
PSRNCJi5l3z00cWCwFG59r5Lh8NYEbR9aGkht3wsLBJIJRIsV6uBMeF7PDEY7KW6JP6iXujardlO
3mYMrrKqesh7BzWDXWJS4ewd/PBXno+nCijKuhybF1QhVzCfbns/B7Ix3KkuencLxAR9QBsqHfI3
GZCpNmP2BKhKU8sR9IZJrafLZ3oQrykbGmugohm3vmNecUruRT/NR5BCIRwIvAGobTAD4ZnhdOlf
vI623Jz74wp+4k2e0iDB5cOnKdBzOkX0WHn5L7UYVxYsCdLr/imhEX9oYqYqCHokrgU8BujOy0if
kW7FKzSM79hgNiy59s4r6h3kmmunIQm6Uhl0ALT0OXCvmtG6Y6ArwEINDgDrVySNlTO7NPkdPmTJ
xyglppECldWmtwkbAcOCFBaf6qZ4QE+tOOYQM6GhXrltk9x3etuFHoh1jDeDfxd8m2PfX1lTt4Yi
6h78sHs0BOhrK+jf0fyCg14CxgZSJ1vo69pnqgEzxQqQzOU0aRqmIlDF6w2yeU4eirAaTWAdMT5j
1ocgtcgOxQyLGy7ui6SoV1zBe63QgVMbk9WNrxMoSppcCfxYOhqAI6YcLnVyb7H8bNqecy2EXINk
5SpKqt+yTWiPW4zLM+cpbP0LgpNPa0SVAo2F0huTUJj4BOWV1z1IaI9iMaLJpoPoQglCHoZ7bSfZ
M7X2s+85cEcisEazPX7RlWLY4uvx4gdcajzwdn7/EamEq7l3ZyxRmJVXI92uOTuGtdfQu3V1wbTJ
y6Hl+NRgXi52aZT81qRYdWe3skjrdEfAaOPw5BJpaNku0YUFoNxEsg/2+ltMpgx7jezWoTfOzPWT
lli5Z8x2A6iXKeYc6z26XKdlvm355RMKok92yvXazWpkrxYTf8lBY/y2Q/sjqbJj6DEdTOLurMSl
UHAkgxgxcV5QiM5uhOAu89cBppx0dq+bPngsjP4Xox04VFcJqCok75sJpzREY1DdOrpNtRCISOq3
sUlPgEjuZ4fmjFbvtTBQqwaIxgDSPCmBZHRU4ZM/IKCtzYi6E1M+WlkM4D5aDoCnIeIUxivzQXvT
Kindj7QvCIcaJgIjPFIUnOnRNjEvpZyBMZ9wJhLgiq7xy0VQssk7YlyLbWx5KEHG93kERtw+5ZKz
tCgG8uIsPicxCFIwC8KlEPaxSbIpx9rrNiMLBcaAwEaGXFW/2u2ZIFfPHBkDuMaDqAR8R7ZjLFJk
P5g+PtDp2V+8u0O4VRmIMGU4Zydu33TsfNoevOvQ1g/mFG6nzoJ9G+WQtxsqQjfg6K+Atm0pTGCc
xyA8qPFhzSG1ypzfDuOKlTf2vxhq/6ybq6R2behd5l2Cup7gOwkTjdm9EXCUSNf+cH3/V8J8Catg
dXTs4aAnO2DyYN3XboB0ygIRFjhY57LKXR6wTRK3g94uAKlnDMbtaW0hipSW9qkDUkWsBBIexB2v
qVUfm5BIMASKdYXor83VU5qX17HpnTTs17mifgabzAzeggLj5YvlL92sqna+0Ap4VeJ7QpKkijnd
MLDCJ9b2d7Ic3mQ7fCVFd5gZanu29Y6+090oZ4C7PhP4NDbY+mai1lsOHiUedCbveoahEFiKa41j
yWBGCd81eEtd9Cfonx7D7r4XJoNQtu6rsvFzRn1kasflde6KK2Ex+cwgbnnziFHDlDeKXYcGLLGJ
mQoEYniytfFkBn25i+LpHocbRP1R3hUklWudhke2Wq9+cO/Ta0dkUshVyRx53XUpBTYFpgdeeJPC
z50IyEQ2ttJNv+8k+XEK13P+VOMAPZkpwbY18UcqdrZjarET0wje8BsAwbY9Os+nNlo4PHBvV1Gy
RJ3hPS3ldqjNVyPPT37T2/twnPbVGO4q0pqJx5I9kqruK67bzeQ6R+oLPOEUGIMEVd7ij6mHGzM7
Ukm7R2NRnoATQiEDoN1qvS31PrkMTvBa1g4aPD/9nmT8GnfxdpowJBu6d9ZpYCO6ml4qkeRQDvc5
GJIVwBmyo3C1eCmjPdG/ZiUT9pBpJ/gz/muBR6ZNGwy4HYm/COSBu6WL+MrLnsaRq7dbIWhVAyWH
9iAv+q1aMQQoEQkFJ1F9q1AS1horogHinZMRkhJM41ll9icgiEMYpz2bNvTIdfeVDNNThoptZ1Qk
Itec8dvAkOwNyZ/Gm9leSmJRCXyaJuK67LYD0JbBczMq2HV1uBU5yREpJrtNHtILSZLvKsyvTImm
iS2Yy7beVeQekpYBJxIYWkvSSWV/D4Sq8I+1mF3vEb69S9Qsch7pnwTFMXPUNzRRdyfBJaU5Vt8B
3GZtx5c5Qqha82XdLvN7c75pCAuVtyNXU05F4JDlR2KDtXL1b5AslzDA55WwRlmy2RZaPgfWeJ4a
AyVHzS6+cpob3Qh0ZUz/JNMryH/AvWiFx2q6yhFdbvOk7HcJAkaPYTNpHcMz5yhqEGjUy3LoQReb
9jyODGZIzlkaH63cfMKDapAULfbPwkY7MtThXRd/B+NL7Tsv6GceZUEsLJS8tYvOYt2GYbJC1IEi
CS2lZLdAwcu5iWa3ImOz8XbOm+nZ+D+c57HoDT7Q5h6uKufR4NwZeUZCgXBeNdwPKxrIWkOrxX8m
iK6wEDxGs3ewFt2biOKWUnhFBeBxZPHvsNGc1T3w1q7C9ajt2yCO7tQvFt4QpthQO1djrO9ywU7N
a2x0O0ONhMB8jZvWXk12dXHz4XFEp7CDWXibSn3lBOjIfGaygjEsmQb11YDNe5ycB+sDKfWHxLnc
mhyYmfssY+/BJtACf/51HMz7rMOCkk+ntuFsibBO+wT+OeZr37mfIAJJMB5wTTmkcKQmzZiU67+c
EzKRbMCm/SWrPbBTSHNFUqybznoLl82rbxAU2KDVsKqrzPZmGnftl6rHRSvwnPdwwemQDgz/KLxN
wuiKkKOFKqYvqwCaKW4qlwlyFXafpdB3Kibc1QeI7jT9g8zFGZEF2ccGJpYIqb3PxJI3BplbFOkv
CgCLoYwNSy6tvuIiPqRudmrwFpuZ+x37DX2qpiGBKbcieFx7e1KXzMtG4p1IZtAjfhJTbevK/cis
9tTYTGIDN9mmGf7btHM+47C8axJ3y1uASQ3Wsry083BVGtBvMg/pRgL+YnDuQzJh7TD8PZfGo714
1nDsPBrZu0bj4M5ks0QmIY6DjbazIL2hs75k3x3tIHmAiBMdqzL77sLlw47z98nSL1mJVaV0cBq3
FX9zMlwmaM5VmjxgofighPgwF5mzrPTOVdN7ryJiLkwu5EZBmAR4UbGeYdytqM2XTuVIUhVBms5E
a9ZM7BOqdboJ8XuAJWiZqV4VZJWigr4v/IHsLNN4m6PhyqyDUxyU1zZLOFCUfVdVSAwGG1VNt02G
5DXJG7H+Xbvqy3Xyz1CpkAK+uisM0qNkweLi4Y4JMX949Xkuh22I7dWjo5dnljo7efGAGHJVki9i
l6hfpgELU2yFL2mKKtbtIb/Mgzwns3AYUy/Ysirae3VJIgUpjjBIpUyy3RzJc16VH56o35GO3+gi
JHmL45Qz5AW3g9waJK+V1XXS+9HebtK1HEDLSkJsnHS+GGF5KnM972vX2bo9pB8uecYW7qEPAHNR
URIXo1GYL3rq0cdit/xRygnuR0nzBkwTu3IqOo7i8trJnyHIkOFR3TZx9xprtK/LIThPNbhqyqNd
5HGg0Mu/YPfb0xF/DWV3oXN7E7ahyS4BwHAOINBN1TknC6mL7bdiJM6s6mLK2kHt/YBkE9FxYSyT
B9QLXIdNmjI0j9WB3dhDNxWECaVf7H4fB7/rjhI/iFPO4QaCwKurIICHb5QHPWxkSpSQRv2V4Ytt
g45qjdielLXCPjSGoK2XTg4lQx1dFURoV1KRzumYL2NBb3fu5a5RSblBaUH2aIcQB0MNnXGRZ4ey
uS4rgwEBTwDDinQc0FVTrx9FEvqHcTYuil35MSoymph+dNLJwKbRaHbO1BprlSK6V5O7n9rCOhk5
WuZ6riMmEZKNmh+b+yIkp2sKoBIbPnL8CfwqDrDi3phIpQGoDi98+fHPbWFxSDkvGd9sZJ4QZVMq
m2tVR2yYLKp9HvuQicdXXyTXDH76nSfxVNXBdKxkkeE4kO8efWQLA/VKOoSU8vfsZotCtRchnT6r
WLO1eZ7zpt1rKvRm4BqmGxqQSfegxuqj70BAJR5Xn9kYjsLSMMTD31ICJATX/NHV9I3nttbIJVER
tHhTjH7qsDBR2nuD9Qs3MCcNFXYRhp9OKsDmeLTQoSqJAIt8bCLBajyWJb8+4RxZmucGok3/IEP5
FQc25hfCqycW4RA0vjMnV6agY9UF9kuQXXqkCHiEr+vl5ZJlAuN4FsDO+H0I/GdfQMTwy4PAf7PW
U3o1m959oW5UCoYBZc1DGeFwx8h0bJSgpSlv8DCuGul/gzSVXAwhebn5XbqMDgKjoG04NmdhRgMu
CGcBuJckkprdqdfoHuuIYJlqQrKG0I3T2jmWWvwKTJfdG/wUdOJ1FtMJ9UKohFK1HFmOXNkTxjsQ
UjdNql/HoqUcGlNsjU7xe0jm9rrLun1Ee9t02Sk7EZRHDkrmAw7ewNh8TSZ5HUS/UUGlZ7NZvAhs
OFUC/7Y10odieA4dbCnaZ48WR8hjK6zfY0dq6Eg2sB+k7J3JBljBkNmniWm9ZAGrddYBqctosUCD
IsUxOZNFAFlFiwt77EfPLF5aCL/EymAw0BYIisiAFebb+2SRwqUoMvknkqAtzYOgc0iTCp0mbU+M
v3POrARLszLq02x4l9ElyhBlEI+yzwSLdDvT9z5mDInFQKsy1AxXdMSj2oXx1o3s4QwHwlKZ++vM
86xtOEMfzisKVafGWQzpZ+XQsHLVd5bWt01Qks83Le6iHM+ITTRn0fVIdxhMtTPNJymzj54mH1eb
imTimo5ZXsXHKNVLAW2/uR7+V7qV0Z57N7dmgWZpsJG3LaOn8L2mw4JxyaB27a4wDmAaxFAZ5dD0
KEbuQjAvQOZodvamEez1RRsLgqbo1TYo3Yaan7GHpwf/2Nd0/BJI0MzLOGACJ8pgcDQbxHPA75qs
vwO3TezSgit1h+pMX/46cuEq9PRtxhw58kBbk1pKHVONhYbd1B4eJ9iBPjGvO8buOEpZxKQt8dgk
IKLNm0AJZy/Mvt7pqTrOdYpBIyu3sS1A8kVcHKIIsu5Avz3zsTSk2fjslfhAze6JqRn//3IGNkdH
Nkxa0MUVbXX2rQXGV+/cEOBZmg5ZenWZXHWS+Wnd0LRXzmicG45iGGDAAjvknmwgXoOAcD53qT+r
zj3P+ghO3MARWwHWnwlRtKuUJayaTqJdZkKNaax6i7T3QWYNdW3urqqetpqIOSyMgXRa5o1Fx4nG
Nstzn4sc25i0ynDti3VpQ4kAbY9vllO0Vf5ySt7kIy+RTZzCTt64ayGEg4oOGrhIXzqPzza0Og/K
XoaGhtN+U4zPjcdfXLu8pJ1hMBsjCLMtIxnP1y9u4FpIwYsrn6bkOaruTFooHFEMuvmvbOOshfII
EmEb8tqWIhGmZgm1lipLMuvZej5K8DTSB8HGfWUahUEerSj3DIud2CVVDBkmyF1er/4wPdHdF3a4
1en0Ao6B3HKpoSaAtS8wX4LaYUQ0AxAYIdNvNQmlhcEn4EafyiEcUfr9KWKGSuMwsIMGgAVtc099
213ORzSlt3px6vqh/5zH2j/gUyKmvVZq1aFB3dh1fejLc1NyJLshrilOJMgs6lpMHcvNWNpHaePs
pKxwOeaEsr7HyP0w7d96nL/hvt4RvbF13fp2bj2AvgnG8jb8QLvHowUhBGb+GEKW2oyKJTOn4vGM
QV8GZswe/qk01ts2Nt6ChlDQ3mrIpksyJAXCkMQp+F9xJpjpMPZao4yl1pipRSYqVva1e9I0yG8Z
Sczksn1MnXA6kSXDbIOtjyh7itmoGneGMva5Sh46Izd3jX9rC4PC0Jye9QigqjXpCo/NE+Ed3t4b
8N1FZQsGKACvM+akmuXRddx2bzl5l63z29bJrc9un00wV0Wtxxdhsx3o8aut4oDMs/TQVG5MvDeu
hMphbECtMrToeSv9BjwCTXd4nfWApkX/Pfg09FVKC15HxmNHU6Cy82AV2aVH88N50iHbQ8jXxRYt
yIfB1r2J5QQ5LCFSNU3vDKGA0LjQbeSsKpL+6F9bmj0f1Dia/6r8ZTrDZ6dNKhaP3G3Wnn1WVrA+
808c5TC6Xcwlhs/O2JbNPX9RylGFr6hRbr6PSfHyYbVnRnooTNhCTejc1m2QEkTJse2QQMKHvJpU
cOY4IpGxxmsTd8NwUViziFTa+CPorLj/mKbqhitsShXsrDCVJDBRS3QgBEGnVXuFs4yuf5CqW3NW
32mLFqSL0wfbDMJ1XNN6jSsXQl9N4wQDXX9TeuukML7otQ/vRnRg+oqM3RAX3TJmm8fyS0r4oFKw
NWraS704c1LLnPcRVLubZPni0n0rjECefm7Cp/KlXToPKvP4a1v/EXDBeCgQiK8yJBA0iLKdbwSQ
BRs9bVTNOhwqEpf7hHzzxHxpVQzg3rYlyW8Hn9CAjZiDlyiJgco09LSrtiD9N2QjUwwztdCqGav6
WI/to5Zq3tsYkLYamNKYiYjZMdM5WCD1npMHF7GPRanz8f5aTOIo4VhjPVT27LwywkCbtr9o5ZOJ
yAdazvhVldVcuoBo5iwBScnjEcAbHeONekhvmnCiyU+bEUfhJ0R9mKSSsXzaW8+OV0vUHe+qLsN9
PGKwrkCXNfKmYCK2wcKOnBjlfKiMnWbEauVg0CugZSmmrdDTWMNJLGv6cVcUNfCw8AKU7Dry2Kuw
LUMHq+DFGoRHVcTU4exQFDnjL5ZcYGzSv7Wc5q7uM9owHiSOifmn4LoU5R07AbyZob5NQ1zjieuQ
lVAWxM7k4N9qy/8tXY33sHseO5RmoqHckBMK23ZifXbmbzH6h8aBzpr+lh4H6FzkX/UIScOUHbWf
geq/nKLz4KinJkNM0XFw2e3jmLXnoEHhg09zi878ycrgGshAfAlNjrN0LNByQM/XoS2vbJIXcuYv
sN+9I3kq00ml45M1Y+GLlMG0nfCrTIpvuAH7nsR7nCL5bgx9MrnT/BFCBHNTiZMfGTlyuulGO0wP
XBG+xbcoUFhVCCmet73dbQzdXAMey0ln74+TDm9Uy4BY0ovIrBGpjuQ5sUG9FKX7q5nHawHegCp1
E4fxGUNyueLoNBAEtbtM4NPKluqMOcoNmQ1YurMWw6Z2DrXbHS2ISX0xPhjTbF33aIFs5XIZSA5w
KVyKd+eXnTngjGFFGFU30+fKuBjwudn1uqgRPTV+fO6YpdFz+7BF112h/2S196ed0XUBAbdEgIqY
oyW5yyu4fOSuxFWzb4V19PR/cXceO7Kj2XZ+FaHHYoPeXOBOaIJhMyIj0k+ItPTe8+n1MatVp3Vx
B9JUQOFUunA0v9l7rW9lTOUAkr1Mqt4yPcZaN2FXkoXvUOvfUzX96CAqc/XL/lhzXtR4dGDipEQS
tuBqKUImSe4JAml0vYKfTy5Bgqi42Kgw0LHVOMwDmmWET4yw+6RLHjn/V+OjwS/phtQLKNNS9G8t
IuNGtlVa+D2107WVje8q657Nub3RhYBCmgghB72j74y7rA7YDqjSqt6hjyrgudZV8EZiROJ2ny81
W36RrrMRKIeqlj6kYASzVKATW7tZRRcifMlMYGFFtRsm/TA0+1mZfYM7qEC9lzNwB7rwovTxTyPj
xIZlPZG7jKwtwD3ffBdG+2xVIdXoojzX6kYKmDkZ0zP4ddtcHU4TQAm8syPNE683YyR1olptQhaq
dWVknrbaXBh8vgz5m4amSbKzdZqQpBGioX5meXiPWTjawxDaT9ryayg/VQDCWLjnRx1QYFrUud/N
mughm9NYXUBsLHRfGqfw2HZVvQnb+ooPzBM1YlurVN03bErDrhYwyoMeyK26Y4THSJZ8RxDXMC10
O6UQ+NzgFFWdKg7LWzZheugRA4gFIrIOVDacqS3WeTCWvMkoHqKquSi94k5AHXgbsTvio3VNquVO
Q81PB5hr17TLnXiGoWco6THR63siJfHqThUdq4kmxkTsCcopv+4EACXVuVtECWrzsME1AV4tZVFW
kS1BfAreldCNC8g73UTsdLScYvjVThDVhSdW3T4koTcIRYTqKI4kAIykJArPMZvFbMLvMrQsAboQ
DhyLfgAQXyENvToBrGCRX+QKs/yud/VZFbttbpEi0kmsd7MOdwjrasEpshLW9njpQuWjUg+hwqg5
EbxDO+zHQuNQqhrEysH6NubuneKXWptPdFD8qQjplaQHhU1pFLKMmEL5bCTTORqRVI89ag9pV4VZ
vpEoD+i5fplkzHCUpxq/qsU9XBnQZo383E7wbmoKploOZqUj3cQq9LtiUW6BklxVxpSNafR+2iy+
VRE1wkyukv3RlzTIdJBJSUI1EgtcgkVCrqc1qmD9zgxZ7FToYlp4xmKX7+ISVPUgbYyuY1VCsdEq
JiQAQnZUp+ZrjT9KW3oVCRmS9TWr+56bZsYKU76gu/+KJ+27H0ovgHROUkzli8JEv2wGZFiza9ej
D0qyNOwxkFE8E85KuTxEmvGUGNNWJMYLU2btCp18jEdhxcui0emZELUWr+3xBy21V4sVE0bbOIOl
brSaGVYcP5CsX7L0Q1VWwEG6o6h7jyVM5vyVz0tguYSlqFidpEerbFAjWa9Rj7SdTudRAJNAfAKg
wDCfjlpu3vBaUeDOzUexGY59UJ5/Uf7/v4YVSBQq5N9P+Dn9R/hduu/d+//4Lrq4m+/e8+///Meu
+Irfi/d//OuHawDAvx7zr7gCU/0n07WiGbKFVFXVTTIJxu+2+89/CKb5T9ESQcaKkqlpf/3qX3EF
qvRPfIaGKBqGRsmNbIK/4woU458Gv7AsXbHYAmiG+f8SV4A6gKf697gC1ZQUjGEWqxJFps++hiZU
n+/XuAhbPsz/7OU2ihfI4hiEvUXFiqwzvwhJnJ+DOYLlYkF1JqTork3ImdITpDPqjFpslohcVxMu
9En1yU+jgSuiAsB/rO/7MfNzEjYpf713bU7hj3ahbqBYUAvpvtFldT+k8XsNQ4CUyQhWDoE1h7Jk
iMvyflqpd6R165F4JAPEW0pq2DWRLxB8XrpeS48ieQFVrwwHcOf72JQbXGuAVIhwhXiZl0eajERt
zFCvZyTfYjnCEjfFk2bpMtntFBLrOvmY5Q52jYp/rZ0CZiQce1XXX4WGyp4FIdiICWAKcg2W7wyX
VlFMVmH9TMkKnoFmvJXCFGGik1zgk9mBzEsWgmbtl+HoCyFbnB5O0klqvaYpWaipxZema69wvB0j
pxWTgmUayNmVNlB/s0NfkkhJtojlypHmWUlu+LCSAZsKNVSkUOUQM3w4g0RQZCN5GSGeHq1xdmNV
vhOHd+7o75RGSc06Mc9Sfyiksxhmsl+zJF/UsX7S8DRXVbrtsy46BdLU3alJf2x6am6gny8wSTJP
LtWPUI26c6QiwULgV2/LULwJtzyirYTYnF4CQGak7JiCIskjZtG6s4IJmkP/k3RnS5bD53EyS6py
dHAVQ/7sVcPYj3rPRo5d5mTFy52K2j1fjCtyQPQUuaqf6+w+RUpkDGgW9DQjN2VZpZYISXZ5J1wF
pZCcGmuxThWFDFN87JZm4cgWxtCPjfxaQnOkowJ7IYoT4nCxjbkSXInWBFaY6Tinhyr7DErstImB
PQWxLYUwYJmtQUkOzM8jKGtKbY1yH0UQc/oBzGU8A2Ec8MxORb147VM5lfpOzuZrpwySqwD83wUG
sZWyXh1ZxnqAHsgNVmq4Na3myhqqzFkcwzviOy2vD1b2nqjfxrSsnongmdvUNbOwd1GKqkS0IWof
wL46RZetJqDKWQyEs6ZKQkTZj9tOiJ/Sqry1C0byALz8ToaUKmR4GWVR07e6NSPGZGm0YcFFKRlx
qiL0+yinn4oL4E7X3oxRnR7Ax9hWQELPEqIlSBAGmb0gIiQS/JYgIQ8PxNkgRtYBg78uJ+uGPbtx
lEpk4W2mOWKOam4U8+gYi+17vOjPTG8itTTaTTTO5YRowZl4EzOGB5x21VUwQ+2Y1ffGmJh39LR7
1syIsDRUk+5gfKdhnOyAuqOuI8BMAkDM/Bd+AMfbpO0c+daSfwrIeiJFmH0UhVuZ802Ji7KxIBAI
pmHiEIkZxhCfplAlTImYd0WihjzNKrpi9L4HrdcvcyFG21JFeDPgsUCtiL7cAEtbdy/0DA4JcvVt
1sKHN5dPasaqG/f6KUxo9BUUlDZj2N33Wv+diqHlCHKnrkm4rqEJkxMYpPh1RDRnuqFe65PC4YLS
FoDNoDS0KLTU0EDK7V0oISUP57uuHuCrpghr8oV8o8AEcLJg7KwYgOiOA6wgVnroEvAicuQoehV5
MAz2kiiqdiWVAq1P0cAMepS4OnZTMW2TVfomhDp5utTJCDyenQGdsd3jiO815aRmDO2xRTe9Y3My
SMpVrIxXiApsHPP8MArPmQzaN+/TZ0EF/EcEEk2bkWLLkqr3glWjoVVQUae4U6wJbK3YFYwRWPxR
+r9E46R5hTRU7iIPpj819XtYy3dDHBFilZZP5lwZ23bQBDdKi20zxt8SrJV7SrmRoy7mA6ybYKNi
c7mVONxDYrN9Zc1SWfrrFCOrZe9eelLTjXtM0DbCdmpFU0L+09JBSgSMEOODlvvHCtXzvRZ/m92E
jYjiCZoWFn7CpPl0k17WAnS76C+UEU+lmF2Bhl07sf5SQYzZ8ZB3OGzMY4AOjJuz7/bzdJZEVpWS
WOEMnBCsCNXgmeZUOlHvhwvbwITI5Uq8GxF3n3vJeCwiCa6dhFYK/5CAEeq1EFVSeyXhqKSWsEnL
5X2qk8pfpOhbgQR3TIwfyDikKFi7QiCYB53jbq4kKLcS+iwlKx3CPhWWm1c1YAxFAOL1EztRAq3n
bbMUqGzauPTjUTsnFpINzZjBj2QZYcyN2XotEY7h2kmbjFs4zjtZEHGxd6tVTiOSMusJKO1Rt0Xi
Uh9bc3kP1CLZp1X6pBsigM5K24UVK2OtmqprPhHHlZqZr6qMBlRAadeHSBPr4n5k8bsizuiQkoSL
6kvIvFasviurEI8NUA6qrTTMZL1/1xs2mrMGVCiXk1MdAD9gE0xoSA8OI0MZnHQB6CNNQQwXWNgM
WN8uCpjnpBYoHjVer1ofA9GyXlebmm8kMonfOa6IoiwugqbvafSWe8pvX3STPpK5V9nrIwitu2I+
MCjtE7auAZTAQ2FqhLJYE5hnEeEEqdlOj0GImLj6QYQwZZMLNniasniVRG19iozalYvloa5SfPtd
doH9WBEU365x7WLghhJ7QgsmzMxw1lVTcmqwmiW6oO+g0dEtTyJCi9IWxULS5e4k/chTQ6O70k9G
J25DolvhJBFtvqxVtZwJut5ai4Q9SaGRWFQ6qy9FNPykZyINCU3BEWWeC7orcHZe2iZEwosQK4mx
smm49nPWTwdCBS/hrOAfWGjLdcjld8Ygvwc1fVUdGvQpxKOF4UiQfA22Jjrp7ksKtQl+6cqxytgl
anyS5KGsYRVKZfM1Eba+KaXyUUeIAFuBAHD8GuD3FKz61n4uu+wG10hxGQ1NiRjySsifSQNUNwby
LgTp1SYa8CBR+mPMrsD8ysLyEbcAbDFe31HW1pndwbFIsfokd5K8kSs2bdlmsJonarcBKjc4Mxjo
USBJlaRuTHgvdjJkXh9S7RfL5RPQCUQ2Vnr4//tDIqfApww0M1lV7Ed08X41s1POF4keNJaDOW8Y
2NJVWpIBn57lFUePHrILIAtJjGtSDSVBoKjYDyIdoHqTlQrN7l7vd4NGUQg3ICMtDqNQYA1SLsmT
qdTiGY1kJFi3OO3IxY07EE3S7Kk1uL+lPeSJuey7OUZitQy0ifDZWPPTwkA/wfuHMjtuzMzcDJIU
OoWQyBCqEtJ/SlaBxlTvuqaWd11wwoeC0kcVCVysyv3MKp8t8mgB3NXj+RBEWk0ykLhHU3CTDaR5
lCvQpClNV+4p35fwcMVK9KqqaL0pj76g7cH3yeBYTD3EdDV6iAOCCmfqWNRM0pDUSrXBPElTyTZ/
rba/vt3V4LsRfn26f/+QNba0S5urMlokhNB3qfZ1ymDKYxNw9XxeoYyJ79bUKfNMqjeUXPg1bilx
o+G4rlcYN7NIvf/96r/79r/72TRQILfSGETW+tgMhwCdVL2iw8nz/XeP+P27oJagdaH3RRADZ/zf
/lpLc7p2fx7dsYZ38fFQi/jzm3/78s9LhDodxNpsgAD9/dqCIOPyCUHViyaLqb+e9//2U0p/+XRG
3eEWeJtr+tp/Xu2vT/D7VGnVc3krgvXXC//+rGwK3SYzw3RaNeW8E5ldd6Wy1X4vhUbBQPn7i3K9
An6/ajNygsOA6ezPL5qG4WatcNuZGuSO1HVrOO+vzBFeC6dZBhDw+w8emEPJYt5HxFjt16Hu3/75
/ZmlTCj+wUHbeQFUpcOGIWdmse9X0zlKA5IhIoKnWwNUJpDdOtpkeUZgDic0yrlC/3AY/rIv/01D
+ItjsPIdVNXcisnQ+7PBuuUg10j2VQus9gyEmOY/MAfSbPb6eu/ICPV5nYbdb4S2n9dYEz/jnsT5
kJbn+ux//vnFOfyao//8rNTJ9yXdiMhfiCxCicUuXHBZBmN6jE2g4n9+TkfP2sylfCQhId/jrmHH
TYKm8/sgK9KvkVSUG0tTqdOEIVA47hWeTjF6lxSZZvv7hqv1WP9+9V++lZEMQws7cEUfNQtYw/oO
sraLfaFum30qJ83+9yuTW/avb6NqoEkTJbGrtzNWdya7fUPfbwXe/+ufphrZD/e2n+4u82bZX3AN
XJKGC63bC+rmWbRsgt9YZEXXxhs30OZs4/Q87Qs73M2b2m1dzR9mrzW24LgSbXNZ9s/jxkcXa+vY
Yb2KXJvkaEHHWnbBzR8AqxzpmfvBrfG0e+y9m6NuY211BwcrnL/sWxcSuPe6vtiRwRlDwIUu/zOJ
fsfJSXfPheE+m+QqnedPftC7vCAgiptGmaP8IoJQSG/c2H5+fA5uXUb5IGZIB9voLPt4xyr4nvcm
+SwB7n2em2v7B2KhXbvAuZ3RBXeLfwhiXUMuD5Rl1IgcC2JR+XTjS1yf1OLMYVlyv10uJf4sy55T
0VvwLmkvyISmt2k+FyvDLe62kbyvW9w+cLc2orChWDvQFZvP9XLRySgOvWnZkY7AIueO1wZM3YVe
xkp9vIybVSYUeCMgOXhF6Ra37fBDTZqaBR5lKaKh7ZrjM+8jxZTr8zbUHi0Zwgp73CCaNXbJyMda
yGCGl7Taljy+4FsKjNWyg+c0RVQIbNrD6jkqfBEnK97JNX3AXvHF1oniZP9JWrgsbKgCySiE34YA
ci/LRqeCbhS6TXobO6InVzMuWYwbsPMs/tcXm+4k0rOxGhP4s2H8SHuHVy8RhZPJstNDF36qAr3n
vDCvYRPyrHjHZWGHvYOmilYPFkr4U555M8/1zjTPWXBhxqL9fVGfS0/2Ge/kexi9cJ6DzF0gFj1h
dYiflDNi38oJaIzb6hXtp+QMp2gv8En3KvCrB3aYuF5H80P8FHsswpjb/OhDvKyC2dEdvmsIGm8c
nZzIoSujom3Jd1n0DvxwEz0MLgq8+WPbPogbj1ACQFC7uDl1gmfl31XpysIOPd01dbKPIj8l+Bfz
9EkCmBsCfK9P4rW3SQR1MSr/BJ8sFjXO1+LcVYAZDt1d8UhEqLD7oW0LhOF12E3kxclbst/yncaI
UQWO4Uxc0UM0YVDDPa0oGMsJdNorP9MP5BiYysfknUugJ4lCNJDrERzt9bfhLv8Cv9w8ScnOBECv
EAblcZ6SJ726t1rOT/Ug5X5Y37fFKw/HdRbK6/FQSR8iw8PlrKMZ5OKdpjchcyu6jDikd2RNPS97
8dPnl/0LtZI3KdkOzsDmPXNSehVAa5dt8WNl7uQs7VUCHFWceW3ECiZFwR9OfwW1gPumcighqtWJ
iyuM3IiYNy40zqx5K+BWPPHheEpuiIgTa7RXuq+1ul7RqeLMK4kK2DGqJqAkqPQ0tiqbdjyowobB
gF6GgEW469+5kttmJ0s0RQEpIKQg185dHWjqhh/2M7EoxcFs99nvUSrSfWo+1tWDVX32yldUO0Au
vLrZUW0Xe9ugsEWOmLCJk6PQfLQBsw99V/OmNJtcPmKkc4aMvCyJFta8lfp3JbgMxKxxy+f1PVIj
h7GiLl5F2JQIbuXqRJUerejq0OaMjHDguL/xglNZoaOHOELyeYqo/HoubKt8alsvbFiIudx71ALx
I67EsQ1yJmOHqWRw1E9TsudN2uz65WK9mWfOsAwNoWe0fQexfe7suzi6av78yR2s05FeS4ZsiJyx
2ZLTbtAyOoNreFfuFb8iTslhKE+PWMAkn684HYY/7AdvHbsZY1+5lHgNX9oDReBjsilak5cZdYsf
jW883sqxeKLONJMp7pi2yicNrXc6+/JN+AYCxtXDacOz9iluKq+y22arpqzJ7+aNetPPBrno63US
975CwSD3FDxSOLLtaT+/dDbWDy5Cd9Wn+Yv60kuQU73gPG9G2Q4fGDnjIycO8jVHy+gfeQsqf6wZ
DnZMLl5z2hCBg0n0k9GHoRQhAJ8rNZkWgy1xuv46c6ihO3ixQ3sm94onBktipNcLlSpfgl+fz2D4
ZnzU6Zozk3LVC49q5xc/wlvJ5I70AQEb63NHJqYXT4OX7yyDdamdJ2+v6k04fWMAFD85dL3Lu5gB
Aq9Qgt+nR4Zm3hh2tXiHios7mN8yVP++PCGXAjqRI36Vd+MNO4AtPBr3nT2+mDbxWfdMf5xHw+cA
Re/jJ1/40AGadRYheivNNuBPmIeZ2EVO9DoTqiCwbdTLj0PEmeLaUIoLibS2eU4Ml8lsuV84o1xa
vFeEi05+ZGPP5dDYJqdD4XCxlEx360d2xM93rjymC8Ohy7mvj8xf5pmzZKH9chZm4nYDif6IGYzn
Yz7wn403tmFH8iMdpDH8OYOC4otn4SQ8SntOEv89J0+T88lB0G8T9kWXw6SdOOJ8yefnY3HxM4UO
+/U+1Q6VBxWXft0904umu1r5lD3JN05jeWR6Dm7GqYP0ixb6yltPGLI4VsaJ2U+75y4jKAz32TsE
RZnzh8iLDvKWV1x8pjITtTdverS4ZrhY2JPySIZK6qwbRtH25ZUHs0bJuaSt/MBQGe6KZRsfOfEM
PtkTw6C0586jX3LkkzEGvDC5a6dXPoXyxqcBcs0cypGlLY6wd8NLGW+vTXuMmVDf+IeK5wwz3w0f
uOzz3Yw/4J4A95nbiPOCQ1rdRO+FdmiZJ3edp7qMklys9Hx4A4bPEc4bV7ln/OdR03qR6tOGyyz7
4W0x+fMSbMWXbd9sq+DSfnJbB4bPWSmIs+ydGfpMh/zOtU6DJ8Q7VlHCkUfOOhZIJP2QN9Bi+DIX
+lER/aDeUTSeWCyom/GS/VCLN1nthVcQRgtZ8dON+kFE4bV/ZN6EqGrWbw2eDE0bLxyC8hhfEuQV
qGEGJ98N+A694hD0u7Wmz1WPPESVOZM2Es+VAT9jZ7ySIR1vJw4x6o3Kao8UPwZqJVHb8ndNv0FT
fsiimMhJtvC7zkBV7tYi7NhL0zid/lCtwH3Z9BLJ0U7v5o1Nul1pNkPDtA5ysmRbzjjdhcbjZa5f
itzPkJW8kRa7iFQDnBBXI0m8Tqw5WJh2RrAc14MvFb9LNEgHt+csp7K4YdlUeUyr5nCQbzLRCPmZ
IcqgLDF+TnsJpynuwkSl7R4nr0ynI08zkpepJoPdMKtNtYdz0UJa8YRYwdpXnEQaIpIPib4oyObx
1GG9DMzyVDVrbdh5DNcwFEi9zWaeL6zMxRFp5CnicmVFrB5UV1S8ksGflSvn5xqeNJRj+SHKv1G4
CU9MrcZjwo6SCzj0FO7T0KX1w5pmvcCONeMIa/1Prlmmc9bZXLv5lniU8QIuHz/vTLI53klbEv1M
29QvM5iDXbDhRPf9NlE3k7phDiyKQ2TedXx7P5l3kuhgyRgsF1au7/sMcl1zFR6hMXKllS+MV1wB
E1Bzatrk2VqnnOUQOgtkqbFrealfjs7CKMCwMkNDciR5R1OQHQarlckRv8zYJ6hJEB/G4cAbZsfB
teVH8JbY7zC9snZDw26bD0WCaM9hkc6M0UKRuYNbwNogY53CQpiYOQCqp2neyqGbH9vPqf3JC5p/
93T3Co2D2Wl7+UF6q11uSsMn7yjFQNocVhs8S2MGZHWvAHsMqLJn4nSpqUh3gbo1PqxGYsMfvdYy
Gdnv6G4BSmSxdcuSvdY9pT4PDNmibuL8ChuQQ2Hu8jd4sJOxJ4EzabwIcXTn5Ki5Dkt6ju8Fj7Wl
p3FxbVnYNh4XYIcLOsdvsSJjTu1rx+0OisV0WLV2V31LyyKDzSA4ol3dAXT55JYrE4+bGCU53eUc
sBEmNBsdMFL+BbpwsaPyRa7FM/WmmXp8iKPBrj+7H6Yp44AGHHOfcGIw4eRGqg+foESQJmwzIsdO
44niI83O9l6MnSUnu8jGQ7BN6Z7glqOAuKJgBGINbREluO5FQLiQipf2SLlW381IxkdbcKaGRi1G
oIv4inKIS2jFH0IE6b9MK7IvteBH6ibHS8sPoksHm7h/Gul0a/tEeAEFtDTORKIQhjBtP7PzfkLu
rN3BNw4UV2XkJ55tepnwu8jwHFyx91rrGxmjPb/2GqHHflLu4ekTJ9khYwG2iaS1x/l5tsR3Gup8
FD1GU7gNWT2TfVt6OqQlx3y4Wk67ie5+FyZrFoYdvll33DjG1dL8/Dt8nC9MePA9zRiHyiGhsoth
PA23A4UAZl2yucFuHBOFZYgvOPNXSJH+2qtueiiYBu3iWeg35G8GD8GWTffUg2NVShesxl5MsAQJ
3Uiz5167thSGVTC5PnByi9an3dZvBuNP/TaQGtSF7JwibAusYW0yy7RrcA+aRvkC+5k/BW8q4A0k
MA2x77fwRH1Xu1rErVcfJpSMYlfVPoQR8QYQAqUmw5j0Fhyta1dLTtkRgNJ4wzaBO6a8cZrVYRf7
pnwMOsYXogxim0vBsHkmznWGDtE4at1dQ6Mdbt1wH2uXcHxYshd18Mpo9qPoFU67TUUXAoC98uUU
HdHBUcI/fs4+FzI57ovX8a3O2Mq7zMCMkofJZv96xMqGh3TfHpmVZZxFnd188P/onJ3lx+5CI6YF
EEDgLzKL4WwNd8geAtVVwUkwXiSecMplN+68mkobwoN3Rox2BJuDYcquKdG2mBQ89EHHagf9Z8+x
G2tEhW/LBjEPqey26nXHUGIkBNzB8uDd9E8omR9SLx3ZW0aFF3JEhh3xKKH+hnrBrSG1G/ttUrFW
Zr/nLNF7K5gX0eCeqnaqU74RU7lhzGQy9+qn0HTNk/5IkcWTKQ2LJ1Vjh7GXuWqfiVAJJMwdtkTh
jj6qtUE/jUmPagcJnfYUADaym+wUpxT300PIgt46C4fDnO9oY+j34aH2w0e539bwtf00cXFaRWdG
U/U1PU0HjXzXbZ56ylZx86slgr49EmQOjQiV9kE7Sy4Vb0YF9Lnb6UhqEx9fsfE3DUjMX4pdQfPH
DV5rX4QTCC7Ja/V95avHHte1XV9uAObd6GicBUoKtnEuPRIZZnu6xdtewJdxNORj/jOxvTvXAP4e
Yg+IExiA5UV/Dd/6x47kNzSfbv2ocsS3vOMWksfxl2Pn1KieT9WzdMUMXYLAABB3KE2vaW+caDhK
jB42cmkSCOMNra1RQO2PEoPFll8SN/87Jq661r1yVyEn3Ble+5I8M4qKr3TIQh8bSqfskI0nzaFc
uVV2DTGtfqviBz0G9GKDpFAvCPolSB3qzpR+WHWZzZY1gtjsErhFrLrzHKpOo4j2K1snpj9WCMKw
bmLyEtFHMzkCLeH1/yVCVoFFkZscTa/YL16YO+0O6kDKmHmIJrLf9wLvJdzl+grRg+/jdE5/HF8M
JAisac3n/Bj7uYaQMp795hmNQhliOie33Ub+h83PzdlV0dKh1QYZDp57a/cwFt35BGEjpDFDzIRu
i4U3dbui38oT5jwIGNytySPLTXbo8wvIPOJyWepXnmFdFumeUr8ISpE9O0oSL+ZFSpv5n2qGcJo3
71wF5Nyw7CVJnA1q8oYVLHMA5d9F2/GL1h+7psJODfomdviYwSa+Ea34bOl7JBZ2/IRzNMRSeAK4
+LqO3uFjR2vIVjbTS/oTP/cfiExLyu+u9KlRPXGtbYqQ0CLGcSeuwc9v7U+Gewb1M7kDnXUCg4Dk
nfviB9MSYxzqAlYcR6l2aYvTgJJbnGX0+bZF5NV2tqPNhD6I8gEKIFYIjPIoOki1TV6qWwT1wB/p
YGzNHYv821LvW4foEK6MZBNU7+V9g+m6QoxzQP9Ecci6i84grKRimz2bzFXgJDRgEnbwlRSSl+5y
sz9ip1ccDiMokmkfv/auQKVIWXcv0dMgAbh0ybNKrgIyJrbP5MNXT5RUP7vknpWW4OfqBfx4qN5Z
IIaJH5/A2pTLlqEj3VskJBHJMezGO+nZfAVb4Nc+2/sjt6SyGW7ds/4aMYrSEt+UoeYwK2nTlqS+
tEe9pmHKs/tvjgC7wJ/8Ti6/Nez5nXpUcDcfrEcDf+VwSt9l9r2gtblECJrbYOB3gsajSYDlq3iu
PqqP8tM6adju1wqHeEYugFpAqW8ZNzSOaUACHkuV78Ra6yNjfLHulANXR7xdbda+dp6q+5D6wr7b
i9JPcOw+4sfquVpj0tRz8FAo27A7h2BXFDhEcN+C77pVuVvWwYApKSM/BqwgMvVv3F2Js2zDA6UB
w1u93x4hBmzR19PCltEfPsA92gO3D88a0XQ7TNtuO6FFcNbjuGUkCe9Z3p6sO3jAD2Ds7lLjBb8z
RB3VXQqC+rzhdrXuwjf6VRExLOKreKPG9vROA0hfR9un6JklVMJZ5mWNkpHOvGTkFLAGAPzCOPts
3GmlS138rDCSo0ym+GknG5l9vJ+ftOfpC7ts+aZcy8cACJttPMf76YEr8bvGTAaDu06e1HBvXB9U
gc/2WTvxI56IuwB1Q+sId+leuOuZkbkUgkvmkm9c+4ONDj98y5Es2uc02g6yJ4svy0F39D2LM6ob
qXzfjcE2HXed9WCUwrETwku4NoCQwLL3//1yVNZeUDOzhhTJlw7HUnHEbkA6vXaVZlT3CLywfuYj
eNzfn1l1fKjQ8fjp2sL6xSEjkaDeI6+k7mQZydD9+zf5+tWfb9VwQPcgPnTkkjsEca7xlv+bMf37
px0UR3oLqQbaYKoZB/7Px6dyI+3CcR+LNHY6Qa//+idcv/39WVCNLNEjU3u30Ax5JAxjjEdj//ef
/pdH/v5Cg+b3b39SNkG5ydL2pmkm4j/iVWjUboOa9tDvP2G9vsbvlxoNexy366+gDbeSZ4hF4bdT
dPjz58Pfr/3nZ0jRiR3+8/3v3+DJjLdMNZv/8vM/3/71FUwMkv3WZ/3zm1SNFBQyTE1/fgEblBf5
/b7EF4MYu7Lc34f828v/HgAUoSF75Znbqg1ZQHJP55U1eCijKH6tNdwYoM1QWRT06nz10241zcBr
kpiiLyv1KczpecUJtatFecD9y3p0vLWSte0rtn+pou6EodPcHvlEo+N26Zja9cgkwUn4wFx9alX5
zcL2MRfoKDuRMhrm4LxXniOlIRWKloUlQM+LVOo/s0DOL1rewhGtZKHWbPpDLklUjAd1MwzSVmyQ
FaSBYW0VDZlslD5nYzI5eqvturlBgyc+VL9aHxC/POX0qFgSoyDZMeO4HECZIJAHtIMzLZG2cmJ5
k8rask4vSf4ShqxTqHKMbN4009oJLZa8MsmpymXNxmrw80bxOWpzKJQGY5cSXpZ3kcQEY4WmaImw
V/PmsYoFPKrLfaGlmyD8GAeFXlDBvpkBh9jepYGKgkYF5y7kQg+04MnoJQqgC0WdwHibkIs6k1lc
kJqFmJ8qkpsgbojsAOi+Moto1msYItarVAo65TgIpyjDIGp8g4yUXQiTXyhJTmJovIQYmV25X/wp
/ZSkfThmn8VIlNVYAMdooxb9av8TFeYHbeTi0AM0xiGzRP5KaqyE7VIjTdQ0ttOdjEy3K56NOaFX
Lu2bet4jJtnlOX2WJTiSRndtm4GgGtmOxwZ1VLGfUzpCDUkUYrchiAbSAtk7OcN90KBqVOXH3vIH
7PXqQm6MIXu9tvgkxx9Cap6d9sZh+mgR/cFcPUty8kHWn5NN1mRDx4f96owVVY+cY6Yk0neV9B9t
KAY0G6DTiMzxDSIXjtisG7ixMUxiM4cKvJhk5UlYYtfQT6tWdLea7uuwUj+XNajzf3F3Jr1xK2mX
/iuN3rMQwQiSwUVvlHOmlErNsjaELduc55m//nt4q4DG14sGetuLMuri2r5SKpPxxnnPeU4AUKWb
P/OqQQf1e9RUleEzKv7IEDhV1FPX3pZb6rqKY1p7hylHBoN7gpdk3VMzWCaJNZ+iOvld5htte2Ib
5uNbZThd5w7oU0Hm8jSkyf2EH4hw+7Rtraa6y4lYXONW/FgqGxKjTV3noLhP5vb71Mvy1ObLF5UH
PFJsiVempZrOm6wt3sAf3PXZPlFqmeG8hAdHkl7/4Z20k7J7JzH1s5vdRwBfu8XDqrGICVbWcBmy
eNe4Nc7dIQ+3UjzMXvjiRcU5l4peDR/5Q432M5HvHEEn8wf7RPJ0V9mdTTuHflO9Ib8FKq7+Fsr/
W6f5cEpLXq6pHjhk54vtyAAON3+5P88cXkNw6Whvv7PqCRyKc5YRrV6C+h5ie1fMrxc/6f7I0be3
AZeHrHLfcJM3GDFx3851+LAMzk8XkiUYB+ZoNmIL6SeADGKNL4ItnvPdHKj+MRUQb9Llivn5kYQQ
8we0kb0Og7/UoSb3Y//pSB5ztZjOTua6O6nYbkewnnGj+9BK8r+NFxDXGznFjXlqgpYhgxaoYvgL
EPUFtzMJrJBrIXSqCehxcnFJ9MU9t4vcHld6VI8M47PsyEyd7qr3TObOoXOWa2VZ7xGfTV5d5zOG
8ryXFopMLE4mnNlVusBJ++RrHuUHfPuF47YLid1wY44jh3AC3c0dtPlNADsYgMmDY+TFJXrJjUZc
KZdnUh3DW/lnaKrfQceex2EBmVMYvZAY1TGN3AS66NTZ9K7X7uwBfBnovnUkZOMSzPHZN/1XSQ8b
xW3InhbPnmOTBShmU3yLsvrLqdo3WD5XXvPr0tjHmoF26hO2ppb4CA2iV+q/BmN9y5cFSF11i7VC
+6DuaEtNHOSaPP6rpxcFPfguVC7hiDIiXK5SrMEZiryAieFL987GYbqxnAFHl7uCplbo6ZBRKWwo
8Fm6vwTbaGjP6lNIrjHl4U3rZfTLNEtywho8Xcgin2ee31lNqR6pOcyIWOG87qUlCQhCd76B16Ny
OMStrn3SfespiO2h3OdmiJEH+2SXtPUnFTBgT7riUd0USohV4WDJ/4Autze/Xc26oI5+ZN0vN1r4
qAs4QFSNkerOlx1G/bOdP1lBAxmypv3WAuKWtwjqspzXruHmGIwZ25ouf7ei/pdjq2rr2euqa9Xq
dLMdcuiOY0mUrJ7Ht5iYJtOp/4jtEyIexjlqqNHrMbDbOyurztbkeeSJya8V1BlQLueTAEEEMXh7
p6q8KcrOAZ5CjtXB+CEmotmxhgFTwpcuJrvFU+18iEYwsUOn2VV9hxDSpK9isb/LIdqVbX+m1GcK
EWsrh+kJCA94CUCTCbSJe5WgpHfcPiMUsV2Zw2EA6TCcCg1femw3Sp2t/t5TlKMowZohDKAuVFN2
pEYheAiRHP0c06en5m8/Q50SLZLRGnS1BgT91Fzzvgy2wJl8vlr2JAVF9Uw6EqG9Kp77tm73gxbw
EVokAGOfRbDwQIynaRsHhPEaKFsx5rAdjR7fMnWP/18nwWzlSvl/S4JdIbVH/2Pzk4aB+L8Hwv7z
R/8TCPOcf4HyJAtgXEJhtuu4/zsQpv/F0OZqIf6d+VJEsf4TCFPuvxxDUstQjqZs/hh/qoVVEv2v
/6nUv4xeI1y28h0hiXH9PwXCAAb8H4EwX2pbKd9zXBt3u/LUfw+EeUQU6V9sk2PMMXNwp+rNMXNw
wEcHdNbunxLlRU9hMp6LXGYH0YWkYSqhnkEfrsZlLKxOXrF3Kdxn8D0+JZXwoWMao+55ZEQMidq5
EaI3YTXc3B7gFX13L2CxDIuJke1HX1UfqnnwaZhPY7F8BT3UAZxS9RVwdnVJF8IeMH5ZLsTSe6r9
xd9QtZ2/eCl7+BAQO60e6tnYsF87W9rQfWP/Ajqg3zN6BQSsaByuSN7y5Gmn785nDjTS4it3s4su
3Oy4TEF+GOQ8foqGBvE2nn7EqMVW3TmEUbPukORu+cHMxmEeecMJn/55ysP+bZphnkbWXD303dK9
QT+Csl3xJK9wed+5QlKkFbJDBXuR5Ut+aSc8C8vTHET6NJj6J8jNYptAOpL1lO2BKhlCw8yVDdvW
cdxVZSevSsXkryOQRG60renZu/fz+8Gk86UNGAN4sd4FtWjMAuqU+AvA61ztOBcaCiP0H2s0VMHy
n6Nbqt2moCtXphNqMgJxVEXHYhmfwYb4O89+GT36tkOdo+FKskYarAflDEnb++8sDp4EFtJb2E+f
wZiP+3zKuBnlycg2pS+P/iEdQwo9xxYPCqoR05O86Wl4LppB8mACKOXmUGpxqC62C5kNNA/GbBQf
sn5dI/Lj3PFIar3Yv+t1k7wHlCZoeg5ulkGa0rUsj0Bt+RzVxzTJ2XTNLoliH49XUKrXNuUU2XFg
TyZqH41N7afnBDRaVQOBX8eeDsxk056AON1nfnTQYqbKBhH5hLvbQnrnPChyKi3I9vfHLi05kSsG
YTlaf8tW/KosMR/nsFZPwjqHQ6BOkijcvdP71WniL91kAWB+8l7hWRGtYdlSZ8ymMT6jIPEPnQuL
Oxl8jkiYy3f+kLewX7Mv1Nb0vlp/8ZbuEqRDfIwoYrqINON9H3G1a9WZdgO82/7zknn2g4kn+0Ep
0hwU9MFM1clLGldE9bCGmoBi+zGZz4besFtMjNutjfs0KQLLMir4x5ZW2iZvVnsBnZ/0/QUQe9gw
VHqebvSQAia3iO9Zg+DHzwoYw7a3jRZAg105vxczZNKBl3zjUcd+SGiiZ7RGriSvcrBzLExqdoe9
B8VKctG4ex2nor9MTfRLBV12amrIzw7I2cIk4AhEYzaGrdriNc1xXp7HuLvUEANunmAVmsv125+h
pMCXRai2ajD7Gotat75Zq6CLARpQ0dDKKt3NQ2ou8Zh+iEg3N+rKX9wwPceBUg92uNaOBOUlG6Nt
27KJGuhN/sxLefAaLs8FT+AHPjsfTheSPG2lx6YdE8tEWk541Lc1cXIpAtZvylLRLiroXHb6wD2A
+6+2SRJ5d70YUMvmzGA4TPmg6VWNLit3O2aTfVUx1tBERQeueF9agwYvDRUMAnLr9Gb52a7Tcf9A
pyiWrKYxJ5+xyhKqO0eGxJnjL+8F0bxHT3MXlqXA3TANZ7H4MJHx9y6Fh8Tm5D8kzUhUVgT72ljl
jzUUOQtv39eqQpXoiqvrT9NzFUuEMo+uI28G0VUbFr3EhaGjFyvaCJDdY+c19pNOxaNNgObRjN7T
sqQWZSHcEU3oDteaZuzc1B7XdWTncg0MJe/hGC47kwPoAZw4YEub24A1vUxj2pu9dtvmnr9D14kP
cQSiObZh/ySV9QvC/PiSBPZjyYYf7aZ/cIXLppk8wo5zqIT/oDDm9B9i5skv/wgvsgFIO8DGRSyu
re8g1BoPg/2E5xvqDteuvim28aCDc9PabB+9n2Ec+O9AnIKrbriRp2qEGRWMxz6BqzQm5ODd3LL3
s3B8QB8JQDQW6ktkyq/EGfWjp6y3WagLmZGexvtdawdIr9IzW1smw150JGFjvycNgY0lbcvo3inI
6VtiAWqS6vlSm/Qzi+VLGIM4MwHaVJqlr838XQFa6SPbvAF9/USgu1SVl2yX1I1YzdIWZEc922KH
lzbPPU7apW6udpSfwxlrCwLj1yKKr9nldw55Hu37pvZPIY2cmzCcW0pbu/jo846nnsJvnnwiKVr9
DsvIf4dI6MCnDW+xySoaqk30kswpxLU5fp4EcZmi4X9FwjoyYtk2IaZIhLCLbu3oGNfF5xoz2Yxp
TtA5JTo4GNzG0wL0ZggqSJNNYh/cyD62i1O+9lRG0I6UTwdXlv6jIUAkpOftvcbrNs7giHu/ZqlV
Egg8mMUdd96UYx4qxLg1FNFgXS7C62j5mv2/+2UTqpSDa7+NsuQql8jbEucQOLTrPGveQ+GIyZmC
0zPUWe5wju2gPoTV1s4IR4y1/Rev/E+Cj/J9lhcxFP77nI3PDEY/qdQhIUF7/U6n7VtIndQKW+jb
e9QdSPO0mNO7ci6t8bNqz5ZUeExqeFUUcqcPtpaXfx8kCD+nyLDQmxOPDveaurOm5Uzs+w5+d97J
bdpQDBvpNr/5GargYv+0a+E8saCVp0yATQaAE++TmpM60giSui1ADXW9uGtkVL5SMAue3HCs9yjN
7Obm5pgp+nkaWyWnMg/lXZ/OzPaZOfJxJ+c+frvZMyVvwaWmc/HQSQMpqk7lc5phvesG/6Jq+h24
2J9bZ2zOnnoMe01YsrtONOVetIzPzUwjXJV2CrndugxTsOxlxFrKaav2qfUDWOxBcE95LX76NE8P
bdO690MRnd0aF2tS5dSkZdkfeKdMBdbqBR+fUD2I2oUAcELRv3St5bw2sgNi4eKtkLUg5xViXyy7
e1yQmRIFDuX5dyNwGRU+JueIzFgUm+RhWghtdG1DUNVJw+Iwi1ViMYBo+TnTsRHmX9C2zR5pEH86
CxnoueIaZ7z3y6opjtFMXQ4/abUz4Q/jh+yi6rJvd4pNwWlcWKEsxt8OpekfB7dneEzG+2CuJbfT
YK05ctjgm9rQ+2FH965T/umblRI/0WNA2w1hGl2c2tGAj7Gsj7HExqPrl86zypfk8M8YgRrjbhb5
nOQFnVE1etOY9sXnUBP+5NFmLTfppN8eqKqTtltkisp7MMyF2woUwSFaqLHz/B+Fw6pNj4860D8d
TWaVuDGleC2BgKR9kqQJpq7zLkTe9gh68l5gv4HjcMmG+S+bvAi/YwgVPFw4FLxYYShDq0gKioE7
MnF9HNAYKzHldk3S3XJGrUmP4S5M+hszaw5LFzMRkFnY5jqk70hBWqevfUYbDCU5Gfc9J8KOZXUR
x7xkM2h7KSnLQXSXlHUZDmgQLlkZHmczv2lEiIOyg1fPYhvQ1SI+OMn4GDG7YeFe2OL2wWbp+Mx3
fEWubUFNO9uBaT69mopFQohDUj9WutiRpXzy7bg+pdWZFG15FBSybynHEGfHpkePCbtO0KEYZGh2
aypAjO4wPee6eo+0Tz7BqU6of5yd1fKcIg1Q9zU/lDH40nCabmVYbHoVyxMKuDpZEzsvMI9bZTGE
NyNa4NCmYh9lxe9ipWIGlqI6pkDdiGd2jlHnEdI0Q89p5y4Hbl2YKiyu9nVkeXsCurAe1xOlTYeP
vEn06Z9hiK+XheVkdkNXvbQxoV5uAejl7MUBevmUkI4Ec2ETHhq7evEmaPuxjBOEGLALbMgf+Pfn
zDUsR1P8e1ZqI545S7OjqE7dFVTMACNgKBu9kcRyFLLQdtdtcpf4FzHmX0mJo6Cxiuy+7pP6NKw1
R54Vp/fOCK2TOxFVAnO1M2497yBHqmM/IU+6Q7pLaqwC8ZQ5L81qPgFK5u8IelU7h8A6PINyfFb+
LK+Nx+1p/ZfxYCK+LGoA8goeQGDtJt/Jn0OfPX3J4zhyRXcqod9u5qECusmwzSaYcEZs1xlTJasJ
xeDbx8zUVkPPQ5yXR3KPOE8tHcMiJEXBDqDw2a/wNxMwxSNmZjC5Zf812ExYlIE4dy7wqURPfz1T
mW3rc6aCSvrWtuADqaqBzXnFRyWFwVZomO5hq6AzLk18gBEDqyRLyRda+RmB+GSHrAbitrOvZSXB
CtFBGRyVZfMWiOyazGXymaRkcujPQdpaHwP86HZt9p64RMPbxXZYfJrm1MF1WiIEIHCF4xHxRtMs
El79sShekXswajABl4N/DBkYt/bEsz6Y2cjpaXrJ6aU7lJ0whyxQ7KIZV7qJCwvyOt7+Pn5d2pTM
TNqUe8dza0LeE/VfL5VLEMCuaB6oUlqzPJLdTNNBcwAUNxwyIKN+Ustr0FGHmLXBuPXXt+XK/pej
Gs55mj5UM0VVEZaJzGUnZQrFErWYf7RgaTeDht2QlAHdXi0Q9HHBukEL3GfPDhM/HkaWFNzwfjCI
urZVnMHd8kEJSm+PkBie9YRjzdb1SdbOb2maYTcFgF1LGtaw1WTWcQqDkXO1Vdt5ANMbtoQTuHDH
Zk7pw8xf5hnZbhzk35L5BWYqqdUoHL5nh9YnqLQkirS577h8bqJW883ltTn2buzfi5GPWpxj1hpn
K9w3NfuMKi1W1txgtmWUr4w5Q9tcY44t+Myjln60jT3hHRG6Geyk+5DKuHywtDq7HtMKPHGxl7oP
o7vW+Y4V1AlRk24aQ/swBx2RgYMv2VFGKcd9x3Mbibb+6Trzd7ucOu6dAEgnvL5AdzZlUfhY+tZq
v7Q9NgBAt+C2JjqcJpef4UotqXCjoHUgWmIoKewleICM+MXNld+QDcF5Md2H8Qb3VNlOd2vKWxHD
vCngxgScRweNlLOtK14XRKsDiDS1UGa4jIOHQZrPouN02V40KU04If7euF3+mGSR26meEkZxLmHJ
bO4z25KvLhFafiJLBualqkkKsUINZUEtTHNSjt09Zpkp7waqSQ6uSbc+TdWnprhOpa3v7dHLTnBd
wGp4BStW6bWYT+el3UkkcqpxcjxHQYI1U8NFBkoI9tgp5FV0lFOCBejyKHiPZHvoRZXuw8Tvt1Ix
7ZRUe9LIdb/4OW0dVXrlRtAdep/keJWFYmfipSKhaJqNq2yoz+sRODW2uIfF/OY23XRfSc65OaV0
p7nNLM4uQFWAAgTtK3VLeau6jRf5zgP3jkPSFebWgaqoMrrlE/89pS0ZELFxT6TdgbJ1OQ/VCDe4
n6T1B9iRSuL25LiE9B84PRo0aJa4sYejxzUzL6LxZC3mSeatvJXma2h7LqxjeaskDLa283flkjtb
i+PgJJXaND3G7qWwjnNBA1huo9+nUB0I91vIyHRozGAbuQ7j4hs/s85q32ti7dZQ/OosK37RWfwJ
NC2/wLf8+ufEIjx9F7RU6UhZ49VZSI4gxCzSbTAl8XxRjXpIbfYeEaDmAw85+8RjhZH9SYVd9h4p
FbHF247K53trZjY2YX7I48F+HAW+ybINwkPJm7zbjyIiuVq2R+NL+brgI+YiQtvwGprirL7a63c7
WeQMlkLHNMqN3UGRez3hQfMm5r1wBL4wBljOAbwbaHk2WpPEfrV4+N8z9yhYNj5PjID2/Jw7ffUj
ASJougTtSKWgkpHq00QDoCmSv4luxIMD28nJoxrXuc1qUIJB8OlzPXStiK7uTvu9gddK3npFZwVY
Z6PROrXxkl7iad2Ep363ZzXiUTtQ0uFm+pfSH/n6m5T2urw5shEpDkPkB4iISbnVNKk8ZKNjE8Mi
AhnOhHD8SetfKwWo1qfKAaktWV1piap5x5P8UeOBOWZJwIiPKdSUlv8gyt8Goso01fOmaTtwNQKC
nMWrZdBnNgx7EMA53W7UGDwL9sFY1rjNMNmMt/rL6KXcj6qptw0JaAqby3vY6M5zFOEXbMVHNHTq
K7Q+g8DqL7FyzuyygpNre+ElMdmZb2Z8XBcUCLnNQeOsOEL7xoJbACO1QG9CSxRPVgJNoIo9eM9y
OAHsR81VhnhvX0MQwvnaOtW0GwLes+Uq1qqxfWZphJhpBiiAReTtlgRjbqlxHWFWeW/Tp8mdF6QU
99tWEf58yyseAZ+gRo6vEDY83HCnEA393udctiWOIqed8D26M1cbXxOodTFGUTrHSsaY4IBwjopV
UO1QJll/nmBV4+mioIXieusYAz26o5A93Bcp3bcVDQt3dkdFtFMNhN9WxWJYWJjndDkcrLgECpXN
3W4IrXxfNw1brbikb4GPOk1gW0Sg6Ea12XOpuI1nrr4CjRneZ59JmfP5OmrzPTil/5Im0n+pNArB
hDZh9G2kMG0DQslfJeeE+lv3ZPWCHkoT1C/R6vNkuHsYw/Sjzbj28rgk0oXO8IQ+sgGQle7GZcpP
E7Mesj4ui3JWxyLFUcmC4EyhNdgmBVMkBuFpRpuCjhC9sHd3UMniDwhx1E4077XzPQwLbQMUFm/B
Sv91UzCFcpU/TMjkHE3+yXNTaq+r+uq6I4NtW1C/MJUv7tJ5B6av6ZTN+sqoE56AYkZ0jFPiGg1g
oIPMIo9Q2iiute2eBgsHad/LsxOWDVpwo++CIWmOFLbAVC6YjzgrEptdBDVRvwYWzjgoLM6cWd6m
fGVXW8VPY9EHt6TAyOzyzIkzMw7zSP6HZtBNHhGwxsb+xXnkuogKoTcektC7eqJu1+QH6BB11ybI
xilcokXdQQsiw7P+In5PMdJgnhINgZ9y7mLnRSCh7Lsg+MIVgO+v5DGJ2wH0Ar0k4HWGvcVvstYm
btNHxzk3YtPUY3LXAi9hAlH7UTf92Wt1vaIumk3bWvhQ+3rndhxfXgux10e9uosTn8nf7R/7kKl6
iszeATKEbBTvJlWO5z7EczatvUi8bGi3xN+9Jrpxrdg2tQP/KNdXeFmArhL32vZuiuO0ftKBzYU3
K0lw0BZPOQBfZzq4C9+vwx0763DlKl5/v3yDNPOQ6FBuptrdZgMVTozUPFzp82JPibcwFHjrvjse
2v/mFCTzMh7ymZK1emnP//wSMq6npSdOc404OI7EJehKG6ou2GPg+yib7HdVljHPIupfWjAmRczV
UTnZXw8jDEgZqm0Qmun6a4puG3WUqqYz3uKp/iZ5xClqIVXBdm38H0vw+Q/OwV48DWsMjL/lkQJc
fwlToLf02WFIoNr+LCyQ2UhgdF6vTr5/fkHyhWfF/mULApz8p1Omh6AfKJrCxTdP9kgYAcp65DeE
BdMXjzlow7hHkea87iV0edLC0Geej1waBm6EUvKTLtLnYoZo6MaUmbe4393ePaMOlnu4F80ZKNb9
bCaFa3GjJkgYpB5TLlm0jKfjjhoAutwK/1dYZ79LDaKj8l6XJPuDsRGqIhizemGRwSnp8l4hORO1
Z/qxo70difdAeMPZBhZzNw/zlwON8Q6jHVNghhPQurWTkaCusHIaG5talFvnGRwwrEOM8vXMD6Iu
3oRaCJgKQVbG1SAHpxvvXI7AEhTACglxdYKlrA0u5Yh/RCZQztEnePOE4fugB/utXMgOR6l3dHgI
nLzaI2lZUXe7VPMbO3MFrxdxYGnL5kJ3EP+t672E13u1wKH/MGW3TSymD8drrXMlndfImmz4DJ6i
G35+t8fJ3Ym4s+hLcuiLoHYJjx/P7D7Un7NrR9wezyF85K1KUblRrCDlVaxPuMu4ZqMjv+NNUIU7
6Uz5jvZUvIro9HFfn8f1l7mtGkhY4vnf70t7AkqGzgiD3n3T8fDQzN5r7v8mxkUP2DPE9oAarPqn
5wOxahofanZBwDinz3Pp07+TgL7p07rtWitN2qde18bMgCxs3bVtR5l8GnTsdbQ6VoVnny3+cGRT
yatbfsZu0XnrYbxRcclQxJuS3CIa4t7tubd/M6bAKwWB2MptbOn7MdPPKI7UjmQ1cBD/p7GrLxEP
fHhhKqYMwO7L1N6WcPrSPnkLy6u44IzDp1VUH+23ia65dPudFdyLNgkJXa2XavutEe2L9nDyjsgy
8/BcGRLl9rSNOBI2AVqQ2/dbIXHG17n/luJRDSzzFvFbzx64ylEl6dFZgSgTjtjjuFi4dK5hXasT
243+nEc2LzEN3Ih0PRuhnol3QSGr60NEom1iyQwUKsZ9fz9SHbCrJe27zlw+mXSSG5tNEqQGO/e3
XFgxNlEwsIQh2h1u+zIOn1O7Ro0oZI+pJb3iabZpTh/m+CVcu1krVq34ObFsKwrRIzWwOl58sUoa
gmwyTbazm+PFmH4nDgvA4lhF3dY0DZKBVfDdU3tZzSo/NYs+Ro3jH0IuRNIljgVgegMwUR/l+uzJ
Qs4okehzX1cTKppNW6KlNqFNfiXxi+Mwcm5XNTgS3mu/8wiStB1SK7UatbjkI32hD2wsN+FS6fsP
set9MhCH2ymoHw0PjHNfrYSpyZHHsAnFIZYKUEIw/2AzwRUjMURr6dXZykAkF3Yo4EZKHDRDPuqz
T+kBJWLifoC6P621WHbQC0IE5XlxouCc14zVk6dhl03TRy79Ya/M/F6tfywIWw68mp9Oaz0xIZDM
yYJHseb61uPun1+q9dmu46SgScncwIxfJjvi+wvKFkBVhfVcZS81zs19GGDoq8qIZP3aEFYONXcV
m3thNpxLNtTrV0sVzwTVmrYaVeSPuBZA0gcMfWBsr4IKtMAPzxVk/KrDFu6mfNDTcv5pRgz/MXu0
rmi4NK+n9PqV//P/xuwnlQYUALQTEavS+mSBWW5whb9PT6rINi4vbFW19R427KVinEGepR/ELtpD
BqmzAmsBOfaZ84oiiK5+9ktysVxKl7MjepYAkpLTJfce/EmSVkiGD9vLf/ahO21iyk42Vsb4i1FL
c0NWv/x1OoFFq3g8q4KlmtH+1mI8PaelNOcAf+epgTSmbakOvRzfHYczg8c5cNEgRY/3UxJ1tLvh
ml5z3XSa0lGQkMD3A46ujGKwyBr8cybtv7V2TtpBx5wWdfjn3EbA6vER/1TCetUxwPD1nYKN9xKG
7rGW+rnFh3PwqNDAs0XZjsszYOMN82Pf0lEVJPtJuCwnK/egVf0+D0nI27u5prTsKBQhso/RblaN
flYNqRpAnzyK3emenyT8d398DYfxkcn2idsaGTenofPTp9NAx0AqJA8I7spbXxB382jLNnyS6r4i
vjPMD6Oujt1HKnr7tLSzt6FXk59cOBQ7Lf60Y830VMbkF4oqOMQDYt4YgDjiCkiWt20eUUTh1XNl
ac0xsLHP+hlhvLGfDlmGS9RbhTnlleE+fa0TCwxOFD3xnMDfTPM6zUGXzKBsVxijcxm2p76hGLkl
/JqsvFPE2/xW5pRRWcQ7G1UHBxqUsiMQTW+DYqehXFr7PnfESZh2DyIauSA3P+LMpCchGWI8iC6s
RC5NbFATcNz08fjYhZgAGEyypv8J9+uX4EdMJQigHUf27Rb/hrobh/qroHiU+EmmKG8SFTxSkfwq
JBYW6tBwCxiK4yj6Wh0jpOAKbtabIotoIHgu7fHEjUdySt4lviBrFSuSj2xrtn5KbXcwe8OWyfkd
B+rKUPktpHVspU0RXIUXhu5tKLzOLUl48ToPrL7MveQurJNXj4XtsZ37YzoEkijHn6DE/Bbp8ORw
l9w0bkYnbvkXz1/26RMirNr8ZLdR+uUfaj8jtsEEeRw1hAIolX/8iirfpG29O2AGqPfBJYapBUN/
MrDEKhyostzxDYR74SKQaQeDsymI3dMvhn3Ww2kIF/Eu0O47bwLwqAhCUVth8l6NAfSYOutmPvBz
4PlZeLS7ZzFg3bGaArYCtV8x1Xqr6izIOjKwruuUb9eHKi34h5G49RKH8wFuJA/coEdqFBTCWiFh
ggLEiEN7jzAy4OUcQ5Sml6YhtIcFa97gZGivfTLcQq/dU/5LkY78jXzv3EzvEZOqH7pFUiMZ0oI0
xsh1fYvonmFB54Lt5K67bcPwwAMqOZqSLl+u0p95f6oy8TtoSKqFakoOse/jSRJldQjgtAUIQzyt
mFIIGWUrWDUiHucNO2+ZL9NE2ER7xIebhh4ljWtLaWxjtiaL3AQFMQRib53j0SiivD/Dw7KbYvS/
Jg+gGWoqK0oX1zBdw9NOsEDbB4n+sptX5SkwOCMehRjG7Lq/wvmD+2Mn6HW/k4hcFBau9WdPmCvM
3kuzhoUyFobcEHe2OI5wcq7FaL6z0LhQTlzje5aO3TyybyRXnhaalP16W8OhU8aHxKORFMLtpze5
29xdWUu0idcDC5IYWG/KGhfNgoeGpVk2tWn+CwruDLuHL8ypCFTV83xvF2T945ay+TgixYAeXIuL
5VAUASf0NatqeZlLZ6Nqi/vdkEJDtRiSOeY8LDPYwUid445NkqaHUFw/c8vjkBYZQHS6r6Wet1nc
zyed4QNqiPM4JFminFbweMmfcoSCLc03v7zGeVm6BlReAF2noo7i0TWKqijF2gjdET88xIaGsgU9
NeeyJcIBhfPY9QX5m8zeJ8HI9hC3f6ZVu59SXrtQjs9WA3I54t1Rpc6ZxWhG/QLpeA2xNJDFyZmg
eOGzTLehZ8+gwOQ3q18wRRUo6TbJEWLs6SYoatlOz9xwmrMTk0IMbBIrZvmq42G4K4O6Q/SaPt3y
IfRbCr0q/SsbqZ4yoyf2fcznPKdYC/MPaYaOgrYkoxIkkTR+NfBb+CP7zExQwIhFl/GEDWn9W0ZX
6H1dkhXCe00tcuYhBZ0SZVVE3YsbjVv+mf2Nu9XB/LcU0XRUhfugjE/avWcdwV0V2l/EwZuCCLfD
6DElIBQEnT722PPybLinBhnkjh5oD+TdWtVwf4RVsmhmb7ENgbg1CCmAkKn2ssIfjf1UdMXytraP
8I7SI6P1aNskHROaUlqPs8jJBVqvNwr4rP49vjG1ZSc+7fLFJjjtfhbZDHOE/sy9mF7CHIyfoNKK
JDq8M5Gv74YWy3yc2ZS84bQbu2UnRPLa/xd3Z7IcuZJt11/RD+AJ7gDcATOZBtE3DEawSTY5gWUm
mej7Hl+vBd56da+qSvWkqSawIJNkRgM4jp+z99oK2ybjo8xu6a8gE3VFEXLNfUvRIe6QaLBN5/xA
RGY1D1ZIpg9jqsuA8BDJuiJyXIqzq/zX0EPR3EFdiYMxOisbemHmhIeli98SHA4QBcpGTP0/G7gg
BBOjbBowytthQrRif6vK9OrrsdkJsM6E/NU+4r7K2FVZdMrqIbyvy+k9vh87+5eVcrlOZf6tJLp0
Zfbe98j25C70cByG6YQMTixtyOyczmwt8r7lmkAN1q9aNm+nwIq3ZXVuGcVHkvuyxyiMej568R0V
U3iAmE0D+pym054GIh53eqSGZu3DgRgtFXpldn17xtDhat0e8c+VJ71U11+HP77UbJzUhFDfiXAv
go9OaHIABMsyWJ7W0lj4Ooi/P/q//V4GlHLVsvGcvdQGdUrj1l/wk30MeNwc2WdOqhM7t3afSB1a
J4U/oTaCrlAnwymOIXV/PQr//ujry3/1va8f+fM3/tWP2DaUULo93aaxBZkCEa7suKnDa+jF7jYQ
MxwWwiDX0+TPG6OhPRPO8TYP62/2YH8EXVCj/4/IZFYJsUmVeyZvje6IMvOdjRx5rfgpu0dm2lp4
duGkx6I8ubKnIQgeyUfTv06HHjBlQbnWVHI3TtQknReO12HJfwaxvyGSEraJJDKmoc1BXAv3pi46
Y2dcTSG6Y3QssKUBB9T+9+8iER5I9t+smXjnTZY5EPrOVlXt3lmMFZJ089jqQEc0cOKBhhiw8rAJ
aEoofHumJ4gQl+8uS8eRPPR8tL6X0r9NAaQlzRZ+GWIb3fBTlkqcfQCqomUIqjR9IZyLvD3X2ost
eoYW4sceRRGpIASDUVEq33jpst9m42VPg3hvxfRJczUETeR/Cyrg7wlBUVbTlqciSQi4GNHVYGmx
1zX0s7LDGDKwsx/G4mOe4gu1C7dBs3lBD01femYpmNz0nnJh67IjIq9BJ9tIdI8ZcZu98YiKyMK5
5HwbarVnlx7xEybxAzL61dCgwDMRjbvR67ODrAHqGFg722GYNqKL2jX75as1Z+9uNzyNGYUD+etU
PJmXoumxabYEwdkNO2sfzfApLKtyTn3nOie7cJ9TQ+AXX3Z0I9TtpV00bvQ4ubuxru/TrjNOlae7
td/Bd/Dbj8rhwm0r/mDRWMapIDz+OD0EdGAr3cJbGK+SWfWKRbOr4VBKmCBZEq6mAm5NOGYP89Q9
kdUF8yWV/abu8VYbAtyOyiB4uVNWgW3P7WPMuCWJaKcOXrpPWAV5dvTSs2zaezXwDs+TRzf00vPk
wWNOsuFgL3s8km2JnO1JDQtqtBJewXshgkyebT2/slFczS1J8oE3hIfSJ+CbRJB8JqHy6/WL+mpB
Bd+Yo3nPtPwk50mx885edZLcnNG6xTjjwvAF9G9yJqDeRJZAY5mm9GMXU+9I2k9ff8jD3aJ4TcZA
yzmE7tbSM+jDWh3QbSwsS3qxnhbYayfXx2Qs99noDYcq7PtDPzl7yzEnhlaSqXpxTqCvW+l9DJq+
yDr+356e/rTSgVZrw/FPujI4caiH0biy+0+8HUXeex2yF7TB7BD1TppBSfmWJrinoovriNd2hH9s
ef6PphQYcdS+TfX7nKdvY92jaRyLA3ln75Yfkg0pYsCYeLLMGaJHF2bsahiZ2ZaN5DmtaBX5b6Lq
zJ22Ypr70fSelLh1yoR+VI9ve+vHPh+sGZpPhVN9mkS71GESP3YIGVZmpdYxaTlDYkePOXFkxBqk
L9rV8B5S6nW2D1vNRIrRtBuTkRgfTMMPd0Zhh5e4VR75D5EJbpKuy2DfFaNnHLqoZuJYA5LA6IDG
O7yKTrCd+aFkClhx/pGjL5oq/TjSygmYOJaIOnaEbTykyy5q0Pi/5IxuwWXywNwRckc6PMO7Br/Z
xXrdLFMH8pN/xrgPUHN1mCbddDrJ5fRrHVr1XsPbHuSY9Bkvn0MJLAF0uE029ZhjxNPR3s+b+zBQ
zK3K+DUuS5Kqh5ho7KWTP+vFoJ1Nwczqhz/MEQoWSoAOuFNMHSbgrphX1vPkeWxp8HCaaGaY7QBC
9aLxZHXj8MfBK3HIDpK+AX70CwkV/Z5gEJBOiILwweXpHJ/8VmI2NcuHXuCDXgYaX4cOrj09EwOK
geu/jMmoVvgOoDY5Ube1+vEjMwuAjB5SZ0LJzpRMRbLcQZIWpBwQyYxCEecE6LGl96Q6k7bTcpiL
nhZhy2Sxa6L8JGT0Mpf8bNaAX46V7M4yXzY99YeMkpzmKr+DAoCN1bKmKdJwPRcq1AAa366h1HFq
HLDjMvMksdFF3/RelkzwSoRmuT++1ssEu3CJ4jGH5AO5VHjs3dK89g3qd93ZNAMj4wW9Yjb70Q2R
cbseDTAfpk4g7jWq4a45MgcwsaaVLlwP2nHheTZ+T/Tr2UnY5CdH6uq1jLTzWdSfbrnFDeqAM7AH
GD/Sehs6BsWmiRjLGdzomtjVHf3zdI8iI6cu6y4Zzx4PafHoa+fn2FhPBBDN70ZRnD09jJ+ZFV28
2+DM4XuNQ24zG07EBIfkoMGNsdcHxYsMJwALZKn3MR38CcvAHDJE9WQZvcnOe7cGp/6YmldNxECa
k4fQ2ord0uCQRmX99jVi1LgIjFVcu/GWJHH2hjmCLQsvCuTLgAyWyP9MZhsddTuvwwkZYEBQPOZf
JKK1mL0nvUjACVdzvwuwEmUDDsx5VFXUbZw6SI6N6+7crPpGj4rBVbq4BbJ5hzLuhxPf7DEKn/Ma
jIuKnE3EUJ8rg5VNV/EPmdbB2fFRU7at1e2ossujEyAqSYriqUAjV/pmg764MdnOVo8DslHbs/pf
+NjJMmDe+1yG5SmmsiXk8FERa3Lni3lbTSI/xZHw0Qog7JqqMsABIzBF8TmqUJfHwKUHK6dPz0rv
8iDeF8lg/5ZVeHRrJN9s3hUoQt4or7Oca+cKcWQp7PY2CosnPF/sc/E0fTrBgXTS8jBT4W50MHfn
IHRwzHTiVjtItceasaJW6k52xX4qhurSh9Z8I1Yh3CcypAVMu+3iKvOhRS6NfLnJLxAHmK7GNFP7
2nRZ0zvx3sg52kWJ1Ce9jCm+Dhl7wlPyOoRtecmTuLxkdaS2bkl39Y8vaeTvm9aeIPvFF7KChpvb
hm8hfnN2aUx4ulI+xq7vbCyvX+ATEZnKRrXYRPDZkuK49g1Hs96NydYZ23qd+KqFB9m8aT0nd4Gz
vOclnRs7EfZdlRjfnE7CQZvQRLbhb6EXA6iaXhgHYZSecWH2Nmpph3Fw5zNuomQFbFsmiFxTUOeh
4xM8HOysFMxHOCU392lQCRIiJ8/XLimBR+mN6boGxtMMyDExb1ASS5teUolppmAxPhhEDW9d30jX
f/E53mirBUX+3zDvAXTPWzLhHPOfDYMOfkaJbVBqzIP/mCAX+mlUtlF8ULLBxDM38tK35imSrffA
27Xr6E2dEtvK2xV9m62yp4a7OJP/OceUQimFmD2dohRFS/zSNy4FbpbKU5REIP0GJ8vWrsqS1VBa
f7NCWWko10UNjjQoG1g2UXyaKOFRDKTquU29Bu9HJ84Wod7nQkgoUgQzb+knhQdZ+u9pbg2Xxqvi
o+ysa4nt9fLnwc3y5kAw13MgKuZaNnVSjwLOnDQcnrlrAA6b4rHTpEb/+7fRdv75bXQtwbzL1q7F
W7kE9f0liG8IMUTMsg0O7aA/yj4Q710d94CrY7CtCUD0QPfR2/xWTg2aH52SPSpG6xG1I6zTNC1g
6KTWI/PX5qrteYdmAQOLnWF/odn9xIWLGafTz+ZEinni1Sv0JcFtTGKc3kT1bgulfqWiBtAuovBB
YkNEchF+J0ADTdE4Zy9Yg/ONXQAkY4nWa+Sf/r0W3dEdSdBCEnprJT49u6mOLXNn6rNGvEB4aFb/
/n2ysN3+b4GFvEGe5VICSvzixMct/tW/vE+5RSxliC7g0Ems9KSlbpXf7Muh4OXGcqKUJF4IxVF7
7k2krGG/izkH9oPVQZy1p3s/98y7kAmFntL68GVgi50WeEvgeNuMeeP6wymz4OpuoS5M3zDy349m
NgLNRsto+Nk7wXz9kzHYZzQ8//618f/+yxeneIEKubCwl3//64ubcLHm/YzsXaXpEXkp7dMd+KHo
e1g2WCCDouJS4oNgemXvrKoZYXpF8GIqiDt9QRFcp+XBjp10m7sMW5mf9issU+a32nNgJNcZrW5O
K7KwCsQrTGyvgaXTvzyCMnSvpdXeTx0EOkMm7a+eJVKZU/5KJE69c/eIf8YTrlxxPxdNvgkCU7/7
oEozm2lcPpovZhu/R7KPvlHdkCiJA+Zg604+pgjBV2iREGIOADbmgOgxr1JPWCUAmsWRva3Zc6wL
MuYJEreQbKfqqKyNwJZ2luGtdiWJKoFwn7jpnZCWA6yu0vCu9FR4z2aWBcHHS1nHo39uqvy1b1T/
2TPs8u32e9FNCwYaKah0HtseHUOiHZhgTms/lfTy92U25ieXDfXGEBhJswo5n+569VaNxVXUs/PJ
0nqg++mDryC4WkU+oOrODZ5jn/TETjjqHpsdjgsjO2C6jLhP0IMMd9y3690MNrAddiT4Ne/Y3hCO
N0euXfy7g9feyRiXiw3k1hrq8i3Xylt5iBTQYtmnOHSyQ2vV095pkWL2sdQoq1prm1JmhH4h3v/9
WWj980rkaC0cbZH+Y2rxj1cYA57IsPDkHjwapgcT6bJFa/Oi+9e0l7dIk0diB9BoaCbKcyoSItEi
EKJI6Nnxu0O7rZeZY2TKn5lDn9dmdrfXJnNyc3KY9E4TlFfsHbLBKdAtqvq5JV6cpFDSFOhBNrW7
tQqP/r0fviNsQ7RBd3RtZ/PFbPnJ1B2cQ8as8r942ct96o/b25LbSnNFoKbA9aYscgaFKf5hYTGc
ypg7qcMD0JdrlEzyKifYsyo1ovvA6c5ZLrNDHuQgUz1k8r3ZPbOjuRoDfOmpbrpbY+Ox7DUc1ckJ
LoafqqVZCY12xrNc9qi/g6xHObgIIefxh8D9t7IMHIBBHH/jIioJHFiZSd3cKys8ycI50I6GbD/6
zKd15WxSmYE+dvYN86/NzDjrv3gLeMH/4j1QNkmo+D3oPgo4A39df3RvljiCq4WcVvbXKQ3cS1db
zMvkm9Jt+0BaXXiqguiXttFu2FH5OkQ+pJJg3JEZR0Mu88r3NLm2vXhKIZZddCat50wH9qqCHeRy
Ezk7Vd2/etG7j0zh1g/9z2o0zYOsJnxuhm2+WLDjUaRwpTUxfpWpuLYWjGifMXZYpC85g7frHNWv
RtACHvGT+AQOqHvy9Mn38/K5oyO0qbKxPHRdcUtLc7jWjJDvxmD67ppNj8w02zXlhDrcUS/NFDvX
Vtr2lfXyLbUjc6Mk7PW+jdpH9EPWHayBe1l1DlvDDHvIYFw6XEUAhG1nGw1zeW0Y1WzaSRIwi7aE
NfvYpGz5e3NccnKr+bF0xKPblcW5q+pHy2rdO+K+0AyzGSy9GcUxesk9s9azUZR4Tto82rudg5ti
dvfd7J1bs2JUMJjw8Sb3wRFdsjcU/I+wDeztYCBIxaYYlDYKdF26d9JpDERLyF9GpGU7+h8fevLM
LW7qZIUFLCejhoCUNBNXOg7pnuw0MIcuSuIG4sk2Yvu+NUVWbUZXI74TRrKLZJLfzKg7IDlFvhex
L/dnmt2OAOw3k7d2RtPdrJRB09wJXUJ8yNPak0bNUvBCcUX9l9LRM0KMz81PR5R0vuYJKdfcv5va
avZziAgFZyS1X4fBscwhKfQx+4Z6Dn9Xqbyh27wIJFvXIaM5auMwdRHmrCq2Xbc67byt0o61HSca
LtEkEkbrOVpAjdpiisxnfObFQxqOpD4pfjP0FbX67L6gFFtZmn0fClN1l3UTA57SN779+5VFSO+f
Lystta2EawtbefY/lMihMGgM9drYM00d14uJ8JpqgtJRdEPZme2Pnk30Y17GZAuLJt2W2iaqLiRJ
J9cB9AQad0YMV6LwvPHWGDI8dh63tSz0nh3PjQ41yIJdrwdxsCz12ubmeiwnIIuF01zbyUC6V/Uw
j8K0Ja/XIGDPLdjg3UZiBG/LuO+BghRvhQAlGeWofn2G864p473bt0R8tD2/F9BOGXWecheykouC
m7PunaHbDFilL0TOMjYvBGwxr/jB2JxONez4LgxL1P2cj5Ej9L1MyVy2VASieqhBVAms29nUvmaD
1LchibYWbrPFp7fLwlNmdM0vPTXwiVDfCuMm5U/aF/3BKJiWF/Fupoi411S43EmG4QA8BP2JijcD
C/J26PlfAglXz8z8+WCp4NbmMZIbtmCM5qYj3Atn8+WDd/TZUrT1Ur+cD3CE4LKrwXvBRnshfgU6
hf2QAzo6UXhbp9DxsAO2ujpgnw9xJnjW1saGvZqr3LomOaU5wqQ7dJhrYRAcj8z1VKcoYwasSWdg
XCZIX3cRtS1KCMTV6F2c5xjnDZ0vN9v0PlrMmKjQg+cm1X2EHmQGW7G1A8x4qCTjIM5+eQnCAA+q
kah9eZYar+LXGfv/a047C/Jyt/7v//N//B9y2i9RAy6njv4a1P63X/rPoHaPNHbHszWnhJLcFofP
r5R2zyFvHVuicjXf/M98dvM/lBDcIOWyVaNOt/7E8aj/MGE6mJofMF0y2u3/FxwPvo9/2BGYHjsc
9gEO/B/UB475D0tHLRQMkiqgHmgZvdrBQyly4jmWISHbYASLCYBbJ/Eps/nq66CYSNbMXQ/mlJTH
Xnx8TQi/Di7QG3jAy8TQrN0Squl8n0TZxqfrRqYmrpYY0kFr+uHaC/L6TsxgsK3sUzVwVaO8vqAK
Iy7XG3ZT5o3rGhIsvx7fkUm9CcAo9kwGr34GWGRUQXVn5otBdyARYAFZAOZJVm43P/XLCo3f5Nx1
iD9UQiPbN0wHBAXyZQFLtqET1SjB8u9hGKrlmFyTZKsGfapqb4bFdcpBfDGGS+/ovB5x9v1sSlQm
QeFjzFo1VgR3gFEA0htCDIuI9CfpTvnGFcj5v1rE0oFX4vtcWXiAmGFwHR9oj9bIX9BoKfTsKDYM
5oLgWDBo+u0u9RLg88GISdu/jkH4Q0REELBHp5FZmp+WfPYaMe1icJ3bxpiSbaNQVkiHpXRGT7wq
sO9v0zg7zGX/rSRDm/rWIUBBMj0tzjQ3ElwB8W8V68ekwh/UElsKuSLZtpa+pWFwc8vp2Ip43CAe
QlIOAd6umrOQXQ8pYYs9OLwGEAqjrakLucmwT1Z5BMR5IjFu8DGihjKAtVjBVDG0WOUtjSIvaa61
oUDHwGjBHM8z1jPvR+Inz3MOtSVClnuKArxjxWMsuvlHwwi0Gj6JcvePmY+UBZEp9wBSLhv2I1uU
/U/O4IE8IhYFr5yNlXBxFAQhAjevGCEqEtnm1rG/y1CLrCJjGI+hkZ7m8QEt1BLSihcp0fazl9U1
DXrjaPcu7bvSOPLWnHVViHPgWJ/9TH+980EoDIKPF/LeLep5mg46mUnsR5NXV6cpxjfgAzuv00hr
E/RHvq3ZspZmQwWXT8ehmCLIqgKwCeSTIpbhs2vobT7lRKtXiH2q1FzugK1xNeVCxE6YpZj9+9g5
08bCibdG+kF6l8q3DCPhdMBIp9VFFGwKRaEaw1Pe5B9R+jCFmEaDxJyu80Amc2g433r2ucDo0LXE
Q7YuLKJHegjmhhTA+az6UTEI5kOrKPS4zlykfMfMcabHEj1J59ofKYmS38Pm2CBo7GziLieAU6JP
7shzQ0XqPgdz/i5yCOh+FCELjuA0NMVjUFJpF3Zz8Cw4zZWBtodWC936aR+HUbZzwsSidMJOOfDp
IXpftWYfbrwQe6ExyR1OnDM6VWh48Dfh1q3aiv1NS19pj9iir6lZg5uFnRRxCx2obl5nPZKoNre5
wvEG7NssPpRajmQ2TruwXLiySKrWQx2gVs3WfWeDA7C8o0Ma90WK6CqBv2xtqNrWcJ9N34BDzHuH
jQrGpIPMjOCJ8sW7cFtFeOu+6949NgPCdGHouyKzMepwImcZyBIcqz9Nz9hEMyozhaVnfRfBBlhH
PF65jgkxJfoWDYsrEvn4DoLvg4+UskVMFgQEmpPaDVcxJ0MgBdu7Zw7KueHcph7vXN80b0YfvsZ2
gprULoCHNlVxrNGJFfyN0il+1oi7hKnS3Zy6i6x62ga5IhaMUA+0ThDG1uAezQU3iCy6zX6HyI07
DzJlAq5GIq9GAxBKsBb43Wpa50SnzeFG4idBs2erdVWjryHGviclHY0dyqy2xIia6uHSGmDI51jv
7FSc51ldmWqU+0KVxHN1zU/KN2KdPe8zqshEq2Li73J285Esr2KyyNca52oTSrPc06AoGH/GG0JS
8U5H6hjG8MkmQCqTTf6lpojye90cTDRT+CPCixVY56EPLO5EJDFE2LgAYiKWSLKTrPtDk0byVstt
bfmHmDbBvmwDet+Y4WQZTPcV0tX5RS/ESr8xxdad3Y8B8XAhuUUg8bkLh+pW6aA6xEX6UfXRrxii
1NnvQxT0Rt7vwulVtwnxCpOLgNIdeUDyhu3MP+qIWk/UwPQbobw9VC9MKhIMRR2lwyExh9/TWBRb
kdiXofGmHcTrDTqxCrYp3Zx8rCv8E8mDaT8BzXQ+9PCCQvsNgWnyNMCGRATIXRMqBmIfc/hsvax/
yOP+EQ0QmmIPo2dueWc8/OiKhfk9qu8GN7nEuY/OjUwJJLE17JtNhzBVgLVryxRxnB94Gy0sFADQ
PlZt3//KHHJyggAtTn4omoZVJbufPEnA0jyxffPYUDcPnVWnWxpW0Og9gFzshUms/CnceSU8RMoB
m8T9FFlPZpElUIVCFuYKcV45QuZBZ2SPQcPlR5ORBuR3Y5pmrFqSpG5vgEbbozlgx2ttQzUy5Zrf
IrskGjSKNoLZ24rz43vhgkIuzPa9VS4Jqxi7V63Qw7pNsRmKguH5mHPxK5gtYsFQhg3RP3AR1p6I
3iwt47OjjA/HZUeZOGazRVI8b/Bl9QzjK8pkFPGrIfCjC3KJrTP0RzdrrVshhmxhB6GbriQxOqrZ
AOIBrc9gRiUNM14oygwyaXQmpQNnmWIjrRLuFI3p77nXXp0qPLllDYcGbdbJlCmGyIUYFXjlXalr
MmGc5lDVYD+SLsUfX5gvCM3erMjkFtLkWxMd2WpEA7EqEusXLqiNqp17oyltoLfJPi8F9lHFeo7p
5qg74xFcCDbMKF07zdmsMa/bUWP88uho2+z0PTOmX9tD9m1anOpwJ+b2hFZm2oK+YdWZ5rek5OK1
5YJ6CMjXIdkbnrXpEI5V0y53uZlph116bWJEWnQ4nQXmmWUzuBZE4zRMan3dkF9c428zC3HK23TA
9JSDWlDlsR6b7/5M8w73ESZhR3xGLXWGP+eH2KhiUuSDXWUBMJ0a12RYCdfVyYoFLrbQu20hboxi
2BQ56bdRZOwNdSLQb5r+fQ1de9t6LrjdZYKWIJ3YZNQK6/ANvNIbz5IsN29mrRZG8NI49bTV3t4O
NO4DRMYkOOXrUiPrRxIYn7i8UNKZ5BE7Bdm5KegHh7s16DHi0wbXurMzgqDcJOIuWAYLEgTsYjnI
5KEo5elLhG6S55xkYkdOfEAdqtQ+J7yuEQ4BR5Y4sCW5j71Ins2RZvHg2B+16xUHhTFgdqhYOueZ
81Nui4HcG+iECbOTDGt85q6BywB38gVnhtVuKhm0iEiBjMTVwepxpXhImVZZVy1YFfkZJBamRaG+
I56kJ1M3DD2S4VgFI+nZBD/GDDXQZBc77jnhZjQCZ2vFAHki3s8JZwt2NJbOVOMcM5urVdrfR8m5
Etn1GYZBvMkS53vupu2WgXZPCEFowj7n9vj1ZdXnyJdjrsa2MrmDeN4t7ihOCcA+IvYIN12MsTlO
iyezXrbtoADvBnNZv1NI7aVd9nut6kUPUDxWxCS2khjJhFb9SxbQwVcljvgKsTzlSHw2MRfHLQW7
44QNc+lNVT3QUSo3aQ5X30mwxkZsUxpVAZDO9U2wx2AOW9M34CPPYlburIzwNOjipa8ydUHWcLWy
+bWEXslN2CATm0BLuancpjhgQIYuphxjrWMQVX5HNVz48d0sk59jPPtkSMRAA8Yhw7KCgEq0TKrH
8uqFPeYoL1N0D+jXdwxPsOtdoEoDZKnuglFV26Sx9raHUkDpfseeo3mdUyAmSbbotSKKApMBPiC1
rQgxGjEvA6pUqLshmUfcGjjdSZLzcAdIVz6OsntvIu8oQ/0OdwsOYhIS1Vw4KMPRkcYDy+goMHEj
69v1JXo9Kwp5ppfamJN7E+5ZCpBtDTiO04w02DlgljRNpxoSFyzJFRuHt9q1430jua1KsAssjb+i
OrMfwHCf6wzzNfXS0WoxuENEUphTy0NwCjHf7BckigPz+yK4sSM5itHp2f6TEfcfzGEr4vlQIEao
+4K6fQkdmm9R+NEYELbohY538xyfU4MWBt0Pe0S82b0D9OmvbGXM2YsuuoLp0C9688jPV3Xdu+tq
fuv51H5MmEqqMcl/B1vQtBc+84lgEtHtPcA4Zau5pkO3IthFSjroRHPNTKKHLaeSc9QgL1aYsoNj
raIDNsJgywdOglDg/pLKoMwyJEJlxcpI3+wbU+b44JQbBk9o+NBWbSQU6WD2HnXYIZAgMw0xFPcB
jaHSFtPedptHY1HNeKNn/0AmvS3iAmmpkX9I4pVUL7i0MdlR4TK+nxkuBuyBIU4k9+M03pGncK1b
mT63inSsbtHbl8KoT9bYw2fC1QIMxNnWuUmtzPuyllzdqDRL3F2pKPaJXjtMea+lGp66CAQA2/0A
EU5/5yejdWgybqtT0V7HYX63yuw2giq8W/yytHmXbl9jY5DPl8IKIqZvY6bgnrwNzIhgiGZ6kL01
YDFJXwjNtJGakwJnk8xUOxAJcnC4Y18iD7GdEZlLMGyVkq9oa5Nt6A+4iVJax574hSaGRqLOfoMt
2YU1sjz0WVfJZpsqMyGDL5bNsff7Zw8czrm2SXcJE+7xo0VWGXXBXS4HirEMa49l+ZSWBUP8svks
laFwSrdbJ9VPESPFNYL7dJu4gAKnkg6Al5fVpYrRrA/1C3OLaOuxDpAeqaydMHtxcVHNtzikelrL
a+ZtJGlre+uRjxA10WutSP+ZDYbgWOSfwpaosqbXp8lAXzuTIxTGOAAjTQpBwHPjY+s/m0h8a8bA
Pmp6zQh6TN+OKObYwphbeHHMf9KexaT0OoeQpOTRnuyzpA+6G6Im29KDaNfKR0srxpwMsmQJBkYw
YeIwW0UFGeVGMnHno4+snPybLKLPWfLnMos+Z2dx8Y/pTyrfH1IyFm99QjsGzu284GozcfGs7Lq0
ae7y56m/wVeQMk/xhlWay0HzEnI4MxhCzVdFfyAsA4r7iSjsqr4a7jOUVWcb+y5xcKK74e8iyN40
5Il1ChLp19dzV1inr0dfBxLgYBRj5lYNThzjoarJbvSMUJy+DpVTMQJYDl9fsniLNZR4DFyLJKRc
DmE6YCpsa5ApSsV73DYOVZt3U37iH7/+t2Z5Cl+Hkgn5CfDQn0/CbAHdOSn09pF0Vf6Nw9ejf/Vl
Q7QWOPnmqJcnaOKLOzX6R2Hm4vj1xde3RzmO26SvP82anFZKELbe00zhtDzZr0dWH11Tyvxdh8aZ
GNTlXw1sKJz2ATNg3jQ4GPKPNwkRqb0WC3DC7mL3pNoOfZBn6Rjp6a1tbfozTKs2k2G2xOzm2y+3
ZMHq8wfv4Mu1+YeDko/p6ydaCgBikDCUbRC7MyOqW0wHYOhPVoMIpzcLmAMgYeAaxgPsg+X3xrFh
A8rHZPseyEqs/kVekYg9hH87jG3ikd7092/2i64Xo1GxYq97M2qcAL4JAeDrEfCx4Y9HX9/LqdYP
uR2v1egjuFTib4fU6Otd4kbPo1rabVo8BpUqTnT/Crzng1iVXR9t5FiXpz8PIjVLjA4cKq+FEWoG
DSh/FR0FTg2vNRL4f4ub/suKrqnROaFLXKu1UfEJoZ6i8Or++NJIiFP2OqZK9iIihfI9QF61p6NQ
71+wC5M8k30VRndf/AsQhX+DYLgFUEn6oD0wCHd21kWbLxXw1JHGADHrVGF94nxGcpKgURcxHlFk
ocnopA1TBDzJBiOo9UDQzroJyvb05yFdXP80+0f4kfnD1/f5/+OTBxXXZCK4DhZ7NUTm5lTmJhQx
MYAQmES5DwoNxiIB0FOGi+McosKfhy/IRWO3FkLb5V9u1vIXRBW0qH/4g0S7tKduSk1q6OXr2sD2
k6e6JhAN5qjDeRfbXrYyxghVEsukHhbAAdukPAcs4AZjsQvbF29A+c/0hjVd2N/7kXDKOBnoi8xg
dSq6szq2jkNiXPy+QVqo8doBpUPs1GKBggxJlgO8yt7x311dPARhve/N3tl1sXiqLO91ynJ8HRm8
kzjcF4SGMWJDJiCq9hK2NsGySn3ExhO2nYqQPpwqynFfmMzfWbGd7jqqdTIwB+Ti00cGhXDvch1n
PV26WKb3qQE/ljGNeRjyPtkgGXMPMfCSjXJPhsziLSQh8i9HLJtwO5I027UdiLAmW9Lc6vSpKF2L
cX/7m5KuO/4v7s5ruW5ky7ZfhAqYhHvd3tFKpEi9IEQZeJcAEubr70iozlHdE90d0a/9gsLeLIrb
wORaa84xB5dVqZG/pghgN17G9dI8qmJGgqoFfEhFtxOTgc1SR+oQBv7wkNX8s4ER1HQp6ztnAote
tmN+ABvtbTCkbEz8GNPg/OiZ2+Eko57A6MkrN96FyXFRk+DDqYXIPSJpU42QJbzQ+2YUr13pL+hS
PQNnMQWXDdkeNotxqEf/3IWZewkyaaGkk96dX8lznqnXsFJ3Stbzpa0pzwTvbFN0LXoHqBud4by0
DM/qgcVyORpfaqf6bAw1+EosUZJe2dEyoD/jTY9QK+5rZNolGVAgfwscxPJL6sJDondPb8MgytJC
9uZwV/VhQO1rYjZINnvFSSQ/08naePZ4zEOsBmEx6rKzeJpiF7VAlR1cn/tby1R0jyjtTbkByz1i
L/mcvjGwKT48NbxXPmAGy08++sUnlGoBCDWPfBkGHPsNVIkPPvAvdpHtg8I/MJpF8e3Ux1jZP1Sp
PpEUszEw3cdx9LhE/kyOC31PjMXHngllQVtiMyFGPJKFw0pfu04Yb7CSqUOGf95DNZ4iE5enqyLz
6DDDPIZY8LYylsmxmOKfTu5hdGBBzmxBd9fU04Ig5WTZkB3bgcrObHyiUIrbLLJ253ThCxXCtEEQ
X489a4S0+0qv4OuIcXUXu1O9HekwMgrhVpKk9eNcgerJm848Ia7b2nPyoiSxkR2+TShkGl1cJdfS
epTPi60phMF4xxL8fXECHPHNzGB3UDRC0SlP9QhzPkepY6thK6FCk0LmueKePKFhE7vuu0AAf6qG
57pENDk50ytyAnGIVf8VzBdUfcyl1PYcZqij6FxkLHxq45Ak1XvMF0Md7u7qGH1b1pu0bagYuyAD
7EdYWDUvxdYCT4HlNoLqxiuNGGYfLB+mqOUmd5xcGz3KKPyBrOwA9oUq/bPjFM2hSMtu4xM+8Cwe
iTrTPnrUC7S2yJW3HRjswbc4qAH1YXajPHcfoDGCqM8A6gHTPs+eQSYtrmERGJeowakKtkPGaYLr
trCeAFq8eVn+lcY2dBKM9ghWz01gxVeurfuqxh8382Zl7+0NXO6bxGusXdJg/+Ley0w9xSyGAxl0
BUYL+cMw+G+UOABzJwN4ekGiuOkAwyyM7wzblw1SnV+SmBiIW9ZrjRDlkNghqGBRfvbGERZKrugU
IFrc+yL08MTA450BA3Ff7Llm0UsOaXSj9y6bh8nYFNV8aRLvZcx7+9E8ddiQao68qGndc1138RYF
6reqq1+qqdjlSIF2eYuOJg7aU+sKoI25q3bpXJ2GhQu7Dbh0D5wC3i630xQvTTAgxITYfLMd954L
Fn6HlOLGdgb+Nq1Jikvip15dlWJake2rDRDxYjjq0IYxnBwrXV5HRSxbH9l01hb3LG3vHrwYLVr7
0CCOI/07vYkURCJ2j20fCPtoJSiOjbg8znN6B/gZejjLT1GQAJvMH7HRLTq1gPxh5X1m4fnFTByD
NtZ09EPu//ii0Qz3alOU8V2aSkQx4ZchgtcKwJIM7Wl8TaKGbrJ/MUeHYqQJkYfP/qdRWHsoJkdh
z84mYx5Dwec2lMr1NwyiX1od+GeRbTb66ltajzZ1rfXcTWTL9YRtlm0ksRvH4w2B2UNXFj9pBgrl
4TwgFFIJ+mLMLUva/FF6hnj1d9rk+tNUU5HWdMgsxkYEeh8GDauUdUPWQMMC6FIGJXIFF476CazS
/UiYrhnK57LsxiPZqbDCLoWSw9GrWRmsm8jULhb9ENpohO7ISqNDF1k7qHpBG27Sxma0MhjqOkeC
qEQGE4G1nIfUjFETabdLBGSZ8Sf2ZUZ+saiXiy+6iXDX/A74pX8Ow+YBkzeBIJkVWDAz5HRpCnHO
TYxgNuqtC/6wlstrY++KmvUrN8mOFQqLWM9H0AkW+bw+3y4FZrJRUtQHTy3te+JcGU+m+TMkR48Y
9TK8OF7IwppQtN5NL4D56BSW4OZCRllnP2AhRDBGzE3VHfeVUROdi39lP5tFeXWWoLgu1lBeIcvT
EaG8iucUf9Po9SHCVEz2ocdsBiF8hmKDZaenN+veuiFxkpJq3a0GeFtwuBITUG1KY2jKHYv5MKl8
g2guc8C5TaZHQ2WF6Yhu2Y/YBAX2J5tzfUip12w8oz9BbqX/ob8jP8KA/HtPwUMTmby1k4+Z3ca5
sMiM+Drf12oXPNshxd821X8KTTG98xgvAh9HFo9PZpnCcBNeecoiPBEzy8A/G6KxWKbaKa3cdXf9
yQz1L7KpF/I8Ka+I04D4Vul9lTTva9gpgC9SVXPMWEY1+od/PNd73Z2ylowTlcoPiB+YH3JiR310
r/7ldY95dH8m32bMPHQ4zeRcSoXed0PsmtYzCK2+WzeWLhGWRQC9THDEhk5Jb0ZXEfBgsFbrvXXj
ZhMSmrFudt3YpVdbGcesok+dZhIIH/28i9FBme7iSxpKennO5AM8brH3ctCpi4C0i3OWcAo8ndRF
euOnQ4hX378vdVnXp8HPeqZLym397DOaH9B1lh1LuCrl2AHeD4gv1qRNc6JtoDUdDOw0PqnrNUnJ
97eWN0Pq0v7vP5swMEkBiylhq6QosD3CD1tS45dQHDhGlsDc0pvw33tOG4J/8DlG3R6O35QO9zkh
LH+rRUD/FbnXnHZzsvgmCjnTPvWe2CpdI5a6Wgxdh3oGntN2/SJiTaAqlhk1Ryd9bwcBH90cizSG
+CzJmxo4RSAr99o61rVnBESDspzIdnFJz42zhX5q2JwSUNskOTUADIcZpoF2xJVN9ByFYXVY/85v
K/tIQCh/qIswGDvjUx8sjHP8gbV6VNP4FT0vVolTYCMGXwshw/X3Kq/fOhh3F2eVuqT4BEXoQ374
t5u91T9dH4oK87oTYt/RBkAIidUuckwTTJvgQunoWjBMWmx6YqAC6RYmQwmDp0DRFHaGD8+en7Ml
6w62rkJ9F/5OkccADtfHU6zoecqUz0LVw9Uv2vTc0FZYJThTpSOH191aH5WyA33I9GC3vvSkBSNX
yPP6SuuC5vDWsfs7v+MrVCuCzViP52LHcJaUYv5Ibc7OOUE6q9/1PKQcSuvuujHz9PffZlSFi0Bv
bIKCIL/9+7FSDuQdsTwZQ/41iZ2jNybo/dXMYWbro4sjxMIEtxinaNIXF/2cFEDBfaYQEC/5BFD6
o/RdP4fM6N4WYQW7bMKSrX+Y3CrEOBe/gEPYd8SSjLnz+9xcX6Ka2wGoQcucTpflsgw+orl+wY9D
Q6ed46OnWyn6EdmLP9SE+WMlIkSMDyHqRR28ZcWpol/Wer6sD9fNon8AJ3DYEbzECkj/L8hF24Pj
2Lewc+9jUaAu4dvNfFd/K6RGNs4hT7VWbxzOhKrkF8/hlAeJvqWD/sYdDNcgOVawSeSTUeAqbT45
Q+Ccwny4t0hHwAQTbSpqmt1Er2UDJ/NOpeYjKwiakVy50EMCy1Sgo9M2njeOR/u6tRLOQQP5N58q
IuzvDX3NTR2Wz0Fjv2H6ffeK4L5trHBHRSmOYQNG2HfdW5GRINlkGbdzs7+4yI07v3l3B4d5BzAH
wxWYoX1UOWCBzU1Xfo1De9kOyi73hAMAkoLrkNJZVEBsjm0qXob5CiHqri4oJ23MI6k93GNW/lp3
BddZcTeM4FX8vP5OO757VvQqFagLOSFtLiLz1LMeC+AGbFkVwl40+p0fwKmShXdHm/4xIL9iQ4oP
wZP7RuDqm7z0YSpYGadNX+2DWewdm8KYRSoLlX48N7L+zhm5kJrAosxOIwymJv6XLrPBj3bIH5gW
VFdAn95mdKrzXLXDR20+utgzv0MMnxlN6BFPzRpVEbGK4Pk1FsZDSONin1l5fvbG/pcVsq7HiP40
tR2KZAjIh/VkpOk8nLIMQnklMRN5wXFlYoTSzpbtuptPsX1uZyJfoWURXGs9EB1lHMKkCvHugyD9
Py3RtARLsv9Jonmux2//lGf+/Qt/yzND8y8MKbgLEU9pIea/1JneXx7DBYtmgBWu0s0/Gk3nL9f0
rMAXIHM8fg8/HRpQHZkozL8cz0fkjDwrABjpev8bjaYFv/n/l3ebIRFr+EZsR4RIQh0HOeg/XRNA
3HuE2iDRWif/MsEcpTvt7jsdNaGnCGaUvSLz43Qwuhs87+6aNK4igtf+ZmQObKd2RkvUQB/KFnVr
gq8J4sazA5Q2R43ELJjA8F+0E9PTPIc/Jv9rD18YiK6/HWYFvzFP7c8ODseJzsy1MeUtVUBMh/El
kmZ+BtMmmXwVn1nHOk+z39yMjqzXBhtKGqdMoypjPHpVFF7yMfhEd4fGtHat5OXRBiJxi6Wvl+3T
meQDHKiDQUpuJNDuS4IFafNvG8tPz1UONAsqOoyezHyo7dLeFA5C9ixe7l3f2mVehGegEc5TW3k/
fa8It12ifqbUUvtFurc07Kczc7MXTHcxOQNIsJwIVLSoHeMqoLphJH8fSbG7TweSXkeoQ+4YQRKw
phcGQ1yqxZ0thvLDCT3IHOkJj/b8BMXCPFtDfw4ccFZ+mS/kAyJrB/t6sXp4VrHykdm4/jmADbQr
jIj+UPMwLvuKLD3aSTQ4VYBLZ3bTq2zonDE1tjc1uqur5M4livPcA79syQmYXDDTWCeYvu6Riqbk
Vc0f2M3s2zzgvvBHZGHcpu6FGpAnArKaJBFwsnuZbRb4lEj46pLyaEXuj7Yqh22HGoY+Q0YKhQ1V
PFQ+heyYe+c6f4RxZV8Gzxn31vI8lBboSsByHpG9FqCIY5EiaU/2tq0IiZ0IhyLXCaqnEL8ch+Tv
aOyvlSFv2WSEN9KuD94rLdf4uITTXTEZjEuK5EOMkOWkbV4Eaw28L+49TGLCIN10OqX1TzD63hYy
dH7Ip9I4mpnuro3cJBZCpaEh7awqcs+2bV3Hlqymzo+LfeYAqmPFoxUSnXNIEecr5f+oahcRjmAw
aMbRD8tLYZbmDCHzOCDkI53THbcSFDKG/+RWsAXoZvYb3JogiDz1lbY3haTo7/J4qUmCp4dGP+yM
nu2MGAVOl+3tmU0EdR19qecHEqbiJy9DaBHi7pc1NEvH4KYrdm4TvLmGs1xn8ivggiO2tJsnZs7O
nSIu/pZZv4ScirvEGKK9W3GXliQJ0nvssN0gpmCOQRK9NKddJs0riUHw7UIIhT1o88EDNSRyFtWJ
X3o3s/5uTJ08QrN5j2f6pD58jZ0tqQ66cGuHvntv2tFNGk3GtLONOOrmdycoSWjprVFrXbHBCJ9T
myYxBUCWmGc437tBiU9VIaq70ioJ6PMA+lX0fryGWz8FPzOlAHiWFUdbmvIDKRWde8L6epj84qNi
EX1kSkI6ECwVCvH8rS8YgkPVjyeXAd/XtEi5GWLtDZPgWY5cuKyZ4mRpTXQK6dXtICe2EUdNVn1F
N56eAIwxMi7JjLPtAopq91TYyy8RmTu0f9c4Vfs1SiZ1zZ+BF5+92nCZZTcR0TTtacLnwOvGM5f7
56ZOUcu1HXLpysHbBB5iITOqHucJU3OXHPv0ffIcZMudse9KnHZ4p/aTmbxgPxOsKHsEEEWtW+VM
ySXur+2zRJANqnTId6435fcG06b+4FdVeoZY8iC6UR0G1/uukmTZFlYGDMojssIdGncz59A9KdGw
KBbY673sUXae2odF3uzR+yEUok9augG1FArVTDx4oVZb5FayZVBtYvGnewov+4BWgdz08q1ZgPhz
o4K/mgEuMicdw7PcSM4F21Qvy96Yf7gAU3YTANaNHceg1CBXz5786k0cP2LiXba9D8Zt8b+UqLOB
yuQ6Gkv2JVwxbNCAm28hAlqIndV3SDE3M/Lz+3wwCNK1emNnKtyI0XBOE15yDQZ4A7w7PFclbtPW
dpvDYPxcSE45pBoTUU+m3DkjFloQsPMUAt5JnfiVe+6hn9LHRYbpzuwtucvgE5KLyTWpKj+EZ7wY
ZoQKB5tb7EI9iG217Q2aYhO4ZzPcSou2XyEtFNhobpKiiz8hm3xGhuQelsmROITcfK+G1jlMifI3
weR/mqFgHMiqyHZ+Z9oPtOLV6+wAFhqAnm47G54TbmONU0CaEXWivDf9nsmIjfhIdMAzYr/C/y6W
xyiX/Z4J4M0ib2k/4RbdIJmdH3OrRAY6U/8St3frWWXQ4fVDklWpCnOJCHhqEMPaYUESeWtY1Jqt
fcSPcRJLc0IZczZm4NBmGCx4G5TcVMkgt2GX9ReFsoH24HLveE27U15p7xrqxDQauScEU3MIjeIl
gJwFB7V9oR1m7YK4SxAtMsDvZsKcBpN5vmejWoHB6RPRbuUbFyv4PRJkLr6MUkdP3pELdiu9WFwd
KSW45+7GAD7YMSfIHkYyjb3YuV+acLzYBgGd+Hl1Uyre2+lJRXTYaDFZ+ymksOPO3l6msTqKZpLc
0WncB6iqpmz0uCOTFufVyVNqIrLvkI7kRttefWzTYZuOGxoPzFYkuj08mkcDY+02rCyO3KzpzxRd
gCZLcH0Ip2CKjbC4bHR0jbBP8hMtHoMUOaehSIk/R36CHKcmdtbDwrEdE4hNkvlEQFu1cEmzcyOo
fUmWuXdI0NBEN4e2MaZb6SLHLJR7HvIa5tooKbUF9OYuZRkQ5iTfYMSMC+NTkCbx2ewDf2MYWBE9
sEw3OG3HGfDXzi0gubdTi19gtMrLSv0nRw9OVL9wAECnOTHHoE7GWCkZFzHni8Al7KKkX36DpgcZ
/LAx5u0U862cXs2Kn173RDe3F59mhm8C8Cw69WlVJgQDk9G2RmZCG8+jbenBWESghgcQ24/XOF+z
fJaEmahp4wBUklzETogdTq45zL/5zwuwlL0LjR1aGPE2rvpuLBEdOdYGuIHABu6p39MNpt4aG8Uy
nCLXYNpD2p9IYp3yG9KkGvLqmjE0PPZdYBewLfUQOfe5DzAASBGjoI+PjXlv9f1Hzxocy0MNZ12/
SHpDpE3YiF1pXYsLDgpUOCo3N073IkvvN8Ibf+kL+GgmnbopQR46NOOwu2U1xf/6KNYO10UZh4zy
8LLO9tc9W0/0170/m5IUBqdJw9NgjfKybrp/7822Y5zTeC9VlF6TgPZLHT47EVjyNoryM/68XQXb
ZusCjCGTyov3tWtqHWTlEcbVPK7E8dF3Ap27dfI0nXGFq68bZ+xBN/x57MWEzMSR92XSPc018UE1
cVGdIn3aTyltcUktw71VQnOSsME73csXSvLcuttBKdzmZgFzHD4jMO8vlrLac2CVTAWUBfZp3S3c
Lt+0Ojll/Vpz3e8K4InivV636xOWqB8Xz0RVY0/vq8iC47O+rHt/No5uqK7qC2GWuKLJa14Wusy2
7qQ4un/irn0W/VDO+U+zYWr056m8IRGETCPWWf8Gz7vrx7J+Vp3t3lyq+IMN/qhfMFZKcYkWgXxg
gQU2pHZyXTed3uuCX+0AiCDBr8P9TDCgRPn7W5UyMfUPWOwwXkVx8mezyk7Mwq8PjIxfStyYTLgS
40InjWMu5fxs0Wmt4ol1Eyhf7k2v+1ms0oplbJcjIseTwbrjgj/t703wZ68SQwEXDmL6ZCBt1/iy
deNj0cOpQD+chSPXvqFj9gLRAJkg79Sj/RpJGR8nsSA6jTr5DOsK55j+4SpIcvANbfsWCrxY2ftD
AZgQaT4LcgGm3tOXCKn/2rpnzQEjiPWx6uNX2vlYJ/SXsn4X6xelcmZ1SGY/dUiDi02kO8Mt+mY/
tbzjepT+x/GLoZaaqsum7Z8f+CFVlkKIOrTVsl0P5GmFjSJWI0qOBUGwfiDcx//5eTFcRp+NBSdh
Zmf+/gjWd7m+X7zky+XPO+eyXUEWTc4lUvlGyYy4KecHHRW1SaaKnPeeSSsVMTwiZMK2ZO0NoInv
QLyDs9kC7gRL0WfYUeoXo6JRlwUImO1lmSBT9D+1fwQN7GYqxvlN5jkX2CAOUa0UzMZl6OzwhuQk
a/xrM4USebqVXjsXw60ohr23ILOQ5Ib69bS1IR8qcLW7IbxrjfYef92j9KjdjIQbvYADm4HcN8gZ
Ep14rvv6UwuQvzYGajHt0MpZvFsERSxhdTcprB/Vd8u3Xs3YYupo6PzBMf1Smq8ZnC6wF80bGPk3
24+ABjqcAlaZ3cukKkibmZ5gZbqIYA7jVN7SmGFZadoOSwvny9BReWJp4dLedYfBRwdgLi6ZdsVA
vtnM0sdXnzOG3VdEuncISoJTXCQvrUXQml6omjCsEB2n/tkyub/GJlMYspGOlkNGJ0nxYRl8zpzS
3NKIuAYfBn2C/VyWp3kIxmd3IIR+DtSlE+KukN8n+ylYnpuiSA9RYlSbtsxviTt9UJCQBWoY98bA
UN4W2MpiQbUeEAyalyWqmQhrQSwNvjH5KYvdh6p4nIP8B41gEMczjhWoI9+6gcWKwURkaw75LXCn
YDv56uRmzXMgz6Eu9WwUs1bg1Xxc/WPu08NMJoeY2rLYR2N5N9S0oBcUxeb0Gvk+6uzYu5tZZPRS
ckpYMyYJuUtYM+/8pnkBfUhSBpMQhnO0IYk4X/oa2PS2F/m3zlWfO4+YPT6EJWESPozg3RkRfsIS
fiGb5bnFEU93wdk3cvme29TUihQONP0dSUmA6TwPpxfy8w3OztcBNM2k7JeZGLUNaBACwdyfUjpy
NzjteUAgvpm74bHE1ErCD4Lqax9mR074X12KpCokLndHLzm3J/fWZsW+c4nKGxL0hm3q7zMXFCm+
yOeyMbwNgVMZRhxEIx8I4jUT3NlOuXdHrhZJnXl1o297chAN9OV8zcWAqD+nUS6m7/gN75NSvizS
/wTr9j30COe1OY+WmrG9qRUuzNAAc5RHVMT3Y048LWvSI2Egb3VdPvMqMTGGwLytLDhWCYWXIKR4
IqFnN5uRHibj5qup3DEb7HRbOR4fp4KkDFhs5slSC/0a5fkg6uQGODa8TuH6Wya/j+nEPGIGGepG
M26y7k3GdL3HLj/3aPS3JLUNTEiJPe6nXF3ttE2POL3eZQVCP7JqbgVn3D8//brzD1HgUdy26hvq
aS5+xoAcJsQquXA5wASN0qToHwd0zjgU0C7Dq0cAYByMAnB1ZX0mVYcRUjsWuwQ2OS3sYOtI6G98
asy5acvJUo3XoevmXQATbMZrgamwx3I9mi1YBmsLnulX0brpVnnNG3KHZtso8hst62c/A9JPanXf
sMTagO/tkFiAwh0awJmxahGJwEzM0+c5T+brUKp0E6ujQwN70yDmIROZkFTfBzYwtsbNtONboo3c
8Whmjw1x4oyNnWPn+s9hIgHsKji2AHUQVuAWy2bvFyuLeO8MqkUz+OjbsUX/+3XuUvDj3nKzRHpj
nMHK2ht+OQMhY2FLQ0I63yaX1voizXf0iQxVF3EFdG5ts1ZHLCUdR/kPUUgd1odNIojHXc54fCJs
L3WCO5hdmylCGENqgn1AIgUggX+7MStj40fVCyapx66iG1vmjjqavbDAPCOHixGMDhGNwLm6dTGD
HqTct3own8Ns+fBMp7qzGVsSgWx4933hPkARQKADzwMFEk7BHmJtTsxcmdAW6EsHbUbwK8uKaU8Z
4iKPgwKZ+Ug4MCbvE7d56+hY37is7dKJb9ON5S/aHvNBTs3OYdx/MokDabkGXaqwxQCKRc6JuH2W
8mdCF2XTjr+CbK53RnVjCtzvmVo9ofHPd4SoMbQqzVsvhwdBYhe3mFvHhexAzhprjv4N7tZPbumK
qC9mW6ErLlZpnrPsR+56M8l9w3jzUARNWLPtQaAR66AU9/0h6wg8KbilcSKRb2EgOmv8LCFXDcJ8
qIz4Uka7OggfLQV5xzW4yrCq1YLQ0eYyGKSsR40Pf5DurpnRnplgu2yZPsvcLe+9CjGjV3oRKXyj
T+T3xiqwu1NYo+Fpmh08UmenAIMNd3U0bS0hvuJ8rVhnDuOxLt2TufyUWN83UDcOSDg0xaR3MVWg
3O7VzJwI7wuGXrSLyTtJQ9V2QREAGTdRYwUzGkND5GL9iEuyDpyJBLwlhdsjnAeMy+lGtT5v2CbV
x7SKg7K95y5DhodRM0P3BG2lHW+GF3zowFaDKmwHca/ZVOJzlS/M1DKyxyBYce4M6jFS2HZkc4KY
lG1toqfmWIk7h6M6ZZSK+Hq+CWCl2mM9HBLQ9oXcTV1xTblKENhS49XUETBLHSOa3Jd9J640vLcx
lj0BYQixH95eEJE+Wsjxe+7kn+vhrqsCYEZMEnbFgARWMTqdsYAykF/owHngMIP+mEZGion5OFmL
eaFNVqEKD4FDuC75vNJ7SnHoAj4edoX4ktPfxvPAMbVuyAHetnkVkS7VfBZc2EYQwjooprfpeNEc
atC5QKN1ybqQETCenJt//KskgusajcKEWW5DoxtW4sJ0Mpzijtsc5LQhvMdDi9h1qj5l6iPtr5Hd
uvueJdHGbyJ3GznOi/Y7+w2SLEy330IAeKg7Uwk2Tr0v1vTBumlvxcVXM4f5gt7kKQIh6yjWLTJ9
cgpeT+ePP6YE3HY83Ui6EXvUsayPxTfXnWE5VY1HoXxeTMor6Bg/IUo/120F5R+bn+tkH40tPhY6
HrumN6DnCkrNgaMuCIw7GxwBcdxRS8BjHW/5TrgM51VJg4DVuzEgxSuAnBoxSs0ZWi4t02enbVGE
tiWmSWffW5AtvBoORZG1h2XRraSxfJWWXe8Hv0Mw2zvQ8UrcD9DJ5glnVuKJB99KWhimGWJ0MosI
hambh77ID4DFKm6M6Ip9VbBCkXl7S+DM5WZJZLyfdIfUBQ6tqp1pfm9JSNyFfI9lk9iHwUNW25jh
t7FB+c1AvC23dJ3QI5goPwLdMB+s+ea396gRq32ISLzUavFW68YTrSDvVzE5luX+sj42tdbc1nKN
10Ir0OVvMboWxKyP/2xSrV+3tZLdqHwm9mjbE61yr7Xefdb/gmHyBwArIXsOON60Pl7qP1QhmWcm
QmSxVtGvT/3ZKK22j7TuflXhZKsYX2ldvpndZRolr/X6jVbuB1rsM2l1D/EZCPsrrfHPUtT+/ir8
/42MZupwGfWGF3DDMlod1+dN7z3THoJUuwlWLUmgHQbL7IJ+0HkkzJkROvRMRtaHPkqyLRww1N3a
tkDOUXtJzLZsTlo1ErdpdmbchfxVR0WuIgvIMYgdtLjiz6boTQxv9mJtVonIqorCe/Js9WSH5mnx
2R1teXC1/2LdtE01XRaUilnqIe3Qfo01lmEV9fwJaFj3anN87Amc3EgfAWylLSCxjtgLPQtLyPr4
z5OVTHa1W1gnEBd8tVgQpZYaIUaAhj01CXf3iGGRdCE01FpqtAJs2iqwN1HLtN0tMpf4I6ZbRsbv
eTpNs9Ful3VP6Ifrnv4/WjvoT7DByV/RPpk+eQy0b8ZdLTSOdtOY2leTeZLIAm0RWjVajd5TWRuj
/aNj14GfjcAdo5AcQ4NE9BywA89lWnSy7lnY3Tbm4NHgrIafluNM+8pFthZoj5CIlHXO24/1wfq0
6KseFT0xomZlXtYNqvi/9/7jIQvebp83DhRP/aoMLKIctzur4w2b2ke1btan576PzlP9RNAS9ifK
BOzLRXZv/XZD6Re7vuKcRcLW95BvNfo1Cm09ItnYuqwP143X9tmulc95w50YNSaSNKyW+u//40Xo
h16AYW8z69ex/mTmQECFwRmuXWBR8FlgCgu1O2zQPjEY/zW2sVL7xxbtJEsTSZYuwnRXu8xM7TcL
tCUO/9minWil9qQZim42uJ2bZaPnnzCu5VPxwRqI2DAcbbP2tuE1/elidqsxvYHGqLaAx4iq1Y44
INfYKDDJ0TwleTvSvjntoFPaS2dpV52DvQ4X8nM/Ve4x1847iQXvl4mnn4jTRZvzbFx6NH2lNu1J
3Hs1Lj5DCzc9RXBrrC1+M14/JqUcubj/Ym0DRI/9yTCsbNNqi+D/aa2HDQkajNV/j+N6YNr0T63H
37/wLxSX+ZeL+sM0oWi5ltYW/lvvEYi/AkvzsKiRg7/BW/9icll/MRe1QedaeENwR/+DyRX8xWlv
WmhH0Ir4VhD8b/QeQqs5/skJ9cPQClj0+5YTWISk/geoORqNWIFyd8+oL9E0ifkhCqduo1z0VWXs
fjgDQPrggxrtuQlrk2Ajke+4dLy1eM0OrhD0EmBV7KVQuPixzUl+HjrZgvlNPRYsarfWOEWXGhDC
qaL/4YbyqbE86mYVVAhWS3u7REReOYSF4D8Iz0t2z7mQb+eCutM13/McDoJfBXB2P1f1sYAScyot
zOJLZ1+sbrD3//j2Hn+/938iwO3/4iOx4SG4fCq243n/iU4luF5G1hiK82L4gCfslETRwrhHVzYf
a8NAXoJqgiQ7MJ6LQyp0crKX/KsBn3SXNSVdN95p3+CiGcKKdxPfwsZU2y7DSZADmw8Ukvk49N64
cDS/dVS/QXD/xWtHvvOfdMYA+U4Al9H1TD/whPMfiLUosYvGG9L2HMXRG/p7hz4nWVaTR4prH8Km
XyzcO1+q1Mc43SB4b1GanYUMvtQZ2hlLxg6mHXo346hVJjVwkRHBCqwSj3SYDXrCnY3sB2n/h2oa
n1QvkoG0lQqTC/o1t7g6TEdpkS6wxZan1MLegj7jZ0k446aJ+mtbpEhp6uk6q/iLsJc7blC6IRq8
2Sp+8ZtesIrBk7o0ZI54ZyvPaDIEj3FSu4y+huGACe9luRUKEiIXWMQREQv7YCFApdvTw+cqHE5I
LWALLOJDJkuLPUV9nytSYgMBvinCi5c8BIYl9x0TGphfCj10/wNSDHAb5G6o+eZzXKBJToDkFsL7
0o6MBy1sYpBPSLMzXpu2p7tlG9/7IYcV6fcubPvhBDdz3pqYwjbgfonNGMxbqzU2WE1J1zX9M2Cj
z5VN9AI0nGbb848YdUw0ySCeYD9+jzV0wB7hTGREpIaz9S2fPzNWEpt8Et+C5GwFhLcQ8faYugG5
n5BXFjloh1Z3zcuALmj2jiFxH0YFoHwpuPsI9CJ4he5asTgHTCGsBRb7iDTg25LPATZCep0LPKRB
ybfGBQJTjymW6QH/YFvbVGMMXyRmqnABfdVXGOgz5D6EaDoPJGi0W4sc8Mi6xYhdn3JmjQgudUT8
nkQrnAgWyik1XUq//4hwVLoJ6QD9Ig5JWn0zvBLqJ4D4XWSq6kBH7SkOUGRgbX8v1YtEP7st2uq1
mSmT++4DuTFOzeHND6hpVV/96LL0yU4kveMUxkAORDYd1Bevbd5Z0xok0W16sOj/j7szW24dybLs
r/QPIA0zHK+cB0mkKGp8gWnEPM/4+loOZeaNjq4ss3rth2CA5CUpgoDD/Zy918bhjuGfdGXL9I7F
RP7MoJovTiizS/XbUqXLCSltG45AGeKKPOlCg/BcaKwKyJqG3y1GOoPjXg1YtwT+Im6609i1siN+
E+TVtkGwJYZ+D+ri09HvqeCDuUofwTklcAaGd0Wz1mWLRZYYtQmPXS4wNKHnom6PNh4EEWsO5y0Y
SQBQgnZvpVkBERuFjWo+i9i5JgQOmMp0ExWBSugSBbYg8lU8x0iWUhJMQ1h2dv2e6/UriC0gMsnG
4kySbfm3RlDWrPk4x+5ZHO9qTWsh13naQpUKA9djYLWvODW55Ccf1Pd+SB99q0jAyUzjXamDAoYG
A7pTR8t6oObYWS8Rv6cWEeBHpzGGktNU5SPU/APK7jPS3U/yLmXR4N0c+2rrEHMG0PAiouI2chXk
g36ULxTrkpjVupGFcU2XFQWPzMYp7bapr31nnHkLgXeMCmzySIlug4gfH4eNFdFSpc9qyimGDmBf
apB9tZNfnCbZIHrlPWAwMWqgjS0S45RnNooakIXAqkZHUDKN5SLqjtI5zDZ6eYUUHNFKXLMqYrim
4tjXdyzrsQD6ubk0cpQxyEiiKmC5633oVnqjZMGDOxKSwWLsEciTvpogHy68Xj3/fm6MCIKV7oaW
JZ3z6D2JnZU8v8c6j6gNB0BIwr2XeGsjUqUOYzGZ/msHPW4xdcM3/ixAwHLxrxgFq+azV4Dz44nI
dV7iHpXJ4H7ojXfxbSCFPd6OEKG4IcSbGMA7iyPdXqd2ZcpH9zLtR3X0FqW0j5PQmyeUGkMXz1PZ
YiwH6rFQCRXOdWqqjg2BLgyskvVxcPV6Iq8jpB66zpAZNAQW1Zq/0cyekmG1pyH4DLQDN460zzl3
tpM/+24l063QWTGEiQm6D15VJ4NeDa56Cml3Zm61xihEyxdgPCqVAg+8MBdQxa911SHERFGEVSLa
965A/8zlja5GSCay8USZZpckWo9JBL4F2PNTUlRPXjCcbQcigp85T1pNOy6uv4KQmrNLHcqgpYB5
nVUcGwADyHdKUavIp0a3vBQmYFuwPmMhwIQExptOxXgqkgzFm78KXKyZikkowgD5Daox8Jx4UkBw
dj+D0d7bobsc/JSa6qAehirqsZ/Z0O/xKPjhUG1yoys2+midfAJ6ZAOJyN/2Oiiotsj7Ynzh2sPq
H/qd9pmCEEcfCp8/JkzAMazXeKgRzHr6e6F4z1XQ3hpeS2PPyLMNRT1pZMJOqd4CKCLeSreURVeN
yHNH2iLuaN6CfdvSpnqIrGGlCOclJT5n0aaUMt+iInwf4Vi1tmW8W0xEoibYAGZCA2QOhLzSWlnH
lXNHQgoU4JZDsWjs84QpZqcaPow0sjyoPoFfbKqzGdqLQG1oYKLwWYjCaE6BrgKBgZt+axPmdSSW
42sS6rUciO7kOwzYTKuFUtcoS0AxtWq+Ui0X4pSdf4dqUS1AvqgL7Fl4tKKtT82oQcjGxAW6kLCu
jR/65KnvnQFcd5U6ZxVhJ63M/msKsUGUOv66UX8MqhpFDz5oBpdy2TrOtbe5gvoC7GxH/sXCDApM
ZRb1bazognHLm5r3xLYBMXJI3G5YqAMZbZ8nBNeMxSmJWfpN35gPErMMf695lbuu8Sgeyd+jt6wX
v2y/JoWTOA3Ul96BHI4vbGGbzrOvpQ+pQ+urpY1e59qLg5xl45jhojGTry7r1FXBbJvgOdzSLukj
iXLu2+7N5IK4nAhj6in429lIynkCrbAs8ydBnhiJEneBTadstC+K3p8imm6LML4y/Two7XD1AqLm
qEwwNE0uAAnQSBRVJ996nL8dl8elKUtiCex4+bGGTS5r7D6IyP6mVc4xPzhPhRPed3xD26zXxLrt
hHeHoeWkuBV/uNmvAtbjHpCBhoA18gzd5Nx2H1NH1dgHxLit6q2r2sbaLqiGW3W/p7/m7BvEjehe
03sjR6fBUK+N+rrMise+GV8nYC2HFvY34V3D0khQAevWmOOiJNW7qaDGI5SCI6dEO1ou+H5JYi1s
kySPiRTYIm2OudufE0fX0XMTV11mer0qcERrVRCuqzRZWW1X3MRmctUaQZyKzgqGPB9ypiLkvSke
9FIWsMP0kYoecwUFb3Vg0hSW3Duih/gZWxBksfqggZHIwmztWRGWb5/TX+v3zEvanZvBnvSpyGaT
Sh8f2fiCxmB4M+qTvorrql9wHgJB8CoQSXRnsgyeluaH9zSQFZgAigLqDkFnl7Y1XVoM4PUeaKFY
KUm9rL3KWBXCxoejgzJS8YdT6FD3paMcE9NqVmOnTIBBzJWdeOmtk5YPQQAnsJrQKiMAPbaJrtDx
4vRQypR+BSVfDJRBsmtCHZ2PMYJQzqVGAFBBcejkjSpkGMC/785b2gjLiEzN7fxkr1CWVqiVreYn
f19gnJNqGpgZUc/78xbz1qhO3cbplHMpDaJ5r7qrsVSlhxpv8WRDJpw1ZyHajqDII0hR/shcmQNm
vkGj+8+3nO8Wg37OSLLZlNJ4N8xCo3kzVj3WF14BFFK8DtKylwWUXzILlr4DYGJf6No+pWgiIQ7l
llQg0EaVay5YwPkHLh8PjumDPRi9K6Awdot8e/k289b8EYC0kDXND9JJQ6BkasOq9hiYfCUuUQ7Y
dYi6ARwLqOGbsPadfef06zL1q0UREfvsVqp69NwWm24gJjh8csVkYLI2lHonQnM6csiQdKpowYnW
obZRZMGmLCEyyjhssCl1dBd4aNIHCqGrwgeoAgnooccRthxIBbw4yABXFaIVKLYpszk6L/C5JLHD
xi8KSs66t0DTHvQ0JmrZBC85IrnBYqAZawRLFLNGhY6VgG4VEpVdx7gi4kBZ212OZNfN96bvhjeU
xJ6aVBmYJYLyIQV71NLyVm2IQVNSJg+kUa0Dog43ilZYm1jj82tr8G/6znqlvvA5VRMGj5RZal2h
d1U2SZ0U1JqBE5hKYV4Irzy4Y0v6njWFKD4ZH7KCS0WTQjYgVSx5m7ggicggVQW1zbGU46wpOmNd
+tV9aiJr1zU6rojmHkwNplw/ySTMdKzBnWTa0abUEcD3O2kDqGw9s/as8c193XnRfeOCKPE5ZZhq
ZB9dc0OIlXvITS5gNVlkx0xjJkbdFb7aGKL1VFxmlw5dFC/okhfH8e9zj9RbPY6g34Sdf+2n7Mco
Gb/7ulji8W320EcNor/61zJOce33znTLIQJcVUff2wNeJZKsY47piCNKbOfYLTDCRpexKSieJNkL
VRipDXXHk2l3Z0Jt3W3c+h8IQ0Yk54SAD05wjL0uXg94wunxhNEdCK3wTjF6pPE+IUCtbh/GqRyv
iq1oqzjrGC0T/QIoUVwhDGR7paNHB6gPV1ltn4eRcHIRF3hYu4gZaxYJ/aaQN51qnsceW1DgamTK
TY3+GDr2mapsugvb4bYeleLsut5dH2nJThhNffSH/jFxElKhkSdMk3MWqyxro0ulGe5NCMs98BF+
szS5jCMmwQhc56EvzJfQphCrpnG36S1D7IMBwkKPFBvNNVdVtXzxmI2suIgZ+9qK3H3SQV+GwH1X
lBbu9ZSyqI0OMbSMM8g6dacAgmGJlJCijrxz0V+1msIDUj5SIgL/pOsOVdNEz7dDh5XaROEVpN5X
08XFRRtU7AKdsx0DkyQRzWKHadNrVw0xpr8toEByzbL4aICpOlocuQjtNzR8HtOwOwSBZexJiaw3
TpA9ewifLw4plZpX1ce+YAmKhx3mgbRzTFDYwdEdfaoyeGk0ethN5vV31kC9RNjDPaEh7ia3pnpZ
mrHsKrOO16zCWjW1bix0JVCOHoXjToxrerj+0m/bbyLcg1M7iFcvNZ46l5nMMFXQS8bqvuLIDUo/
PWg+oZXtZOxB2m4KoMTLdJyYHIESog4Rvhlhjrzd99dKEx+qNPPvyfm4AxPWAfBsMhYgKXZbWCWZ
ciwELVjNAD5kTk+TmtDwJuF+G0bJgWoppZfGGSgoEE85Nkezj9vjgky/6t4KUwr1E6FanjCHrT2C
lRWtQSNtyNRjoIwn5tPRJq8yAYd/O8Wte4J50HGtTpS175CZFk+0AxK6Imqqu9uwce07y+4ZZaps
BC3okW9qZ4+QCl9I/lFvq+eyUsJrO7QrIjTaM8rnBU249yRVrYvqG8gu/cRcZ5AycOKjH2Z23lR5
xSS7B/tqkBo1WF66qgfx5cvM46lvy+OAScaxiLYrGmtFrXRT+ILSmm0+jjCFdp0FvhnVMMS+yN0V
atvRV8tuqvgRkybpVZ6/9pveO4zuUjTFMc2RUk5JfdTzWr2nZrkQNQcnWjLcowu3dN2DI2/mrTC8
gYGHu75UZHdEbg7VDUtgj6sjmlIfsjxUamAJbjGuPZVaEgRdXPcJKsTlSONvOQtQk6D8yRRtXM94
uoh68UJT3XZN3BR+YE32Vn43Q8k3YEIDrwORb9ar3klPyPybxNgw/+Bca5E59kM8HUyXBTxMdXy8
ljPC5SS03WmBdmLtAkvEQ/PNWLtPA0LgTdzQRkbmjfCSsKrun5txjjNdpQWoSszdKG/mLd0a0Fvi
6PrnfTq5WDsiOsgzwMGsIBXMWxnrcGb4JmwAe/BJU2C6Nj/Rhr5Y5kNkLyo5cSltpKl6ZLsrNUch
PD/mzVOXP0/bXPvXfh2/McxjK4hd5y+vnd9gvvnzgr/dVVUpc+2riE6/zxr0z0tKh/ksSGiE+P/+
Y+ZnNaHykr9sagUlWyvAt/Hn1X/5R/ODQrHJ/qqhUP79G8xP/+0jXKGhV4JjtpyfCEp0J40OVOLP
B/ztFf/du/z5J9rAmRs2KvRfjkcGQjw75oCMMQ+NCcUI4q+aqMT1/HRpyjZx7/Ilo+oS+hiSZ0jI
LylEMkMontInn+8LCRIZaszusZfka+B+LN7sFAEyGC2uoqPykGTiapPPTbeMI4Dz6tOl5LO28jGH
fa1o0AzkodCAJUBQUUGEE3ry4CJxBkVUbhUjRXuW1ARVDzQWKAHgOohM9W3IMC11/VeQSuVDsLR9
77bVC2B9KDuZWHCBHC2dIcMI4b7YhBAwT7e6RzNOcXbFxUMYOj8BmgfXKle+4Z5zzX+3c1SHkHju
qMT+VGDauvCM5QgAcxs6q8IO9yy7X7oQDRmtgqWWGh82lFpZ8EF4XSnvrcb3nxxwu6gwlHL4RJOK
OagYhhV+QBNNBzKnqhlvjVz58WwmwK72kPXmI8C7K3beYt3q4jx3EDIvpMKb9J9offCwsDKy9eK5
Mr+ByeHcEd0pVTtiDfadSgVIrXo00EHzbeImDozh6ATxkciDra75b7r8zgRnFVjVdU0cQaB5TBAD
Pq1fNcz/onbYoD6xSC/IHhSsG/3g4jfDtFQ6i8wyT7rVPoUUwwKK6Un5RPj6xcpxEOSmiadO+aqF
qRLoHZ70cngA6vMY592w00zkgJWbozWrdwVkWoAeiPG8+IBsxN+l7ngpfLu767wfJ8exFJcxyATa
yyOiy0VtG7elbySr0JZpfgnWNceDumqi4uqJJhYucHCD1nAJ1EocKyZbyyIW7sqlDoFjjowBxqSl
GTH995Xy0pSPYzz2PzpLUxppOBzeRqXflIOH9de7K61+53bubZOVDJOGnJ7fqSK6mpqrouBwH/CH
ReMtFCvUrt1tKaydHY4rt3nr+tqkvKl89m55E4ND2ea++VRET4UePQ9egB7Da42tKCLJ+EohySKa
p4hwETrRpMIuPnJk0QuXdLaOgWRrRIazHFsj3PSljZ+tGJAl6aXG27gjxuRIkS0vZJo0IVIjx/xc
WIhsNc5CIbSNmTOR9+VCxsbMuirTr4rwlOWkd8DbdkZiukyiUeance2hYGYH4vGm/jSyFmSlfhAd
Vr2Lq4TqsiBEARbUyXRgg+tQwpYe2G3Sc+7hhBYLLOOgXpjBCgNlIGrZxzB3UOvWT1IxyFrCXqQd
v52pugiRTeuMTMVbFQMtf6+ajnmQfOfhJg7ihzxxfwAtlOsuLw5gElEFTmB5PFd/kzgzFOnDagJZ
vzSpqC51cMiTA/ciUs1h5VC/15/zBNlSnjoUghK0lFZNYAYgoYL2fB7vYgJDkCMTFd0KgH7lkfx6
mTYTv5B4t28JfKNQVKCZQ7qdKRb0hreEi9xGl+daYacsWpBCaHfyPy8aw2XC1JUCp7GOpY1Asaor
BzwjDQKLFSbODliKWFUgYJclptBFNXFxzDOk9XAvloNqQIOL7GUeTHBCknwV9qjzmslGt6v7dymt
Aq5mjsMMAQwlcgbbRW41Kvo68blyJ31Gofi1ptxzrPM42EwCAJw6VLhcY5zBU92viat4qSiPrI20
AupTlQ/Qn7NlZSanuJ4oNykv6QDGZ+ql8dWhYGe/6TlxxaXckVqEGw7FyB2rFbpa3kNnjm+15X5W
1EP4NbQ3sfWrQYer6S2Q2X439CExSlxCN187fYaa2fYfZUOabhcGxCZotsJOtlVfhms7LRH+xVDE
+1IQuuoxpdfgX4InSaPl2Ed7QwThKktTEzG6/PqNg02+ZKZeGRaVPGebYCDeBCbrwcGw+UALBoel
nhtF6dedXX7qZVBvSfn116W6r2mkVUnKIYjC6jqYP51gNUwYjtUpp0EW7FEL4t1q91mS+yu9Jdcp
w+UauMqnHkQ3cZJ/VrKerkNKo/tR5cdb4SLVIxQYX4kSbh175w5Nsff08VNKfHCDLxRNe+pCSjfN
SIbl8DMoKF7izFjVeXXXa7R34a5DWkR4TelUtX9iSgaboqB1QEUGx3C2CyzyElg5AXpjMYPzTAAv
nwKcIIS2UDsJrddQo2scxZ/EbBBokUxUBBGeEsrV30+V+IwZQwsihIhPOKYTZ4Ou6Scl7YZ1q5nv
Td0ikmxxozY1f1OSs9MVUly8zD5FMf4UO6vdhRiaFWc7e98W4ZIZRFTOP4V5pbFWLD23ShmoRg4I
AHCb1FUugtMSRWBDPlHXcdh77nYwgA42BHUr3xUSGeoGdHZAliPVJZRkkQ7lU5ycEsxPq3GSrDt/
iYlTv23bcsA166xB5cD9L9dFO67Jdr51VTQ7ZsQkqcRFzJDg72axwv+32XZwRVCY/GcxzR26uOD/
rN7jvPm/ACoIMeQL/wVQsf9h2YZrSfGMYVmmjQjinxAVTTX/oZq2gF1iCYf/Efr6L1ENqXgqwg6e
Ro1Dtx1pxL8gKtY/kNqohsPLxByC978R1WiOAQ3mL7IaUyDMM1Ci6fyFFgU/42/xu/BjitoeHP2G
5fa/1YxJI6ey1MNIznT0rS4tibOk8ReA9ef+/CBsb5YqCi3MWZtMrYXLoVUdutTU9vkEghm0pozd
7CEzUugfJplXxuXDkS7KKg6ZLQXKaUaRzTd9z6pgF0rXG7YHIxHZwSeUJduFEoE237d072gMZbBt
SeHZly7E12V6yTqptgnSpyQH5zIaLHoTGtC0UgptgjnBYEn65d7rTrGSDassQq9OF/6x9qdrqvbt
TU9yjdKjCYiBNdnk+G1oAWp4XUS29E1x34fR0fTIOCKuLWe0gYZLi3Xl8esRlWtCX9K4oI+ExOWU
ShZBVn5K5iwXMudcGGRai/gC5vB+VJvnxCqdlW4RamvAvu0Evh/qmPVWQfcN2NW7Kek8LpvQ/bGH
VUpDgNIt4QbQ7UiRK5pbsv1WJPfdmo2lrJXJegYIfCJD5V4jt9wq6LomtC4ylC8ZUQW7Sb3YKnFT
on3rXAvtCegP1Hc9gwUKGPmGTVA/E5F7MOlco2sOFhZ0SvoBRCbVPkFMaVi4WzkJxBHN9azPLrmC
MJcobMaeiNHDuAma7K3w2auDQ4RmTF0fY8B0DMLqFTTkFcLEg1ZWZ1E7j26gPeHKoPjcRzs3tW9d
zWO/Rxj0ynsdtYtSk3JIzwPB6rFnUbkK/PKrbAiHA3b8xfVjoHSySCZvndjZnmvOZ9/Xn2L2bbSA
cuJtEGXrCWyWV1uH1qfvoxQbg0CFlUuEONWPfSVH1lpSQSEdeGvQFD86IjfYfkC9gpYh0b8HgHSC
//FNtAGkteKKQYj1dgaal0LYD4vvJaubY0T7b4HJb1hQn6EhyZdWImvlktONarHlwKuCt5BxHYcP
8WuV3hgbzO9hCU6o792PwkoofPfVKaM+Ci+ToCl4qhrHA/OG/EF7jnV2lasxdepMiJqdd2MM7kYe
T4Wa73JV3PsaTNFErYOlPiXnMNlnvXKKJ3OF2vKgOPZJ70bWHBP1GrpS2z6n4V7H4xeS/bvEZg7h
N9GpFaq6bWImVK3FK7X0vqLxQ00vRgHvPRuZe9e0Ni1clRS1EERun0qIc6F/mY16VlCxNhqTtBib
byGI7zDQx5kioGHoAI4pikert7/aHC9fDKtI6WjHUip94BI3ETUT7d1pOKERYHbX5+VKN8KD0vXL
srSdRVub58xhnlwm3p2VlLvUj59LNyOQMt5VBugaMHxIucLbSjRXDG4gKdx0TeFTokFhAGR28kTK
GfI8IOVKBeIjwudTRLvqAcgtPzJzfBMrCv2GW4tg2VUb28qit/z7ZjCOU0LRrgW2QCRhpiN6j6Eg
J8X4wwe8pqF5VgIawHEVfpjpQEknXWMxfvDs6INt3Iu9vRPghTH68Pfui5DpsEHuDQg60uRXyHT6
Dq9JLr8PLS9+KF3gqjFj/K5mWi4tSBfpGODAzqJTrYlu5Zc/EVMA371Dr3BtKrxTPpFgjcY53UXG
uQ1wfrJ6D5P63jbCJ8RrG6X2XIgl7b5XeorReX/Ws/HitNuEqwSHV/TWGYI2XW3/1KR+LaaGGZWv
DEc7UR9ccG30OI2SznL/rVp3rJ92gy9OLBG+PW0gKiDpL42BdCjOmquWG4iyRhST7pTBYMbEJCYu
KUHL/DfoPmsjv6hF98Z0hF7eBKJJJuE0irvlm0NLNc8BssQ+6rO106bvylA9atKVpJuPOZCC2pzE
Mqbvr2VE7yUqBEuIPt34o+nZte/LrRlGP4MPN2GYNgrFyzUW1xElG3IkWgBwFWgvgRTRDADuZbHW
8zvsZVA/aQbUbfao8va6cDDielQhYkPdJam9rjxYgdPS/bQjxoqWHGdhfU6jOayHQPAmYXjrSnOq
lTH+TVMmpIjsjkDRo8QOxJH57IXqN+6bQ56bCl0ms10HpnPjsYyGGXV0RpKDunSictweBxB56FYB
ElrYgtCgdXryHpALpvoXVSYWp82NYeyHOD0TrJWzz8isgZSDbcs9hMiC9EbbJkl2n3TJtx8Zt5Nd
Vxu3G96FQQcA+MK5oy0XyrMLmOXGUMgg1YLgG8rPuutprHqoAxeRW2EmphiuvNk1YjnWRLtSlFh0
+476A5VW5it3IvM+Seij6YZYif7zR6P7T8MQXnwBp76LUBq2pYH6BDFZ7agvmdeIjWVQolbEuB+I
L1s6TrfXy+pmUOLzGDCd6MkPcxjkM8VbBXa/Va3poqUtc+eo20mPT2UPvC9JgWo2wLtskJNENp4N
bVNazvMwVMFSHu2uXmjbWnhkA0Tjxh/0V78P6SbUxkdqVPcSu+OH0dZNXwBM7Zxx+Gb9sVZS5zbp
jcdCsx6ygXqAM7SvEeFo20n0h5qKSEv5fZErNa0EvH0MDfvG3Wm1YE2KSQBR1oXqylGQMk5fdYGp
JN64lX3WWO4vKbINIrtS597URfxu9nq2INL+qZg4EFVillgnH2tFbSm+F4x3BMPBfSu3eZaD/J9U
ZHIWx00nU+G8BlHYRCFHJOWL1ePbVhEk4cLkyM280bthSkGsg8rVjSPEMKutj3/dLsyDrZqHzuYP
puz6CGnkWPVY3COXlVAH6Hqyv4JY39oYCVZRr3yQ5Ey+mHWyIvTPQERvEVHZCyqxbwBn1W1eRFtB
CFcH026pEpaz6f0yIZMr04+hpa/aVkdOHWZXm+D7FQvXd8OMrhlBOejNym9jrOONKB+NWHXXUYH6
MEuSG/p/GA5yhdPBeMw7TtegEE9OLtFhj2GHHs9wvOc4toO1FVSvukhOo+wW+3l0sVPvOwMduVYw
yQwOENxqfKb+dQCF4i1DlUggBeKNkQ4fRlEQCuird4XxMeX4amH3aS5MF+c1vetMGrDwAaTdnREx
Nesr6EOixFP1WVEI7MD6DH9e9TddzUvUXDwD9yf0WHMWateAJAXTS5W4gTtPQS6302VqdA+aKD4t
92y46ltvia86IE2vrvubuMaJ45rR7RikKz3PHz0XyXIbqGfgoqjHWOkiryXmuEEtqfbmCneojluX
rl+wa8HjtWrI/Cj2XxMj/qDb+17G011gRJdGx62CIgt0jEu6j3o0ariJNWLwKedA1Cmu2MHwNGYu
YqapfKAU8pYpsP0sy8U5lzyQ5XKTa3zHevBgNiubNOrPPeZIKx9YSsbB0SoNxl3CHRn+MMyaV0Un
hVixcZO6Ub3KwuHFkkFvaSNpLkjrhUEjE6gWxPCIixC9y9wCSzekW1ffWUn8lWlas/Cng486aaGK
8TMiYkP1HQUzVEYQ3DjhwLeOzMgVMxUL9EkbeZ6XvXcNa9TjogHFRYXwVnVpjE/0L5dOd58bvrmM
aga4MUgunmLx2VAHOHUyVDCd9+6bwdUWE9OUDHE6JDcuZ3X+HGu5v6EoQsryJVJKWVUO3gfRvzhB
9zW2zbc+2Stm2h+hm1EMVNlXgRddWoU03qRND5XbbfEDRjtiVC+aDl7Q6m+0yjvapGNL3vNbi4KG
eUe1CYkVyyUQJELj6LzoUXr0SvzJ6JxJW07eeh2WlCZ2zcCEHmDAvYbZfCmoVAQkzy7UrL/V1Pjk
ajC7nMD+IGmcaoTTrin+ccEDl9B/Y7oWS7+vMLfZKU1ZRd+Oasnlv30wc/FhRB5Zt4nYMuDiXqXi
4ZCop1Ir7dsa8oEYPhlwLgZGbNe77wsdgCBBZU1EPwQfKDY/ZBxxed9Hmbs03LzaBbjBrOgRB/l1
9H0u/8TvWmjIU4p3cU+7NFAVjpcIny0h3VVrkV9sDXuE8+jtW52UOufUe+pJh9CLFKfeN+XAIqi2
QaqnmIXbmzLvH/SqD4B35SQj6IC+3U/THy+1kVgQq0pa/tqTWtBCLqIbLG6MLyonmADNZQP3wwYp
mTs4mBV936Er2TWx/TXWGm1esa0G8DP4jG+CjBGqdJ90zfM3OWEZQCiJMFMd81RR9okb7Sl2gjUG
ri062WGBkoyo3fQ4eNeoJ5XZTuSsFqxCb0dcAEMpxQtvWyQ0m9BA42jklKFHxijXperrvXq9BgNE
9i79AIHKVQHEusoIhYBIBnfNTqltYvD3UufRMIMnQdOGeJm7gv2KW3nZ5DhpdXWrlR05bhga4IAG
3pc/9S9YfD7awAbMy3wbTD/r77NZOD9lXNxjmqcoHBbbISi8ZS2VlC7FWs36jPRsrxEuXEEQ1rhe
YjnbihwuTOJtNaPdlTqThSFNMgAcI0F8No0VPy+udYlEKwJDiS03WZCdBX/BSd7TkkXkFAzg8ofg
NahOZlzTQim4zJNKdtPgYdYntAjuGHxHwty0/tXiugdo8hMZXnoYzNDZZUhLZlLTfBPPZYZ5M5LY
eDw04Xq+C9tkGxQc67RZR1JTin6JnXLatVIY1UnxlOufAjzg+ybryrVbFF/z64iMkVlepU+nQqeE
MT8488goy5HNgirnL48Nhd5uibaA+9C1YLglQuov6KhhBFig6tW7Jwsh803PmdZWGXnmmY3+nPQh
LNpIDRP40bgUFbKED0iYKCkEqk+rpFDXbh2girfNiDCkuH7oJOrKjsUJaeawmX6LMUQx7K0+Xsx0
qsShmd0gjF3NiKv522bye1lW7SNzRTTWyD0wbxWzaGzedNMhPViB7u0MDlqXvBYQ9SZgHmXelDe5
4kv6HGRPvDbZDE+fv1ZSK+a0/svm/GpnFOSxhRKW9bs5Jd3azgiHnD9vqGvK2bWc1j1Pg/675373
UqhgPQAIh8OAHTLvFfrrJAo0MHz+/Cbzvp5/nfmx38Nhvj/fGBLPgYpmV5ouasD2Mu8K/Eb8sPOu
+XM0zM9UA9qLkgCn1bwr5j9SnyV8jZ/rzLYpd4AM+WiGmszPJPjdv2bmdKAkTYNirmdx1FECwZzq
G8EmQzm7avTxwgD7Tz5ZintgO/nTxvdLybdhDbSDRoVvndJO/v988F/+hnnTSVBRaHqg//7L318v
BCSyyDqQ5DM+KpBVtLZSZGwuaJtLIo0b864aKPdRRP9z1giwR2jN5E7++x40yuAuD7dCmeqNEWQI
PCMRvCltqtK843ScbzhFDrojMq5xHFXzXsvV7pxWYD7nv6XzylNiTzTTVasjiC3lRO/J7Pv9p/J9
5lfOb/YfHyNbe1oEXG5W85HQRRhL4pyYVPl364Pt7KTuZ/6G8+Ej/4EtmfOBybSYuPPdfASDxut3
Y2aRW1iSqUlZyhPyTPuPn2vnyd4LzAKcIubh+bPnj5z/2im6FUzdmBrmdrX/PZLkqTkfSfPdP4/l
ZF3KEcnSJ5pU2Nw2gQPDxVc4EOd/P9/8OVv/coj+bs7PT5RBd66sg8id/fuSJrC2ylNTZ5vfXzVD
+ScB03Te/3WGz19vfsn82HzXl0eh2nWbuonZTU64mZ/7BePN/+LP6/9+CM73519t3vp9zXz/d/Nv
z893//bY72FblDYO3/mpPGUWZSXm3i9AVCf6jkQu6V+z7d/9o7sWTVq9XqCqh5wChdfCTDT/4r2M
NLOdUzY190QOU66EZJgwDcSR0/TxfUZyQF+1dK9QyVBrvM9SSNYDOjRXJ+o7p1+0MxSk76XS7hSp
1ZhvcjeHbqBVtrqc7zsJQgtme/BxnBx+1aR72hLaUEAVtOSZ+d//95uZ8IpNL/SHOCkmEuWuRI0F
x17eeGHPVWC+7+loRJbzZqtX1S6s0PMbA9Q5eB3+cX7C97lQ2KLd2KmkNcnTZ75x5WXjz90/j5ES
xi6en/7dnJ8S82H/59//D8//eedwcPLdf3F3JluOKlmU/ZVaNS5ymdEzqImEGtR57x4eE1Z0j77v
+fra4JnPX0ZmZa6a1oQASSGXAIHZvefso6P5Gi/GWM/7z//+l7f7WMWFwX3w8498/Om/PPD5AT/f
5d899vnX12dHk0xtv7bp+TfG7rcnP///x59Tl3vub28/13mwx1ry8vF2nzvnt9f95aN+vk1LCQxh
AXOpzz8Vc3LJVLyDi8PIviZ+/GV1ZU2o2QS+xCf2/c/2y5qksy7Wx9a1tTmzbjZjsu98Af17TRpx
1jSSJccETd8/4kcCeDHM0BA4UjTnNhIu91g+DLFVn9tJVqLyygMGoet1P1/Ol3XhrMcmWC6fZBUt
JiH5sHZmjGzgft8ugyTBDW5nNExqQIByWSM5jLEYne/1hfZQxafxo6dTrUOIFl7TUU/sHfNlOkKY
/XAJrg2dNdhG4H5DNmke12SRVPcR+CdLNM+6LRaW5bo5OfVXDEJyJxfWorr8aNc1RhKHIZxrKpVR
sInEHO1R+TAzr3OBCBc3kJsvBAtbkE27sizWtd8eq2thMQtFqNdUdLDAfv99sVJCPh6LxXhIUGBh
2oXhzAt6YjkOIejhT3bIuibZMafPxyJEJ7CiQBNOUwybvSZljCEX+rCRRPi/B9es22atvvqITXZr
e23ttmElZoesR/iz+zbB+sRvEFIxXshA+BpxqSyL9Uj/9pi2jB+Z+/z4SMr46MB9rK8Hus+pqbWg
XNbDuR7iz46cud6KPrbX8eXM0CtvK/QvDFwigfZks65iIAtSrsmLPDGqfqHtwr6wQFp1pUeB8nlE
1wfjvKA2y1i1UxYZ4Iwf6mBylV+DlPTl2EJvwhi3bgcTwWpVlr4YC4gz7dFTnjFctEQEvvsL/NJZ
EKGfi3/3GBWYoxI1EpgN9JqVY7MuUCWj2rM0EIoL2+ZjscBy4oDqskN4tLtCbObouxY4pUcN0tgN
Tf/FkDNCu/U4BeshWlc7LiG+GoR72TRLitKfR2c9MJ9HJ6xxEirWNG3XQ/C5sJaL0+fmx4+yNYtd
AvF1PQzrAfp3h6pbjs9QqITFU+5aD0oJcxTHkUnQHCO/j0O0/vLsuDe2OWGcuBLgmkJv3yaTNR0T
Pyd+JlZJPltG555BBri2MlGjpPwBQIqUsGU/4XtDhUYeAKrPZftj1QnIaRIh8+dp2YViWXzs7z83
pd4zd8QUuJJ2oli1d01iv60XyPUXgyjSgXa6wHg+fktLuLBZUD8jbWPempmN52qx26jLlSFUpLqF
OeszK1KTI8jj3UdI1/rsmkHk5yM2kLl8Xc+lagG6Fsvic3NdWx8zFIXGAwOI9UwLl92gLFeb/88V
EdIECfIfFBG/hv/xjnb4nxAj2vqf/q6GsOTfbEPSNEFoYDmmbX1GyljO3yxqzcLkWin5R+Wpf6gh
jL8JtAkGiggL9odpIVH4hxpC/E13HM1wpCZsgzxu4/9JDcHX+YsWwtBttBq6ZcClwMsJuhiayl8D
ZSRSp57eSoEZOUjvekB/jz4Fa+xIm6HLZneWEBkmRyeBw//DMOFPz+lgu3/Zaf+OjLGATP4KOlk+
he1IsYhCdCnBpvzTp+jRqM+Vjd0qT51qXxp0y5zsOveTvBkzQOEpq6+1aW37EJlAILEKGC15nGV4
QOBEG57B4eY/fyT1n0Ui647BxI9jhNqV6mj2bzsGLahqlTaBIipIVlKKwX+Kjoz4NLV+Zm0s7tOR
ck/REOimBd/hfha0j02QQZSxc0N5pOZo7bp86A6IZGi9p9jpLWdOtjnimK0lwHmUGp0oq2iDnQ1m
zi2s+qgMzXGguHZSgvHlP38jibjm952MroazDUS1BYXkt51cKYIMtqbOPeHMFMGtEUQxjIRdiY1b
Kx39qPp1dGgoqx9lqXO/78j0BbLflhcEw88IM9W7XLXffJVWxX/5bJzq//LZONExR5OaY1vL+f7X
0xDIXVwPtpVhKR4e/cHEQStSrxDmdAiEQ7vFCQvMDdW74XSguwwM0OpQMXEIuSbiGbnLlLtATP/1
c/3LiQk6U6BJ4oM5ggO17NMf3x6jPGj+9/+U/ysWCvUspOOM4ryqzYG7CqKoDQWjdCnzS2u0VNJb
ZzfLPGaOObyW2VAssHDCxY1ZXrM+/C8nprEcpn/6rVgGelWwQA5hUw4W/3/+SJRkxRz4Y3/UYjns
0WErZ/AA1NQgATppVD+luCpVLXgA5kijSeJwN1CMYpKK9hnpShvhl+Mt1wvc071CSN2Y6qdJCzwG
JuKtpi+IgaW+zlo6Q4Imo8dI9Gd4CvJi9mT0dPo+l3F9leMdfWDDwzaPA6tUZzCjyo7auLbr/el7
0S3UWcUZ901RXPTGoo1UNp6hFe9hC00LEz2oz1gyz2xu2lATC17U040UG3ua/ojiSt2J0Ozc0Sph
vuo5LqqFekK8Cbg5Z0bODM7TnVT7+T+fiar+r78TWFDQliS/e4HkbInz+usxzzPHDuKs7Y7qAOZL
zYqbFvjnKnecsxprtUdviXZABUFp9McbptT5PCd5fh+HOWoQEinNViHHXRLi7PT1L6zw036q2EFT
93MIC777VPmY/Wb/HPrWj7KKowPMWIf9q5IQg3PbtJTy3W+J0w4ZnKaj2hwKX7VOg6rfJ7b6TDm4
90I6yjelZrGuJU4QnFqzu+8ds0JmP5m7ZjGlros0dGiB2YU3FCiOOrM4W03+yGHsSEgex2PTGvK5
1/PpIfTvUNF293mbyYNIZvlMIW67elyduKw2wyQU3FTU8KibmmqBFAhD0IFSFtIdiV0NUT+62qDI
vTKPPV2fk2vrlAls2+9Tp+buSFf5qqahgDPZpYCyLRdMKxx1jQg+CsPgC6ZGhw8buOhmZdFeaNWi
wIFMdJUYCDIyaR6y+G1Smo6iLIa/UM7TOa97eUMdrSrTBPJC3NtGRehFiSUPcYRzGcKq9siVsk6p
GJd08xKdXp3EbiuwWRMpWZwlyRd0AqPm0kXONm7n6aSE+njB6LpPs047onZfsJUvdlnYp/UYmemi
Hg015HJD0+41TbwbuCrJN1jwMaAHLnFLem+m3MBEoulQUuvCXdVzKit6oOZ6ztoMBZlMogdf6aMH
EcNbgR170+oC54pSyacO/Q9XZsR45qjvpWoGFwOXzK2y8+k2AK11kSTTKE0JvLZiS0clXz04dNW9
QqNc0pXt16gNIA6PMncnAgK2naWTymSQzGbZw1aDOOHGZFfv7J7SoIml7YK1J740k9CO/hDektny
945sw4V+x2XWHh8RqOQnhXnd3SjCYI/Uu6SCSKRHbtap14e4ipGqi3vovJsoiiOvmrpvY11N993i
Qe7b7BUM+3nuWu2IFkt71EWl3EV0ddctTRfP+Tyyk2Xh3GEp3Zhl45wQJ3td4Fh36wKgceQhPIHd
sDwG2Z451bKWGHyPtieMbH0sjKPBWgw0h0wt5sv6ErrP8IPtXN85WWTvMwsG2JrXVS+hXWk22x4/
Eqb5y+ZUcTGttZCOW20e1od0KNX4FuSp0bJhS9pOeFDVJHhK8tA6BIkuIC/pCp1OFiI20NtPM0Fb
vCK0RXdM7XaJC7lajWber4uWUftp0qcf61YGZ/jG13NHBo6nqYG/0kdh+rQuxp6M89nKSR6gAtt0
LawdJRaSfjvt5jTLqOhVGHhTmvzG6LRPuKJ33GDni1JSEOk051VS+6BU1gxPWtG79HZfS0xPiMWZ
B3VG3NKsb7pd20EvEE6j3OD6dxuaioDP/ap8t6t+G5k/abBEL+3ESSx6Yp1T41UaWAdsLBQedMho
01W65TJ//5EWnXNf48Cx1K82IoB75Hh+N712ZnvWze5ghWF9NJns53nQHwm0hIvhIErvnPSc+jQK
+V3slEbfGKQLegYq0l0ztMYuyoxLVyPviiyw7mAjsPJZ87CdbFgcTjVMh5Qgvj04cTqRhGJ5ooz+
ULm07Z1y0Lly4bBIIY+7tQrURh7mQkmxPuVIT0f/IUyzry19euwwvnrM6O7naPhvhdKGroKIr0Hk
dhBlrFMNVV/i1pw2XLqqezPMiSUanv1RMXdDAMYGhal/cmSRk1vohAAsg2saRqCRl72Z6rPizTkI
M4h3XpnowyaK34yua+9Fa7rotIC6LNenGazX88S5XDdfbKEsVVvnlmnzcHZou2+lPT5BkooOnXEe
mYcc5pRHGbqj4NJGEmmH8auOgmyvR82tU4dg2+GTKAiudPXZgSGE/xur03wMSUI4SuSQPW/wHqTz
kxkEOlEPuItyODfEfeHdHgeHmPpIOVUV4F2YMRSosjPH794OouHcBta9VeLIAPJg7aopUbZ2aCFt
gA6lSBue05yQeJ3nMMwwJ/LVpv2cgSAcowBNQ5jjY1Hkd6HkNePVbkfcLL3pvCvOca+RjRq14WVc
Qp9De7joQOBlPt9k159zzE1v83zEqKu7hDdOR2KukyPpzLe5g4rIhCw9WFUe7XUlPM2koYRJ/0Zm
GcMVutSkBmyDRBhPSTC5OvITrCNSeQ26wHbDsTg4XW+5kxHM93b1AEwWhmsTESNZjiV/Xp03orW5
sfbz2YZ77IXTuNwIZHonMts80Ue7RnFM3zUcgLdmxqm0M0bgAXfWqSycS7iMAzJlT2J8TaS7bpzm
BoaSCPK4+CHsInHFgHpT68orEIfiJpxf4aD1J9/XvjCoMbzEqH/BtFe2FWwXT2mdO9lp1smYZvhO
ZmbsoNANx87SxkdTn+U5B6FxBWcLKFhN6H+0Y30PtA5xe27q3+jwl++RFb6ibjJOWkN2AFqpyO3S
TNmaEGk9vQvIO/JPtVmX6KBSY2Mj8/REZd7gWFglhcm8wa+uNHScE3RgcVYcFMcty7JAw44npLUK
iFME3m5szHne+uGVNmgeSrJOioAsHVFF0QbOjNi2VG2vTpbQLczkPnSe+76quQyg29LaxTxl6yGR
1PF7FQLFoDW80flmk1K3d7QWMARCez+P4AxdJwbFXzBGrbpeOzpadZfWfX3E4U/5qvSKvuyPgL1q
Iy+uA1Q4QGL1H5jZIP4E3MBj1IlohTxJZMDehq58TAtNw3dG0AsFN2PrSMAiZpDDN8SF5TYNl8LO
H9/UvtS24cRXSKIMZ7NSKB75F/xoeI/WJzEkz2V14Azy4LUjMJmRxelq0O40EHhAEIwdEAXuPYBE
9gPCpAxHi++XCsxFIp7n2khcRCo7ThPVbYlEhhgE436+D1uUmpblqa2DniPWNym5fiS/d+AyI5I8
QUCQyGzGTLX69BlXJ606exfQ90eJTn8n1J7rTm5swCgZRk8gCEO5R6n/rHZYKqPZd7sBDwAfR9tw
3YD5Y9rxSzeJP2ryBDf40eLHusv4cJP2rYeCs51lVu6l0hbbEMEzsKu+PKcRfyc1+Om2XcKtqY1v
ZmMxNoVFcFTCMXHXzY4+/4U7C7u4t89hyz2qN5LxqYPlBftj16MhuNp5SLXUNBBnTKZ/ZZiquhZG
1i8y9O+VIe5/aVbjUXu42nW5SI6hgsJFMM+q7Rhnp+m6nehVKtWSHwiPRMNgnul4IcWcqZrGaQQT
a32mXP9XV57rHjqNnlnhNs2j4VJ3QUlqHkTxHJTi2bQmyvSoPXb0jNhU/J+OVNP9gKQBJHr2tWZC
du4Xjta6ti5QWIXuICxk2KR61MjSdeUMjYHCeK+f1pc0UQLcu1UQdjh/WK1KkqyYbooRayCrTXDK
yyInk21T9UR8Rr01QzIDrgd7DfC1KNI7AE3vokJApoibZEr3oFcknZjmvYLKaij88lGkqnGsqOCg
YJ/Kx/Wxjq7XNqh7gtsxsTGUVuRunsL6EUchCrS2ul+3fKnCgrZ7pC7LkwCb86DdcxrnGN4zfAK2
Ue44ZbSHhOTjhymJCvz8sI0B0nSgxNrYqzTEpqOJbF8M7aUTQfVEht2W28ajJW1gQBMwH8SGGN5r
WV1sJ3mR/mBdZGt7tj5Yri7KYA8OVj62iRSPoUl0YsMH9FtH30M4YgamBjtKU8NG7Zafj53v1NI6
Mt0oyL8I8q3hwACjTHonGwdswSzEaUDLAEth2bZKHY8v1VUXR/smZoJ0ViYiWVQYXsiDfeAJSvCo
dXZ9mLXRPpfhOJx6BnbdMM4wtVggQSCk63M7nDBj2AHWIcgIXHmBif2KZDPtTHlEnYouvjIe0hJa
PCyb4sy4nMiGBCBQVpLYPtYxDu6gPowNcVE+UcdqZHxRIDsxDBO5y7jBGxHckD9sp+jEs4vapV/q
woQFKoKzktZH4eB6z7Lo0hci4sAGD2KIb84c3Wog8marPjPCO8ayu40RH3Wiwr1JwRJtBi29AF3x
bOTBm3gav1ZpmGzRRr0pNKaIftC2cRw9mzlTr1rzNMZoPVb2LS2UJY7G+WHM+jdrto6D3ROuhQWh
n98zYRJgSVbkNnhGlkViRhsXB0rczABtDIBDM21lMxCC2j4wOHkLlztMqg+Hqdg3QgWqUx1VGcOO
9dQ6vE9y0z9AidsIld65RLsOJrLAXDMFF0WfvIGU6QbivGjEt6J7ZJzv7/wKu8k8MqoBVSS9WPOJ
RsSl3ut6ckh7RR5Tk99URYwX/aF6K+zuF+R4etNG8g2ARrnB9/amgjzwwHDCxCdUF5qvR6ltO8Hz
iakpERnE5XJdZIaLhcY8ytj51cx8zxhsW6WB3UXdiUregHQIiLOlI6aiT0WzWdpbbPR7rB0Y7zVF
cctYPcam8qhoQGGKqrfgqqbfR6djEL+UdzIb44r9Koh6JHXWjjYVJFEXbruzMej+0J5M6sUjuY16
pkNFJv/w2dUl1Dt3VrhvK5KBQJtU35J3Db7yfSnwbQTVmJGqiJS5nNufXDjuuAKF+FxVB7JvYGzy
waKNlhV/DMaob33A+3sJwuQ1MLUbiSleAfaFCqgpuWqFaDucUHsxnfJL3UXpKSqZAuuOD63GGeKL
WjVn1HXWQ2Ito6+8/hrlRfnGIbkqqf9aV2QORXX1zYRissHzMx+agSgj+jeIoUPy+QyuIUzak7Nu
0cy2U9zAk6WFNyVFIBWp9a1NCDppWuW15/KTR8za46m3d2XJ7QsZQ+2qUqu3fu2jmUyxcuA6c+Zb
V6JkRbpckmlCxbDGzoq3ZqOblsWk3FQPvQTIXfjZpU9LkDDdi5CtuIhBK11OYShjecVOVOuzXrX1
GXT3wnuqYfoqovcco/0KZSDaDHZzKtQRTmQtuX4Z4k5LpXUfUqBGw3xvxx6+a/GtFAPc+sDSz3GK
gyUW+deKsRRYevtBzOYVyjfqTUMaB1uGEiywAwRs6Ntd+ozInTiqKCbzFF3iHfAWsGvIjmbfvnDU
+m1sUE+i82jt7ISSckwomdXN5llP+PV71phUe8S4rbveNwJFfXEmQyNRuroQakG0UsOnT/X4wTYH
/6WI8z2h56+WQ4BwHqCJFhPSJDusi+0cEdco0a9IBd0h8r3iJAGnyBJBnUpyTdPguOw4p2ncVXd9
0dwSBZBzGPP8Sr2JiDxiWlQdhwaMGuhbe0NtYmhhNCkFKRfBgsJZ0ThmRpijb80vaxKoQel63q6r
jYyIQGx80K5t+dXukL+N4rnIAaeBys64ChHhUGapChmPOWVp6W5KSMOcfidtzT7NjAHJvMEee1q3
cyJpxjAKPXOhkpSLmmHNwVw314W+dlv/r0/7ixTi89WD5TT7aQifbJXYPBSeVW++o0Um5F1PkY2a
ir7PyOc+9lXmHOvlBVSmTnOBHaHC/FI7UGPbpTG6Lvp4kvvpJ1puTxPbkcHaxU+7yEsV7F3mHcpr
kLRR/5D7UBuBSsNO0dItgWtwTGHEKBqi7qzrlNOs3jWZ0zHTVOydBcl5I01cPQH92keAEISA+XO2
l0PwYB3qxs+eIgvItLDxVfwp2hoDnGR1rZ4nSZP3QISw9dTVtFWc3n4TY1Y8O/5UPM8WhGPiwKN+
8JTCTMhKsadbOEXg7S0ih5MCexcmRXYNNkmB+SVokVaS3EQlYwIKr6OLxwW2ePVGBdGOBgPGCfQn
3Ch5WSYnp5h/crABbPSK4emgCja2GrduVE5f1KF1bmgytEPqmCUTRXJOZu7GdVMwA5ywFxY2Zd2U
ygoB6AWmkuZKYHx+JnP04HAmu4rIHV4VUSAaCS0RzU615+QLSJz67OcUG/yoIRCEfhlUgfymyQLg
uWMPe4sxgpe2Qf/gKA4wUcBuP8YkPFhze+hn+KiWFRaYm32iYMMwf8VUf87zGOKMT/VOtyWW4SxM
MeKQ4c4kgEiaKPwWlNR4SLcsrFF/74PwwfQj61cWDm4PZlnlGnOX+hrq6iCuNrWY0JU25vcs12B2
tAbHVVBIJxDqEaQKlcGOIi8TasstYC55OHM018p0NMi+QyRGzqVj0hb2lNIieqYwWZRDfBDVeKDE
0ZyavAGsEnbmLagCUGRpIV1Ao8rFAg3ugp3SXSb7oPuaIxNK0zMrzF1kbt8lJNg+U2w7BRQUGKM4
09lgBjeBPnmqW59EPbasinZcl7XWrVUJmUP5rxxrvWt3+pQ/h8wRtnHHLDgAEb2N7b446AKijj/F
LsFTysMYXCeSDa9xjadRKOaP2m4mD3XW2LY3KAlyHBV8GkI9l1rJjnGkjtNvVPZ12VvXoc6udpxH
F7kIdC0xApDXC5h+07WXcfegZua3hMSQUIeHVVDxvY9Fo+Co4iYlRxuyQvcIGQauSyBsd7Tnnw38
UESgOjAIiqsb+lb53hQ0cMFc78Eoh3i7ouYKEn5wY7JYTGUW0IOnmmCp6R0QEEP0oZa3tSzlGNqB
tpH5KMW3ikTQfV4U3MJa+4tZJqUblqF2SqOZZLqS/HZV5Rwba7qewfwaTbjY1Wl44mhNnpk7zIGS
ft7nageOx56GjWN16iEJxLxH5f/AJQJBH3SaOaE63BS8PtTqN6dF59fTRqom0Z37FMrjWBmXUb5b
XXaXG039EM7YVXIzaK8KJu5M55ZWD814MKb3yRlugF/FJSBryWD3kk2Wf0kxtZ0RVJIzHZs3RCFv
Qa4U913lXywsmxttMKGUjbRsksm8c8pU2SZgB5M5aO5mStuIPlRXH7oIPn4Vntuoe5zNhEq68bNa
w3rUmOglhcF2rANi08DR+mVLZVKxGR9nsJM062CaRuCOQ/tDDFN4nhUjgikwFkfMJ3UbHciq6a6k
P6rbNKCSpsxXkCfGQQM54IqyDIknpHLQZMTL+C3RjU6QH2v4KR5hgR1C80oeJxIINrqOJzOzrff6
ZeKibPjt3YSQG6hl8oQ7MLpBA1TPSStds9LFbpxAZSVhWVx9ZSsdJpAONvGjokf7cGLiGVLQG7qO
FEWQt/TmyvKNqz2jcBHvZy3Ov7bwzaPo1Gl6BAKGXjODJDwmosbGEgWMhEitHO/DhsuhVrfKJa4V
3lQN7geDYgBqyqut+/LYNV2yl0xCyB8cOS9m9h8DW/McFnZ37grnBdBURdYq9kJZ59qLpU8uFx7+
08LuC/0Oc0YhYhULSvyr11JzT3qRcsq7R9L3ui/9JL50LXomCx/nIZQcYj3V5QFgc+gFHS6GkP78
lNEak7GpHUiwLbeDEP3NHOkBlwz84la/zEFpec5YvOrQ9y9GA9p6ylUHBiw2qilrAk5CJXmA36y5
kQ1OQMVkdBDhoQOB0I/WMWL+fwZyQxKFM+E9Y8zoY852k15tD8xwq6uBL/I0kr6UG4W8RlhXBIrX
I9eqV1oVCsXzomr24zK0kAsiSLWRZSYqZx8h6hlwpgF7XDtE+AK5vNI0SSic+PKwJiSvjL5ST4go
iKaLZEBx0ZZFpHJFroOOBD1GhKXAAtvRljoR3nXFri+fhyxtD36sRK5SnamkZudAy+W2GZQ/Unxb
9Cf88lkD9HqnJMnBsN+FMRnPjVKTbEDRHzXyeyT69mqlsr4YnX+0BimYIsb+iT2C64B5YjuVxq0i
2tHtMWi70OKzcwYi8hwGqb3NazxtFf6C86ioTBCz8arEDPlCoWtuapjd6KpB9AvzcrrvQmPxf6a2
57SvpFXSOZBoOE0raYi24sZOuRU16xLwO4NHRMjnU7LYmA0XDD7geELCCQbKaeQewihFPyuesBwT
0+PF1IVgE/n1sewguPq9AbRhsSga2Jp3SKMxm+htOdxCEmL2McEblFjbF+z+wzEfIELR0abFlOba
cA2izexwSU4a666u6uauXRbrZSflF4wOJTla4x1NAcbqVWvnN2tpU+ujbK7GeKcGRngEbI2NOUfU
M00yuQuXNStSfiWEe2/yFmv+kEp6o07v9nXKY34ORLVvLnqcHmyGsWeMxsauBKLlhXHGTAE6dV5b
zEAd7SWvU26TusBlimyVO3dgXod2BE2ZiWuCYJzM4OzsDEnoVSLtj1z34Eg5krhfrs2HtJi/hZYW
MEPOnKdORte8JY3VxxLvhoOZ78Qs77tmYZhmXYkGBSRAE1WA4+tCOZUCGyCGDxfr3LnMDWJPYLm/
OotqMgNPCAz/uW4lBbtxOgdGp2KZsXDvaPYP4K/1YfKLYaeEKowOq34fReDOJgThmiHpTZZQAPUR
eHxl9DudAsqpZ6gnrUJ+TwZCRqKM7gGD0Nym+pd1Sk1vU6Wyc8BrYmBeapxnbH8HJ2y3A2PXy5hS
T+gz0pBkXd1VoqA/We8SSArfxl78gvT9w8DffPSdZnouKU9TWniOSi06Di3FpfV8WM8MX5QHnSHH
rmzBfalZ5ntpgBOYk5szvkledGChW5tyxqHJ9RoKSu1OOJc2QptamFzkoY7G15486a3kvrGhGV9f
glg+0wAXbprTz+mZu+2pbDHto9257aLmsU8y3cNc2G7iEQtuXxfjK/DeX0oz81CaigPjTPVl7hi1
5uQAklHERVgr6CpFNmM6Y2x/DMhSrlndiMPUV4U75XQ2AWYqh06xjOvcWK9hUbTPuXD0a6ipr1gn
Tfr/T2ZiRM/kolOhziP0q7GDTMBB8KoPQK4oC7C6bmvImj7WIFjXp3UznHRkVhGw6MxouSVE4IU1
3bHm7aq4XBc5WUuyTlJ3RIKxRhd2FoHhH7L0j9WEtrY3AO37U21uLDO1VYG+rn0o0ouWAjg/+Xiz
Kl3t1SNGIxQd+sd6HgGeDWotNpAoYKFZ7AC/i8/N6izbhTamdT+TlsitmAjpBMkF6tZV+7quSXKq
uIabb6Q9IUHuF93xx+q4rEaLgBzzHM3IxsBJvWhFV7X4KgldNz8XhgV3v0ro1a7a2PUN1jf8eKtF
Oruu1ZjFYFIWx4wJ2LxNExJSjHF4XZ9M1sfWN0hWVfT6EX57w6REnIWY8fVDhmpC0N5+6lBXCWoQ
gsYfEGW4+LaarZ3mOMMXGTG9u7+LvD83iXRnoBrg5/tTAb6+bN39vz32ufn5/7VVpfz5zmmAH5f+
YMfQfrEMLIuPI7duK0rJkYAPf+LkFzQuI/3k67V+SoeQwIQWzl1F0fkAxglIgPW0vkDRvztqU3qj
NZbNGZDN39/XmnMcBeuf8Fcb4fLMuiYXwbqI2x/ri9eH1oW9vGxdaxy7OUxW4X2+3fr4x3sWI4U/
vUQ/lwFBJtGRuX28pp4ua+vm+kQXMQNPE3CiUfnk0Pz02jKkgkuy825Vk6dV1pwYF23UQCOCYjmx
wvV0+zysBL32y4/qU8C8qpb7Rb+sm1NClyQKd0owjKc19FOlPE9Rj83PxfpYBnXa60mCj5MW1E0L
Z2+3fpFPMfhk1SCVk3pELmLnL07cI3VCL5AaNJDRuRDBjK4JO7OW1HvLLMsNoHcKAxB77Mw6QCtD
sWU/K3ZXb2g3k1QPCsvvzX1WVT+zKHyRef6oJZRgh3E30crHOh4QTRRIZAfTgQGaerYNpvgykduJ
GR5Iuv4ljdS7DMMvWTLJT9thvkMj/MUEYKlluHSrDiOdkhdv9qR5Pdb5BQkYHBpNu+qcbmRZINQL
KtRHxviqVsYdoILgEujBPpyXYnPkX3wIDyeLD7iB8zI136nF0SunMbpBAJaU5HIysmxQEWyapp12
C7kkmyqd6ma7C1OA3iUjbaJ9tauvE1QK9G5cesMdsTCNGd8JyznrU+Nvqdb1bUWPtJvgXnZvhJ/f
UzE7dP6LFIF0w8n+URpvrZlBnGwdrwmSH1ytYcEPfJ+AxGXFRq9VTT/meSUSjCegJjt7cuxNUBov
6mB9U8RBNNAZR6v9Ybf0WSbHUvDW0y/wmwSYKJ5kPVSZLHAbj4jnDo0uJzQsIbnYF7sOU9w18KOv
FQApph6pxPM5egVii5jOTZ8xt/T9+8imnxhMDOVz3d9YpYVTEUeATrIv6y4tGXU/UEDVW6C76FFm
pm6S1M7UfkpTgpI19lzDTOzkq71HSk1MYWgK92WY0j935HthgoZjmqVlDPHL2t8DCn6I2lteTNqu
yCA/4czc2Ixr3JYgFea0KS55jCMBjUCCbnRNHnzENpuxqjo6VnTaVfBNTq09Ta3qAL1suy3aiEdK
VFe+O7F8EywQxFTx3orYezX5pbEBoaE081d+nX/I1m1n6qRxQ4ObAT55D5xcUqpHf9bpYWjhYe6j
amd24jsTiIafrCprl3M7BogPNJ66/Gbc+235NrU4acsi+h6Vw7RBE+2ikPR3swGHS8vk42QZP33T
dw2yh6HJbeuWfdzVAognli6aKJkPKkA/6oi88Cb48V4o8F9Ad44v+A9VaGTKtGOUrB7yMBduDVTt
SCC2s9XDVn8eJzAjg8jPsxOiBsgy43nOZfNAV30/L9OG9aEgcTY17vdHkU8KdyHD2TXV/K76qnHN
5tbycDxm21inXDAHquUFxmg9Kx1R1Zrviz19RQSdhv88oi72HCaJhMfm/EC1CFCxaSz0W111fb5B
o5f5g27m81MY/h/uzmy5Uazt0rfS0edUs9mMEX//BxJosmQ7baenE8LOdDLPM1ffD2R9lUN9Q/dp
R1SqNCCEEYK933etZxEvUkOiUyafEY/KYeOg8UPXgl5J0kajMtH0D+M4xdd9GX/mQtHD4eCmHU/j
2Kj3cXGOfNYUV/JrZZOaIEx/eLD0mmo/MTRKPH+kEWhsLRoiILcKMIxsJ0tf41yVOgcL+B4/EwW0
UGidQl2eCxqzNiD6q2o26BG0eMky60620robRbSb0rm/VTvtvsrrL6GaObwE/GycZH5j6m3NRF0M
R1skkrNGjdimIBhFEL3gZU69L/RGXgtmdn2Rt1cIv98oMye7mDIidb8xYrioD2crfszK2Gb0P9SQ
v0aOguEBoQcE/n4YNgIA5HEoGRam6gXyp34xtEm/5BpyRZwu8c5UJpIsu5iEddB9lP2tbRSE4qwL
/VPVA6ZQzGD0KFc1m0J5kgQoXGRrn0d0VwdSESM3y8KRzFJRunXULmr1LPTQh39MKcZShdre4k4P
/Tb7bA5X09w49wboHrzgT5mYhjMsr/ISK+JuVd1UNVXJqFBPsPwOvcnH/3tlsVgcA78It21UVySE
4eYQQC5/t1rMvRZDMZDlIRF2ciBYhQi5zFfIArQ+24gW78cMRlw9TztjEXeMZhv9h03Q/ub2sME3
YxwRhlBpBMrf5OwO6QhdjKD/kCnInXzIIqTPFK4yAMvlQvaSaozPEQSUO2AF4bUOotbRMrFVygJC
WCXxeVI4vFrEpmovspveDh5amstHpqsqxKByu1aj/v2OW1iiv+8421JV3BPo8Ank/U2QjZshlXEx
suOc1iR6QNjHoPevhZyRvRepvjd6u3BH8rB7cwr3TJuSlxkTqp68R8N09hvdeSNVXtjhu6mpjwXF
HIo/xgcCFUPn/MUQmGrMLTzmaJNF0fzd9PQvc18XH8/ftt/RVvCpyZ+xCs5/MhFMTYxnhlRdTnU5
Q3ddgdbcNvwR4G4SBNVHVBn5FslTv5tT67knv+4s9EtMro1XaIXuoe0/D/Y7sMD6MJv2s7NUQKqY
KM18uI3HElBJWeCIzHC+t7F+rRO+/v95MDSdTjwk/9q5dYmaZvmvLKNfzFvf3/ePfGj7D6EufiR0
5MLEvvUDZeuIP0w67BJN3V+uLYlrS4X7ZpkGn+5oDp6iP11bUv1DWI4lHAcZEZZgXB3//V+/HEHN
b49/SUHWxO8uEAf4lLNsmSmlo6vGb4aZyIoqIynpoRCZEx2coX3tdPOacBKupTmRzjbEakfp5302
JjYkpfwYjBMQopZ+V60RNKOjqGRMeZvUsr1ynPnG8ZGqm0r5loI7J7eq+xgzpLVFMONrzRJam8Hw
rS80pORTeUPlC3hdgHKjyWN1I6FuBxMTkxq2n9Jfy/hZRXeRaBqhNCPhaCpYRszKDOta+a3W0nkH
v+lKp3x4Zdx2wbRkpTWvWQXIcewqazchVHaxeYTdlyBEi9ra+r2ZjwStRDSfZQD4wp+RTqkEDUOI
349dmZBnBySqsCPlsArH46QHWk/uGURbCqCKn9IQNpLbkSHuVp/7hkixCHp2qk4nGNJflFo4J508
w4e2pf7SVv5LKOPoej0XWn4Q0WpBN26N/nSO0Rl7dd8T3BxlRz2jzO3BrtW8OlYUr1kgao5FEixp
kR1XJ4uNqxrM45LKnN8xlZzS9oIY7TI5bYPFpr9MDZKbIin3GQSE2zSc7znxMUCOkwRW6PvYFwjr
8/6jRj9K0f1l0Dt1S/LvuFWgau2nuBJuNZDoGc27oYBTRX2bArCpPdLn1hEpTA+iJEPHaWpWRLJt
RVTZtvB7340ZRtjog29niy+0xDyyL8akOM7VtDVoxxCeV5FYzIqlrRBrUNRvEj/WuvTUhtcGxOMr
sIeZn17Zvo7DtGQAo7LCGEg6NSnI3QN9S/wHoB1kqTiHqU5OsPnrvS35I1UpThNmrisLJc9uaKMv
fWjEiHu5wVX7500TRslPD9dX1+XWRf7Zw/UFWmDqfjT08/pIod+yBV9ebOu46+Bh/PoZ6/rK9ZX1
7pzpIGcD8+63zdBjJhqbuXuqZAN45NeVrOs0OKqBSVa0aZa/4F9u3vre9VU9kegnVGZ76zt+vLA+
DOIAhud696ft+76kMj8aJtCpIEimzU8L/nR3XXD9mLkpPcWn4TlSNN6GdqGe15tGLPCP2aapyUXp
PAQJMv0+oxs9Je0J+Rv01mB8yLOzmfTJTzfKpCdnS0t5TkECSt5S7RJ1mpzHQRcQXymYDi/re9Zn
O5t8ZWlr8DYD/WQMzVOtEv1SaTBa6JTRvJ36c6hUl2gsYH45HEpCzZSz3w7Keb0nwwxzB6z4DaE2
7VVqjafBGUhzibXBo4K2yalyb1Rkctksz/gh5VlZbhwj0s5MwwMNkU3TpU90AuV+fV1r6W4xhj/7
loKbSEHrp5oabEOMAucgMPXzeg+mPgThiXCLni4AkQloBej+aLFxpnXYb32VffjjObqInuwoU47L
ElPtf6mdEM9BAhR0UZOuwtFwQFEiwqTY6ct+hwQmC6Rgdn0O5San5unHlBbKxkAym9rqeV1qvVHN
lNHy8ibiDjBhDcmzZsqCk2f6NiCroA5BoYlhbn6aLfxsi4q10fg3qaCE6TUBzpU7X8+/JD7lLVnB
08pVURJemzyCx8btUjENaSAOb6Yiw5LXweCUczGeLdMazxOkcAiixQMjqvFcLDdjDJGmFLUDF4wl
tPp2IBLtKuNMfxqM8Dq8xeVj4p9oBZTIAv9gVKCSz8NzvNz0YyxPDcpOdTQEVWjFha0JVovYR6+P
CHEyo6S4yPzVxB96BmcECTLY1A0jqSEnh1tBG3JWiQY5N3GWHOfSP4WAqb8/P0Pm3Ki6TdrGsli8
HPnrvfdKP0nHLs7ErQ6KDYsugA0tK76CnD4MiOMS66tO2aBsqYCodr0TEZibns4Jswi2JJjJPO0X
529L0AUQb84b5wnp8HHKhoNetIhBDIfJFtQ1Dn5EcLh/EbwtB1YtlXFnLn2l2vZTsuALrM9Nv6jV
p3q3PtRJ5d1NOp1WlL3ZpSVY1SV/hJDQutmaS3pSFONbCjK0+ymDRsv2yfEA3ZkETbtFmQceM4GE
jViSsOEiEDeWke1RrKdPkQIWFSrzDcEj4rBCuUYjhuCwIrNWYJW+AC8mH3J0sECsEH6rHlByoBfx
UiHG+UYFern3/ckfj9c3xmtNeH39t8XXhxpfz86RHaFjfIqltRa0VOIzfnvDT6v+fheO3ufG18Jd
8WNL1s9bP35emRz1Gi5qRtX2p434aXmgc4L+SQ4WF/EdZaeKPsJ6Yy9cjR8Pk4WH8Ntz66tdr4d0
Zai12XttITLQ3jZ38GWuJao1ZQJ2V/gxPzjzvcqDd4B8lYtE8p2Ep1cYN/2li1EOJX2U7uP52Vga
7+zXY0pSlWfo1DF0B4bsGOt7XRP9ofbJK0eGsbSFKUaQUeyNc1TumjSdjlkpngj/PZpaSKV6Rmsl
7I0WCjyZVnkHrPUQMvFpxTCidO35m5XwRik9QZXJTQxJgGFBAL0kpg3p5eCZWCyQBRXk5dGOPWap
caaVSfLiwjKGvCzEyYkbjBGDjRGbBrCq9/CLW1ZfmJAeLQDTRqA9D1hXXIUOHDY7D6a/erG0ytlW
bfMgCH7O/aewX3jqptkezEJO7qBXo5fM9nVcMD9KQL2EmfKalfQoyStxtsFoHyqkAuRPkTxQNDPJ
LlSdMVZyqeVEuIGqEOBqE0gT1aNS24hC+sY5UrJttjSAIjyq/jHBOcQQxYhQ9Y7HMKIZqeGxc7XK
xA4fxBoDSXkMjX4ifEgdPVE10HpmcDY2qTmbyhkrN2qGp1QwAvNTY9wm0vqk8D3UUQNGjXT1TYao
hd8IKVdDGC7T7PSt7JtjMhlkOFDVSORXwK3hLlPvTTHGpLuWl0mR6l7LmmczaHzX9OGORBTTk4mA
QD/N6iMAHAKtwKqD+kweSs0at+Mc48WYzddg7oOrUK2b3cDhyVjMvJ2MLjvnSf2aP1qAbN05LfeD
UmCkVbvnxvRBlY/W+2DB3dbG0k1aGAClSSXdaeaNjcva1QaFQcVILroKe9xuyldNjUPXuWAfvaWo
Sqkao96RoOjtTPp4P+B3SJlZ4wDAiOV/hB31K1zBroUWQo06qm7Mztlj8gJ7atyoV2Lu00vL4Yif
RHXJBmDSAHWSuUdBib886YVaf0bAHDqQQNviG2Uz0NR+p15NeCOG/A0tG6oZQgHIZ1vcNe0Z6fpZ
LeHB59i9nJo9KIlGavMV/UXLW9bOlYyoA2sm2Q5Cvo7zNMGMbzZ1mNSXCGGaapvIEbDtbTAKogwu
VWJ++/sM4H8fiQ0IMobPFN82hu/wTdGadgeHjAel8yp9RPkX+zQbZLqPSE0EwFHDdbMLUI2ZgrKV
gnASjGd0hGTTmg4gC/7v2Dh8g8+ish71mC6pSsZZX6vy0A3aAd1bdLIo3xu5daHEXbn4DmoIjF4h
ihtrYhuN/tDkFAaFraPzDOLu0MnhQMprJyk0qaluu0Dd+9ifHlEQfzZl9DYu9fYxTQI3w3yxT7tr
9F3EhracVowoYQRihzi9zVRxp8nAGaE4nzHvP8ZJ0+KvTh0vqKtkD6TfjMGqYWQEojOQ1S4lkNtF
e4958CpObkyB6KfC0b6NVMJSCMnajnpfMDmK+VkGz36XUi5sxmdsRAh+h/aa9rx97kYMp21+Y6i2
6rXkoKIAbrWDOTrK20iOwg5FNinqeHuQV9JDWhLqjAq9UOYM2yzGZ24EySNJFoqnhdgLtDJENuew
f7pp8iYZK3uHmjCAeWq8kb1k0/rNZRnipEB9TTIq9jlSpU0BbRfZS7gtyGsmf2ua3a5ULrPhRrgA
6kTpd6ItMMEMwZ1vOvZV0S0SSrBAoWLaW/LuVNdERoA21b4F0rvJRyvZgqUPaGGZiu0cDM4hSqxF
DKQc4OkqQ/mcOMLSr52jDcfcxwgeWRldfTL2NnqCnoUM3huB74tJOLtWE/u8SengWyUUar6N2MDl
SY/za7AY0d9tCZpRh363AKlfmbHi9EdcuEX5RCRpCACcoZ1/mEsn2uo+wNtY9pfaAjgUZ42rUAl3
lUaVF9FhenHMHvL7Khkc7sLZesl7UsIi3V7EZZzx1lZrW8XPIq/RE/gpGLL+OAcVBBQo05TBWhT8
GXmWji09o7atXa/oX4PuZM++f9+w0zfBbWaiUvWnwN5Mgf4tpISx0ZDZwb7otnReT5ypABI7L7QA
j3UahteWor+SpBKfJuExQUZFlVYvdc5FSW/bb9gRkZSwozecV5GFLNPRUBsuoRL2nHKihxpTvsfg
4Vb2A7mmavbFF1wBHYkmqUZdWJEvdhiwDSJw8KzY+BQ4Cv4V6erpgLCk79zCgXbWTRhksgbtpcih
q+P6l3Z2o0b2XT4kl0C9C4buorpjWuV4XWEV1+1VTixKoeovgZY+DgZfgwmY3KHWHqfBozH35j43
BzDa+V3JzLMycMDkRkn7BihCkNi7WAh9O1h+7E25+apnXUsEgYM9B3qkE37R4qJwO31ot04VXQHc
BCfeOFjFChwgkjK8eds0IPVximzqGJuXPolyd1vahfTsyrzPbfUTERdYn0PEv1iAv6Z5cBgiyq+g
uL+Yc6je6cqHjei0IzrnDnEmKiZmQ6iI9hIVYmn0z3XMwMKebgckSscxC97yjsOLJPZ+kxEh7TLF
oTq90UpIByRxbyatzty5jD6GSn+hM7akvHEaj2nGezPWNY6Uq7SgrpUGGl+iYh0cW8EO3yc5+aGc
dkujeGsXcFZhLiLmOHyxIuNN5qu8msKWJpH25hRtgs9lNn8N5zLxEn3qdh1lViSe4oC07uBr801R
8L2GAYnuTBtIpB5f2zwjlcCe4kOzsIXHu6hqtyLIv9AxQt+yt6uStSqHCbNFW4EEMVoSNEkvOEVx
fd3bWA+asJ/dLNFJjNchBMBdgWCeFK85NZpcTe6mIX9VDAy/mA3cqZ/qfTvVBNAEwWc7zqCBLkMu
LVma/jUXaBEzO02Xue9soMyPwFpbVbDXhb3LB+MinV4l945AJMfod5VpVnSxop2T0MXMiYhziiTy
6mZ+KnKsSr3JFGhUm23alkAYbBKRUkNe9RZ52TIxt/rg+JuqRuMDkcBxiYWHOTDeEI9pyLbejRkN
QqwV+s6eqxjUa/jUdYHuIpq4zzv1EScggZYhU/i4uwjcswgHT4ZUh+Nrksz+xjFrdnONiEe3r7Rx
QN6nGdlm0ivQ3VxUM8P6wPb2EWCOo2uqOZsyjACpN0XshZAediTmFI4+3EwZpQ6FWEKz0Jl9hnZ0
1O2jXtr2wQ4ShhF2PG8Y8Lbn+lPczKoLsEK4qV3Mtx05Jm01NBursie06LTJqzL8fJBq8VqaXjCn
WKyH+DbSEQrQYyN6maT53LGMfUGpA3kY6XZcJ33G10A8LD24GaR0EwKvm6w276NO/6ZBT9hgekcX
1NIY41Tcb51Ybc6M64pEvIcMmjCNJF5p1cYuriwwCkxKd5tIH+dLF8hNxa+fsPOGugN/+hSP+6Gz
nhIfK2qiEaTbzbTmEomynMBrkD2nYq5HL8+GiP6fvKhK8BnpKKzZ2SYb1YHhbJnZi2JM9y0CNq60
leqRw/hCMdw8mg1klJ2eaF86KjMu9N7o2KLZGqbqitaV44pa2ltsSKnQBZZAXJRhh1+146KoBJc2
KK/7pp+2llIzsDZobsiyOmu2cehinzwmzBLTaC6eU6yfNDw4DqvbXgvvkBtkro1Qe4ug/oFQS1Pk
/UlvZqwtWCQzTbD3NQXNl9OpbpAB1dfxefsgiMAndE+N33iC8GC+CmY4vmFeWw2VQNz0N2YGDoN8
bjD+xi3KrSsjay+YhEnMmboL+2mJjSVmQtd25Gg8TWNDvGfRYLsY7pJSf6yw4/MrQUmZK8ldSiAB
cR3AElNPRAMNyFdEQhAzrJTomJg0E5Oeeir30zjcRbFvH0olvKCsteChxKa7KfUsPjX2fkq0nSqb
/NhZ2rCT4Gk2Zm0cK9HH112XX6cNQKTlbFGWE7M56aOWp8ofYv/TnmlPkxA70BClvQ+kaCFghIlk
KB3YSHy0r6WpWMi9SUDEenFT1oySSd3aZuWxHlmdFZZXKHbtQ0ZvdhMYzmNP7frJDFvYnYsbCkdD
Tmn9qyQfo0omSvKBvYcifhdpZeRNtWV7GRcHtww+srIbzlXQEd/Sbbu4HF3VgkRglzaTrzqNvAH5
Dd9inuHIjw4jdiDFxNtGNZESVnuwqZN7zHrMLVFTrp6RI1CZ9MY6VPI+glx89vLkVySKw4frGbrc
YHS7JHg00AJlZN+Nw4MW97cYMuytPylkmDjKg+UEjWuqBZPp5lhg/3Rmwi7GFlMG7WUio+2CoJ4e
hQaXVu08pyQXwCDBqdnUghm0ZjDMp0QaAGPZM61EUhJ889U+PUS55XImjzYyh2GuWgw3IGycqm7G
SwlEa99zLaRRjai1Iqaagkz7EDeNdmpCJj3Y1Ena7OsjvQbaFKrCvNBSJBr7XTXFD8KUOZfw9m60
IjRRS6O96UxqcbjpyUHY9aDHXSRBOZyfU99BwbaiiUFwbgdApHeqoAFtaXAJAscgcTfSM28aSi6B
ZYxmnTSO3pk1Un4iJKOpCk/a+LBULboqh+Alig8IsHGchnq8CzvjFSUq5w/0vQKc1Qa8wNsUEClj
px3jYAvOBEgvh3ozsUM4lybYlaqegoiZgT75EjHwPEBZMB9qP1dc0SHZKFtV2xmc+nGSvgTByFAl
tx8Dv+7YxwjLMapCt+qYPJNIdkq6stoHTfiJrMMj4zeaR6qK0bF6lZSsRfNIUmi10bumuMyRMvEV
PSdTyGy2Vt5rihRCHeW5ERXs83lr4RC3s8q6U1IDpWtonNp8LCkDTj5lCP3DmYPHqWnpgcMhoJ2E
aVOTw1tRNtkuVOPHuboO4ja41GFekEWH7XFmbO7l9WOO2Z7rCYUcCFC7Vq92Rqpy/RhzsUmy2Har
WfX3ZGU8QBojVRFj80ZT86dGUgOeycidk/krU8HZ0Eg8p2lUTumnkG+MGnfMdf5WDgyhW5UaxAh/
rHNM/Pvxt2TUb/qsf6iVwfIsk5aHaHGY8auMmXD1nnxrfBJnlIrINxPknTtLs97qU/SQMjM7Ct25
62bIAda4j2ztUqsoven/lYzkmatGjxSNIOnoKglzROPqeou3nh8p9Uh3Yr64zQHLDW0QXcGsSd7n
HkodJgScUBhdUO35zi5KU0xVSrTtQn0/KoQKS40UYwVimtNyZDq0VPeqNeyGWH8czIDAZKNhVhbO
3+aBXIxWQYZZ2eq2+uIH/V6Gw72Ne6QLxq/G3I17KCCn2q6e/THoPGzBDnQfUpFIhPuWdda4Kyvj
FdCdgDkG3qdJsZDTZbnhsGg9vIA6OT0YtaMsCLfNcnW0J+UWjqaDhec9bcA02OWD7NVoFyF/gdMq
KEUnnwAKPgxLeBUoXBLRUuup0hKakPDVNpnwLDVgDjy/C70Q3ljVV+Gi6UJk1VNf1ZdcltxLdTM+
TyGhm2JkpjMUNyWHCL9rx9qmQxBSPcasL2XphaWQWy62DXI4qrbUWGC/wKo7IJxXN2rmnwJrOsoa
vW2hunGgfzUU66FOu5tUQbCOsv4NKTsBCpONRoyUoLhtLpQnXSVo0oOS3ffNe1xB0qikfM2AmJV4
UFwRYe+WeOOP5viVMWZ8b5l0G42uv5rBzHU9fmd2N5Ny0pTD2EsMg0lb1DF8pgqGxrNvlq7ox9yD
ojB141oDZItvr6Hykt9qDo3nUFcALtcDm8YZu7R7+9qRhTgYGBv2qSq/JkGX70Sdfm1JOT2EVee7
lmHSZOx8GlcMLzEfAvEdlQ4sASc0V2kxdsJkWYKfsh12igt8yRoMHONDMdj70g72/IA2YrHDoVmP
jnCIdnakRwfyxDk0qunz1CKX1DSR7ibslm0E8lvvY5InELfCiSFhpWOLC2M2sHeI6Kwrlybu6arU
GfLK5jzlFA9rKyn2FqXjk+ypvjTyqfAHwC65Qf/BrK8jhq9GSnu8U/Rtqwy3CiHNB34xVA3a5BMp
qFwzh7rGQNZ2Lq6/XRWLAW2h0+4L4dy24NdNA6aZCItd38MVkiZqVWfaEEqy0MLscZOTssb5aZ+p
+Rszq8usHjXMuTdD5VwjxPMpCyqvbUktrKdSsJ/gdm1l2lxw8gfb0YkrbzLMfleEkMeM/LrPv0ZT
CaZnOGoN181GOgROdRqXE/1LZAJ+CYt7md4OEGEokiuMZ32gNqUCJZXALELDCZvaKlQZFOVuiSdY
KeuiAReeAI0ZAWuoKlC/ItznipNzQA0M6lN5iXTzwbJqrEVtt6+ntHbLfra2VUQKboem2RnPpk+5
s++MwpWlIPwA8+fi1ilHqz9G6QjdheDLUqf0aEAeUdWSanTPEH2MSDfKP82J9kZvipDWo1ZMIxBN
vWAeGlGFHgyyJtX3OnSCO87N36zQp4hCOo0Xx6QbpkyUvFqQ40S0RZQVpIhhJVxofHkXnBpfyY5i
TuqDJvtbOv/EUcV5toljbDKqb1LISSlU9xVm+yB3LurYP4XgpL25TdjBxMN7aPFMKukhqnpqEBoH
tUYaUwgr8UgI7KWdlFffanYooPpn4s/2oAOG2wgr+FYHUrmbVNLAMTKR110TiFnY4XwaFOxUtAe6
PVdxyp/N+GZxJNCQOLRq2HN8NOgdEDBvTe1syEFsgqn43P3lUVhJ3cYPZv6/Jncvb7F/g6z/WHq9
t642oou9nY0I/NNC3ccyT4JONhNootja/brI99V8/9R/ukqwDjkkgQbA5rpp69q5GtKE/vFB399p
xfkVnPWYUdrAnNL3D31iBwx4l+39sX3f15O34owPxdn9tNqaZA3mTIDYFuv6T9u3Pv6+4PqXNLZB
tKXfe+syIaWnhMrRPz7lx0fVy5+9PgyzPNxaxBtu14frC+uqUJ3l+wgeGsL+z3jPKDY41CqjuHxN
tVpxQ9UsXMQ1cFs7kLR9qjBz6blijprGTBK8X6sJ4WY9k2LGzJ+uTWkuaZmaA+Uk3puqLtwAOgsj
tu5zyhkubnG+iuALU378uQXmby6xgxebE6f5DDa6Q/teI+jSJ7J5nBYYVo5wv6sOk0TPYsR3af/e
p7mKwCRrt0aXXBPOTstkQjQ/KRYRecFZ5NNVX8VflhZGPWELjuGelXJ+Sxq8Xh3230HT9w5akg1D
DMvYKblyTbAh5/tZcH2KwUs0YGK2FCjQ0/q3quSEGlsoBKQRcdQDu7VnZKf8YPPZuTGJfKZX1G3n
wkBf55zqKsy8SOpwtMw9FqeYgKfwMkZzvzVNTLVlpl0NbfY+1+zeghaXJGc+UEE8OLL53OZavQkS
2jXWwnmQ6XjkwnZQSntPIY0wZXN6k9TypkF5RqejbANtPCPN2UpqtpveVoGrRvW+TJrBC0O5A83+
giyHmUO78234q44S7/Sx8b1oIPVT1cvHLDW/FoMc3b6avg5W1jJB1Dlxw3ncxAHXQIH23+vn5zDQ
HoqU4W3Jmczt+zJxi6dOpQo6kqlpCk/TSGGrlcg4DEnnezB/nY1d00AHaAD7DIhYBU3RFcmV70eC
jEkqAzrBBZgLOJuipw/Ihhbi2A66s5mV7rkatIWQlDwMJHMrZhlvafa8zKlGsnRm0Y6q3yc36NL3
iYsa9rzM3rU5nIjIRGlca26kG/cVJc5qrGEZWXTlMwJ0OY15zoh4wWgVZRtnBhtfOSd19j+VjW/Q
I5sLb2zMx4GwVcJHzW2upNWunXa8SpvJqeeN0xU37ew8NnN5MpL2LRsjwFV0LfWwe1HHzvQMkepo
eSxrt2qezBLs7E/qw9vvMuBfJX2/iURpF5EjLHVblwyV0PXx+k8i0dDXpzTqKE5NE02XrFeck5XQ
WYhEepuqqDtI73wwykp6SpaDpmhDH/AcVeGsKxDoymNTa3t6KCAMAvy6cHmcT/o4QRexspuEA6Gw
GhICleA/bPjfZM3LhiNn1mitGtKk7v/rhs9RXsMLKrniDHZyVExjSUErJNGjdM46RKxuQyZeGaXh
EqEagZp2iv+0DYva8WdpNdtA/YN/ixQSlfVv2xBVYO7GMIPl0rXTTZlqxwQf9pGRn8BMYSmHAmj9
zmd2oFQMGTr1ZJKpmJcv//5LlL8rfZft0K2F56+ptjDN3xDrSTFNep1YwbErfcCSdq0fu5b2vMpJ
cGji534Oin1B3NHq6AaXMx4iii19qR9L1P2X3mmrMwN6Elzs4RIgmOF6RSxFKMLB0wNO0yhCxcW3
gisfNqTdDs2lVBoNzgz98FqhJ52nPvapSLyZdt8fRjDCiVNY0Fm4iZabNp2f//2frf1991sg8iFm
WwJny9/o7R3My7Dtw+BoCg1KZ1MWXuwkkycCa1caGtCKuT731cDcsp8PhkaYyJjT30+BjVbjOc9w
UWTqoB+EkfVHf2HHghrB5lH6/T6dQ+3QacN95xdyt275//onytovUINq7APtd6HtXw//e/9RXL9l
H81/Le/68fSvD3nTnyt139q3Xx54eRu106fuo57uPhCNtf8Q8i5L/t+++D8+1rU8TOXH//6fb1jO
csQDtNq/tD+rkwX779/mUVy95c1b80/e8qeg2dH/MGzHsmiWGijpNfFD0CxU7Q8VMrKKEYNwAKTN
f+madXXRNatkB/AtO4vo+Yeu2fzDcTjUsRXDpBemLv5fdM2CmfCvv2SVD5BA0CglG0gAzd9NEhUJ
2SmOIPNK+P5Rxik6RNp4ZwtZyWmm7BioXInzqdwLsFD9VdQRi66TawDAwSBWqLNscpJmUlYaM0qP
63OrQXG9t3oTfzwsOFj7tjYO64u5/xpBwsHsywhMLGKk9d6aJlN3HQ4hqLh/Pf3jtfW5dHXq/ni5
LRp64jK5qtFFwiKwybejS+AZmIYyJXrps0LsUmdDFiDwX4PsukRNUGqZdba113DLdYD3fawbF6E3
m1V5qJGaofkFjh0AbRe64g50Lq9SLRo9zBPf+rar9pboQ0RlWXOwuxqgdmaop/WmQZNCeG36JDIo
fNOa9KWyv49l4K770fLzndLayh5lUnn6kb7128OxlK8zmBmvmccbKwWGb4TUkdO5u5Aiu5TdfPqy
AlBAmf/p/UwNHXqyDZmLKtE59S0D/g1SHsr59Wm9UeZFgLXeNdSuBKcaYqejQuv39AHXELB1M9ab
edm+Hw/ZjpZz7PDpt1yw1bO9PtcWgIWHtD3kceUfKmquq3c7hnhFoGF1tJdGf+jpitRRpkLrovZs
NSBxuFEBkYmCoKixpX7bZmXABCxVdnMf3o9ONJ6K0YhOxDlGCyDCjGBnMQiBwbVQeSMIoVUp6MHI
VaoV0fPok73tNGd1qTJEmdyhACkO402g9M7JqYgzkdBfvbyTFjmKCK3Upq/AKAOkqMKtyBab2ozy
Qy+1GOsac+HVbDwIo9uWlXh3CPtbPcurL3i90UioPKg28tTFRxwVhb2zkcb8lIS1Wm1XU/p6r5gM
6n8kRM/6E1FNios20Ivm0CaPS5j2EQZh6nQ7O/SjQ47Q60CDx3OYZiNlIaF0WoKRhpLrfFIA4VDo
YuCojmsPh+M3p6KSEEeIKLJ5hpX2fekyCyYEeMuSevMxNi8+BC/EBohVdJ+9233S4VTtuASpnui1
LwriWw7RenQLAdsBFd1wqkwxnMDrT25ZgqjGm1a6mV9jIljc3OaavLoGhq27wUjob6tleffb3766
8kHtYCTyCQzdDKjo1jnWj9nW+tv8acbnGwtfKaeHxThW9s5Rj5T/w92ZbDeOZFv2X2qOWmgNwKAm
7HuR6tylCZbc5Y6+Nxiar68NemQqMl/Wq1XTGgSDpCg6JBEGu/ees89no+pooyGWbplmmnPKWN/6
8Fsjnx1RDRY6YDCMitnol5nWt8tI1XIhIJSsgq56FgMw1km54uA26iXTxLhJOz/aRAUX9DTewWGA
9RLkzJ57QKTg0w4i27Z6LfZ3e/8Ep4bP7xxABsHUXHrYC+YPOeGfA+WMVyBwDcYA314H6ypOomZV
K6ffuTq56HPCm21TkFCf/RX4VuUgfEYm9l/GcpNZ4UYbwh/hyAcUrcG0ziRBtorOCIpGtIBOzCRH
tZiSsgEwBNwYa765B2Dd792f83pDrVEPEa48qyxnDWZdp6wGE1OZtRJIvaIKCG4wm5/jViF1sYxm
rRtI47ymThZ/DinNhl2tULDPa9D9KRiCcmFrmF1V9mF0AFet+Sb1MnVAUUd68LQsqrbcubWDlmA2
5d8/C3/u2jV6jE6o3d1pD3Xh3S9ii0FqIA+pfx3H0NwD/CbncvB7eMUOM3Mz9Qfy09QlghW1MfVu
JMHPWMWWd/UNzCGIL/nNMlwYbQrHmJRqUOIvwrxNuYatAsWPzCF66RnD0fv6e1/kikg/DjSE/6zL
XqTJe3z4wm3iYodcWwOe1d+0GItOlKIMqqpzXBrtsmK+vMRNwrDCdcclmRLgw6c4XDWDCwwvaU6a
KfotRLfugN4VBNh8j1iZeTwraSD71cKe0RrGTNpgxMGxzw8Ds/sEZILTB8YqUx3+KRlHLHuu9Yvi
xWD7ia2nj/T0WG1K4GgHKCeEmiVzIOT97v3GnZ/8c89syU4XLJtNiOwI5yPt33EGLdpWMPsJyNAw
rfw46VkO/a/Lj10vqnWpwWvNpYNWtZBwxkcWj4FE7X2QD3Cw5gUFR3xyAItCiBRFoc4KG/IpYn6d
PxYYc5ASYzzwvBsO1l1DLQpuS0p+BW25dxEgEb/DteD+3CgAavuZXmNRZp1vPXfcGrqzdxmtHpxa
MW+WnPHbwK8eSIF297HIzmrQhx3GGgi/Gj5/PDpc8W0MN+04LQLLIfkpNfYkDi+nwA63Na86JpWp
jn7tL2YVLB10Y6iCjYAwpwOb4++TN3Cg7vfuNxEboS1hTgfbX+Zy9uOH3SMNF1Zi+yJjAii72o7y
BZamDCoPNEpOgfsNbf+EhkXx2tlot+N524OM+a+bYr4HNyrZz4gFN5jzK+9fLXzBsrCUefarGfqH
3K36kzkHs8DJgo5mMkZpjMek7DGVu+rDjNJF09HkrjL1DbT/x4h7bEvgT7okPs+iJ4c3x8b2MrpP
cIuNrUHy06od3UMcQF+CMZI5tEoCImKWaf9tTLN2DSbq1GiVojsHY8CfT2mN9SWy4PU59bdciecU
xcQiAlKDxGT84WTVuq04PTgZF9MYn2XgZFuTNnXn2eY2q+KGTov/mtOwl/007jDdbarR+t2a4lKO
k7PvAnM9zC5TacTTa+OHkpwVtbFmTpXb1K9CxYjfsldXDvklZ49njRh7GQIuqHkp5yf30qbQXeNS
YS6I3t1yJu6TamGxf6Ifw1A1LvIdrjKFYEov5h3jLquZr2WulKtyyFZlW87XgY+qbPGLM7nay9JM
l7JeG7shlea1jsQLRgySHKFX5NUDNrKWtsh89WFevEBBtiiCAUQQFtsNYJkOECdjGLdHQTfY+XNs
YtOq4h5r3jQYry3XJE/pv4Wd0yLJtJ8SP/FGZfWqaeBCBxN5F1PA7m8Qn4bi/7Evnw0jw1XSqXAL
S5XGjjJWyURb0x8msc6neA3oZxuqlpPOCI9DtcfbAuQoFMUstnsfWuv7OPbGTUV5tKzMRTd41UKY
zEJmijTd/6PpNHt/jHvWtBZlrus+mID1wHDiggFW8OGVzsGWCXRDOAAQi+NsZV1F3iWPAPcJS7ZI
8+lIKAEKiozTgXU0AL0XDi2KITkPAp5owMZhozkOFBEZvph1jf98nODLFjVi+BmpmyK9REC4LAth
bRiWrhBAEuIUFW+q1DYIiGYfLj1FF6VA4zoZI2M9W5EHCjFW2hs/0pH4AelMxGPvVHAvSu8tHQlc
cx37UkS+tWAGZ9KItK00WbtD2Z87QW3fkYVVjQZ+OU9ujMl/y2gTaD5Hqp678JaK+BgJABisdA5C
5sZcwE1/sUE/ZVWr7yaKUPJ4yqu0jBR1Ed1OBIH0xTAYMPto313+65NKLsdm7YAo5yPqvogpqFbV
lJB2lrElbatoVTGRY+Y87UpT3cYwSlYuIT1Jw0ARHsNnGzYshHafLEkZS7dCAU3QdGwLZb8bAvEA
Zwp7Q4cgJMttD/1fQApEje68G1qm1wRWAyLOoJsxBnEZAobBNewJJaRd2+fqqcydT4A828rgB9db
b2NlyTr0y28M1H+EUcdh9163BBiH2YU/zMJ0ox8ATGk/qu4Nx2/2w5DiQxFQ0VMubzyj+84IlhrK
dRI04lCmQsddGUihxooRTclG28+H/FDVczr3PddbDSSz2lw2KLGcKiAgaX7B1839RV8Pi/t3fkW6
/9uX7y/8f38uj5uzr1XxABxfWuyOwpmUZM1XXINsGarl+fH9Jv7nvfvD3kr/8WXBnnGDl/mMCKM5
pBM7lPs9KfRqH+q4q1IBUJOa4f70/SafX/X10q/n7veEaNm9/R+//PU2SUnKyf3h+JTCE/hz//7m
OsED+zHSF/cvf73wb//A1/uoNJi3i7ZIqY7/+QOQp6i2QSb3U6JI6Kvqb8l8jYvv0xRSW1ZpA7M/
u1fb9yfvN1+v+XqOtt5Mf5q/8T+9hry8WQwl3zKBcOPrZf/22vQ+efq394/mQ/p6rugq0IV/Xvkf
j6zzLUDdHvE4f3s7XIESkkByq+zGmtZl715pMPabwjBJuG1pkXzdiHnXdX9YjyN5boFEEXLfa6lq
bqN8ff3P4//8Nfuf73J/fdpgsJZDSS0LFIg9OUdHnEisdHrT91I4K5IULeZcFU90UBdyqNH/tzjH
EPH+RRm7P7zfxDPE7OuhXiuII25DPAvf8HVTaGG6FO3Qo9z7l2+4f/9/eo4zBtbn19t/vUb3/VtV
kc2sa5iRo1xx0xS/NJGPa4T+3vb/684jw7+5sf/f8RR+RjF67b/3Hv/6pn/AFMz/SVscwQ7bC8dj
XEAXsf/Vyv/1PzSfTFuaiD7aSkfQhJw5C/9IwgXBACfGhL3AxNG6wzP+kYQLggHYmuV+Rev+o/X6
18Dlv2MqGPM/8vchgknTkfkL0xfb0+3/CkepB20gZbA1jlpgPEnYROdgUqhlLWdT9v6PgVrsoHcl
8tiM+IXSjCfgnCB7/cm43B91BrmAeebfUCHYtzzKv9dQ5Y/3R84AsIo8RiDnVfjTzvVfhdneSk2z
TxHJJ4ThVBmq+iA+mL1gIBwBUk1RqLWYYaBaslMenZy0zLqoH4dBvVVZKo6uUI9kqocPZgN0MUgm
C2S53h5M14OM1eM4cOxrC+nqsXBJ/xSzEAIoGpAEkniCo0yGnROZ7YNtSnHhGn3PVqSPRLDmiNkh
dhC2Z1MfIRDBLzwoVKgRrEiyQIunOmWPNQaeuY6JwNwzjkKz7Vr2jV5NvHRxnqnA1J7yBLm90+q3
AVvsMXY0Drr+Kcqwf3IxBW8Z43crMqHoZJnje4j4Yul3MTommAQLOxfNxjaHozQjeHVU9sDZdCxY
IUnfteefvDluk2yRfB8o1GP8+Wa+hOVevJFOgBG0zvIO5PVs9VAhJW8KOe4NCaCi7FB/2WHxi3KS
TEZaM0/eJJYdwIqtUqmLviLRH0ozIIp2XtwItUrXId2HE6jQJ6FHwdZEp7uk0Vk8FMRgpm4uToMc
d2UbQ2tpYcVGlrPsYNNsSl5+SdyV0sLmGpu/i8lA8+YntrMyoSZD8db2uheKq5j4s0ROePN6PcWF
rR5xubuPTi+3ozDlxa4BImm0pPESOs4Niv1WOUlyjqT2TsRgspbSr/HLsOPO6tcwJxbGUNPMwiWx
p8YQRUwxibUIGo5D6jpLE7DdHogPvWKTGiyhniAtwri2FFWIQGA7ITZgx2M9dEbV/1+4OAYThX89
4WzOM48lQfdMx2GAwNf/NvL0WtL8sGo3xx7QBamxSHHzQJ0sLiQLo4vPjM2iPcbUJ4nvYl/E7Rus
2XaF+BS4VJgH678tWH+tCP8ygiUs878cka0bhms7ju0Jn5XgX49IizOr0vBHH/0w6vcZ2swNZQB9
sKp/7GYSqg4PlXOyTZdeJ95zQ9duQeWQ+wSH14dSjhBCLIPawKmWe9c6I9A9zoPwvQeXhZUJKHne
v7n83RBIJeGz/7NChUthAJBedSTcGY4HIw6Ty7ZIvGCdtM6ik0pjTMF3lGV0Flg4a8wFG9nxjaEg
HRdYFDIDs+33VuUgYXY1YyGdbsISmJxVl++IC3X39QzUKqoHJtnAs6Gd0UCTKCqacLjYOhr+IP/B
sNxBmKsBJUeS3thT8hx2Emlx5B7dwCVcRkfQmqaGtbcNcU41olwFRjVMdQGD/yqSYF6LJxPZUe+H
46PXzM4u/RX7tH0q6c4gcrCvUxNs0UkRipIwlPWRzUt6Hs9MOcu0IIFw0PdG2D8O9Ld3kcQKFyaZ
vbejYW9obr5T/e88sOS2TroXoxHRySMUaVlbmlqREn0ZC53T2NUJRAqTk0jmGjt/y3Mo3kgLnTX6
Y4B5ufEBSJO6rpjENu26b8hjMdbJNN0nPVFBOYZWTSqykCvaGow3VmCLp/U45Ue7xbl4x1w1qaVu
hdutW7PYc0glMlLytD0mn0mC4sWp++E0TB14vNkNXHUQ/xLXgHmoPl2/L5Hn4OaU0URybmivzZwm
na65p8hJyiNoAaQ4bQtU20PE4qR7w+ED0snmjXBv6ikw1nPhLLaoFOqVlBPGUGIpVlXHmybzOdI4
2m7SScBtg/GbilBHqzHZSGVrlLGjXx5r289XQ2sGaNoJx/Ern6BQgWA6su2jOY3P/EwPpL8+oVr3
14kdq3NriEs21TAsusG4ZOTpLbt5+OZ7+g7OH8kIPoj4e5K4Yb6iQnGWkrNjqY+Bu3HRdYsGPY5Z
+hKfsr7DY+2fnMC9RbhHNwllCQk80BFrXIGn0IkfQPJo1NwvtcNngOgauIBW8AEjPd6G0Mmayoho
GcVA+YMnrdOCZRa59Rm40aKDffHo0EmhIF4VfgmTeVDQ6KwGiUTnKdpO9Rrx9nNLgMKj50JD0rgC
MIYfzyNNmcIeij2mx24xVM6TNRj2w9RtEJojtbAYQNQmBJUJt3QaBxDO3dfSQbynWcW2gZK/rvHb
QfxYVfhSDPr9V8y37XJMi0sF6n51D1EPivjVNAo4kaLidIjMdJUQl7V2owkD5aisRdXQQZWGv45a
ugNEBIPANtkLoNgFiRSkm7wAltFylaqHxnkKGxhCtUYwRJnd2JO06HZ0e+XHNQz7cfDXHk2kUI0/
7KprdrYVXhNmigs5q9Vi5ttDXMTb2s7efc3GCzivPPXUvEe6VyLj1Ui7cppXVfgvbcfIg7iSfDsU
Gjmb8++hbJyjnmgDCSvFjtm+uYWy6M6ltUqWjnGVWIfZAg3uIgTcuxhg+a18IdGMMd/vdXyvEXLK
KNOcbV/ZP1GM2BfrZz6ZpFULNKCMUG3H+N3HOZ9FVLhOG33GbSzW/pyAUAD/jESzI4gd44Xqkd/B
0L+vcfdM1cZmk9G61qkalDyOMt5lcwmSGw4D5L55L/uehMF8Kao23ja6fK9yhoaNh9Zzqol4SRQZ
FWOiAdInvSiZz1yClw8j/vE1ISX4yPoCFeCjE1juptPhL02Dc5F9gQRiPiNz6rZojMoLYtVD1bKh
aloqGkUEdzmV1U0RYBDOOolqJBSzlmO95sIhGBjJX7nptZe86xh/dbMbsboEjcFIQQ/9q+eNDZhX
Wn12j+BGWd1ppLHNsdGiy62DqMV7POI3xoqePopRO9rV2B4z5rclKQN4eCva/djz4EHR0WLb/ByQ
gbUrKviT2eSeIALWdUx0YoITBd+6eSbyxF60U/TX+DmlI5Z7k34s0t7ZjJ37u8dVtYhkCoPCi/Wj
KqxfRMgmwLDQmNsGmV/CRxri9LyCXUmwTAKHvnPoOVg7ws/UT4tbneKxD8ryTYffdGis7kYrCZcs
i8mlyRyT0f+kLbRqFmCiUsxw3O+lPmvuJTG1Iaobrad5W1xSnSzsVi8gmGaHNjOD9T1NV9pYwIWV
fWhTN25sAWWGXlF4dUP/PMY6G7JMtCcyC3s8x5KL0QN4fnpRremtwOdwmnT4kCYL40iBzR0PfnXp
9ag+g2AkyS7sP+j0mUwYOAmVlCYsDHs8gqc9Cda0DTYF5ub8xpa6GnvEaLLFnBdxgbDpU9UWUCxN
42S0NRq9btNkWMPx6NHAVSctYdpTxu7q/qhPNZR3JK1uudQUK8kl9ikzo50zTfoOiH28LRBLqhzS
Ap8xJkCKtdwIh33SmcEtBD6m61uG3sE3fFqEVZAMtZGD/oAgpKf/R4jF5HgfGWD0tRqxUaD0Q9tO
nvTs434Zm/cqmDmF8wIbz0ttFybVWkyOvvQ5lfZGN3638inC4xeojV0Zm75FcxomLVmeDGt2UTOH
bESPUnq/0ozrNpkVhPVQf3fYN08ZW1r2Lc2nkUCX9FzjUlnGM4eTkCcb/xpCXV6VcDBhwzPq6N9u
w7B+aStDoJiDwmwPgdwiWp5WBKGVZAIQdTL1w2vad9WKpUiP+3WYO3PCvLYnRvKBluvvWMclFYFB
0/ms2szGbgPecjXHYMP0+RkKqHUpYn8rMpHjWQdOwhUHCjt6/uWOtAYzt9AeuXTZYiSXvtGvOsvu
zp5aesEYXWjOZu7e8fM3N8MBUsfiNkU11u4m5Qo4dDbih65m34n7xPGxFusm9sWExcLKoD+nmjDn
KFb6dqH10rrm2m/6FfIueZ0J7Xh3E3Ja4NoSk8JNV+ifZZLwci2iAGvCkeiPVTindSSdj6mGd1ia
k0KsVjdLbbAD1mF+kt1QY96WLX53KZzy9KeAxLcxPRYZbW6kXahp0K7FJBXU09QByNb5hEFQWJBP
Y6+DKB920UR7LPFMUBaEzmTYozZVz1DDJTkIq/eQgH6G/TIxUQoCMWNNFK6wAGudCCN7H7vINWYp
sR931dv9U5kz27uqPjoR1EwsD2nn6OJzBPtOtcEO/COiQsKm2pSbEjjxpvfZeVf2WG0qtyaBN3WX
PdAJiMmwRTxGpct72DFHxuER0bEK2dOvOpJ8tomCajJkEKAnqz+489IvvbZYhxjPoDOk+9LvBWUo
EUhDH3DdsspjWVgTit+KXJSI6CAizna+lv8gIa+9MADsXMEK5u1HaCprK2Vr3irxaJGwt/a07Bhq
/s+hM9F3NPEvOy5/UOLax6Gt3R1ZsQayYG+dVHW6GJoEXHnaC8YJVvreT9gaR8dDRKy7XOQ4lXke
gpccSzAynbEoLMZwtdNB7DD3llLGCX/GD4PIMyT//tIaTZNOF0SHuOgnhlc+2VxxUK+QE3koM9hb
OR6c2JJsBqb9JvTjyLsFthty5fHzLfSA4OS8e6xsl74wHnEHHUj6rhdZUBC9WhJO5pTlq1PG+LXx
wyymxrUehuF9JphYNxBZ3o4RyAR60Lz4DOScXNsZGjAtrI2Y3Bq2H1wrrMNPPFH6JUMhuLL9WqwK
hkfYxqY9qfbzpDB8q3OveWIk9iS9cdt1NXyukTBYi18WuubShHUbzrN+QtddEjC2rW3/5q8SA6pP
EcGXVrQKm709GT3j68JamC3zYCfKb12dvAZxKZamkuAxxHwW+GKiycAC4MN1CtLWOjngHxat7R6N
NBkvcqeKwjtnPYCvktHOTm+09kSq1rnsgvTIgX0Ew+TenMDMiQOSFImmo5/ByapNWrO3Du2rZFaD
9KEBIFlzelt5jOv4zDo/LpRrNgS5ygt7gPTkOT3JhO3DSH77BoLXeNVp5BhunR0YcpI8XSQGBoKK
+j87O+Cej8yhsIX7w9GpbedspE77ZzdXwBshOpGk+sDFPiqoHLSG5oFk777OdSveAqT3T/qcA5V4
xvF+w4CvIQv1IYgMHajC7K5gvOS5pb4TpH9vIcN8ppgmD71iw2iytxqcSHu857r3Tau27dx2I+GT
xtfkZ+wVSFPyG3dJQWGQ5jeqY1MyMQq8FPzVADAyJrrjeL9XA4NCLMaQ25YCllWlofsp6xM7NG9n
GcZDDEP9kf4kLJkuvxt0wJwmZJObPAfVs/sAg5ZeOVfS66AjiLE6isfKTDduaFYPddoD5DclFh5l
DOxFtSg7stVPiYLhYtd4YGwMdOeHJjPQ+pgSszHDwp+TSOw5mzV/pAFq7BjXI66XWriE2BvXucsU
KXgLkOWfZDSfWYXwV3aXeIfOoYxQbj0siYvWnvu0+MZOt9vG9yzLvN6XfCSxMpfBuq7i8cHIp4Z4
9yAmLbfOjym9h9Aa0ketxOWTASkhMQVbHhT7oxeZ+UM/N720wbqoAY98R3DaNu7C+JkpmnMoJMei
xXr0zCo9ncYy/ESJGbtPeu26T1HdsCQYhQDd55C57Epzy2U8uc0sjti01FEvMyqVhrWRfDzauvV7
OUEWiR0ATZUgPA+5inntvOBJUbFvLMdPdlnUactxIBEd4/n+/kMnVropQ79gIGkSVdcY5/tnRRrG
nmr41rMXvlZVhvd4bkJWpkiPE62MlR2YkOqJfmWfnO3qQD1MwRq9VX+l+oIykLYHIxnILe+9kf2y
m+D/wvSeEwYe1S+TC0CwoRtwbjTxGLjs0mrHQAuj6Ruj9u1TfZbyVzJFQN17liWXWB6ae7g9VJMn
24atF+PU2D2WTtAsR3/fOX6Ij05f0CWcUZkJ4xsvDZYDxrZV6EkE3CE/khEPCFdK/lKt1z4XbCh2
DaP9XdtMF+FC8ouyoAdy3wVL26zjC/oG8BxzYpSlo3VjFMqMeOpzmyFvu5xU8Jh3NCNTsh92BJL7
XG31YRtNxq8i96tj22fZKprjaTNlaJgHrFWR+PkxG2RA2xWTLpJJ93i/sUtyyKa+f3KU6R5VjwNY
kQO/u29APK05TCGolrYdjINlQLRF2rcvTSdkaM7kuxYl64VJJwa0xjT1vyq/eESEdATaCBIlLj9C
q4WKTW98bXKFwv3LAJeswpamBxBSy9trDr0fPRlcPt0q3tiWU+8CQAht2r76Wf3SVPq5MwBwFfkZ
lKEiFzYJL3lhGCSngXcagMNwycA5MbKC1mnrXZFxgi0mAbdzfZLG3Ck9+ZhfHC+2jnVTPTSRU+Lk
ar9jG+T89vsz6k6ARUNo7x17OoCveA7yFAEAhWTZ5tSNXf4dLfy0bFuKW4amO8+WBXgefvx2niGW
ovyAzferxBuw8dtvGlFwkxDIEaz4HIR6vRk9tjt5NkzwwwSZmKUmliMBmjtoNXHYEnbg8a8Bw99X
qCVPpaZusojisxMW36NY69l5+h/OXOLBVsrmrfRQKAj7MzKcrkZDfAP6wulQHFunp6eQUKvbtUm/
KeBDm4cCfQjt7I5RzYaFpt1kLONYxCR21JiMHNcx6y11nLnx0Lit+kxbY7McX5KG7CODmGcYfvpz
6FThokWFSYemhBY5//3Zuo3wOCZ/Kezqm6ZksQUCSymUqWRjiIZ9s/U65mzCxjwDJm/w54AigZBr
pi8wXhjH2Aap1VrnsQCU1vX2FiuoTVFBI7NJMe23RluR3q0DXWmih2hc96kJBkvQs2EnOFxhVaNd
aKpt0AgJ8Gz83ZuiPpORAUTBKzcGnc6tCgkTjXSiPnEprG0P4hO9JDI8ehbCpnNZKkk37ZqiWWlg
FegRKPIfAhqVVWw9i55yZqjcYpVASlqGnUsgtkcMlxltKRN6kDmkdN5R7vHIwY2YZHRf4QZFd2Ag
Al6x04kPa4vglX2vrO8e0t9LY4tHcEPg3/Xw1Ykchz+tD6wRuuFKljLc2W3wmZLRTD3MNUvPmZXG
dbD0nRrWFc53dBX8qZZpgk6FlgVFBp3h3xAV6pOWhdpTx3BHlGQ03ZspXVB/Z+zxWA2pWgPnw54x
oVbJG3M5iiI55K8iohse8ltaWA1bK1uUn1aDuYdMyU1nUV0U0JjQxYFLMCL0wZNONYBWboeYI2GL
ZVzH2o9WIvfY/sf2NhvADbqCto2w6e/Qf+/WeR21QNb6Yq2J97RvIcOWrDu96RY3RRYbyTIHdl42
qB8E06RCIAqaW0GJYRfrvobxVH7gS+nffek8l6wcU8EgKgnO1qgKYq+JZPEgMyCF8CkzDThzJhmJ
rl/06yIzZlccdJ3YfJaV4e9DW8bHoWtrGj2TOPA5/U72uhbTBb137i0+165d1xdLxo9/uIpTfoUa
B2CxNKNlFAf+q/K9S0MOPG9SsYA2vUaEZTst7x2JDk4rXRZ2WxCJevSfaBJ75l9h+C2JW+jEOolH
nj3Q8Z4qImZdH60tAsmDD40Z1wdFpS2ipyJEsGzVVkgZQ4K7AJbx1I52CUXAL3GyVdXRnW+c2D1n
eki65LxpiczhBqRR2/gZ5iKTj440vEnRNZL5JjTahOP2asSJMeAtE2U3U9507/BQIyHiBPceyqTQ
XkVZugvZ4BE35kgI9Olz6GK9k9K4pUYarVrrt6cR7Fq46t0KG49uhk31VLvTupfm7FAP3SNt0mvQ
28VhSKEDocJDJ1iFhykR7+CKQOiUVUL3YAhubR9/4/r/o6yl/5SycjEvqd2VXXTlLp3sdknXJnsW
Uw0tNVHLKSnm9pFvbivmpgtQ5/SQXWV9iyb5M20pvtkVGQczgSBqN/mwHVJcrT6GztzrINtJo+U6
LvK13Yz1KhnK/HnS80NtevleajHat6Fj/hswYk2r0nlhC7RTLsDtXimCdDI9OCddQ3/GjIGX9KCd
fG96bj02/YnP2MB31a53XO8qk/y9qXo8ZLr5XNufraeLlRu6+nVK6pMPd21TmzGG7xJfIyIu42RN
8kU4RbCxGiAfCh3l0TDLF93j4+xbExPNjrzzcJi+Z7Vo15bz3SpTwSW1J/o4gMcDGNacU5hYdlW+
BUOTHnTQLQl9TcsEXlhKxpFMaU+Tb19DfBNMZPXhG5mXv4N0ohyk63by1LDRWUq/F5X5CA7FZ6hN
SC3o5dmo7mvbGF7dVdmKLYpz4uwwzkmsdasgkCnidna1UwzoKIMcEBaR9ziE6E3hloWbKfWqTTKM
I2L/6LsmR4Ckqgb0mmXpEuqjdlCZ29CMY5X0JTtMUcTeBhlU9VZ1mXf0Cata3b/KNZO5qE6Ql12A
LEcVXTJ8XFYT9YTdLXrPGh+6nCIt6cotXIJr0EVqDy7XPKuMUE0x9lfOw3jLqb5kLKaDKHO6lyD6
AKkvl6YR2PvAo2lCTdSsGGFVZ9sZ6VP77OW7AnaNG7TJN6f8HKMQc7VW0gRHLscaQYowobPwipN8
OA49FaNWezfKN5qwjACnZuzWQM1J0RFyk91jQ7sEk4Lt6u5qaPLTPexzckcWrolQw2YODu3z3Drp
xm9zRp/MY+00YYfvp91zIOPmyeu/gTq/AshjtMkyshpj7ycBy3S/48lbANKQT4Oo/SPNnKs2Tp99
V8jH0FrTwCfa3K77BQFUtBiN5PfAQrVqauujMPVnEQp/4QD/36wGG8DS6MPuGUMMj3KwHuw23sgs
0regqx8Sp3uySdzC+lWsVQfoGsIE/SYN7E2LvFIzQP91lBK1Q02utWdJbcvvst0Y2g7er4sqiNMH
GMWR+ibm1wbSprTTjVcQNwqJqAnUzU0TiQQg4UhU/mnoRsjsYTmPUoQx9Ruj8OYIJP1dIkhcMnz3
lpgwOOlJkl80WpbTEwftRUESZ9U7sjuTU4ati50CJHT8hejrk56nwTmKBLSG+V4Yaifc2/5eigEq
GdHmaoe+43sfei99SJfAsQJGYnUUMtrn5n7vfqNNrX5QprYrsDtfwiKP8B9Fn0BYUh1QTR1dqqDf
t6UaEajMz2GEiy59SxSGJMEVvE6b4FHHyN2XLiAYix3Y5X6Dky/cdOhx/jxHwK2xaaRNwJw9JBfY
NMmFrf+0D6GJp0ORXL6ev98zdPIngfmIBchOPdZop3SVlxwcUZ5s36NCK+tfXMhZYms4PuwhESlj
zF8lqOE3vL+7DFUHc5yG8KomO54eS6offB9w5+hz9hhpjYA12ykN7avtFYSdToTJGT6bXx2Z+lrz
AOfoJnZeOADqpOJqZej+oxBkKY82kCqiCEhPpt9HL/6a85tdaiyCrZdd4oIOmRWI957Ka446eyn1
6nfRx69WH+2o/EmIpzVZ+yPFc00rR47WtrFi2u+NfTQGRis5phKvlJB4c8bT/WdRvAmhPgyGf13Y
GLu+3poGEFywPxky1pj4qk0TipNPGOua2o5dmyCGkES4x5Y5aupgXwp9JHMTnbOFQRXnzox2gU5D
I2UgckDOpvpHMfgtKLnO+OEyL6KSsg9lP7jrotaZ2iicMn6SXiyz8Ja2QntXdNkcHuIQfAJQbDGo
nW2XZAY3hk5T+m0yssPoAo6cDNiukefeMrIfuRQ3F2dSG8rWTgWLRqe3BgGNcTScU0J8gUvNnejI
6W4BLXEQzwGAW6DB2m7Ihuib5VQuuhX2ByQc7wCU08eTGWnqvCEahreZQqaPRTsnRcD4hvc1h8Z7
Le+pZ3NV2O5SqOlkWf/IsCNBsCULQaFbJjEAJry75jicFepl0LXjdfB/pIOfL8ISl8FYlmJBwrCx
7H3oMuaGqRX74dyF6d0h/GaeR5Fj/W/Kzmy3baTbwk9EgGSxONxKomZL8hAn9g2RdBLOU3Hm05+P
CnD+buc/HRwEMGSnO5IlsmrX3mt96zvZip+o84jg7uWzVzmbeI6/jwbA8uW+UCBjkxgDslU5f81x
ba1K0k53kTs8ZVV6KfPgkdlxvTZbaAZ6OtZbWwUnUzjcBSGHM8ud1shvJr+uyatjTOQ5LS2eCJeX
E8kfXvo97RympiBS6dMBJaF3HG9kae/zEPa5CIqdXRUIsIem9PWuxdGaPw993ay1rj6ZyeStGuig
nLus58gkGdCwG92vEvASJl6tUarPZpkSdzKAO9XqH9LR95TtWzPV8T+06YEVnmZ8tMUlxidQAGjM
5/rJVLLe5rPcugGDJKE5jx6+gE0cOhX9X8wOfUhaWRF9N0Zx6xTdRysg1r6IAEzIFuFV/MOxDD7I
uCNuHEm2A86882BUtIGOXQlAjymLa0ODR9gwa7I73iHV3xlKvvG+xtVVjBoXuM1FVbYu5TyZPvCP
fKbW7DElbZSqsRA8AFQsNT6fBXLid0HBaAB+X9Q2e86cBVM2yRCmommfEscwF8MelxA5QVNya+zl
TJpKA5skHjyymtlwzHIADd6oZ9ukbCaBq0is1u/JCEx1kJqYhIBE5AiTFt/DQEAJp3KwsiNbRejU
51DFqb94NlOoNNhU13ltE5fJ5Rwjb/ITt1ob5L6XLvg7PCckeGge0L0loLQDRRL2BbOygv6WZ4gL
41DcM8aMKtcGpTR4+rcWB0ls1JT2qcJVAhoM68d32BRinUMsWs82vqM8+FR65j7L6aUoQ8EF6ZPn
jkT0ldrmpfVXHmZMV6avKJu+pqxouAxqPHUIarJG2dsh0N/riZYPHQxMR+K1G4CnOC95Z7TbudgG
pjvuHad9KHNGtaBWH4Q15evCICpuqTetQba4nfqVOVPE6+6Qgs55V0he4L9GLm9P8zwNcQgOESUl
pt6jjPlQ7cWHRYAVB7vPSZJ+A3GAn4PFuFCT78VDtNNd72UaT7UI3kxWog2a4XHrjtaTTrs+cmku
Wy4n3zj9Apc/8sPK/Ksqw9eOuy7xsCIk6UihXs7vuZf/cPoGx0B5CnqC1yr1ltvdArzrGTXM51IJ
WqeRSTMCR2mHp2zba/3NIFGNY3wQP8D4+ZYHRDVkRDRw+CjP9Eu/ow54D8t+ONit+7OfvR9gRQ2/
xvo3KFf/E+Tid3Ga4wj+GJ7jYZN3P8Al6jIXbpKRaNKlKZJt93Nl49RAM5qtoyEUO1NEBW0J02Lt
D3zskANzwoeUg/6mI/XAt1K7QSxpR7uQ6ujftXMG0WYftHxQBSS6XhuRLwSMBRHxNy2fFcyREzFL
IG7YFQe1tL9sL263TmT5tOjp52feAzEf8dLRyta9G8FSidc57tiNZlCXDXPAESU3zm2HEtWcnv7w
Aj9EH5qu5TgkL9pLYAZL4R088LcXCFbH7hovDLBfNlB/S0U1UURQ4GJtB8cLMmADJHwMmDjqwEI2
gAzxHJaXf38Zv2mMeRWOrht8joZwPevDZ2iAotRCpIdH1DQMKWZcOBhlMbS8lzZFJ+lCbIkRYpIy
y/4gb1z+6b8xUngDyNnC24XOWTfc3xgpdeg5Fepg+yiWkXTDuDCJY9eXg0dQ6vIbw0AeUMiUfwq+
NJfP/sMzG0BiDK5cHZafuwRj/u2tN9wyKYssl4yg4vqK7OvYDtrGCxpjDx1yNw05y1ZDstTs/iyd
WW1c6zbdq728Wwi+8c+cgALCw3r6b8UIWmbuTlmi+gcJ3ju3KeLROvxJnvoR5rK8YYJQAdcxhcUl
81GeitnZImintTDUKPorGmy0RUFQMnTYpMLqb8JYMylQewR61izqNZjw7IwAV6EA7actqsRkMMtz
mDJz19oW0XUz7VNTPVZt1Z46vfI7hX7PEdqOuTEi8vl7jnFpNzRE7dSMJlY5gotzZUZo5Rx7TSs6
QT2RmDtG0w8U3sbL//fqdCVcQLR6MFwYMn74oMrCqnXeafvY0TeGoOGxpYnar/vuSyMWi56iAWw4
yWeF02b778/9++rGczsGWDKb2SeS4H9eJBnZsajfyVgwIKMW89hsEWl2fuVAdVzapv/+bL8vV64k
usOV0vY8lq0Pz2aDrK5RS5LoYGo/hrL6hMYbBird/dTIf+K4/fHvz2d+4JosF5P0LIExD2kxloUP
b21a5zWdD7yJJG05fox/jpJ4ZzRwMcpuaXYsI4K4pO0fak9VpQpkXnifg9KlCUgzi4GEYx1EWIGM
XtRklQcIW3CqgmitldLaLuTVuQ3lNWxq/LB0cv/wG/y+gLq2XBZRTmKCRx/eMrjkwTRktnWMEs1Z
07ModkmjbkbnhsfR8eCRGNoXwSDMhqd1QlBF7EAOHA4+ESNiF4VIVeyaAG50Zk0e4wz7wdWqVzOu
QmKePwWynn95bP4B9/m7oPv3xdYlhJPRLm87+/3H99wzh1if4Q8daTXQ4JdMOySoxz0KwIMRlMam
WIwOtMLDXD/9+7tl/Jc1jyvZsQUNaMeyP+6HDs1bnjs3j+PiHqgLIu8AeAN8UenJEEzzA9VPD0aL
vdVKWmZdi6ZWYRdfofHr/3C1f2R0LVef94vrs6ToSrG82r+twBBqCxF5tnHM7Jr1alEPzYvm58b1
Rzx49YlTOTcc9aHmEA/w7++F8/ut7eHSAThkOQxsfl9WmHW5OhCDY6Xrb/QEK5QjYvoi3V0usqc5
ZgQtZE4LNFhGOHqCl5goMw3l7rsTE2OeacY3BQB17kp57QVwtxAsGsnZakbNENrwVWMGl9fRMm5z
RIlRBdYx9DrjlOLxPEoJYtvs9V0rC3sJapg5+LfGJYSfLeizrDCMyG1eAwppJtuDw5B5m8TKn3rY
4x2AlRNDiWVpkJMJYpsVbG9VqGaNCSywHZlIvxrKdE8Z7GVG8Z7o4ZM5u8028RgUDkawDwFucKFs
YofEH6Kl7N0w1tUqrMgzFP30Pg5iryWokrQ8fVIahRtF7bnpsWKjx2TY2XCiSjp9XllgcM9Eozy3
YXrrmsjgdAZE+t8/sP+yYXs6RigibIXJAeK+mP3tciliTo8TEZHHcCB8YU7lDqXBtyRq3Me+1U9g
504qJaygSwwOMo1sV0VSvHRjIA/6rBgu04INgSy2ZgdW3hjoE6BlZFhSqUNXy08ANrQVDgXzDy9c
/n7He7rDKkt5TGoMpMp/Xudh1iNboQY83mWiEo3JrE0/AeLJb3mu3l1tAnEgnYeUXCqsTxkz6aK7
tR5BLZwejBckNDn1F2tWrJ+DLF7TfRaoBwlIZ9gpDikYhpWdvIZMq/yeKd+OTD4sRxWzhoaxluF9
EcmAvN7QcuskyHlcw5QMjzAcbvfKquXcf85viBVYGL3R9GE30UNmtnyycvE4asxCMvWXChA9Ew8T
MylkydzXdPDUMHlb7d0VUBtkHgsymZiWzVT3gnf4moPyXincYPuyReclzeHt36+K/2LXgfQlccex
oHITmx+2MJ382hkEgjxm7h7sZ3RpHOADyNnwF3mZWIVtPtGIYyQI9aeEMeEY6zFCFJF6VbhT6R9W
d+O3LdUWvPuWgYWItQ1y2T8/7DpuGFyqaT7y8Q4Hh/gGF5jwSFbYhcQGZP+PaVsQUlyhexz1ahvN
KNULh8FbHJXNuYuNaPOHt2hZR/9R6fKSllx13SbhiUrqw0tyZxNNNs3Do0mgHDJTe0WPnoEh84Y0
MmjPmMjrHFufHuj3Twc7a6F59eZJGI74Fdj9f25+HxOiTXCInBFdy9DFUrzKD2t+jjsHAibRxjIE
KEiNUByatt7FjAFXpP3MlKukpYbMPTetrRkbp+O1aUN1DVOSZKc6vzHXD/h/OmtTc9rlMBknJ/Cg
7394037fnWwKiuVQgrmJA8LHo1kmongEqTkcNUWMC95J/ZCH+hl1LPHTjB33NGDJjkDzfw0Wfqq3
q0tubVLQo7MWP4kZE8rgyE9RuKRAAXlbKeXm52wi2Gk7IvR9quoxJzrAvBCpXj2zQuREXsMlLIfK
N3H3nsu0AURlpcqfS+8tKNof+oz8s5xEsNX0NkdnVRXehvxlVNsJQSB3YXVUL4ELrkRZaDeEHLU/
rMaRB1kLGN8TcYetCTsCrHh5khGtbZRpW6tzHcjAYE97wyn2NAsE8iDb285kX2y6ZJ6u3NPgAefh
SG80QN6ouevSkgTgCMbC9y9VO7Xbfiqt3f0AUjLQQ/0q2vOMWxJ3SAHeckKC0Ptg7s1PxkQ5n6Th
p9ys3rCVM7mPM58ELuJJA/en0tGD9GJ21/ReHsJIkgDcdd71vogmNA1PsMOepxoYajnjjdD8AaXV
OTa0p4Y0rl04oqUg3OYhrD4z8E/wHBBWaKtpfz9Jx4H6ORYo2BOPUNOKnYDEsdC4GFnMHpcH+8aS
4x9qjt8Ou7Y0OOnjN/YkPMHfgKAFDhnUXM2RBDtOa2p9r6ErwqfwAG+1mgHCMP3/735pcNtjX2dI
4YiP9WYb6mbbjxEMqzRtt1ppPWRd750SElYPSW/Hm9kVu7YFirWosnLMPL/0CpKwqfO/31TmhwOO
RZnuuCY7IWYwqf92TxVYP4xaSYvRtPZCaFBBzCyJJJqkYYvsd4d9wzrYUfCgWR2Rm/g1ZkJGDrJ0
vNck1baRGhiVQReJ4+IbhQiNY3hgFULHUcupnTxG+XP0KBj/EXlGUMlMWKdMG78cR/NPK737sb1k
8bvYwgbwKhlPcUZdrKR/q0isjEmlhWj7GI01cZ9aZPxiGuZNQl/7/j2WReN4f5RCIW6qCRrsgkVL
WpzQ8KF56AZInlaZm0PvF9rrOKbz8f4lpopH4j5SeCqyfZafS62keUjrYhXCCzyaY8pAoW33AiEc
QxBivdMUA8W1I/CznhmmJLY4xjLRcmhl4/8+1FGmaCGNZ5zj4khe8uRLu/mZeyRTxCXRobIhjB5a
I6zifIR4IoIe2VImgMLIdJ9oFXPtBYFH0nMfQLiccyjGcK14OGEWYiBxLJYv90deE3Og1KG2MbZZ
SDbcHI9kEmOWUclzC1kVNXYd7jmLZvvRtnYmoYp5PUbPNagyk1UMxVz9ksOIlrXGLhCZ886JPkU5
gcVOjZ2NWQJ6cc0GqqKil7sz85f9Cr0gljvi9eSIH6ibGMtUmVXftPir0cIME3l9ma2IAlzF41Zg
0wLdUobkC6VweNCSmAw3nhKjN16KiFADtCw+XGdGBRkDVgOuLlCsNAYLw7dT7rpnh7xXes/BtiJl
/F6eEWRzsxJyiaslEC+z2mi/xDXcXyUz8IeC2fuhAwGx1p1CPrepGW+8lKuB4wuTeSRCG3JL2rMm
yu6cIH7icEGmR29a81q1S5Rc0d+CoNZfklD3diHaYWV5wTOe/3VaL3Es4IXZl5oK4jocc9R+1gNJ
n9m1ThDMlikKLHuw7cPdrsO2pa1CkG2kOPeIKdoCe/uEXR631p5rMFyNRYR4VWjFLoJ4uQobjtOe
DMtt0/yFd3bfgt9/GSx40WkdEj3Z0pKfSpmfUbksaicSe1OUZyE+il2LyHWHcwvYX8v5yasbZo+B
/YJgzPQT1DW7MscPmXYldstYY/4TvtIjumK1og1lWHs3i4yDmVv7kMM+GvUZnF2gjguKidFHWtTG
lyKXr1aRf3GbEGFpF+ErxRV/MDu11XpH7kVoYOULy4OtY/GvIlx9qjc/I5yldiYtxh8UWRvA2Aee
NOnUeONlrlobe/yvDqVOJJbrqqeyRqWOkezpbkydFlnuWHsvJvouhjD0MsF4E7IwdtfSICCs0JKC
RFHkVX0Wf0YJW+96l8vo7i6GFNberJ4Jkxbb8V8q+qqHs73zGiPbDRH6vkmHmlgkRGmY3HVwqhyu
1xlmH8qYlwGN+CoFbo04iW+zmiSNqDZYbXUb3QjdBacbELVEYryRZscQpE+abR67pAbWOon0WrEX
xBUyL8a8OGL4g0JKqq0eBOIJvQBPP6vnycxITJK6TzA3Zi8bDmfCzrt2iVT1yoMFnO4ZMkO4rlQN
iDMm4EHMTFgL4P/7HuvtZgG06rrnIyDI9lZYeoiGwmXrnULEtjoSSBWdaZZEBwvcLKdwbohCdNpW
ibTZtKhGNj0DrAfbbGjmONRPg8uG7zCh9kqBQg9nwWnYTemPioCLE9q+CtpZvChTMJxkCCvPXvHI
SaU90+rNfBqQZEA7idi6pUWmjVaGB7dvqDLtsH6hriVhs7AeqZiwrHjNQ9F2BvkvAO/T+gnjDjEZ
qmONaZo52/StR0PFGocTv390tAuw6bo73hJZTDcUVBFXwLzqB4fgJStyb0TbGNeKmwlepL4OEWMe
Y3zwSwN3OPa1Bj8VP3HIkKzTv5TVSE+uGF5SYmnYKadp01bhFQGx+5ymf7ExMGFthHtsc049nCTr
0MS2iZiXZExMFn3QI4S6eaPRvNCWN7Z6PYl1GhXZcYRrlo/HKY0drCXt12wq1A4kLGluVdptFLKk
E7DWp0YfySPwvkZdePDwycCfRAQ3IX7fxoy1V3YGI1OqPv+Up5+6RgC6N8NTjJp8D9n/yJQxOWmS
LU55BHxFRYWu0bEoKyuWlCctDbeVhv7DKL1r2erOdlS62gVp8mgVtPraihu/rAoLkCuetA6F+SHO
C/0QTvkntnwWKjSqvNs6jT6v6TAkoW9bUxN7WJBG0D0Mg3chUWhjWJIXzjQ1qVARWW5zqpBOE5fq
7bS64m7W5cVLxM80tDeTIJ8bXYDnB3KUfoxqqgiZd6eJKk9TTrlcE7pcWO9BPREh0Elz27qSujlL
r6ju+RiSCpAgpAcmwAPOL20XZhgFcIvNF0aSNNp0wgYN3MRLepfm44rJd8Fc45XwSDVQ+oPZ6eLC
sQWtGnya66AETn5krWiTTEJR6dnvxlZtSsd0zwjoOr8EULdFuqWTScZb32bTtqzT8SDJP113yz/N
UDhekySLaa/soSE74/PAKuSTKI0it1TPtRmCVgu7EfHEzZJCPtcslbnTFEQSlMVu6NthPSsbw0mf
YvEJOnddB7rh804mvnQkXsqpWSwj8bmNB1R585h81b1XO71Ycee82fA2GjDU+LVKa5WMQ/+MSo1w
TDrG5H8yZonk19yxURUmWXTwtNavA816yAtr8lWvbhwpv5txvXcBvh4MfWNRSnEwGr8j58B9mDeP
jmMQz1Yacm91zoVo6YtJjxtO3/Q2WSQLZWF2Nhvd25sqX9CcSG1D7IkEFwzGjhLN7+LZ3jeYJwC2
6QTgWpw6Iite2xNthrbpI07N9iFPa2NT1tbzfSzTtSI92JoimDQp3oWOgqPt7XNb1CeLa4alVQCz
Sc9lYqmDmXaMk4MQo3XfWgjzhnEveBYjr4aTXZS7OIyMs+xt0qyy73WbeJcAWZCgwbODAn2rR5Hy
a5DDUgYzFGcjgAB4KiavuqAvQ1JsVdqByTOQF115fsrbEQNpoBUEQWBKnkrPjR4k9gljMtxzreyN
Owu5UcHw9e4shzi/cmvCG9XcnGu3dVfSgyDjte36PgxpK6Gtuj7d1DWpLSPSVn+M6RGVNKJ95vlo
WglSTRNQfW5uPFZ0R5LuL11uiaF9tFTgHWI0JasoqABUglrbWURPrewK6/uwWBhxiOITVoJBXfQN
afG4r1pxQ9FabKaEuKzA7oIjhzx08lij10btqjNs0moXm/JrHAjxIOdmMSolB1PPiF8brC3zUCJP
cswLDl6fWC9a4Oj2s7dEpFqJdgxyovrskhNoWg3PhWj0U2eFG4ao07qdrIJmcbM3sP2alOZP9PZe
8snUT9mMXmUI0kMWZ5Lxdt/7kyOiC3KS7TBjbwZQ4pyNrsV4MvTxkf4jydAtqy9twZwDs7zZWvzK
Mq6OA82j68xmLJC3QoiMWEDa9NLN0rvSOrFjBJQxE0GYGIz96qZ/p/tXPdqPd8BJmDrj7V6HIpoG
7i6iM/W+YBlH0q3VrfJBEROhrWYodU6IprDj4pyJxLXa7oDIo9mEwu0fNW846GOoP7Sd1qCEh0lY
STvdFZFzTXRL7bQ8wzQzI7yDWYBQpYm/OX06H8ahw7Hq5U/KSNnQcu1ZD61ql4jGY7mHKzfLATN4
HBy8sa6eihlQgqGB8rTGcB9UPNfYp5970TzX+fhqG0PwRLcIPVSVmtcekzXtIQAzU9Ig5iN0eN+k
nFrwNmHN6+cTuO75anaAB1Q+aO+TyK44kTog6j+h8PLbKv0r52Fto8z2HCumozUA5KpNjYNKiczU
La4N0h6IydIOTYXzqLeb4Szwh+7t2v0GHcDEOXaqW6ZkczDBzC/ryrekJzBuQHf6JQJugBMgHmWc
irloZdcTeNg8+VRL04+8qnhEjV0e4sgFTxp1j67Ina8DN5g3YwvqsqY4hogjnyobzQ2rySEm33M1
jvBDW6yZd618NebRMbG+2LVGPVg0SJKrBsh7i2Tt2FR1fIjy6RbWc7m1rDn4QmLaKhptMm2T/hb2
8J9l0oiLM7MrK6TfUxyZt0BYV0+OeEAGkZ2JWYLakXkvrsDjiLzvoastMjgn9SibqnnsexSRfTUT
1cX54X7dDmjC14OC4dKQD7frHDE+jYMyLkknvFd2H8+XE3p4jD7bqQJI0KOP3ZD7pTbeMB1mjXMe
J+xXC5r1Sct1DJa6Wez4ZD6PqpDM6Fhtg4RkTg91aKHy8HFBylQKcfyUjhaAJjE+kxDIGpL2ezvD
2E3b0H3O3LdglgBQDO95AL/yiyvCba0IVYzZ1pdxQWdie+Jqw7xYBowRCYSNGqvykyJVKxpnaK6K
8ZDrAExJVQFR0/cjOIDeLzvqAUi5AC6ydN552QDdICutM1vNBB/CRIBUFT9pZXg+UxVz3ai8W2vm
OB0giJe4uaTYJoj0HgTxIoh50lPOsOnQOu3ZHKFajwxZXKlu/HOIf5MJCXOaVrvWQ6ox6q22U9NE
7F6gPxfMAE4TDel7e2tuor+Knhmuh/N1lXdBcsZizdJs2i+M4F+GYrooDVeXRQU3FU2C4xGeqdZE
al8qvJ7GTsuI324XllGTyNc4xoNTNwCQg8XVhFW/uVZ13+yK0MNnZbgnFpJ+h7/aJR8JVWfcNV/N
thMgyYgZHzOUO+SqLGtYMWmfdOTLC+a0tSeduGvzwrBsfMskFpRpm2eZTWkLEjUYkLeHVcF5q2gu
Q9umR6MNjjnRrye3Tr+Fba3tsnDE0WExBSsF87A7IqlFP+sj24pWbeqtY1pQF5g420I26lEkFJKg
f79NkTdRaqPLcuOeXM4c76fJ3MWOIR4DSGlPfdiKYx5LGmal7I6Uw/FZ5qcqIL5xJJdyiwmApBhG
JUjAwZzYDFllxHtYoKJa07fAbjYOh85R9j4OxkuI4HJP6tlPR03yIdfd8+Tii2gsPCnk6w77CFnm
Bgjku4Xi2Lc5UXBo6ud1z/u3d9Tr4LI0mIJtvRuGpzsIitpI58b3VgSA/MJMIDU3LsFEjk0dqQdN
di81qsU1kS+5X7l2wIE97vw+NLIHWsjBUI7nQY4E+iDrrUCAdSjrfBS/KVQtW52cxLwag9s8cT7n
8lwMsnlMhHx+dFPPuuLLPZVdNiK6tcIb/ftNn3i174ShvmkdZJWTFtVnVVfdOlP11ai66XO3RVO+
qvRQXRuE6BauNaefm4vTyVPYR3zy4CG2gSzfB8V/eLceymEuNmNXXFOsQhsjRH1Z46pYpW77Wnfi
pceGjM1oAnZiESQagAmDQbRm5f+WaxEetMysHwae8+AN8lUrvXdqlVVtudkOWy1lLk2NXaYKDDRZ
8lA3ZDIvp0xVTL8apVlli0PhGNvGYPQ6S/Yufelaen12qc2IgrfLngPxwwDGhT28niir5F6vS/Oz
G3yFovgtHPHMWM4Q+JFJ9mxmcOwfTeH62CyNTdC04RZn2z7EHZPOBMxaPeyYyIsecA5+tzoKORIR
0QobtSQPDEcQgmncauZLKmiJGUZnf5/XdvGuzSJ8KKOC045rvHiZvWpC+030sr+a5NIo3clOSZ0/
EUS85HZacF+C8XGYLA0FFuGYbWq76yau3EPcmqemCye/GYT82hux9LVJHuy0EFfOomcu+dJuxgNz
KnOjxXiM7xVcyepqxEwvYlTH/EoegjYgjE5foClpw92sOz8jg34UrkyM3h2ygGHiXm1QrEYO59dy
YNnxGvGl4VpfReHUHsTcjzirtML39MlnmSD3th1O5sQItDfqyy8Q5CIgA/40bpJAJ1Re0JUYE4sM
PNLPtsHEtdl36IyLEjsLaQV6njx79mKvbBAOovbduTXBNujfqrXQgpbKObAxzCQPuMaGVRjMBegd
LELzPP5wbOB8s554dATHaPEKLgt6871KYrWHJYL1vJ+/aTu4PDh+vMtgdsPRHsxhPYqo39zxXVAF
YCeNyPZDk3DzwaRZexdNMihOjzbNy1UqAbrIcNxZDjlWAcc6l9yIHYBr7tGM4xRbkN2j5y0wlq/a
PvXJ3CiOfZt+7UjEeKCUr1fKFuxd1E2HqGwfh9YTB9E4bCmTfm+a0slbfqar6WzkRrgRsui34dC/
DZZqt0MLdD9NbXqfjqN8zx046EGkX4/tgNAmgu593/G7FpJECWVecdqqBb4wrklsqEDtxiwfvtiN
eYiJ4u4d/YKJVpcw2IuRkRnUeA3oyhq46XhD4kmeomJSqit/7ExxCFhkO9duTrOuP86kFlwGBSCk
I1DON4eBe4eDqLscdrI2+KYGqAku3P9VUwPZcCWodt0byMoF/bWeXXuXLcNEHW8ex6gBOT05ZcxP
xKHCHgSqvkD/NGOsMoL6nb/D/GJ2fhvHxrkZ6os5jPZBmzCA00u/ecfyuobYYtMtquhO4XQ5JKne
bBqjcjem3TxXmdk8ZSqxDrkFDjrT8pu62IO0HmW6hDiXf+lu5vpVb9U7F3ECjQq329LxNV5qtqoD
KZVjqcpbJmG5DTFuvoANAYP5AUnz9LREzdrp5C76jfiBZMvalSe7y4wNy8fNsSdwAUMdrs2EJZpk
eftMJdpPV3rIG6FgeCTQTh/RrDKkq6HqS3touBvT6SpwuWEcJggDH6R41FwWW8ts3H0AZGZddTga
OStLRhHLlVtDhcHq2+2AnwLokkXIILyx1iVbLj7sIfLz0XS2qdGxr2lAzXUvtt+G6bsb4c7SoJhf
EnPMLmQVfw284r2TNE2m7KXJTfOTSXLbnaAE1qOCwt9/58wfbTBN5cws5ujKbrWxbLM4N4BKtgLX
9oq2NkyF0HpSUvozC+dzyWI0Re5RUjRto9H6VtVT/Ire4ItrVL7heOqHpN8Zpp/cwhXnrtOjB9Ir
9gaasrPZMT5wabfsZTH/GOIywtqQMbkSvfUaBG+ciF5yOkZPZUgabhyl17bLdCYZMVE6UYTBdIjT
PQX9eShop2tJMD2rSuf2aSeye/K6WwXBIBdwfIx+IGwe8Xi9mpRAD6IiKyXWdySSFt1xitKOaVD9
msqu2dSpqt/cxYoQDNV4retSfxyM4gt+uuo2lc3PYskANIck26WD5nyeJ5LjWZc0oiXwfqTDbG1N
jl77piNgtBRacwnHWwcFiZDoLNgIJ0EUTIttDYGEtcpeQAWyrdOzQj19DOKZBuBkHmcsMvh5kMke
UHLS6CKtZBWZxfOQjJ+DUhu3EQjdM4FDJ7G0RuyJkOMez+8mL9V0QUc3XUyWso02kqDqddOntAut
Wz/xD68sXlpdD1S7WcsQuqv75wjL5t7uCRy+f0tmdPesk31kZ/qV+K5d6ZTGp5DgQsfU8zcCixxi
u0lWUKXRfnLq/EDhv+lt3O4rP8CrzPUIoQZUpPbVqKa3AejJa+RhA3c9ko4JF8/a9JzPyMi8XB6c
FvoUp3jXbk9l1AEf5rlxgKSrZSSd4HcAX0d05+6JPz9+3PpVv8L/zh/2ax+t5Q5eyIng8Zv7kn22
v9MNNqtVM6wGgcEfkgtjo01LBRFv4rWFRcf3WIWhA0x78MbqPLjXeHhGx17BKlYbVLM7a+P7F//y
dsFZtvrqrox1sBr90Te38lgf4lt861/dL+In2Buq3soGLEg7Z41HlG+Tp7r1O8now0/zrfttZFy1
1w/ZaboNN/OleVOI1vGZ4IlyYD+taVwHzQYnmNZuu2FHLx/3KkoQHCT6JZryaS2r6CXqSJ8EiIZb
ikFlV7mEyFk5WPyks7DiKyLYSCo5uENxwXZXXogFexvKfORGtcnlzsS3lEJgRTmrgQZNnX1YlOcs
7YevZQUMoBu18oGY+vjWDfrrHBbbZuizzzxIUCaVITVmnH2mk7yWCglCKqMab7llfRa9Tccsodwk
bVlg+Ch4Ec+flU+GARzW7a0dNjgyj7cUcFXwfHMecVPW1WBvZDORGrR8qa2KL+A+f33rRAl9xArX
zz1HyoHadgyWMKn7t/dHacOl0eX52WCcdmTyddaic07ndvufqLj7ow/fKqYj+1n2m2QJEitzB5JH
FNZ8NZiXbcfMfbr/zUyG0TqWig6xkRfHIBFnhwHh9v6X99CxuiebYXkFw2Bqf/t5VTg04fDg3NPH
fkWQJUHOzc2X//zs/giszbLss2cT9ckOyXM2Bft1MC+RD/eXLmNyHyxmuuvQqLDhdNUxaIgendpM
NSe9Mgn7Bu92Dx68/5vNElV9f/ThZ0kNwMlQmYLon32aCzLN1D3SsInidsOGBhFqyUW4Rx+Sjgln
Jpl36BhNlh6T+FLJoPoeZfWfL/efhY7KaOmVJ62yy+P9C/NYeqexl/J1tEdwNxoSCaGz6veSzG/q
oPKYLsFEA+P9X9rB/+HuTJbjRtos+y61RzbgmM3670XMgeA8idIGRlEUBnfAMU9PXweRWZVZ1ava
1iLDmKQoMYIBxzfce+7/3ihQ7Bz/0ISsYaN/hYiuaab/+rfLFyuxTzn/E8hPPuf6Tf8B5Lf+wElk
CRfQNfYM9z9x/EH4h+sLHx0+UguHJQNS8L9w/Hb4h+WIEBWfiRxDWCYKzL9w/Lb3B/ZelJcobyzP
xPHxP4kCvUqS/yGlQ9RnWp5ANG+j8rOIF/6vig8EY2kTkC/EUJYh0JocxoadIEVvAtNYxbcxskoX
s0ikfOelqBQBR0GZnszpMTNUlBvjdC4hDyPLzeOD6dNIQMriNO6I3fFgm9B1FaS2VWwg1BTsUpk/
S6Pj/J0KtTOhw6jYJPwvZFo61uMXFsrM6pePf/xKHv58Ov9UqAvH/G+SQZ4nrxR5rKbwBFo98d9k
9VPrzizpA+8MCd2iVOsOUyaL0/W8AhnYRBkjyk0HL5W4b460xOJziQ5osFmCM/ZVJxi/byVgPJib
WNwadqOLhIoG2pcqJt5Tp/ewNK1Xr0MkafX6uTTMn1RVzsP1QRVcYF44mfs4xM0H+WISbPiMNXuq
qtc8HDyiHomlh3mR48VQ+kxJ0J+APtbM2qFomZg36BXZI06Z8yHtCq+kZJ/Ez/vytzYn5KCIuC91
6FOi68M1u3CW2mf6+Pj3p0Of9d1SJOU+7+xdG4qFTHmxRNcHjp2EfKCQFeqa/Xp9uOa62nH8OAFz
ZGaxSqwskpwOOra/61Pli68BizDmcLB/uum6KJnrd21mgIRT0UVpz2tWhlhNEg93UmUkyREM2x2J
fISfTX3g4gGqXTbFavm0HBJBOv2o5CQjwhGCA2l3T54a/tLg4Hyo9q4Ej3HV5SydGUZ/P1w/Z+A6
ZvPun6oC+X1mtw/T+qda3n6AY4FqTbB1cwKQMB/TNEo67D3MlgKviJyTswSIFwNHjep14Hz9aIa3
FbXfpFEPh87qp63nsoNIViGUqk9Vwhrrr0jScIY1xOWwGw2qvCDLWJjBrmGaUX+wFsNYXye8Iha0
9tm2Hk327vsFiGahsCKFns80Nh1QTa4PlYf4yk50dhkMN7uAspkOsurfrp+6PiQMXC5DscCVcW2i
IVJERarvjej6UAW/LV2s2S5hC+bwRyUVtSukfJc3FVak1Zu9uFFa4QlD6UMBkbjojlg12NSFQ21D
A2xuFKEwDAzFj8D7bsID208ptN9rBimErBbXmcU4A72XNrhjU0Pk565yYGxlQjNV3tJM5FEzXK6R
vglOyS2rWQthVvgWejkzsDJnurcg8y4W79zmXcqmL/EOdggrL6dkVa7qt1TsxMdF+IFR/YECq9fl
2FQHENLwsXNtnCh16LGxZRY0XvzTmWdAR5m6+WhgkVemwWQc/RCkgXk8k0bcO711WOJghppHZiyp
Tk10Tc2cTNo1qxblVk/68XrrrEI0u1gKGdvpb3y/f+bXRUuwStoat5/2aU08Jm3OsUsRBeZAU3fF
kFqsaWuEXzV5sDkgrRANBD0+lWC2E1X31mTdh0e/HLGqnJbAAmuCLKT3h0s/op6HV/KcVEAZXXtH
87wil8vXuliCXVVhVmix/9OtsOAq8Bkm6I49VX0HtGAfBOURqZvtMU7Shvs8EJuEl4h3cYiP1eLE
w778BoSwQMCrlvOQfOoZyke9PqjwqRvN+SzdhbQQpdvt9aDk3lefKG73ce3Wx2UqHlu/93eFyQbB
cfpkX5QvjQLg1KYuqgZgkijGKyrpaXJp5gfjYFfq3mgJltVIK89h8npV8k2yvHid/B0mcADnEvtt
bOzxe3/l2lxXjPkhEPlNiwj/YKjwPfWZA1kWOo9Evdl61GfAYbRlkFSDwIfd7qYx1FkEKVCGProW
5H1f2UOU1oZgJSZfxqRi+Wu/lkJFy0wcM6nO5JWAACiC+Gv2n4kt+QGWqd4T3Hx9m88KejYbtaMX
FD9KcCh4kBN08SGYnab0R8BB0ETwer8b3sJPKYZ97jvY9ue+AOVMj9mnQkcAkQTjkkPSCiinRnPi
nHjy7bd29ZQPymgPoWYUwRviiQQR/qzvXhbBQoQfZl+VZrpfDR+gYstz2DDRTKWJyxMwzVL37p2V
skgoWFfnpYlMTTFI9nejK91TVlG39ugn0EJ72zJcxLaZxan2m+6MOnW4lPYTIXsTUmjztkjt784x
zDH9MB9dpwl3ToB8PWlzyDNTfQ6t0r31XIJJC5YMyNerHeO8egMj4WDPnX9n2Ua6B+nR7cAWLVvR
NCAFTIhIgkDgYForaSnqozmT+cPCIoMG8wjdsN+YiRnvQka4FYgs25TnmrzXA4nH+2uGFQDq8tSK
8tTMjOuq+ZQXbHasML5XMfZVndXfhJUSPR3S6tqAHMDrEKs6ND99yMPsnG32VZNR7Qsj7/aZGpYz
Tq1TTthNao/zPjARZqGNtE6IDm6nZlxFh7LZuTVQrcHf2lU77eELcB4t6ohgVsMVofpXYQ0YrXcO
w0LDrVn9+BnKRTw4xqPXrl/PAaVjVRPVglFH7QzvM45R8HGy0FoIAu5Qh2wsVE8bdCrzyWfr2oOG
2aMNbNnmc275AbvHuvyeAbiKye7gYl5BgDU5lvHD6In62avULVowglEQSzaB0+wb2zisR9lhTZmY
0OS/lj3/nPyGA5FqzxtX3Q1t6NA0Dwtk7p2WUboMoE1kcrsAABt9q+A67x9Nk17C6Nki9cMPt2NV
puyFG4r0yfnmbWk50tiZncUYJYQvnEDnzcB66Y5ff5Xl9j7rPHrAkqLQRNtYz61EdWGKb0rfu+kT
0o/xHmTP93olb7RL0e/ZmNAYH7DqvxOb0W2Zijd7lFcoaudgoav336GkJaQrj6vowbMeZiT/D0U6
Hh32m2lWBMeqGl/qMV9n1M5vtcpF56y9kYGJcYyKDMFIj5qT4S0YmXnX+tBWc2Kyd+1vQ3YOUO9k
k3fxEdWTdU56e19Cz9osmaM/NP0qsA+8CpmXQ/HW6HFcGTPhVmyUCoMSuI+rqEkAdvlhzS3kxRGF
OHnV2hqDsBe8MFlew5domQ0ArSXieNuayfhjNm8dmKlvgS7OwcopR6SwYw7F+9SFOoaN4+LTe1qh
AllWbQlNKd+JPId3R3CO5+jbTuGDKQ0Y2oC+NPsre96Hfup9+BsWVBt/SU5aYOASbQv0YgVm6fkG
F7A8Uv6tljPyeF0ejKopbv0cqFj/rpsClUqAzYzaPW9/8Ut/1vbwyLwhJbq0eIDVu1GqYDwhWGAP
oYPLy3rFik+dRy6BYlQ7zVBXCBj5uZDGSl+fHksWwzUgPC9xHv1F3C9snk7o3izm8KThQp65ZwN2
gmsLsQrciYqDGLYyM3mmBF8T48w6Aes+Bd6uJzXBQEwfeLIhz6NBbJ6GyEn7H8wOqKXk+6wYSPr5
h9e1cMAc+zww1+n4kXfSQ7WdFO2DpRkxijFx2db248ZkcnmMjTOwh3qjM5FROMBF8VUvd6LR37r5
F7NK5OuldwdrsTnijQNe1tevQkxo3/33soqftcCJAi7tJx4gAloWwJHh9MY44uhPDtzkOSbW1ED+
2qdbqXlnN2eGquxz7RJ4O8hluyWzE4Tishmx/m8Q4WdcTt0Bs2S+HyF1EzDT3Q1Vgm449Q5loEqg
C0hd0COQ6F7B+W4v9qLe6rq6Iz+MUSDoDthcC8u37MYp2fRNpSgvFiLsNAy+dP8xtuKV+83RDtES
em7/u4LkgtCN92uG56pdluZMzfnb79V4SAomTGPBkgsqV0i2ExKohTL7qaUc0zbaqzJbniyRPRFF
G288kIi71P1cyu8VUOZdFlMGDYJMIQpTEDNPaU6ouTJfEa6THhmUZ1Mo5P1V/q0mfkJ7QJw8NCPn
Mh+AEkEyS7uiIREEtyMCJ4hv/G6t5cJ9v3qM5Z3lnutEklRU2T9HSz6xJiKIjRyqY+VmRG0EM7YK
70FA6GJ+XXMO1zazFeoncxnhtSTnKS/r04LrmvGkQeOE4vDIqndi3KaZaFso63zIDl2aoXtjjTMr
1IhxYNc7PFlAd5Nh7w1hTU58zkttUkgmAXoZpXF3jOO5sR5GST3e8JzdxsbyWPpAU1BkeNpleiN+
LfWwjZO1q3KHPpoqkuW9LD36bYgpkJYby9KOpGQ0imn77uvkHpWLiHW8qQuKmCblSU+FAyKes7Az
IQmGKvzh2JW4Jel4WUiSLjSAXqXuy6l+E9D/mQcZ07ZJXE5yRgPcMb8IRpntNcC4jMMjw/MNAH4L
+Z2zEq+NpzQ2mwMb4QBkbIN61Ge92DTOi6zXl5Sz0AsycnQYK4W4mfwSyRQ7doQiWKm0QXbLpKiJ
+7ZhRMowbOobHBCZ+EjKYdrbFukgC6cXe7FLbbivyrNvCV76jJPx0c8rf+spTglHAc1HMpxbvrsj
MPq76xi8c1IQwiGI7sSadFRS75oNQ8SlPPWqZBOdbHF/YkwBsYp0ONkA6x/uOByXhMoR1icT6u4O
CDSl4Fyx9f7dz9l3Fh3sSoX1FjbMQOY26tPxE0xuxdrsFNoO7jmcE6j2k+2+yzOwOONalFiOw4RZ
feIsvsF996ljDCk9LaJWOtnp/tyjONuC8SNGkONPWPbFJ2/d0r9H1c4vhkHNYQqMzi2oAhK3CgL8
2BjoT3eVdUpvfiC2ymYCAG2yXXFPKGPJMfaO3rRiwFbvWo8nA3HHqo7DxdnEQbrL8uxsiwxkgjlA
s0Wdu2FoNaF+p4T3i1pvbFdm4MTksevS7jhME0rCsHk0vOS1tDOyICCftlI+VWX1BX3tS9CLOFhZ
9iZigPnHMOEbaHOAX+X4Q/XBc9bg+jDkncgHfgYUCRtbh/EWDK1PBW+ONrewySfhJDbeVbsgo6dx
IPKDEWX9zF9M2ZRzgLWBfDfbcV/JNtwyc552ZkCRB80/PQD39i66+56pscTuOEeY9MSey7ik1aWG
Tm48iZ21jGefoihBhOhNW1id/aYEBlmlSOdAUW1n0waYVXcpRPCUDS7NJcugnHfJWG5NKmw3rCAz
eUG+0xPshWWpXkzG8wevQA9n5ej3GN9vVbzcrf8VZxVmbHonSKjoxOWhc78zQeTtOmWoMOFWrdvk
mbCF1EzfIflwfzXQXwV1sAm4x1YKSf6kJRUDlwNlQb/pFEwwMGxc/usLKSvEGDdI13gxfK/e2Oy1
XRG3W1NWrAnaiSPA9jZQZX84i1TU4goUlq4icLI1f0X4m7zH5yo7VKn6Qkt5IaIE8rQtkOCi5YRu
ojflgKDPcxdvIwrzTG3/lmufzW78SsjozM4+eCkpIrd2E1ebVMePRs2NDLcR+YgOXv0ew84S/II8
gzz5KRzCLU73KJ415cZYelszDxKq0DYm7Jf8H0c54aY7mWLQ25bBIzfHz8zK4p2GC4fGm71iKwW9
PPeJZEKUH3u8bgiruNg0YQZtHG+RfszM3Wo68gr//1R77mHpbbz/uQ0YwE2TY4wWvrILcxN61c9Q
8IThoD3F6xWZDC38vyq/oAe3MQakjE8EN6T8rUqcNzVYEOHC+qYajU/4ttxjux9ZSu5v5Z+gut7i
E9zK+ZYzZOiNZ0yOuGiy4mVO7isPfFPR4SQbQv7YeBJ9fNdMMQO78RDLwP4BiwqE4yLn8TelRWrU
T27e4whwEWmyj0CouuYZSUihrWHTh1waqAazzQtIlf9KkmjUOkDXA26U3PVQpHv87prEVgjT7Nsl
5qRDq0ycpcTuomcL4Mlv6qrhrgxnVmZxclIyllEB0a0GQ99jgG9DdsWALTZKD9MptJZXu56eSXy+
7wLH3KVe+lU5ztHTLdLJ2X1yycok8u6RAAfb7clxc+5b08PNViD8hOo8qYvjy+fO5moZqPrTQjwV
De4pX+/LIg53MchizPzbZtkWa/yYUCQ60N0YfcaoimgNEgOztPuympGuxcT6ZhfnXvfkwnT35nqt
2fqrRvMHqrPbLuTJu0P3CSgLQYAlIMoK76HroQgPYffSlOI1tp4NDzMRiQS/226+DZKAYHejd7a8
e6adwuzGHm36BDV98hc/2Q6W2liN8TFhZt74rTFxZdg/KdhIwqkAV7bJe+1l57knVaoBVYqIJXto
+x1spd9ikHe+lszKrOQjtcMHUC27TFf3uC9+G0bxrNfnbIzdq6fxcfUc5AHye8tHbojqiSMa+Q+v
iY7IUbsV4caakO0NTvfLckDQ8Srewe6fMHecIWCfJWXqtkQXe2hAuR58pNBb+uCDqrIRZwqDM+b7
dCBqcgmgXUh9nOE8qjxYIqD3dj0CP7Dmvci6gal+ZwDuDZ8zegW7NrlL52/E+y4nRckBItei6YBg
Schzf54aaLcIeQ+JKc37pKy2A+411NFw7rq43gaI2yZBSoSiZA4kAu6pgIJKdAeQ/MX6rkn02QyV
rI+yYkvog2zNhGSabraX2ENVstrs11j0z6JDQjj0cg9NoWQiSW8OCB0nSZZTvZr0dHejg7rgwPKu
ofG2BKBV5y1wqWiMgXzLqULwJsEGwi/5qaoJTCJvo002sPe3aCWIF8OoltXOIVzktxbz4c5on2qC
3SCup+p5MiMOIm+vWlAR6/TpVGv9Q3fFa9hofSDG8pdDrbs1oIKmt4jueaXLJkPtP0w3Qdr86tIE
Bxm2WSzyRPDWtvRvY4p8aq3lYyJO5hyjRbxzFt4IdTA/gCxesIwlZCKI/LbCdtA1SbETM/cQTtCi
C+7TlCRD2WNU83F0H3XlZXtlJyNKd2s+EWBRTN1dtnTM0ix7k8Kd2AWdeTJHB6MOglxL/bZTXezC
rnS2amZQCYZc8rxthrbdwNOccuppxs0hLvntqF+E2ce7xVHewQJNsikQ64BcjelAppeRvfJOo7Zj
T7TsY/Yfe864YFOXfF81khFVxiX4RRIlpzycdkXgPsNAR6ydkLKT52yXy/lClczxNffOkay/n1kx
/aoYy0SYTyO/Ug+qtPINcRYEU8UmBlvPG/dx7v8Exrlv/SB+QwNz5yf9z4nZz4Uw6Rl6pt0eptHY
hC2qu1gMqH1im1TMpkUxSY3kCWKqmcR/5JB3N4OY+i2N43LTBsVXPrtqjxNXb0RAR+DESOqNSj22
huXcgvSifMnkAemqOvJUTt2kqqex4eKe0F1mQz3emUb6FpfkEwTV9NHlNarSEg18kFTVjgS+Yucj
krcN07xP0ZTP0zqsdPotyia7WxmvIh03qqGKs/PBJdDBvs9qvzyWAhela+Ez6f2acj9Fq41WDwy2
Mz/N+t4A37fNzap/zEpzbzbizG2i3rnmOS0dFzH67yYxxht+eb/GOsfyoBeWGaHBzs648c0hu/gI
L9iJHFtJie8b9XLbt+7rKGxNgNhdCSTAoXE+kGNlmqwTCsLRICezagrStoqmoeEKva8D1UUxaQMU
nB66YSaidoBhtjXrX34/PyVYe6o5ve0W793k7iGd/l0aRKjVI79Rnx407KYOH8lXjdD3kTX8K+1y
HMFgGBYWlOgkIWBm5M/S0k+mHKMEZud+zoplQ0zhk6OTB0ZH45GjcOMaXfBcDkZ8cJfgBb1WiopO
jysR/yuT5amjR0JYwi1+lPptzBDiaC5JRM0fpbSD47ot3GXj6q0zw/fM0y9WV3b38bTqdDtuf/ac
vCe4xcHcOo/LOIPJztKBJRiEyTjLvlVsCQ7J/C1Z5KVLGKIulf+9t+ynNk93KV5NaruZtMXetW+p
IPqA2jApybjNyvoxt82RHqhY7xMwsQNoKMN443fMMRUm+m0VEMWQxm3kS4kNSszp1rfS22mcT66b
BLjv2nqLgV7ulR8HYLuXk5buoeogwjdqROm5cE3Wd25kOGDs8rgmNquj50TZeFPdStYST0R0EVnO
CNxbu8lUTrslqZwt5LhgW6TtF9mLj3mKYkkPOV5D07ltLKahQ7B8FggaZR+kJzvWEMfrd2ckEwTW
S94XHoBy6XImtikGOO/BHaEGUt8tO2HlHos8i3xeSVWeIlYKiH5PtIvYct4UJiR9bRV7MgFPFkYa
5nXyjhTPT5qr9JhnycH3wg+yKG22M1owSiQ7Pcnys998KVDk6H8xCxKH2XENOv6dGz80he3cmHX5
JCUNnoRnsl5690HY/0gwaAztDAffCL7VxfCh0zVSj233Dv8MZhstDzav1gAai71HxXCnMwfm5fpe
0jbv6zY+BqkH1rxD/4tU8VyhPN2QmrHhlze9+O4PmS53WeGoA+u3PrJcB9tuuhGYxQ9+SLKebbre
KcHduLXb9mBMyXjuFrwGqtLPPa6sqh9PGEWcDYNFhMMVh0DBeCbv17k9KlTSIlLQdzHrem8q5e47
siX9LR0cvhv8bmOSxphBJbgrTIx9Xefs8oY8tHT0uNOPNUYKfVNYIzqqTAMRxk23E9n4NGJAPcsX
4LvLPq+JtBnt4hLzJjl0ZgpEzjLE40w2mDeHr1I5LVkrDVGfZgpAZ9ZHgect4s73Sdmw7DoSBrfC
tx9ljWArY9y8ySwqkAp9FFqu4kkaI8W9G9YwUPuGtT5WvEbLX4lTWtuyM546Uph4XdZwUqlAmADa
p95xaUwfl8IB9ZLBOy4XcuIL7gZhtgCT5zY6ef12cHw/cnzxWY4U6tMUaJKHRfJNdvdN/zumNn9c
RBnetcayL+2448fGjCLBDPei5+1G6Or0DKKMAI+YsRyY2fa+N62fxTyrfSYNiM4D6uW8vyHYlzGf
6lJkWsgC6xI/11i/NYCGrESJI5GA96WSx0b4N2rAUNCHXzL9GH2Jq4erqXKwiySVufc1iIGRGrC3
CPiZBfphTlqK/7zwj1bq7lNHhoTe5FA3nVZdAtM69N/yBXJw01MikwWkGvt76OryF0kdkVvsyePT
t3nqE+Zq90d/seo1oxlOR6MuS2Ht4KIS8Oj6NEUxpfc4b3ilAi4AmHQoaLbGAn140AET6czYKGwf
Oub46SbYCu5EqjOmL5q+5Kc/58DuB0vsqnwhH71lDD+Tf0AA740LhYH8igJRKzGi5BLQPXKv3s2J
cVZVP1ws7Et978qbfnpvyrY9m9RGoPOz/eSl5o0sdLItCuZ6lQZdXDlBdxkHTCX16PObInOdkbET
jcXy6I1y3gFt+Um1YQBD+kAImW+7cd0KlR6I+wwOgSrHnZicI+ZLbn6zVTzaa33joXc32ybbE2rs
33mMy+OZG14+YOeb4sVnxkD2OmnlZIewW/vMEWXt/cYCJxsDnMdzvrPw5mzDQER+C//OYRPMP98e
qlI9kX31sAxyuO8NhhQOSHQusOUn68pb31X51+KbZ3o8bmYEVqc8Cwqc9mme0xuzaneV6/o/8xYR
QB9g9jV1cuc6Pfe+Bd5SYlv7XNoHk1HRLXeNDbu27t7z4DosFpe0rG+bjH9TcFa0ZgD8sXPBWPT6
QaSMTvzMsPcot8nUiasTW3eWxoKpdjnFIPS5com7+x7mhAfqQu9asGZ5l9+oyZLPvhkBMVQ31wfD
yIsb14/pLAaxSyveCy0aDorYlq0k1hz8dezQs7yPGk0zTwxexuYo0BeC1rdwHoaDXxHZrH12t+li
k/Jcc2qyV0Q1wCYCasSlm9z3pCsvIXbXXZ4m9yVheN8KgP9Nx/K99PBSJZ2LjmTddFrsq8TgiVfZ
RSSbNKwIozCg4JrDgDALBvj8zZqUWA+YRFa/2P3s79sKoyaTuqIPI6Nl6BW4giwUz96Og+62xN5t
UZ/4G9uX04MUC4lkHZJTEgaAU+ijJEloCe1xX1MGUsR9TeXC3pI55tj3w94O2R540Ac2UNT0vrJI
50tnCpSGCZGDQBldCl6+kjBfMeR3iRE8SbNgar0MBmUyJmezcxh+kTd8guY5HgAQtUJnRI7Jed97
4hy2cX13fTD9fE/WzH5w7ezsEAPL0J/UkWrimGUmB1M+zJtvq5URQXR5NGOmOHW6ioCD+K43W/th
Io3mhnzXSJK0gXIbRH0Zo4IO/OW8uATY2wWtQFk2mDvrtViOtEftNHVsQObkFJSlOFjoCeZkuXS5
ektq172BEJeACRAk7ZrqI4CjtC9IGGC3g/c6nkNCSsf8m2axOStJgtogbqaJg0lX9dl4y0kUAKVV
wKtf6vGUtdzc4cVykS1DelTWxOatih+SicobDwlaZODJ8ES6YGst9k3SS/85LJZPfK+9cN4qm7IW
K41ZVuNm9noIMh0BlPDCA1il5DoXRYTJDGvZ6l8kxDsE57M1gJedMJD8tmX2y6/N4FCbJAtVfuPs
3WwmKK0gATsl3fy48G7Swv2pihChTZEzxUR+Zhr+TdsgRSkT/wzL5HuZZUyXuvC2L5bkOWfxmJfF
ah/iZFSvtdWOd4i/RK5JCUzu2YTQ0ZXBmd6fuwwHP2tYLPMJiXvVOizU8Bd8MW1bItwqwS+9pVvY
qIGFWtbwLX2CU3LyDgBxHnoWZIzv5tY4tjXywBJ8Enexu2bEkZH27SVZxIFA3xgmyJDumpQZStU1
DkXdTtmBOBqzrw6in/hJHaZvxXxmDciymvIAi1GG7P0pyeLlEGaZczLL3toZM9EhwYttsRoyyfDS
Cnd1vGramauHOdiIsvhRKEG3zQwIk8ITLX987nK2MVaIwAFM5LaKm+ZpzSDK8/bMtIVApByg9iTc
aNQho3jWEfTIPfWtCVouVSEuwUfdlnRKUxqlyPmOAH+ZcBMewxaUptdD74c9evEghqic0D5Ldd89
GZC041I/9JlxTwxPB12Kc3cpGJuZgbfXDnrzwRv9bVAtj87UZnvbjlFh6gFWgYvdu1jCC4GU8Wkd
eU94tI5Z5/wKZ3p7FZYn/A7WsXSIkgzUHIEwepNWrg408HOEEW3mHOLBMSFVgQRqUDma8OSmmIWp
NbU7mSBhuT5c1RhIE/DoEFDFEjpFY9TYecEUCpVSRMfBwifTFKwp/RTqsLKrcap4NXshvnT9+vWh
nerk0BnBKz86K9+rjpswMEafVgtYBjH49VMJ4+h6CMdTvkrbMgfhkPIxfyv4Xg1nBoN4gHBUnStd
EFxD2mLW4AFNIQKQ3DXpw2w6vrkfIibc/Z8Pb6rj+Qar+gyA0Yvf9N0BjBwYs/VTIVzVP5GR/1sl
0AIhMhy4//P//u+fUMz/TwJ9L9UHEx80uWihM/qPX//6t7++6S8JdOj84eBr8V00ZQiN3RDG6PjV
dv/6NwNs5h+mCcIZKTQrKyfgS/8hgvbXr/iW7wUWgE3GMn+LoO0/kE0jYEfMK9bvDf4nIug/9dT/
JIoisLb9EIqhxY9h2fxz/1UG3SC0KifsppGBx1dpUDfjXEW+Twms4vRtZORcTQv9spxIoDGeJWfH
VvfWxOwTTWuBP3OGyg8ACSbUNFMCMHrYmLnjnFleGZHp9G3krMDcpLH3vUCsVqLktI+V6cqtPcQQ
Bpru51Sb2PJaPZKGxb0+WNaK8RSm1LYOKNRosQv0q4CBKUeY9wuNTA/10FvlFnLbtHh7G9PwoqGd
/Oj60d8P2CYnysZohvTi+qFxun5JJFZLfsn6TfWofRAOSbv21W/hanWq5uSvh6StRBQ3cbGTLlXK
9X9lsUafLi154f/5h69fuD5AZxPR9aPr33L9CPs9G00s19aE66dofqftuGyNoGD/bKoC0yMPptUX
lwaPx8nNBb2fEBxLhoj+/KjTu0L67MYWyYzE8rtz3JPhuix0KEVIVxWGBpCnzEeUfOMEC+TmloIr
sJPy8vcD/DvM75y1QAZigsribGD3FpLAI1xsdwDKbphXs1m8KzyXkAD0LMcSdPwG7cKDGINPDw0t
pvNl3HuAV9SCICbNqjWVPcd05D/GI2YlHBUBCU0BGbDETVM6+0gTje/MM1j3DuowgInZWuHETMUr
bkDas4Ej+JQJXy1uk05Y6xyGQkp2MS8bmukD6a8nM53l2QhAS4k24ebYw/yCvmyTMXQ7hCjg+Glu
x5a9tu9cmtzub2LS7PJO/EzGZdjCgM03iBfFbW3wv1bTYX1ztX1bkae8bjaDDZq451kzcZXhfEOi
Wrhv3BaGnuGmt2JoeHd2C1k/KmxPo2OfyJ8t7pw0RIJRNMPRHhO2uZYcuo3bjPPRAVwwOR2aNxNA
hyhGwNqxc2OTvEWyVnsJJu3emCojoSFY3q5fC6uRV8+AmcjkdXP9A2xIgrNojKPFU79FrmHfWutP
3bXp22CI+dBkKfNlvrasD15W3M/C9Xepubx6yIeJa+sw6MuSbIuRpzV6Ga+HCzdbGJ8+RP/DMtdW
NFpLfnTn/pbsMK751pE6ylkNHlqPvuIfnxub74y971DJc/eTaXExYBKfZgMIMvmMURPqLmr5x5kx
rB9eP/n3A4yZvVFQGXMAdls3zLgbOvzLeTdfrv9Hx1pFzAeoRBefjBcBQ8nISCBvHhc3eZ0y9tK8
N8QFrxq4ryYCaSIAKHgPKrEQnHDzhj1pHGQy3FFaTlGPiJex6FpI1RnVsFc6FsqyB7kK86s8gFOC
qDVdzVCjmIeTXvMgO8HsR49WEf35YYXIGOiNPpkxYaDbT0WmcOT0lOwUZKTNqw/H5TeHewVUuZi6
qGg9Xouh27Xk5JyunwqbOsfB7wwIEy3CiEvOn95ATpRV1HujB2KNhrPYN7Vk3hXWOMvwK+E/8fJP
OYEdSm1RRyyia5iI/V8fXT83BcMxl8o9tmDBgVwE7m6xCPzCGs4UKEToxDATi3v4AVVC4derOvRv
/JR4ID4stAj7P19JAo83OpiMLSayJgK3sWO5OJ7mkFWFcNllcRvDGl4iiJh4Y9OgpWLLNBsYYKJJ
KTcGzgZzrXDssqyizqy9s4fjY/VWtFdTRg521GbNZrrJiSntUfX/zt2ZbLeNbF36XWqOuwI9MKgJ
G5Ai1TeU7QkWJUvoeyAQwNP/H+hc105nVmbVtAbmIi1KBNEEIs7Z+9t+HBSaMwUy7V/MeWI09jwV
GFX57ITsdJoC/arQRqaA+ErXGhHrW/xCHMbe9DdjAkjAQJazdruZWgneYHgYgZ1o30tTAqGysaOU
9l6zNWTIONCcguy2H0+RwtMaXh4uz0YEBiaqaSwRmoh3PqAx8u84ASbb/uNZV1WPvcDwGC7mO2wz
/D2bdeTaryRmPPRbdJjDCkkyTZnCxduZpP140Frq7FZJ8KdJU3ADbmQ6GNJ4p1CMdxiJWmDOMM0W
f0czduZ+wCvffbW7j2jxSDRIN/IVdhgq1WvD5krFR5KtlR7TBvKcT0CPJEst74RJY25UjTzh8u4M
mQapp1W3wotJbyCt995oJHvb7IN2umogGF9R6nfzFcPh1psmbaPN1quRPzJvX1wSf/rul5cSNCW6
RMAoU4ct5bIbOizihgjn/eXV5UFbdoetnOvcmN4oy8HuXdi1lgTjaNfYwqvZFwejSFzs6KhPBWdH
tpyg6Mk280QJqCV7GpU9sWexJnG33CrXrPZ0N4Ouxx7tldhjbVLoiB8nMNAB94izGUSArjUoUi0q
HyiJE4ybqd6qgxABi3Gyo31mAaytnkTPADEUZMH76diuauUOrDzkpgGRdbg8zPRqybiEc0uWWR5v
YbxgabiKJeKaxWFZpKRVZ8tKw+FeUBMVURuIq5zFFvnz4fJ/3Yx+OIKwcBneLg8YO+rDz5diGfIK
uuurKHLJc60i7q1AZC5XfyRYd+LQYSC4PHg+wJkidO2VbfXXRFlQaBZ6uXJUCHliecCe0+2MDoTO
MgYVM0N6TLW2LGlTdIa8Q3U9b3tLfLt87mW8vWzLby/nUGi7En+EszgsXfRFYe9dhVntcAE1lMxZ
Rb12NiBg2Y9EiS4PdHutTVewRyrIYNe625BV2duflKCQ6cVafDRAb8xlrfZG+YydnOU+62D051a0
rUi4g4KzXKZ+F+OksZy2IAAy6ddiuQbHsNHoAFApjHXc7tFXJBvblF9MvGYMSBthYKZPvLiEUKNM
c4ktFCtngTMCz/by1FoeLj/5+WMdytgwAJL5788ub728AYY+ZDtipHPBHhhTez/CZLq8AjVfH9LF
IPbz5Y9nJqhhc2Rob5xI317+ryLWgRFr+ZWa/oGEzFItKkcbyfG8RnuqwHrm4jqV7nxtD/6VrDVv
F7n4wJK2/EgKqR90zdQPTV2R2OH7DxOWpEO+LEgvz9LlWQl3GGzrf//z53v+7v/cTo3rSoswrS1/
6+dDUbrtXm9Irvnv///2+5cfOHP4x28NCqyapiGtuVx6dV0k493lKdxBOgyeIsnSqIp0rRjQB1UF
8CShQ2Nd+eUW+vPl5ZmcsQ6uLnfYy+vLbfbnywJxaSFnFuoKnST+RDSSyy3HuKy85ZSDSFxej8t1
ZFtAk4oO3Ua8eBsvD55AksfJNXh72s7r0ayH68sD9gzMI9yR17mTUBHWaxSBBvYDOnnc86dlCQ0a
L+z2iczC3RR12wFX0MTeoN6IJunyVBGZDnFZ03FJ//ajX96VDOkokD+xoZd3ldtBVPXVjOWRbsky
AP+0TV9eDnQy/vhJnS2gzcv/smppyA5e3n8xV+uxQ3Ts5elkKi7Xn3/F6Eh7rV0l8+OSaQrdkrXA
Spct4/qPP/7r//z8kxeb+E/ntuoMD+LV+qd7/PKzy8sY/Mb04yc/nl4+/ceGXP7g5TVded71Y/Mv
2/DzTwnkxlSjHOrPrkv38P+4FT82++ePf/71/4v/q4pj6jailQELoStof8TMZOsksmAAblBH1OaM
9GN6VqWlFtW3sVEQiKxU0HAbMW2SGXtKE08Cp69PGQoXJrPEm5YtVF49dO+7TNVfWAp/MkU/927c
bOfYIF561soA2R7rj8qi3WKQn5t08YuyS0E4QxYeHMwTVjzQrQWuvuk69IR5Ahqir/pnsyKKuPY6
4ETcUVaOlM/z6I2boRGvoMDnVa/ra1e6RwSYR8R79BBovq0R/MqAghkOzQEpkcaNz3GDHgIMPdaF
jt6nLddC3+FtoMsv2zrfkRH7EToxbTFFKCfC2K9Gr5Kt43zx0h52T51meHMlio42mJT+zdTyZiUD
iQiUiTZa59nRzCt3cA4Fl8seii+lQPZb3lkgh/uBoS/5Gnt9eRvH38fpLfdDQJIlipJUA0tUxq+9
xGUJafPKaliQlpU6RKZJJHoNX4zAoyRqoP9Ew3cnzDe18O2dEVKRSJ0yiFpWbkPbv2qu8x2RAj1C
ChgFdPmYX10NGYVORY59FoCJQV1RkwWFSmcbLziKMH/wKU2cZPEm6CQMTLnupiE/o+Zdi6ZFjZiI
+2ZyKfMnCOV51q6pN7LisIZ6HTnfZuLvoFj53RU8dgku3IquUpMuHqvsnWqRgxeOVmwiAp9ahJ07
3+vPApjfhiDuU6f89Ij7A22tNfQ04Xq+ui53mgXjTxX2loZCHiR1DEHE9M4pZ/oBDhbbb8k5EHHy
PCv9JXQRb9aGdjM7TEALZqul7ejAhENGRGw9i+1wP0Y60eyttTMxXMNNtR4Ty3vyUH6Nvs7qPaLF
1evR3dClu75RgJUNbetTztiE7HJq9kCVR5xaUTFc024Kv2uyu+Zfs25Rtq+7sa0InGeA6yySCsnN
avYJE6xVU23SCoaDbeUHexZ3ftIKgo9g+NNJuRZymu4IL6Brq+W3dUOmTcf5qpOntrZqZyebZqNX
MAqtceLkHGYzgDnUrwd/vDdSC5Sg1WB07t+MZZLlCVddjfWrZnkMq9Tf8T0QsWt5axtsEHOi3r7x
wPpQs48xKECGOFqGNHeNdB8Rv6UTYNVcD7HqZF8a036zO/sRG6j4UnfVa80QBegKl4bXDGI9Qvva
AfiWN0LcJNivEXayirSMJVtYUhuGLRyGrboFcms5A4mkmf7gVEN3P5WfYk6e4IQ5R0bWlVAxY9+z
e92Qbf/YghNtImVRwNK+z7p+ArAa5HG89wFlEhbl4duMnH6X5bArJ2CtIDi772EMaTG0/CcbG/++
OQ5pZ+1I6K7owKKuTwYFt0nLaUpZIZebfZipajHN87ajRtBAIcNrDGUACsLhg0kufU1ljhs6oSsM
1R0uu3SXDCjUi84/FF6sgspOb5tQ77dOlH0jUJx7ALK1LsbMQKRFunEXyUBP3ceoyzbI4vC1CGW6
bh062na+j0fxVLsaORR9FsSu7W97gKSZcHGPKctEpzpmgZt138fex9XLGLUWGDCxArHGtRSr6L67
LdORFpnpBAMJaJUHPD+jKuWQ7g0N4nviGEd7Mo01uX3neaSbA4CXbk8ElY7zKyh9eRMa7clEh7ya
SBEPJsmONk5S5p910kFX81sEzVg/bI3Ttz5TpuA7SbqOlp599UOFTQaZU+wCyUFgMVQoYytaIrvU
gmOC66p4Khwv8NESE4I13Oe0p8zC2XVV/iiJdttEFnroMerzbU+YY+BP+J7Tut/G+lxvE3WGYP1N
ec3an8eXPsoP1K9AmXT5k5/IFxpEIA4N/OldfJw0dVcazpsscXkx1CRuevClY24bREGVS4SBEp9j
DMJ81OWnp5f7DMA/RTn6w+XM6Yd2e0Upc77Vlx1UenEWEJq3ihXiHy+zQmDDBbp1pKib2iyNjc/8
CMtt8raE4ORVs00HCah1IMwEkChekWTvcavKd/QfbnJTeDRpo2RVJ1ZDW1DHS4YtOU2+WBbSDrsC
VAhV9G3okKQKv+a6yGiqxTrUNVpQxjeJjg8o20IMokJdyTVWAOs2oikUiqji3EBrgLMBtQFSgQKs
HQ2Rr5Z9Mxfhrao9ytcjgZhWOHy1zOxQsRoO2tE+0qN2bvUyvmlFhU8JgzPBlx58cQ5bWvSKJRoG
ioHyMLLL+qHJdQhVkn5lbwF5Tcytkc6vFZquVZP2WEvhlW1iJo0rutooZsfswUlQY3XU2M1YnS2A
HviVlylafqIbr5gzGh9GdR+RAri2qmncKGtiKDw5mXHsznWcvlizdu7pox9UiJpHR+1wxXL1dgpL
Qhej+M6UOkgzvdzZ9V1R6vfe3PabEsVVIDX8uz7qQ6wzJDNZDMZx2ASDNF/6Jq5WQ8x9mQLCo6WZ
L27IAJkB/X6oo3LYtWVqUubR0Ajq85auPTqsOgK1WyTEXOEDVyma79gXu7nv7rOWF26ynBDzdSII
pKsExWoOWeG6V1M0MTrgagDI5h41HHhXVVVDc2/zIMT+g5v5jplfv45c96XOWqyo8b2bNN2xktbb
IrzX6/ZQWSTb0ZUxiHGhFhin3pbGcoYhTZT7pA/f9Vg9DzP7UUubBgdKS/IILUnqkh0q3oYZrDQe
YdQc7Ci9JVp8ZWgm6UUxJuIaew19zhjAXvmW47EP7IbAojjFKOB3Enmmdw5TicvJYApo+t2dmGgY
qtpcSxxsKdzgyK6iD9YcVPGBEvqvrVY+klMnV7qFztsT9b1IDiMo+JG4xYORJkyfBAEamWEGyNIe
WeUuGepZ0OoaIxzWx3GKuditSKwNfXpmsYe5EiPxmJA1hYel0ErFaO7fxMsyZC4eCXLJN5mQG93L
5pvJrB/0ROhHDa1yXWogf3uk8i3MVuGC+53xlz34EnZ960HkiPBSoFakvwjZkpI4UWQZs1uXlaL2
RcP4CH0BSlhmTdW6IgyHalN5HyW+e0crWvWgVxmOcN8wmUc0qYNtHJR+u6STtmJpLnIHT/QII6Es
1XbIEzowgNwm27yqjOkRFYW6R6ZdbAVM88UlkECkAqpxyQKynBSM9bA3IkpfZUFcQ5d9uja48YF7
0kYM5TsU/u+Jxlwrd8kYiZharUZ6tXejwiY2PpdMCXcGEvCtkw9X9UiCR1WimTMZGhgQfQB7vbqO
swZXrgcM1aK2u4CfL3h5YBntkomwLuzuNrMWFDB/dlVJCpRkYOMfEHDuZU+wQEIWwKi36c50yCfD
Hpdge904+FDWvZEg5KRzw73jbXCKGvsOo3ICfREGWXi9pKQw0Yo/k+6GXnWAKfmWaSSxkkX9aDpP
6Mb057DFrxKNgBM8F5xphle/+dpJCudDb5wsg8m9jzIQSvFrbULzScSD7pGKUzVlv1X6jHmgI3SE
2LXHytDkWhWoagV7fIq1nopPJFZpPexzdcRNgDDRFRST1ePgjIKE3hE5tjq4Q5yurcK472l0Yr1T
73bpIQ/zYG0jbOGNIXw/0c4nz13WBSEJAiZpnVaIm3jUum8DerGNXs/YImvk/BN9sQSN9qCQwUzc
bcY+f54KIjLdpPhuYpLeFORHsB7zYAQnGqkEjUHZ7sOIi57cvBCHV0ZmAhnAVesQeuBS8s3iqt4D
+yQkzq3rLZKcLasc3EBDGtBbvAFeS25wZcP7IGczHs07MXDTUla2rZM53WSEOXJ3Gr4NjP1rLIvz
LkZP0vbpwIDnbUNCZriYhrOj+uds8B+shqp6M1Nj0NsYXdG27XSojJM6T2XBtzP8V1mgfBeuQNfc
IIeea5ZrgPU4s8cthTQk5WbMlYrOu6MABKUQMI+2fEsDVWB6F9Y7l9DZsSvkoTrKJHmzExeSGRba
lW2cxnT8bCE/pqSbBE4kP6wJ+122HECnvuKYsWyzynVeLDQJv3ohuNhYTYX/ms36rnblx1CoFyOO
rqrI2jGtP4dZPF1FPpPl0nceRVfeIFF5zlIszWRaHXp72JUVIIFyxlAMt8f2uCArBdpQmuqmisZD
RbQVRaCzMYeEd42Rv51rIwL9TKM5KopuRZ1Mvx6EUdOibNSxt25pDUUbZ+H4xnPxIjLUMTP+aA4Z
ftQcgCkzjU1ha8eeOSmjsE+5RvTDaS7N6pZVipGFYL9ndlk9hWQ8tlYwxf07fdvPeJiXH1F4jAxO
bcd6YZT4TtgLKu/C3OkyargwYrJffEbt0IbhNavoWmo4NfzI26R01hcVHFYJW27xrJ6cSMhgk2qR
98jVM9p1xiolXOSlNPTy5LuYoXO4hY2TByHQDMYl66Buka7Q2hT9OCc7F9WPol2N1QYhOwkKyAIp
JnZt9RljvF7H8QRAfHrTy95YN8CjQ2TDoClludfjlmBKIL6N9mWI1IDw3b1ljvBq9uZTa8h7s9Qe
PD2581OOUpGickyL8d2EWNH03J9YyDcDrtckiV+iRV9YVz6Y1cw7xBPyeuLvWCHH0T1oIX0XF7Cn
WYUyA8gBOEkfdhRiGyrMjGqTbmCp96iUwp1E0Y7WTQE/YFdQ0hOQoaCQrZcoqlU84cYQEzbyxLP0
64wKQ0JsOqP2eDabDuopUeQYU+mRddjtxvQ06efY0L9GRZqS1ALPvpy4O/fWOpF6d6t78AmIFEJ0
dYM30j7WCXdlC3oncgoCF8SR6hOuedCl+xxXBYJiomyG4SWZ7PCmHYmexTIqDeOtGmALZYiPA41l
PM/Gx6l2A70XYiszYD0t/WmtEYfQLaOgM9GTxm7OXBOSCt+ohCJxSUub3A3ZU1Uw2I+q0l6G8dNH
KEVoyAuWDXDpnvcNAZXrOtzlTFkw53MJpGa1SJ9o5Q6MAC68daTYabKm+XUV18juEZ+Rhxjp1+Uk
eRMz1Sa1mDlgYUS/RwAQnmCMeC5AH2REWOgwSFoMD6RExfUmGsQbbPV2N7EJcCoY+djm2PSqbUPP
XGc62vpgOFijLszHlR7qDRckX0kJ9TqAZAZioAepZhArH9lMv53GJIX0PulFstXGfDP4EXSKGfF6
1372Be5t5rtkCt/JhcrNSiXkGHdNcopHH4IyBmoSzpidk++exLiDYdbduMm7BVnDLmYABjMyyoJ5
p5yxNxuNeSM67aWbdLrETkkMKZR3/VSEULJYCjAYg5HX+/hdkxHCqWyvWN0jNa2fuWmC2p0f3IjT
s9iay3HSM/DeozT5jjk7UDZIb+eIs+Uit3cTYxvBYJXCfyQN72uV5n7gI3/B9VWnqJ5j032KKUCv
POsms5EY5CHNwSi+px6HiWbM7l3sjAYyi6Ybn50pfU5QSiqVPETJBH29vu27ImjbWzszvlZ8hVBi
AWze65jFxqjdd/bM6aVdq8VHiQg/WBamJJWvuHCZ0Eb6nZlFZyM0X2YDlqk5D7shbT5RoyMwZpUg
8b4Ftvbi+dO+tsWNhNSHzByAQRXyde3GwQctHwyOlhlixmU6GFtPCB6fG0ulex0DOY1LJoisSnFa
wuzvC86Y1iL62LPbTT9jgRDtt9l1vzlFQwlBvxF68Tl0/jdzGN7K8m3sQhdXubjGgPJCG+mh0Zp1
4ZSfBhubI6yPcFzndvVMnAW+i5LYNb10sSATx9hlw9eSCTbgGYaktJkQyPbVOU9J4m3dp5JoXs/K
KRSoK2vC2GHUT7adHttOvLp69zS6BRhoWsWVFz54CiAuOo7PzMse/OiEapHQKO067gmUFPl7Legq
ta52zDVYFzNWIRFh/2hlUyy0thopZvOqJff1nHzN+u4D34fZtUiZ6hoVbO/dVAAGqiG+C3UEC5p5
40r709aLbh1ZS7HKMG+lNKo1PTSqSMy043rbu8kh7F9NVJxx9KVViPWLfnrQQpaCrkCBlhBg/yPv
9P9bHZ6wrX/U4d2cu+78jkb2gxr1n8R4P37zDzGe4//HB0TwQ1Jn/wokdc3/2EjxuCG4JjeCiwru
Dy2eZfzHA5vmeg5KccO0TARyCAz6+H//L0v/j2F6vi+YiDm+bon/JyDp74G6HqG0pOmaNi4lD1ne
b3Havjk5WlZr9V60421FWSBkzHPjmjRhD1Fw4hGj8ItY8W/goH/3iYYQlgkHwUT899sn5iWiBKrF
9X7cdqEpaejWL8QujxaEmTGMhx/qzx/ayL/5OESLvyoNreUL8kG+KfADWZYHD/bXiN2o18K5rTOm
4TnK1apca+50qufs7DTz6Z+/2d98lIckmjg/PpDVK9LKXz9KukQBVe1c75eFYZZnn5AWPinOYKp+
++dPWjb6TxRZTif0aUxOXM6Bvxw1dMJU7pGo70ON5aHvQeDpYidfM5P5t/2nc87/5bMc3bc810f3
qevLt/4loxjJOQGQMd/KzOhFSFOcvKalHeQcFfrfldMIxnTvCmHbgvrCASfdWzOi8WSUN//8rYHw
/nVLDPLMOZo6zN/f9q8rC0/r/bHeozkMmJQjEMNGG6mTrk0nRdAizsePMIn+5Qy6fMPf9/YS0+ws
cc0kb/+2B7RF+EaKJKcQ/YFU9Ff0e1dpNcJpUI+kQdAKjsimnU+p18DcIxq4tVoC8fBNshI3V6Cy
nlMne/7nvfH3m2WZODFc13Jwh/z5wDhtNRg5NJN9byFjiXJ7D8aUIEFzxCzp9d8HcTO0TJH6FPnA
ontDMvUwZQXMwEE+efYEZoAbjhP9C/33bw8Tul6GJ1cIhpc/b9c8pKB6qqLeX+JXam49m3agsT/h
zR4trgj6Jq7Rf62NqvmXsUUH4fzXU+SXz15+/svJ6hGrJ7UhJwrJNu9GwWx9IDSBFTUerhY8mPDZ
Fanaj47zliQvZRv2/3K2/N0g4PyyBb8dlTErYoRIbAGNVwQgrjoBKz0DvaAGwJDwz+eAIfS/7m3f
Y5DjvHR9yzDc307OioROr6jqAhdSHbiNe3Sq7HMUwN4mIfXAaoodlW0Cgl+GPsSbvlRYcm98tFtz
36MXwPcxHT1+h3Xt0Q85d0yMVGr0g7oTpzoi6zGTt5EYHi1zeKzSQNnVq2KA8xOwbnpnUiZQJ/Sp
Pgh94papKRWsEvg7y/sHh5mTNNfGWIFUMJ+mKaRsjq+q866jEsrNMofPMt5k9+A5zOG2nFs0WbbO
uWITQym7ywWFGerRspyrhVgW6/E+J+CUtQOlI+GXNy7u8bVmQf1qpvPYqfuksdZahPunUlcVJgsE
uM6a5TzFIkpmIgZcguXQXDkxDT+Cw2ENBF06n/pG7K3uezakZ6ZBxwx45Vr6QWJlPZUDuTX89BMZ
6Sedpc/lfDJ8TmG95DskpADb3bu3DMXLnsHlbqxjA+fSCP1PGe+aKylHyfiT7vbOcN2brgO0M/K9
dOXsRyWf837Y2na3gSNwugwevaOOcds3K63FxKSm4oyu7ETrm54hI97oY04fp+lRT2g6CPhxGl/O
I2LPSGl/SBpfIZkaFLL8fl3pgDQKl8NSQbicCnD9IQPYsvtDO/3ER7g1Ku3Z7iP2ZFV8tgXVvTb+
7N1oWdKCkJxoV6exOMLDeF+U25biqyKRbFa0U0/A+wny/FDEx1KCGVlicZ+gLUkZg3Gx9g9NrN/h
8ByXWEaq5d78oEyPE3Y++Z589P15T2LBMc4kv++DBHrI6GUtZrqzb7MLSjizZfK9kepoYSxbPoLA
3sd4XE60ZMCFIk7J1Hyjgg66KT+bszjay55i8kPnxbl1M3FaFomapX1mVXbW0+IsUdmtTAWjbxpX
mHe9Knqga0gbrtUfiY/dUDbgnIqoG4TR8LBYVVe+2RXrCZfKyiLXbZtX1xLw6wpM49Fy8mYTMr2Y
2aJ1GVMWrBNt3TUp1Apog9wd75aSmJfwcQYaV8KT/GnXZLfVR6Fv9XsbzARgcufAdXV92Xo34/sp
XT4u9920wVCcnA0s63PTnEfAC2iSr/2eRpvSAU5ZhklUqDgtpzIaJC5l4dxqA04gSl/7VOfYJMws
dtaS2hNKWo5QACjydGSqTi96gsDRUmzbkGMHp9a+zGGcsK0xwIXkfRCCt4rM9O5yOjZ29AmLgwr+
EnDaavkX04ge3J6Q6tDloy9DiZfkn6OjcDdwrVR7hlusDOMJBr650jXG4iZsYLjMUxCRwbhy/Pjc
Ey+1QgbOxelnu2l66ujhry/Dllxu9fEA5ERxCoGAWitFBBki7pO+HKh1FYn3EAQNudNiViBg3OGR
XmH86WIvXIGi5h7YRlu3zl7cNjtrjbVvkv4bIk05cQ1IThc9ys6eVpPPJdTOgQtHVhtTYOXpxWpk
cbW7vMEfdlGDVQxk9MlbxsxeY7MUOOWVCSaekiyMVO5Dm1YzbzsPpZo3HdXUX9c0smn5tK5lBXOr
jgLn9SbzwxsxsG98JLS7UextX25V6xobKG8K4T/jtkbXEt2IuvHsAaWYMk6w97i6nIoKPtvt9AM+
1ZorXbVxsW4JM8THRwOElhR1d8Qq4Q1KdvsacEdO1YRWEQ0Zr7LGQ2106D7i8WCaDfkzjKK4ZLlN
VvjAAbYlgSO0Z64t4mccLZg0AraNvrtpJkh3XoyREbrEUywJitPQAW/zOn1RkaQSW1rQu3J2XK4v
Ee9cV3nMvnLG6XRJs7+ckJfJizOkn8vtQBT5px05e02waxjienKOV1MvvtP3eEpRn0ihP4yhf5wo
oIOGwLbneP36xyGa+lei03eqIFxhOfmHYqw23sEcNBAPCScUxP+zruOkJUiTRtKUBRPcs7XNaR0r
WW2rafgYIIJt7cp5agBxXY1heoXDqgxAlUDFnGrUMAN2VDNqXxpcLzhdk4AYtOve1yBMNfqbQxVp
E86oM3Q/Q4ffGxR46EBuxMg5Tydz1xDkxQEckG6hbPFcmFZJDRu6xg6/as0IyScbb2tchxY8exkh
4BjSGTge/TBjmvfprFNtFt20aXSPfIgSxXlZwg6izbgp8OpwIQPtcqqbsoZq50mm7d700Xj9LaUa
BjfumYDPPqDc44jEhrSRNFnqHOLe4Kk6MG0+TDKYN6nZgNKXWztDDn85dhU19zVQl8/SOnXtcKcU
p0tftC7dSONMqd6j9Yc5X84Un1royXHOYXdd/cwv3hoWHSrA3XvLirTVZU5kGeqdyjCLJD/1YT3i
1c5IOcTugGAbPByhl6wv6IxsrKLXANYxlw2X1s/woUSh1qO3tNDGVWpVj3DVTyVCgTW4uCeYhw/G
Mpbbzu0sbEpOHZdoNJpf3LIHJLIMQTZEeyQexTauqfC7BtXc+r3u7JNyvY9ccdmannhxR1egHoZM
Yc61WFeJL5Fe8YyjAs7NU9cNy4PAqosDC03itK3IWMPRCvphuI48w970UfncO3WyJaBggY8V7dbi
vojq3Kn2c3SNiljnCmdiMHAtb8pG2ddDmaB/eDJ6Tz6VDV15o+pujNl7n4rxQXe98S2NPNyvcA+i
yfkWIeLENdNr43NKSqyUZr1n8U0zcEy+eJ0UxwLV+bVGhBtFz3BnVimRRXLXhHVyEzXwbH0U5LQH
I7j2eQyRKa7eE38CvdykhDRrW5HopwXx7UyJT6U7f0m4lW5EErjUt66mhj63L/KdaOZmywmdrHpF
Zm5XYMlqWk1snITgysmYiGN3rtp4KaYaT+XoEMP07bImJ4dyNZaERA5ADbtQD6KCVm9uIvNaUott
495WBE3rFaAWh8QjW/P2NYVloh9KRHRxsU0m76QnU3XVZ/UGP8u8RiV2LzCf7dAj0f3qoqNVNMfG
GtAfOMDjnH6S29IH25c2/XdsMbcDTGCce32QmIm/U3WBQchquCiyR58EV7s4eSOClHqZMrR03ldE
8iHzCyGOxZWDg0qC7WGaZ7vvveL2IYZRR/SYUXSv7rDgXOMvKddg6MkfSgFnMt+SyvpiaZDzp4iR
HHE0E62IhQk5h1z6tG1BGlh7WQCnVwSQuSYf6De2TwfPHtZJxi1AolRejYlX0mjkvJy2tt+CfwGF
sHMnIGDktG+iFnD90EP6Gx27WLWpsPexaoPRnZprJC6HaooG7kgqGKZO7lAd3WWjRCZV1bTXgMzo
fQZBgW4581j5tUMeumBs0SZImF2ml29KL8nQJpR710Ph47r0qEdJe0lkWPpGmpxRm+zGwd4TWRGu
W+4wmz4Op41T43jQoMglETM/XQvfZAeYDycnaqnl052+3/UE3m1tJ/40kQNwDeaoGrnT0XFrESqA
8XQ6SAoqsq7mFmRqRJ2A4czfhWX5SDiXsZuJt068CKsLCY8xd4Wd0qJNpIz4xgfoaYbRSx42RTDJ
7i1vAFBNURFvUDZ9q/LeR1MPSxC2sjAQ5+jw9Joe1MGCuvV659lzsyRg9eYEeBtvnKl7gUVRAesH
0R8ncbVxaRDTYuR6QvztqYgJYsk0XR9MYhU4CeZlSunphtxRKj/aLB/QfaG6o5W48iam6RrTZDsh
K3Sq8/Nyw/xRXSJfGuFRljD/SStOH651ayWsV2kbh6miz+ksk4LMpeuoz9qx0hBCdgbzLGfB+nng
N8aMQZAGyO4ybc3ihVczsWXda95P3GFZzaSSqD/iz++V7+CJctFg6ootRX5LOiRsXSCul30ym95z
VSIkiqbXyotuL1PdfkFGewh5adOlJ8Nj8obw8pF+QGV89BPfuxXN2a8hFKTnKjROFO0RMKLzcUoh
d5T56fJpX23GDgZBwudCMnRm094v/3yDL5216efc0m+TYKy3UR7egXAFAgFEnHUbya2EIAYGUzv0
RJ9RYWcbfUGigALx2vY69rYWC9MAKuEayRxSZGvg7zO7gILGsEEuRhgXXLhY5zS9Ic+Bw5gui61h
qbUMy16IPWCEQ+K+hF36NlfiZKettoZlfDYs9v84I5csWKdpiBoPDUcMYgZNG1YkO6Nk51b5vSsV
eiD7qfCcW5/KYW2hGiYyQcL7qsLlErPnk819Grg/EL+UUNBpaJ5QbRTEO2XPtQCYDbwiD5AozNBg
qqMpy2vNtYogajy1DZPy62Td2gbrS5w8egYCZhl5I4+lqbnsWW2Bv/6YUvVEyuPURZDNDKwRSxY8
md8zN9RlWer0/jej32uX1qul/zhDI1Jq6OHNR5AEG6+ml9AWHOtlswfPqVeVvhA7WS1IjBiGKe6c
0aw2jsfyxUkm3BqO+5Tk/j6ruVPrhXzEfY25LdbBRY+0waYjmt29PbjseGb2LNCCIkk+Nd8nS2uQ
jxlagjWBPoeoqG6QuLIy7SRRHsbpcgwIrgzxa8x7NMFswzKultWytljWx7h8Xy1nOg8FPa66Tcil
gMiMEBxgzmWVbObzXrnarbCZajmCYvXMdahLorEvG2F0WPCWpS3mpZtlMsV+YnhaFqtAk44D3dYU
yy7MDEyQxrXTcE3QcKQpVV677nTMYVf9D3fnsRw3sq3rV7kvgB3wZnjLW7JIihSpCYIyhPceT3++
TOp0SezerbjTO0EAiQTKoTJzrfUbymlUseeDMnFlktND3FokFK2g/zoUj3CTlmWHyUjMM5Ib4cUj
pWfo9q7o3C9lD6G51MaTNrPYnZzo1RAhOuqUiep/luk3+eY1MeeUJs+rnpGoiJmktEh/a23M0Auu
VJKMPK/X7ck8i3gXZh9CUIDy7Bs/I5eijVC/tbtRi2xSMOPZiJkxFQs1Q+DlWfEoBowuL59TnD0x
qQaso4GTNWoeUr4epSLQcTHsZKHBIphYDx+qhVEh3sn8X+GuzlT/RXFtkmc64SVQr6OYl/U2gAad
/6h7/tMiqO8LluwdrgtQZ7yTaVrMAOhFtz6mHhVSeiwxQPMSCfMEc0VgROss2FIyXcp/LSobGnFt
+r1sWwt7IMIItOMxYJd/NAxTDnnXfMEOpFqIgbb8nEf997rq78VQIn7VcO52SMW/jmn4GmvfgFMu
gwbEZ5rmDDPKLZDfs+oVEyJsfGyRgugb/j3BON5bDmCd8FuFdnJOVqW29YBZHWY9Q8YsvpPevxvn
8Vl8TFsROWUGxbK1byx8JRaOwm8vEpddoxNNopGWx486/w7ElRlpTMBDY8bMJWsDRlth/NKiHO77
1JoVbX6qlOYNpdX7yis28zCuvJC//8hCfRGECJjg6A45K3mLNUx660Y/xCpJrz5/nuxYiEITd4iE
jxWEb5NJVgPXOWUZNsqeUs9WY5HoiEdbbqJaJKfQggJpUalRA0Ih3NmpfTOOPIJNRYGJgsXaHkDd
geRby8RC+Cm1phL2EwjzauDBCyIC8Najnol1wEJD/AaPc5b14VvX4UdkWOTZE7IeWVq/ZzzwT3hF
NA2Uhb7pyZ3YloiteSr1Mds2ir2NGpJzo0yfgSf3UD/Cz+U8tGjPwE9beHw5sc7H5CPiR/OV5OG6
qgewhACIOo2FX6Zlz+ihYXLP/6H1TX7Cmsg+IqBCdRAxWggg4LNWSYVYKXEgUMBVYLmfDVvfue3M
Iy7/fo3zyfCR05Khtg8UczRSPEbit74gZptGrNx1HmgR3jPf91XwZgeCgpnO624gLLKRC6uH7j4d
xu2EfCKmqWJ9oEHxCREjLcWK2iILKyOtQKTK0pGRIcftqG0zJPbF/EjBZSFzpBmYNhNvOHDmp0Eh
PIpDRgPQRQnmReYS3C3JqZAfxEp5JKtZZyAlc5eFoDiiEvIlSUrY0gWZwRAv854Y1APriRPyQ2NX
3jbeD0aYb+okVVYaAbJqFHehzWoyb5HS8Rtk6bl3xfDax8DMoRDDyrQX2JB9z+teu5GxZz7b6yhG
PT9t+IpaJ3usW9QF4oFZyu+UZdqip0XB9dXRMlYMN4GBXO+YvcksDZAUFxnNaFWVNmt/1XW3Flro
VsjUlpOalJMdS0UISgheRRahsWfpuOnFLE8n57sTopXniZRc5ps8NLH7A7F+bpmBdSmhRstMdgn6
B30cvrvEg52UskYGu3Yp4szZiKFkErWAEsQ7xMD8MySCN1gRJBChUBdkESIjfIvLSzYxhcQzGaW5
eG6QfCsVQm8fpzwQaJb00SGdMCkLgryjjJlzg6dazm2JzTK6dewfFbrtC5GshpHDeAqEdJEbCfix
4pYsw4JiNSqh6GHXgYcgEQsSHcU1kEnZa41gBx4doeJ2Z/lfRhKEGLWcb+VqTn5Qll7TqrRMxmaC
PDKzqGDxoxsosdimsu0B398FWnXfuAi7U2DcptVZm9QX7M3JN1AEwI3pC4h/d2WEhk/KQXvPCdgm
q+uhwu45SJfiqR+T+yoBjKegoATWNN82+fSiIDC/KJ3oZvbukAoEOIZz8xGyO/AU8O+H7gxSh2Sg
X+uQ/rNDzEc7mONedUuCgnr67hsODJ283BCeb60AWRPTm7pl5WXPZYXrR4lTZM3Hcnm0rDzdZHm/
DEHIpKh2h9Ytgmp7RS1f5sB1cK8n1vXb5tSYAc7ziaOgNxb3K2tKjwOGGudR7buHSc0eswTD5swa
d4BkrVLxEGgc76HUKGuH9N0yUhXMCKYSA4NCqZ+aeTOPFhBG4Lk48lQnzUjBYBbmMSP30I16t1F7
8GQIaKIfjuIyBm6gojvXwEWtw/O7SqHeaSwb4m68bSJDPenQ4cI+hLblUpnDHb3fBfHwqe6AFmUR
RvMstwmPXvPBMFe++2iZENayBnn1UvkCwlrkSDEXmksX3X41+ZwB8toOHQKPmj8g3mrll3xwAxi4
lnpvV6g7XaUpEsENt2ar2scItwQ6sjly42vsdS9FDuKUZ8H+ubFQyGnjieW/6qGYE+QIg/TwH/BG
sQ9yA47ahtMOYSgIir2UmLDS/BZ1E4QWe/zskEuAfjeQPwjJF9shIw3+RS0ZQkY7P0GPzi7UZtOk
6bdGVfQDdNSXvKSgAPJNWwM3DBdShEBuosR/8erJW+tGZR1GN/x1I9vikpVHWCVfI9BxE8JGe75N
89Bmg3mQex8OjRBNogC5rAhs9BE7P5wOMTdbKEIL67oBtQpiDCcE3CHR2cAcAiuSGAnRwseUU+m7
naEkaGGE1VBlC4dRwIhOSWA8ZMLIc8BDZzTGEZJBdALmox/kpgsT41A34n9Fwn99PRH7vFCakNHQ
BP1bbkj36+97XZLgYziLM84gcpOqbvJvjaqLp6gU90r1vkk09b6o4mCTgN1fhb6NoHXunBI9egSS
Xp3Mtq0JHKNsh+VQcOBXuhei1Nmolg+qXZ84Pd7YGuZMRpLGey/tkRaNcjSEXNThEWIw7iyhVhuF
arm24zBaex6AvFazmg3CFhaDzgSiGj3NlgdKHJJory4DryGPxsHCEVQdldXg5e6263g7AWjB+9kA
5j6ZoKrdgjyFbHMIw1oPxWNTuR0TtbibqxuSYhO2UtGLqRbpbQSeHS0EgxQQXPrFbCZItYvvuekU
vOvlrpWH35FhQmHJaQxCAM04yL1e/Aq/tKk4FfaB+ewOM7rx8OBWg+68KKqDg66XVEcI/MExsxaj
kJXoxUbugTV8IHGGO2XJDO40KrxVO32LKbSvE8qGB9kkN6rQp5F7JUBykKtlumbQS/c6dQadnOTB
Cr/wBu+SnqdcL5Cmt1DYnu681u+pNrFBt+Mb05GJDebsP0z6thjqB5S7F7Bdpp1rQkgS/2JH/Dtb
hLq2nRmfqqwJePz8tavkyMaN/cmaNFp0WE38n9R1O944HVQNyyAdjmYMfkEMNXBAxPoU6RpooUhs
oCLTRAIM2iJqPUAt2ZvRXSaER/vERjAwExIzqRhoCr/YRqDit4ZZxRpOnH4IPTW0Fyox5TYd9ZvQ
jdeUEvUdrrKlA5/EN5ojfW0WdD1WSeJWNjIQkLDc205YpCaphofcPBZkwRWVRUT+rap47Wlrdipv
way7A34HHeMaUigsCdlVXYhKqIhhHIbODSKbkXlwZhV1MrEnN75Z/9yL0CrZZJ7LzNntJ6ectmle
YaMp9EWmIfy5J9sQJhoCf96TPYYX5aOg04URhgwNJL6F7rvtWlcsE5Zh82XS+Fojhyl66i9lGD2n
IcabBjq9YVlPOy1oH/XE4ZcfAUdPKp5GRkriYQhOfuQedAHQtlu/PJWeRZLODvYmIU+exskKqtZX
3zW3sQO1R92FxfjFq8qn2Wo/JyMrRm2C88u6lMhXjw/A3KNFMBmPVgxJqYuEI7IS3qo5OYxGUch7
mF9UHfJcD5m0YlHe1ilgzUAv129GqSAxDbF6GCDHhJNurzUHGJmWrFzbKfFRBPTuOc1zbGVfG9v9
SmCCqLWDSWAXIPXmv04mFldOc58HeGwUs0U9ZNwESoj/q7lV9WHLuszlLzGGxnZOWOvFE4vbzoWZ
CvLiUxsOK5Isy7IPNhEDch3D5/OxE9QM5yYNGe1qFG5T46WeuUk9h2/uyDQ3YEQUhaQaNSv7HJRB
QU3D/aR7wVfDab+iI0be6y5KgJunASs4REd0eFT186Akp9k4zJVOMU6n3mtjuIaBFsHs1OqnrIie
GYXOiRrWe3T/AG5W5VbvuotelcBTx27azfiHZ2hCr1G8a8gPM8HNRbSkFocK792YC/eqIalPs00G
nFLUW6z343uWx1S6VV6oKMOFb6EIBNL4U+9IKL3NijqV9Trfgw8QF7vMr+80tUecgfBJZvRiL3gT
qaBRBlQqGRYXNdlW9w/INWXL2BqeQHvnC0uFfgncQm19AkhjaRHo6ApxixlXJEic+pJUw9qwk9fI
Ux8MFovkDomZ3QwuPoRXtycvYMkUElCCjrRQGqWvSAEoi51ZeYd/x9uYAmL2GxTMU4kKgDV5VAXx
DfuAL2rmOUBZkPSVUVi7fCJWAcgeAjqvFyM1EqfMvrLS8wljAOVnSHTLdBeQ6VWnZwsPUcx1w6qb
BEWkLTIRGcivMiDNiFxIagz7QCecZckj0sLNzRgj29ZZBJcdnCyWhSBGpjdbKBZArXZXqrOD2Fku
BrI9RWyjVFShvaq/jsJsAJ48qYN0MzNcs+QXJjbKyQbG8u9fiiYAXX/7UsCQag7+ZOAfP+LyAtTS
XFIiuzrTnjrgRHVCyCreUjS6Z805zsMu8Gp02jt39e+vrf/Da2uqrfOicIQBxX4QkmzMHkr9UKa7
UlS8M5+MES+khU8WaQZFt24Er88GLYJaBEwwFJSH4SCiMMqi974XTITiqFWDa5m69lyn3h560p9g
aUI58+M3pKmO5eEQhB4nRUPO/wJLy2tU/E074bFxeZdhK+DjTTMsGIYJJieRXsu1BEZD58H+BVcF
ZKwaEjzBQLVE/IpZTnWkS91NQUQM1uDVELGcJAc6Rf4a19lrSqqQZ2Jj6izK8Dz8UjQRi9uLhCAG
qojbRToQfvtN9RxPjoOQHUGhxGkQJrxRCLZXDg5eOjpASzh8+I0w4QbzeEzEu4QWpi8bhFqZi9Mz
4sU7TKZS2Ij9/ZSFP6J8uH3xbBjlBGzkeV7terhP6watjvGzLpKMkV3t0aIUII9ipvRYG9NDOoa7
f38iNONv4FhP1SxNx6vEcVT7b4DVcowKxSX1sYvsxBJWiWswqkS/Am9Si5HMbAQqKiv35Gh6zAKn
DFd6W7/RegyLRrVgOiCj7DoRK+O0bI6osA67BonuVMzX00A+BwFKJzuEAfmT2uvvTZ8CcKkVp7nx
sk2vzm/4dPYMbm2xsStk5kSyGUtwljX4fmbha9AoAOE08tURP50oKOYRSbJ4YOyviVFUMCoLI2PV
Be0EOqu+Kx2yb6QZ0BIn58YUisTkZQgpTCUahplZkT47MxExNe3XDBsNXKC6ZTkx8tS+8wWrBVaF
4nyYspH11k75keK8tyHnoOCCvI7z9lvmyXR9lumsFBCOH6JtqOavnU66McPB00VMxFQgyOYBtP3Y
cERpBAOPIVcfWeiRryLjY5KaS/T6pJDkAsPAp7a89l7m2kuluDHxRghL5QfC2Sm5S/QTC9960XqW
ez5mqG2cEGCp4MqaoAHIgnZE3gxbHJZs+EZVuaFcghEgllrlq45WxmEANrVEh/DJ4iQVgkNQDF/N
AbM4RFl8s4N64+xLARKwI0oNtWfv8Jv/goEqgy5vtdojSvQDg7v7Lin628lO0RVHWSPC/vbJ8C3A
Gpj+JQNSIZiyP/7hcf2HGUWzdFsToryWZ31Uwg06MCam0iQ7Q3xkMRvgjDSwhvO+K+0xxwrYDtGk
ApGD2n4hineiYFYIJB0cYGNRtekf8Lt/R3x7hsckYfE/0slI6h/G1HayB7vE6W+XWsFLmcUXls97
kfpOIWwpqPj5AnFWDP2TgF5lbvrqq9Vnw7X+8N38w+BuIErBt2M4JpDIj9BzaNW9b+dFtGvDsQR5
w78Ku/K4KZcgW4R2uP6tJlTrZ+ubXVN/CYCcNyK/YQv8GHgKwXfMV5nvflK76JNuhhNWlGDsonL8
AxJXSDR/GOJNlTEHhDwMaMP8iMNlgW1SBh/C3Qg3daVQRQdZsVL7Jl66PoomHoeLObWdtcXPdszV
Y6gjm+eoaFvqXEiC+jQl0bDuIhfb+TmCTiiyURGkPBdn0xV5Vjw6G4B5Rec9obcJ4EEdMoLHvFAW
ZY/yz5CMj9kUFyt1BhWrZ9DP/cRceYrlPXnEQrp6r9cPSpLWa5kTD5SI2aeed3pirMj0eet+ILGW
fi6tNtmlVY4kQReFG/4WyxZk5SPumhhGeTd2OM1npPdRo6BugQEiEiKlfYhr/jZGVeZIBWjzJvKU
z3XZoOcJfJcnWMUOGrCuYuxEzlFCRXNyaq6nfAop4KrMEVhWXHqbARnfgQcvBBsVGBm0UUPZI490
ybvgzSowiLaNHU5s9a5oXBLaBc67lQ3h2Z6rU+WV5T2yAASnCaNVNrXjro6iH+0QFe+rj/9fGU2a
arLw+O/C4v83fW0SBourrPj7FT+JTJoOkwlYP8LXaCCYthiq3lXFNUf/j2mqgj5EOhyRNEDqP4lM
jvYfw3Tp7kC9IbciyBM/iUwWpyyVvC8rIkf8ecz/F1FxQ/IKrstQ8X40HRaThn4/H9Q1PiDhXaef
AHWr5o+5ad/qcQpO4WxFN32Xpiuv1ubXCBvCRGvj7zzYOthvzbir4waEn+P02wJADgaO410QovvV
QUNfe5ZVPNR139x1KAP4blo+yE3QUTHs0szahsFUPgRVaZ47y70wgsVAqHCzxBhVRbBPXIHJx3To
hAwasUO6ROgKhF3UB2f0gf0mLc7XjYN30pkZFgrmFCkeWlb4t15Pyz3ZR+71vaOciOquzbnuP9VO
RnkyUAY0kCrtOXW0G6uqux9aMh4nreteJtaiq34EFZfC8EXz2MCNxGqjB1Pl/1w5er92ZtSzATXX
50z3q7NJ4L/D1/rx2iTb5ebahovcugGVdJDtSmQ3p6G7U4zC9pdpVY7HXGyaJBiP8pAnLd15dfa3
dldPiB6KktqJ7C0378cFpqIslcWNInfYM2x2YI1Ef+v9qjzHmYGS18Jh5Qm+pGnuAlLDyCPiKJSl
JrrRfWcVC3Dm2TGZAvvvu36UZUezVNK9t8QGZo0T4HC282w8y715oAQDyqaJj+KsPNFWRbDNLRiv
aow0rAh/XiIUJ1Y+rmEHE9r+c0l1OPNK1JrgSIwFNSqvG2/CMZvAcDvli6aBqkMnAH3uuDOfNPia
DsXPl1G3gVMZNUss0Y18111RmMa9E9vDL5dXaIAvFRaXaCh0yHATLkQHyAiX90M/Sswb21cEmMXu
t8BqFJ2AExsh3ecPUvY8EZWyqkzPvYXp5N1aYuPZ2jGkwg5e7n/buzD3Dw5Ab9kkN5iWebdmmvQr
dH1/3iP0AsqhwZhtGsSxwDKy6VWrP81Zn66VkefrwwnZ5drWCG9AI2ww0XFEZskww63WVJ/lUTeb
uDnJ3Y/HoZJyqmO5e0zTDPpvhzrxtWdeZ3q4snrdOV4bo3ZC9Teg6o7o673cqGm7hZHr3GR51953
xJbHOo/uKjCU3wXhf8Ld/NVgjbRISy94nBp0ISJK8bc6DtZbe9TwVWNpjZwVWjNW4XVHAjBleETp
yK/Xvp4pNyHS1IAhsBsY+ym6vG/SPDnlqYYx419NYk9x8a2zEpQrricicr+X7/o4hj+vFR0xLfFZ
x6fmMtYL6Pdt5a5jzfsE4IZPJjamzu+M2bW5vrZh33LyYsU4I37S3qP0151UV3m/CDBHsEcBhWpG
ocM16OYcy66tPIjiGUemX3bDqTFPk1e666CG2SnPDOKyWFfCnvUqLIKJNAKwAjW8ccHX4aFsnsHu
FGdEbUM46bRbgUY7KbkAlQVqS+/9utn/eT5r1O9Gph2mnumdJDT1hjqd7olixP77ZtBLsNkocVVV
or234UP1VJMiPBWiCQBCfiIoer5e1IYYnH+4qf9+gyLobyvkrvkZw/yCXeZ6VvXu7M8cvTclSFzG
A8qU8jDF5eGCE2B27Xttt9BgR30c3RsgTQ5KwajSzGYPACHWvWU4Wtk3/OwUJZ2/qq1drRTkpc7u
lNLB+jkr/LmDhTF6aQV/4tepv+dbML0ggaFrRAeaDT2a8OD3TEbR2FrRNrP1w/aQr8Z6UD2NRq2d
iCZ6e+NQmd5WWftIsVjtFpmJFkkbzcW2FN955yqCuWDdBh0/lNZbxR5VAZzoxUnZFgYaPs5jHh7m
IbLOWhbvM7NO3H0ex1/TGRVZRa235Ry8JjpPaNpX412JMIE8kpuh36focX16PyijkxrO0YXMreA2
wfZRPa+jDsXFJXkjws+63stDzCQXjV14CwcDids0tZQDwvAK1uxq/HlOq0sQZvF3TY2ek6TTHgs7
MjZ5lDgAttxTBv1hibOceoli09nWqQG9vgEgYmYo6Nm+mj9qOS7zYTPCaRHO8XGnJwd9yNHn63vz
XunYEFsAps0cH4fZWBz26Q2GUSd5JLu5DQwj5JyAiTWOef/ebd9pLOND3cguePmZWwwnlK3XgkVE
OOnWroGO+UGCioHu4VJX4S2PUIa/crOx+OrfDI7WrRELcFZzWrL8aRP75pdF5OV9BfZ/8o67R3nb
4EWj/85R5KFxkF/AY95yLRvq+sc4zokB3hQNMjcg6bGV6uvkvg+0+c4I1gkZZ9DBvYflUltdbBcl
oslv2rWBp+Antczak8Oqn/puPOKCnfIEzKZ/ZDxRjqxFITJkiraqit4/Xk/IPdkm+8nDD23Xaz+c
+KfO1zZWmDqQAGefRnqORpNpnUszAftkuf426c3+kikVsHxTMZ8np3tAl8V8q4dgUTZG8K0LM41i
dmAAsBFlP0uUAodadeEWieOQJQLlW9H6vitb7dZCWZ3S7Xt30VG2e/owgsrrUuAvdryryJnsSz8r
UdrBZj5LDO/ZLdrbCZ/kH5GSb7W+KveZZ2fILQ7qTap383qI+4akXsZhm+HXJXfHtLqNEVwHikQ/
2TT5drG2sphpLnEypgaLgkrinVqD/9pcZOG6KXoDl2c1uQsSNmrZIsFasCqozSK5M3oluXMR194m
COQvZZvshxmtssvI4i/kodwMbqUcALE/X5vMscfqfDb2Bl/5Sq8p2fEqMVFlYjwmqHJmo20f5cY0
KBj4KaQ3kifOe9v1rGxroq7+59OUH/UFiHBldb1E7kGMwPXSboxX9NLqk+0FP0xcEm9Gt7OenNQD
6htEn5A2Gx6wGV9nsaXcl6oCJdYzAkzcQqhBjrnz4YN8dubM2oQQe/ZDEKoPTC7fZAdyrj9KGKAP
nhVV6IqYOAgoBjF0B2WvHLSvnh/ES0P3hlusdMoTsw+GReJEug1yIO+zDh7eNGx4s7glJBOCkpMN
ZHplhfp+aPTghqVx+FD57SUqQvVckf560ArF28UO0uPypNz0Sn2BA6me5dG1R4VQzoO86q97yB7k
XPz3e7Qx+o2DnmGOgpMC9ZnEdw/vu3GhuQcFk6Uc8vxfu+MFD2bcD9EcWldWpzz5YFNWhHHWzghd
5Uk1DLwTXWYDedaux5XiuMpDmOTK/YAzLMU05anHL/BdruS/Ckfogqn9SzzpqEx0lumhm2yB2yeu
/X2q83FOjsiV5D8S3esv+ARQZon95muZhEe0+NBgTW6gIWOq1wc9zoKO/gheHLBHjLZL6s5IbBvw
arBuKTZydnOT1DhgeZwecLRH5SpuhwlrNnSW7CQf/lCVkYnD398+zl+m6dmW0IrgU/z+9qc0qzw0
rBBIHrBQh539NOJ1TQ3BeG7Qnd/nA2pitmGYzzHluQVyogQUBMyfqiJDmbw0nw3XiCgvGe5aHmI1
8j1FeeZiuIpy51jBw/vVZe5szDYMcQjk3qBK7xpknKLukA9fohFviyAjia7WOqhOuft+3DrNUe4l
5G2zjVVOzbEtOgUaXo6+eVHg5xx6GGBaVOzjzuJNmN0+ca2eWhv+YccodZz3TTwi+4yNEscDGgwr
9N3Qe8qUaSlnP9PHraFt3WdTC3GZ1yGFe0VZYypWfpcdav7dC0fFjhNfK2fvF3WyQRK7eUktd2lG
XoISDJKY2OEYa2oG+iNOIuomR619rfY4kF4PzckGs28oD5ljBudYi8Kz3JObsCTcRPal23w4gbtQ
9odKpf17Xtnk6UUNFBA9M4/h2J48/0vJSQMbqHqUD7/3jVuDHI7w+ejt+jxmKjiwaLo3vJYNogI4
aem414hDeQKm3jrW7em9W9AM/j4MUtCCVOw9Td2nCwWjortYSfy7pA69o9plT9gI+3dIT/l3k1Ym
wOnwF+7TgvS1CpBsmdgx9FFxhew4B8FnBmzrKK+Q7RD/xF1lQx6YrryrPJJXyLtmGiWo613CqTao
JEPDlP0gQsGsgJwpwFla0gLCed8Vx3JPbgYB20L1gpBG7sLiW6k1TBKATfnm35c+mtR8+f1fSOKL
2iQZYQQxSJ/9/i/UI8yhy8jSv1NIEgWOKrnN6vTegxl9AFiE4qzY9KSPb+PIiJdF6SLjINpkX7lX
t46xRh60X344McJB3vfh9PyhfRrr5KYcHj40J+LV9SA+tcUUHq/3l90aJTbwKzGU91eXbe8bo0/W
TQf58pc28QYbBS6F3mb8df76IHIvb4LkHBDfXNuvL6Zo5dbNNeUoT8r2yGyppbl4wlKS6Vn6g3IB
+OohZiePP+7KDj6aNTgUib6/7P5yWWgUlbb8283EBa1SKisb8OWqq0fnbKupi1QKe0621MHgnXH+
fojG4AGer3uqCgoz7tChxhtCF8RUJHRP8oxNGvIkD1EDBEc6AOFOYpeiqhIOj42ufZ69JrgnAwWy
qXBgOmK5/ZJmXrPU+kQ7AR3NP5WpfpTtBNPxZmjdcpfh3vmi2/cTqmHPNlmqfanVykr2+oe7IkAx
/6mubosiz+8PrgdgH4dTC3IMYd+H6SMuCg32n559J+nBL2z7IxiETnfPyVBvwKTjeCOOihgD2lWo
Z+majCucBNH4y5kh3o0+uF/Z1GKGiEmB7gKZ8UwMJP7qPM6B996nKZPsNCHvCTOw26oD45aedNtI
w4ddmwf3jtIV6x/HQWI29+5kU97mzcG0UF03c9e908WmnG3oQTGWB7JN9ktaF5052+6wwaHLkIKk
Yz7eu3VuHSkQWke5d93INupvEMAZshbyhKNXwII/9Lke/nIaEt+0g9aLjbZvfrz/f325660qbHuP
k736p65e2zoHbOl9TBxH5VQ4uXKSe1HUPPUJSvEf2hFR/NlD9jUQ3lx4hSmWJuSRr9d/6DeAZ17W
EEYRbv/tBgWiAoh3icYmyLuVy7td/tIo7yjKiDuo8TdhZ5lHPxnALZNxP87eMWiSutkoLe3ypDsm
GIdkRmS997teQfbtzvfVaXttul4m7xma28h/ILurnlzeC+rN7fDU6taLIVLfyWivWvIMr3aPaxhJ
hGrrk7m8jEG6rm23+uJOGH+mU02E0VXOKWwcC5kQ337xSNTIsN9O0WJUQjV9GPUh2TmorO9ydLoH
mBCwtuZd6Trlk9I0wW2JqXBGofYJJ4vy1FV4d8lD6mjOPhMSWu99s07f1qjKrhPReQDC5ZwyUMDL
ECbCxRhRGpxU5KJLS4kehoKUNoLdznfVe4ldXD3SSqMkoUTzvVvN7r6PXVRYE0PM6N2MkDXwDhsG
4k62WXEzXybYh/IC2USyv9vkYQUtOIjne3nCD4w7ryzCs+zRwzVeDaS41oGPVxG8RbLEUx3Uq/cR
b7RGVEDR+thNWkUoz0gpN/LsdWS8nkiYWyydvPS1aZA3uQ6o11e6tsne2l+393faXs7bwTwzj7ce
+GU5r78fi8l9Ami3DTT/fG26Tv/aP6wGZL/r4uDD7a7X8hWkP1/N1IbwD4sFQ4DHfhtyLcN2LaTf
HcBCrN0/DLmKFihOkTrGt8BQjsh7gUMoo6TfJZmLrbw89qIwvDSViUF0jEn8e6NbueUZG5C1005w
xMPQCC+zOttIbpEbkZe0iQbhukD8l9g5vq3MrF/lrMhXhmLHt7JNbuzUwxciApQnT1jirFNDT+td
zIr+JAVo/C3EsgiuANDaqu5aVBY/IA2MGhaPFyfNN7MO9joCBKe09PVNV8U/RtCDKvr3TXl63w28
z22poASP8cy3QPE/Fcxb6MEY6tofLe/YAP08s6Q3Mbot9FWdVOHR6aAe6o3dn2fUOD+J8jVQL/cZ
71aMuVFVW49O6D23Zvda+g1mnkWQ3gUeJm+ld/fvS0FRA/3w67oaUgEO1sqaqqEn9/tKEDkQVx91
Nf9mx5iggB2173243XMS2hd5BPJQ3+ZkLpapMlU5UqUFIGB+Wnk2G2zwJ9T0F77nmJukioGHo5OL
rEzlH+VeaQy3YI9IRIl2Kp5IHctdubGmBknrST0MgeVTlLAxflT6+tgmrbrti7a9DSMA8Q5ZiE9u
iEJQ56F839VYM4WNq/C6VhScApsNmVTlKPdk22zqKJk6/vbadO0m+3ZJHzQL2ajU4l4RclHBFFWP
LDutDQLtiMvGlfLUTpm6TE2/OchD09A+K4pn3cojVV9V49w+eaNqXLpqvmMFGu/+/Wd6l6f7/V8I
ksDWgYqzmgen8OF38oHSjmVtKV+xmC+3Xa58MdIedS+x8a0xpUATX3ibHmmdKMNzB9+HbrLzu8iK
87u6C7LbBHstlLn9APJeYF8QGkYeC0px171ag+IjH869NLEBp0Ypwaxvrq9hRfymLktMeT/ZrkT1
Y4BPS5vo810HsYefHxGczrc0DGnbeZP6tn6fxlm4jFAUex1abZdhzPkGQHCbp7b7qg82yELLCx6m
eG5hReb+UU0cyOU1PGDTLm6u5SBzrnirhpb8WiKqbTS6LOMkS0QTxPpzqsE7utaV/roo6loV4xcu
QFDSoOxH1Ulxxw5l5+KmDVMNkPWECM/1FSylukC2G5ZlVbT3GQTbcx3VN1GitveyiT/FtK5CA1V8
0UPrYa6SRglGIfjm2CcwZj/ypCwuA5odQlfsYeBf9Vzb0Ke6kfk+9zv7uQq7c4/c+cOYheltPaB9
UIr2PkP/25zcdJ/jx4bBJgRBMnfF0ZzSDU5Wyvm6CVX752Hdjo9+0pNjfwj13jiSx/650X3TOKad
BVPKDxpzD4FxJdtkl6nNjGPYQEBIVHIFdVx0n4ExOb3xWW2r6ZxVEDvloaKU4waQpL2x68j4XLMk
AP2bBzc/rymCyrzXgtDehkP4P4S915LbSBOt+0SIgDe39J5s360bhCy8Lfin3x+K+tUzOnP2vqlA
ZiVAqQkCVZkr16oudC/TdcJ/47uwz5Naql/ou130ttKdurotnuyR9AYqd1+qESJ2C/YW+neaERLw
bpdRc/kCmbi2Vowk2xdtFL2jeM7yjniaJRx+naXJkhKTDoD5ZOiReYaSyP1/Eo5qsBr+9azkV+dY
8h3ouTq0tH+9CS0QvXXW1sU3V7CHMyAbRX2NoZrCYQkRdLyRvr4ta4qJqr6rXd4Tn3GhW/ZHP/VP
VW80R5fkD4wBg7YNxhYBhKBfx50+fY3pKV71ULCczMIfD9By7wNFr2+olvFCyu09vILiJl2NGXvb
zhIwAvzxyQmLflRk1JFwQsPpVtWondZZoW0sVWczmBnALigX9EctdE0Kz+BIpBkEJc2udj32x/uh
9Nq20H3oYIj/h7csqfnE8bCXE808e4+ez/aQzV7EfmIfO1MhUar45RP9t9FOJC4rhzFXH4MaDDkU
3ghfx864iUURnuQAE194Gkt0Dylk5KjwMSF98sidZ/9/fQZ9A0cf3pM/UTKUGtmsMtN59JUIlRJk
66wV+OqR6qA9YdHavg4GmL2XP2/e7LLZQPQDRGV2jQ4MOUo2rYzZki4BkybNc4jiRrof33Sn57XP
RtQoxPhR1WmwMwMDKp/SHj9gWTnqLCCf0fExKfvR7S7D+GJoMXaT6NLnvvHY1eaj9IOG6df16AR7
aUK/7sYTPcNI2wJgWnhxkRxjS9CFPIbhczMPHeIaoHue7p5wRqelQ0lvTm1dkzwrj6HVHPWhrfkK
GMC/TjNtVnyY6MB8EmGgHupYE6A8mQ0n+AtKdSwRl9cAmcZBdAGmUh/EkBbbJk/aR32CqYstuv+t
r2h3aEz/JwoVb9S067de9NZKnU+qQkWACLZhRAuiNofoNGFrKA+hunIO94H2G3MpDw3V97dljFYS
OezKWOmW6VKF8naB2STqFt0leN2UbCdrO3lHxREerpFOKgo/UIb1CAyOBxdUzhuLCJgHJy89+6E7
PZHCveRz6iLwc2udNMqwMic3pqlocm4hjFcnunf20kJS1rnJI1ctwGgX9sVNI6oSqHAj4gaJn3zm
Qh/T7ZCs+ZDPXSufheDkhLSzaYDiqNRhI/nfQ1r6I8t47NvBWqB0UvKOgvYj9Ir+wSmARgY1TYip
R6G3gar1wyzsH06ilt8HiDmQZPdhvOgflGTqIA7EsJvOv8jBrezsFPv2WnU6i774eUJRLB9hPe09
mgyK2XJCaT0dBcFu6+WeevLHiQG+jJM03SYFwirtGon7XeWUt3vcHHKflTY/D/V+iozjFrvJSw2C
dsM6LVZaGJsoXKvdkxw0FvrAvh5tFE+e/LhKkXZP6q2cA95cnEute5FW6+fdU1XH31CYRnnNIOlZ
upZ/lYNXxQLNIVi4Pn2tnShXSPfg4xL26dPvJM68a+1+8knKVVcr9pw8y2HHHCxtI50yWM0RDKnj
/JI4RbMHCJK+j4a3a6yM2hdJ5Vvbxt+kG+GiZJtkDeoXc1THjb6IeZhd7RwIr9egFT77G9dBBDiN
Epjx3fQ9GUJtOUNnN64WsNG1C+1LodBLXZQ8CPJh9G7I2QApQ4YXORnK8MB3ggewT8AWDGRGR+Cp
G3PsaOP0wVzLIQGUDOT4jz0oU06LaBWsutkHGJ3pIC7bY2LrzVErnXTfIgy+rmIlvzmeAr9FrUQ/
4CBzhmb4To0XyQ8/aq9FLGwqqxAY0tvqvA7Z8CAjQee+xghTvFjaOKL/6KcHD+z9v68VuGZCMr28
Of2kHfsUreuNPIR5BrI+eYj2zbYs22Cvwvh+tLvvrcM3Izy72zuBXb1UmdYgBtVHu45N44vqR826
5w2yYdlavxSjyx8yFKirzLMencvbybfUlZx13DrZCzs3l9IUGY80U4NdWZpI+eWntmOdIs2cL8xJ
TfsxmCoIZPMu/OlBgQPxrAgWqk+yhlarL7GPnEukufnTJISytlAxOAHeKw6KGwZ09y31dqmliXOp
xjJcoxmkP5t5oy0apxy/ikY9trWhfEl0c09NJHi2RejeJmNcUyKJxRKV4g/fFtlZV+LwuVBnNsMW
fowCGvo9JdjxWFi8YUYoHOdBo953P5JmqznZqZ+HzxD0w4e1ZuUkv5pg3Gh5vFaBdx7lQOa7OZph
TKmrcW0KWlCWb5XapEGbhMFVDoWXRfsub75+uuTRpNSwCEaFtlOyrFlFpjF+QbDpChAneUawoTpK
fzD7Y1W5Ksn4NHRgyXsgO1A4JAjmjmFxIaFcXOSR6tTFJe3G37PjbEqfnPWQRDyhjjO9myIsQZur
1sWwB3GuKXktlVJU3zp6TabSzj5ghqs3Qs+6vVVW+lNpoP0xsQIGLroLvaa+FGNcX+SRPlNhssm2
YdFjIwJpA9NyxrUhChJ0u/M4xvc5IU9GCRnhNmfMt3JC+u5XsPToyWGJtjV1cfJ4jYHQja7g66hZ
V65xN0cR9HfTJ1WPblB56uvBPxRTPR6bsq/ICDnJbSq7ngy0yj+d7TK8KkN7E42D1JYWWaRbYuMl
d62KnCQ91vW/TaW2+w0dZuUp++q7BTdxlRnPql5EH52BXjOyh8aD2aT2Zqga9IZTVRw9uNC3Kbp7
D8A1jOVU2STA4YPb8stNr51noquaq3tjtqQrgvTiinwcfR9tXG9yi1I4fxamM4Th1i5CalC8VmcX
bs9Hre+mbQMN+wZIc/sRZilwMrt91tBxOpVqWiz1rOo+aNdQaJ+IhnOk29NTo5tnL3PbDz0vss0Q
6YBH5tPB7yyULo/hpIq3snBPgsI9yGK9HJww9+6mnChkhf8zxkxpsM6tCga/1nzSzXjTpV3zlvL7
PGbArRBfDJu32KDnqIdY5D7LV6khytM7LD2ZVXMBpV/mPpuwNt3yClwfcrjnQvVjoFiFDwOdiM+F
Tf16tqRLDjncZoNtXE2AgrdJ8cp9kno3Nclhe9EzeroqIV71jH7oma70KM1UH742yBFdpJX7+k5V
q/hRWq6yDpyhfVIzRABRclwZpW2fxNjbp7lG18Frw6G05RD10OVWtUjXn4Fy4i+zdQp4yZEz/sv/
X7H/dU0kM1GE7tuQdUhqXVs9iGhnippFRGIlWaesm5eRGdMbkryNdmv/aGAgRGAkok22EtcqSpUP
4Vn1cjKM4BGRO3vT9fRsjmlJ5h2aiw0ULcnOH8hzD1oO/WVJOb7mKfJlln+rA6V8lv4ojH77cy29
WiyHHvXuK8Kc4a2aGb/Kcqi/Qdp4ceIheLV8wWI9Zw8mRnd8rck/yADFplE20szhGo2xdrKntuT3
EYhvOY3iA9i0L5mCOG0du8VBC9P+kdbI+H5tN45/BHpWPg2BMPZm66QbwT3+MdGtIq9Nl5ePyvhU
Uow0nUtpAKrO539Vn5o0qkf9gtLm3EoGFlwCwuUg8d8SKi6PPif+ivvLlMFVFCZL1x4gLZgB5p8X
+Ot6n5+hs6AHmTeVqwhCxo1VjMNOVGPzAbldgfrhF2EbQGBTvqYYQc0vJHmWHRzj5EKNCQxHVa1l
WFY0J48kyrNvp9EhN2A3iZqxPg69Ux8jNRHHT7ObfYmrtCxw5kNp3wP/nPLpKwt6uouk9lf/FRw2
dbSrLRpa50a9KDG4C3RPe0a++3tYWvnZnK16dC3ILKxphxwLVAARryw68JsMrbAZc8yfx1pZduT/
I+XkDtGxiuzwnmSiIzNlNxq93TNInyfcbdTvjpBFhRcVit4VP+mQPnPEsdOgRb8XqqH70exT6Cz/
ZRolinOjd0LDgm3JPEjzc0DnzDw22s9Pz19RkzlYy6lJkbFhu1jWhXhM5i3SCJYIOF/THqSpNYrJ
4jLxVl6f58927ebgrpQP+A/cRWVMUP4UqXZWYMRaKYWXf6RVfQgT3/4xDs6rYQf9ax7Y1tqshQ6x
ooOoR1SpK5HCztYjIX/QnQyEtg/PWm7YytU2u9/DgBrOomfXsoXpNrjJCfiBm6vabqQxxvStLpyx
7jck7Q7Ci5d5E9TQSqnJT605lKGX/uoientVl+qWgkYA8PbpHFKMO9RTn20nty8fgSaGy4kX9Ld0
SIngJNZIt6b07HdVmPHKy63x2toAyY0B8d2o3oS+J1ahMjXfqg4mEBDPUQWL0pBV0cWeUX0abTlj
MRUP5iwWrpu5/q2ZlGvYJEh5NZG5tVST9SvMJi+m6z+K3C6/DI71MqlZ8egkXf6oOi4LhcpIt9KU
E0otoCroOsQAiFCcjOo9hcDGeGO3DO5BK39oiXirM59mF0c0G7SihwNaGtOVreGwjKMh/24WR3dK
qh8wu1Kk9rTkIfWVChmJSGzhv8qe0fVCs3sOEaO9NRqt/6CVw14FleOfJqR7Tz2vu1ULjfaH1WU7
+bkkxLlRWaM+llZtr0Xu95fBnn4PBfCuYxZ0tFP8z++5Q0wyKQbhX7Ftgnz+f8GfMWNPuaAYNcgC
Eush8tV4Gw9V+MpST12VQ4gmgDRd4S7TkP+ENCcthkbYT6eDNK3EUGFiU70jyTT66hvwDZWW1Gc5
C738OwlpJH+6JHplG3wpB6e93S9EoT3IAsi75hM1w174fZM9tOMAv/f88s4oYfUJne3ypS19bR9T
Na3t86dL+gHJ9RXZ5AbuETZ8MZ0MdRtugWt+1ZoO+Gg1pjCGpdN3gMPTrlVFdi0qfihVYVSv7ajF
yIwI78dIkVkfC0ArlSEuLZnkL1FuwX8/Ve0jXFhsBBWgtrbf50eP5MWWJu3mgay6ulQBnK7SyfVX
tj+C5anAWsOHEj/KwWvTvQoS6nK3IkGe1lb29pQm9wBXsaatEXft0mmKRdDqB8VKhrMcfL1Jaa2d
7dF77ybUYUXgvxa+Ex57QVOZmUzea6SP3kbPnXCjz6bX+86S28vby9nagMsyN92LPNVKO5iZSJeR
+EC4N7XuQbZb6qfSSCYkFrhEAUfQLs/yYK02KBaYLE2m3qxPfYHCxWYsnWo98HSiAV24GrvCSJzU
uKArTU4VXgFj2xxvyK8gG0ttFaS0sAsWQletdbtDbGQP0iqsoLn+269CWoko+RwLo2MvYyEZEPcw
MKv/uIb0S9eAegbkoc1LQRu63AxRxdLXXUsN3dGz6G2Y0rs/Uwfoloqi3nuz/9/x0t/VRfFcQ/+m
2IZ/bKEWPcojPQNerqPdvVYSkuXDqEy7ooKt437fzjevBRfGaephDJ0t13G9m7xla//QUOHbV2Wl
1JRX+rfPNeJ/Lfn0xvpZCi1kXfSv9eRnbJv0Grln9DiE/U7SpP8gA97tkG3x1s5shlF/JT/KQiiN
9XMgKPVIv5FAloUCMu821c6fO9b5NfuNQDdelDCLaHIz6S7JVOUj0ZUvtd9ZDyhvJZfIo29f+m2X
hRxb85KEFpoUetHZMKd5/oFbj0T3n74NodEQniZjs5NAV9Ybys3Xoe6cGz1k70cZq/Vm6nV4MGdf
5lj6eopbsdaqbg0YRb/VQ209xSlEPnCXV1v+vNYTSXMVWlMIOoNSMZ9kyJ8TBuCcbJVjIJqemj0P
ulhPqL8/6LOV1DwTiyx+jhXI34RwDjBXkLbLm8G/ZE7m02aEPrylFwdwDoc8TZtjF0ANNZXNeZzh
eHLQ541XYjnvft+JvXTF8wYNCdqU1goelCA+Ewo0lPCUyUfUQAlGD+KcFt4xfzjfTZkrNJPyHJW2
fpBWPek8UF24BakTblkE+U9yANL5Zgx2RVuB5z9NCeqjLN6ddT2brc+KxYSGz0waB8aystywuhpv
MhZdAm8ZT61yv5oRzXlnB9UCyqzKk6F3+tP0fehVuACVsVChaIy6w9D0Fjo/ng2h02sOPueX6tOr
4lnNO/KjwcrJ7R92JEwkhaCSg2u+oYhh2hdVi8UDzHbQ/oTt3ZXnHfvxOaIZGuciJ2XY7HJ97UBv
R7ljjzeLx87AOccuwnoFz8CTWqvFjgUNHOWIqzMzT98jK22aVoNhiOU/zpRBVhD8SHooPwfSao+1
QG/cNMf3SWWrT/qo20iTfoEvKQ+vm4ime5TWkFNzG2DnERvFeWBNw804dQCH//jyIA/3VEgr2hgb
E0KOFCpJ6JDjIWZZ2ovo6KPXcZSmHBDGzSkrpagdFCVLYenUUiUMN/IwAYNjL+WhPBOBAdLOuwZq
1F0aduIxqJBprkyn+wE0igO9+6amKmCA2hDXxm/7Q6DxevJ7G2hhp3yhNNH90GP94CfaQ5aq6iEL
shYBrs6ihB5R7YcnLzyTq2NB1bXTzejVHqqB3Hjp6GDIUku9WblqvAxY0GeoNznX03Ej52AqvM+V
daLd5/6/58k5bcZA/znP9CCdgtUuXIoEinJjyKmowc26B2Xeb3kNlE/FrKxazHAmG/p8k5xgbDdr
xDjMbz24qMXYZvpNmeri2CdVsdbAw3ypWJuVk/GtDeavXCWX0XVRcgFmClf4PKGhXwJlYPKl7vnR
1CI0DpHVcINWMK3Ka8N2ckXpFP1fjbSJ3mvFDkkD5QSICbKVwLQOcZVZB5F2v48Gu5gVFsOdUWQz
8GcO+ZyVR5+nhSaSIPRBxBeW64uhMuz3wNHHbZkkw3bwUv99yLRFmJvZV15TcLNpWQK5XD0982e6
2Tz4YIjxUzhOpu7Zr0PAaUmrbrxR6Z6VOBnInKPTI2c7VdCPSDoCWfpZJwKm5L41kkeL9tpn+uRJ
BKsm4mp/riRgtNoUs0k8qs5Gfaz9pD1lnmcsgw6uqFKawuHLn4fOtQ2ow+bDe+B8lCjxq8adtJX+
z6GaggfQdrTal/Urj33xC+1axFKc5AdL3g49Ji99Lm0nAEDblicxROrRjOJ4WSrDJamd4aFzsvFh
SGuWRAAFpEsOMBYt9VC0V2mRwR4e7rPyBPh0BIAXyF/+XKP2eHyn1XD4vEZkuuPRC+tX6cp4lFy0
sgckNLcCA1B3jt3cLtzMw6eZKcFbpKIyEsiOYjkBrl9tNubcPSxtOYjET2hWQuh5vsDfV/2HHUfB
Y6WbEPv1VrbTABGvNEdRX2E+adZ2o3VbP2i015kgH+jNYB2qSUv345xcD3SQSiEMQZs0D7OX0EE8
HWpFbRXaefoS55W+t8MaOYBeTV86KwlPdm4gAC/NkC4ldOpepFUpoHe9qka5YyaTrGMoz+XR56BE
LiUSacfUstx7pAja6hg38NpFJcrrttI++x7swVnQ9C+RiMWhHtxkKc3YttJjrufQnCHR81KEUDH4
cJveg51BcU8d3NaL1Lb6F0RLrDOUEt/z2cpJd1zieHyVc02VGlcvKm/yskngG7cxCI9yLjUj66Fy
lI2cK8rSefShG5RzXs4br8lRSuYfN5hh8qLxNAriaFzGyS53MvNZxuUjlEs1GVH52U5vriizu5Df
wj9stHb+4vfjPoGF9ka3QPEyheQnocq+yDkX/pGFHg/JSU7yM8+WmVfHCE5xpuLANmKyot5Js+jI
E+TDoG4gTqTuX7rHfFbeKf89jOOqU3vtJN1TW5dkqM3pd1is0TQFhcOqDSJdwNzL+WqsEDM107RL
9frhtylPlPPybPj11I0fmigmlvAzlHavHlgOkHPilQ2kx0Jjx0ArZZZMrFaNb3h8VbOzh6sf3KkM
ciOQ1OpEcrHXp/PnMA2BetZjMz2A8NvDcAoiao6Q/mQk/00fuFdv+8kMF9KZIx0yLj6DyJ9Ha8Sk
5gWN8qsrQbdR8gWpOzM7FoOdnuQQBgDDuzv2UY5u22T3qazKH2Gimfk4/sTIQ0WJs5PDH7twxuGa
OGO31KOgPFRmLF6jirf74FkB+RjMWq8e0e2Kb9IyEW+bjG58YvXCVqOATbeCqqGGgMnXKZBHk2LM
TyzzAbbfcTNGWbCKvRhhKpY6+QrxkGKTmNxzy8yh0h6o1M3utlZ71zBzp1Nm6uaDvI5b8gLPjds0
X6+Io+ZiIUcip6SLhqvpMCbNL+m6+6cUzpLQFEv5j5C+DsXmldsF7TrstGKjeb3JqolnZDIF4gqR
G2IKvnFu5g1XPQ/Sr0BBEWqqcZahZtX31oK/1N33GSbP+hMr/Rm6NCdN575vy2j84vsQGmiF+j6g
8LobWq/ZxPT2SX/g29O7W0/NzlLRT0BRKVqwUAlPUEv1y6aqzG2bdTDJORmijtoudBvzQXpYoeg7
8pwK9GUe4l9xrqrUlCyxVwKnezQB8d009v/3WQBBNB8hZrOUJ4dZ8rMDSryy2zF5bYdqP+SZ/mC0
aUJjoU3jCg8KDV2Wl/CrdIrIbZ9qJNjlCflAuqKwYRWfT7BZ7189ZXyTcwHp2rOOdN6ibSL90e2s
12Cqf+h+0T3HVWA/lfZGIFfcLLnci4KW0dmc5+xUOEs3KZqdDO1cY9pCViJ4WDCbTb53+nMdfRTy
OnHCerWPaB0Wmn415p1RNe+Wytx40uLeOEsrUBtyQc3Qr5WCzZIX+fVljpeTxRyvCuvvePK3/VpO
+sZUX5zRvDpZCGgpRY9xcgf3YJcWYot9aT7ykjIfoSuw4EX1ENmqQ+sx1/TgOpbRTk7KsFAbzJUI
SMd/nmX1TwXNag/yHL00WvhVRwtOWa4oowatfoQnKz5Ly1cK9+DOH2zOEX99sDSDOD4ldfRi2512
rS3UrtQk9F+hS/nl1cb0MzSeC8VI6bym81hDivQDuSaUvSYD8BGvmU1VW9MxKXwSawqboAKE5EPk
jChoOK716qOoG0BOVVVD9iTmoQ56ek4UEDJ5kWZPnstCQo+sk7RkhFMJZwHRfbOXZ3ldFp/q0fvm
mI5VcNmCLXNStSC1nH5PN3C50JMwuXTuoO8zp7uCiBhU1E/mMYKb8qypHzLi7qL1MrlIu6LKBDJO
PWqzS/rtic1JHqMAqBZtdy0MpELRG64+JmHUq0rVxoMQhv/W188u9IAfU6/6iHPNkrNRUpGDhGaX
lJDgEQqLt+TQKmYiLSQI1UU4heVe+gxNI+HLNqh1g0fa+YpHnyQs6I6iW8g5GVVC9EBjRnW2+s64
GvNg5Va37K0m3kif0BLjCpmEcXVC54GNi374dFVGa14i7UEXrAsW8vQSqDg/+GzJL5qWmh8T1I6w
1jIoLuzgC3lYdBWHhRlAGMbuaPkZJIb2dzj1XosV6P9MGBz3A5XZvenH33lu/Bwg6yHvOU2w2YcR
v+Cie6Lh16Gcr/pfc9vZwpmn/LJQBVYCtfo22raxyJrMehpDeAsnxbFPsSG0QwSf0gyrDqALrxEf
CMBpWStjEM5HmGbuRoutYavNpkLxDpYk6801fGcfd1qARB5F9iKEkiKdfGNnpYrx5gX5Cy2G1k0f
8vh5oroq3SIJ46MS5sNSmoHhe6usy8z/60lGmaB7OdWgt0hOl1r4zQ4tfVU2jcGvYQyuQQ7neWPM
Ij4qHOegajrTsh6ryoebHXet0Zcw1rWAri6t3vOZvbgcepsC8xC9zrIdMmzQddKIDiJ8qZsdED0L
P0jFwOABTmiTlmPwYYzhze/B5Ck8Rq+k8RHMmP2w3WgrfhhzcjMIP6pp08dW+R7mms1CY4pXEE37
bF1MbQ3e8oQ+rf/UsWM8d5oewZNJdbvuSQGNnRFDVlonz7xejrLMXUdhByduY21lcZz+NmjEo/G1
AfV+HMs6WMkwg+4f+t7q/GrC5PEwjta7vGxVJNkaCiSgTPOntGu39asPgab23rGbeC0r693kf1DZ
7sl9CsETdaoW8qJTqUQoWDTmXozfrE6Nx4UGDSrywMaupDZZbEPdDXc5PU+nyaKOkLSNt1Wb0KSt
AWncS9PRwjDE/ZHkqgaF8N1XROcGQupitiyz6zash5O9Yo/KsS7hFhZ95j1HKLZeLS89SSsxzOl5
5jyZp9yub49FkTVz2oJuIlr0TkVNnT5q6V/0NRORlLQI3zPX+152lvLD98WSYgUSlQ0LHbevx+/w
jKAYHPXWK9wxMM+mSLLU6tCt+2ionyZlGKHSqqCcmM2OzuSbp4arUYN6dGkaoDVzGhbWoeH7l1J3
u6cAaBUP8sdo6DH6rFolBiQHck4Jy+EcmhVNmkyGIiEi0X4k3picEloKNnwuRS2pJNqxv5iqzLyW
rardQWD6UP3K1TGDP4CimsMCdyXBYVo3bHI2/W9aLcqdYVpg3gbD/qgLUq5CfOVXPKzTkHZyHq2/
dD8c6YupZtZ/+I5Wwhh5AiOmp2ioWciB9g0AmfKQQA6L0XYO1Tz8Pf+P0M/zjabtfp8vnfL0+3QN
LX+A4NmD25I3Gsqk++qowEIctZiJCdwKbgmA2uEVFsbwqx7k+qLqTO+5ruj4BgmjXkmPa1uPjlkY
2GpxVGIRLgzVTg91ZvkPUE512xBtKLQ+G/9B+vp2Fk6fKmPToYm0oIOB+xCqxU1eTtW2BfL8Ptb2
VxeGpVtNC8NTnhnbkAcEu1XkVZLJBonMc89etwNJIlAM7cnXRe+eR4Tmdx786hYamCRpK/+xASSx
U0Nko8HdKCh98xsqWTe9GIkGQSsy3NTW/PptKocB6TgrOVuzqXjKonKL6AXKHyCmnfMo3Q3CsPuk
nGWxWCu88Y73AeUb3U7Oup71i7Zc7yInpUuaiGUeTTr+X4ahn3Zen6AU2LfaBxmxM9yk1pOOdiPy
8+I5GVxnUahdPIMc+HBdizdtMcBkO5tg7Opd7ecJzaiYNCYoByQwSUeDW3yB1Ty4aCF5fcX6gCb3
TbVG61mIXN+AFSvWgj8AQlEzktaB5LITivXsUpy4mEgtp73wFnrTDxulNk6tBelMNyM8cwhqAPjG
yXGcQaKwSQX7KUXLSc7KuLiJIEQmRSatftRn5Sogl27lPQASLg/g7OxbCBSA+1YM37W2YnuRZ198
Mw7XrO1Z3uiuemlLS1/KiBJWOaWIvzdkrZbCpR7vT6A6nBot68mDtkm0zqJXpotdRSe/Fvm7E2sh
aLGkPViGn733prvseQ29tI7dXfoypIbAH+K9Sy1/zUpU3xr1WC/CgPwIpF/BYtKAuBRduEaxM/wa
6bS5OaahXGKQnYeh5DXD79961gMtWMBMWj4gbhvvMkNRzl6v/R7UtHq04OTYf/obkJepOTT7MYeT
3+Ae+1Cm4tqCcf7lZ8mqttX0ex6R0bNrwE50XSabrmWfqA5qf7QnPljVM/uxKXUktiBu+eag6xDr
1vjLCPwDanzqF6EX9VIdA+9kWcjWK0kNuy3t1a+RkccHqHnGpTTr0La3YFao0s2zegIjR5j51gZ8
Wv1K4RaNPRSBd+M8a+skjGyzIrkzz7IYom+54ZtQSE68TmBei6pMHuSVSiQS7UL0z8B0xucRpT95
jm7o+c4vC/vaDsNXAF3tL9/dm2ojflIMzhZDopUvNu00azGa+TnTSO5bYZZvR/K8DypwyeUYWsXX
xK139Og1v7LK2vckWr7EYVAv86ieHpCCoalbyZpDXobj2VSTAoKPVn8x5lKtS7PqT7tdsv5rfvEI
+JHZifrapKkDmMAruOPoiU9pvkUDlhWR5YEA1mNnY0FSO8P4O7RzngGNatG+cpr6CFuNIKc1IsGI
wmdSH+Ugpz5NW48AVbnwlv3jnDylq0KrPGXH66O4QHBbXASYk5VW990K5kn4rMMECJuc1oSLtOif
mYg9HSt2YuQsXS0vHjuJZtgXLu/i+2AVAaujvtlUfQpedZ6Atx9gRi70Dwiz/H0rzTqOXVgIAazO
Iao1oeyR+EhMdVp0pCKO7pU8HANtPpxysS387nKfQUIlOnadX4UbefiP+NC9QqBrP3im2ERkR94m
1cjP1BSBlM1m1ARiZxg8HDS/C97UVjdQRQumnZzlTY2kLWzUZzlLUR3mLkV9ssaqepovOTSa8iov
GbVTs5CmvGRP9WslzYDlzf2S0oQdYmuZlbPjN6geREO2KqAdC5IyFVHpPz551Dv+dLD6esjuM9L5
V8x/+Viw7ITXnKnwmJAJvDRlRkO40bm3NnDcm0svV2oX0+nTbw6DvshQmd7JCPa37i2dUYkNmVgq
VP87FfESWDFsCI9l3HAwYW8/83xOtn3Yuud6PtLc+PeR9LFV+j37V9x/zQJKcO/XK9Lg7MPmmiS6
c2gG+glhIqJD1vVME72++dA0J1Yd8vAeIGMp5iF573bifqr01fJ8efiPkyiXOIdSs5rVGDoZjQJK
vYs6gLqILQa3KQsCejY0lpU1MJ0q9yg+/pkYEye40D6PmAlhn34PjbI1zwvg9qSq3YWcbkz9DKq4
P37GKbEeHUQ0vg+W5ewb31M3jkDXSJ/1izrLzKFKm+0JVbhDpBa+uf6cN8uceRkqnff4u63PAu3U
KOlfQvswVq+5m09fg8Ku12qaN4cwivonXWvepd+v0T8ax0Egr4Xw1CrVg+AhE5pyy10Y1LjZm1Ut
bIVlR2iI3f/h7Lx25Ia1Nf1EApTDbeXYVdW5fSM4tJWzqPT084nl7d5jnBkM5oYQg1hRErnWH0g9
qqjVDYjOTlVrH0FZ3kfLU1hcepekfJYVcn+c1VvKxiPFdZZtsjBSsMVAeLmrqCGmxtj5EjydWbKL
vslNgjyJx5WVK4euT6CmBuOLb2TtrVT16paWyatZluM7mgmoE26qsFRf2hdcALqXxu8MjvWk614k
1vnPsW0gPJkF0wWatruM7ULf9Eaps79CKArI0mdtCOekR+nwHNUgNEOV3VMU+8MzS91gJ1iBr2Sv
0hTpuZm8H7IzrQyNJdIRXEKKUflUbzQjuBhjB6LRrLyzLDJBknth+WO77RQvXtzrX/3yyKnETjVT
/NlEgvx3q0T+qsyJrnpx2R2tjlgFBqeKOMq6MzfKo3/a3FSHSk9kkoWYgYSIboL3cfFKazsnuAj8
ju6F5SAXPMRTtfmnA8IAOleVqy6+OojvBZfMzOMz/5flP+1yTj8snka0OvayNth6T1aNQPLMDZJs
nwnbzL1lFnC1/kP7ke0WmzSoaF9EIsbsDcZ9Nd2PXNhDX9PJNjnn37Gy6Z/Z9TA4anbV7MxhwnNe
ixDrsHyx85IsLmEiiJE0HZbA+w6XSw6py6McpdSFkUYnPSy5+zi+8YCEl/lg6lOAhtC40jqlfLBH
HyFiLcq1VazEOaD7uddk/dBjrdVM/FHAKvPp6jF6G3X+RrnZZWtZzX2rWCHeUu3BDcdvhhZ/6jO0
SXYm1iNXCU7bFsAbEozXSlOiN7CM3sHGNmopBwVDVXO7qnTQDczPZY2VvOk2Rzl4CP0z5qT9zbVt
8mn8J2Rzk1k1srR2dH9TOu7WivLtDn0o848qsZOrhDSwRmlutMDgSa9fSAcw6P+0FNpHnHTJFbBw
c8dL/J/nub9OY71/zdEPkMWgKx9EPoIpINAcHmvVH+0lAHqgYXMBs7Fd5VPKfSIvBXRFRcTYrGG4
Jo9a2ThNmJElehuyc5sHyf6o0ds/4++j5AlJRkYdqTOguf9MIrvvJ8VOmJxwOmNHdEw80cym9c8E
eJVjaA5WfZaHUZ8HMKxoHLkguWlAagDt53Rg7CA68j+IfKIhsa8cI6IjiyJ/GLxfrevHqzmMWGIA
QtJRZiL/56Sk7AIQUB3lSMUIN21f5wfTGxBIgaBa6TOatGZ/fpdhu9f/djdqr/QPf6tDhE71Qmqz
aegfNas0GZZ9ZSXHQYvbYPul5NYa4/0FYossy8Pf6n0GFIwG5HKyHlLn1N+0D9uyjJssalsX59gM
gduH3L26EN/kyMFVq8uFccub1LwleENtU8VXl19tHvfgVZM4JF7nqWRH4eBqPOpkGL/aMBl595IJ
35B5JtnOfXXVgB+HRsSZhlbEV8XB1nR+PdlUu2ZOelY8ynNiB8Jt1+r7iD0W5P1yANzH/arzvY4V
ahUvcgQ7BC/cx5RqbZHsmgeMfrBSyhjbwfnEUg6Sh35A4lGL3Wb9tRCr51XcV/X/YcH2fx/SJE27
ANCFz2XHxmcC3xCIoL74wJlRG54Lu78GozUcBI95C2AabVXhvBKBNfey5iR1fckNrbo4XvVrsCpQ
1X+b5IhRx+FRoOi7Gy2kiBN8ks6orOLLEnbjWzpBpxyE3z4OfWav01Lxz17baTtTa9KDjoDzqXGn
YGsUbX1VTKtfxVmUvUxTxaa5s9zXVAzdUREq+CgSJC4wTYogG7JTWR21PPJOuh/QiVTwn045QtfH
+GTq4UJlY6ymVnwt5sRiHMXOg2t3a1mThcJd4JAa7a9uDJJ46WBrtC09fABhGNurxk7NQxNANg9w
q9ua4+Q+d0rNpjXXj60FppCU9tWLHhzLSpB/pEh4Gt9apHsz12kvsnZvD7wDe0HlRAJimrl2zTff
jqyDHKGmaXpzEV/GTbi3dqYTqMESggaQhKYOt1+zqxlCoH1O4vyrrWhSZT0ZabaS08gJRSVwX4w1
PtH8pqy5wG+r3Zf41i3ub8FTDdYGtvaM99MYLG2UKc5h222/3rOwjfxaED793z9dP4wIyGSA5ue3
LYejw37/dF9Nfz/h1zuITZeUSBzYu/tL5mw3AKqwfPh6zdhxUODJycB9vWoXKf4aKtyfTygnrKP8
zye8f1sRPtT3T3efW7cC1jt8Ojlazi8/YYNw2teb7OdPmLX33+/+tfQlJPBk+PPp5NnYmB2UwAUV
NX8R8uwiy7/Fem0dvqZ3SDviA6bEmKQH1RO4o5nvqpbnEu/hR1JlT43ueB+Qb9DYy30AlppfvRUa
5om2kmHK5plrb8JKoHWKCzcm6ynXiciFk89dJkrIeqamflI047vslEUFGMOwvPE+vu4gzbcEQLF7
5fQ+DsXJLZNfX+M9jfghz3wWnK66EobCWq+aZdqzYVg1sas9hkGhP6KhdXKHVjnHc22snP4Q4nxO
jImqHGb7SNaz2g7RwaTNb0PkKFwkj+c5ZKG35bDOOqf8rzY/aTYexq6X+6uMcUPM39cX8mXkWa0Z
4Qpil9lBVgdtbB4AN99r8qwBj9NVZVfIkf59v6GOldqkuVfZFCP4sENMolh+vV80w38XatpgyMkb
TNs4PDt6c3+nskmzLeKgQxKS7fvPhzQ+kqAT968EsH+5VeMMGL/xbfDOhp/nD42iQWAdg+gij6w0
gzrV1+VOVh1sl81FpYNAiMw2Xv0z2kvUYV/DdvyaQI6QBa/g46V4f4WvZjvB58v7+wpfHWkl/rxK
AQkF/XjWQ2qHRrKKJRJQZkLbLDo2uqUYUOqDZM9yHjHryRuOZJ1d0u119eB5WCUMatjeDNAFK/I5
9rMSujiPGvnwbjV9uNAGY/wRF9gCup3/25vI1eThwJqwI6vM0ixYpK7O+kQNfzqm9tk6gfIeYt2K
HpnIX3R4PasMfdUb1CW2poahPvB2tS0m1M7RUTp3j/dwvR8U/rlG4UgbFlZemv+Ti2s8AdUqxQID
d0qNJX9rdNle9gyGNzOOcnLJmPVl4+ne6hjeYuBBsAZRkfMTtPzK+TJqWuL9ipZuhMbyZFnlczpb
u+VJYz5W6A9to6bcR7UWETP1govqgQcBX6wgQNmly0TP2vPU2OpjrDYvst0NcIuKp7o9cHfX4FQa
q7x0lA/wrNrG032bRDKnD/250AWiu70Z7rk0tLVsZod47KtBfY5v1hRiKriw0xbxVw+e5YZlIkFI
Mr64pg9memyasoWjPB9OOqoVrqUdei0oiC+Gq8jtyvU05tmLZ5M+EwPmCK5jpy+lgq2CXYDvkNVO
QLmKC/W3rE1K66KQ7p3lmWi+WI+opC/RRuZZPBduvgNZ0j7LSp+UW5Tb25s8N4unFzOI1AdZ45Og
ROyH8UkOTXtAgIJQ/Z7wgfKcsf/ccymU6sIsm4hYPYUxaNFSdXJjPUXRn7Ypg8+FwnUDUNgi7CcH
xoP+n+55oC2m8uCPBXjjv+2lNQcaOjXhRjq9JritAKuu0rdOwY/Za3nyy6pREvM0YhMnR0Bab6wB
XlWriq/Q1adXYa3kIC330otRdvyPmcHVY/hMtsZKYD4ldfHc9RUflMDcO2rcHHtncs+ydyL/DQ4p
eBlBV90so32o2zR7MzU3Ok5tVBOO56Sim3BCBGOxkSdZpaqA8o3YPOCwckS9398EM2NSFrH05fEi
fHjS2bJHNhpgCYmOIgUzBXX9FBPWGhOh30Ri1KgtR8m64BveyM5+dP0LecZ7TTbVog+WeTpyCc2n
e6S0j1qLDbAxlCQgEUJ9UUQQs01gJgLB3j6GXACC+Tee4j9QdgD2E800cdMpr4lZWVvbn2bO3IDs
ocIjG4PwZmZWewukvcvvjQN9SpvT6JrALAro0k/bn20Es0J9KUObVIup6wSyTW/XoxC195RpxpOU
0Rot2eKlSdma8afsfxJfW91nqvJkX/ad+T0xYSrYEMOfREvUq02j7GyoBZk7LJd3ker4l9AxipWr
JdlbZCu/MsexPtPhdp8H06ubgtXKh7D6FvBVp9w8VB9W/jTh0jSkLxO2Vs8RfhDPXYMTVOLkj7Ip
bkzczWMBsnrurERWbQrC6WvZy70xOXVmD0R07i3RU35uj19zkY+bo1pJe5L9jjf74zr8yZSP3BPd
89hlqwoB5ze8tDTgFxHmhnPVKC1nY4eiQrq7bd7YiWHllAzQJ2Rv5m9IfHRPmp/Vj1Cr7s2DnYXH
vJjR0fOotOCagz4ybEdVWEcMqdOFaSn9edanWKlN2C9NexrOsk0WQBGGczoXU9zaKyydGDKf0SPd
O4JdpUfWdRWJ1q9u2SZ7kYMDPZXbR7VJ46XoJ/+hsQPn3BbOsByNyf1OCO4QDP70Wk4YOBR+U23h
ZEbvgTnhLZG63xUIzatcn8xT1GnxNSd9A61Xd77n8fimYT4RkNlYhH7eg2vso+tX4bT+uWGhc4TM
WLmLxPWS/aTYuLvO49LI+TM4iFBdNtX8jFt54S9sQnWLymobrn9ZZ3exqTK+nsjKx2uDoNlh6oHy
SHZAN6Y/6wllJckcaKkB6QlRc4JVMHrRT9UWEa6qtv4y97XzyP+P8+QspjXsXa2OLuoEVUBpSMT7
VuI9hlbvPboN8BHXRp6PllEl6INMTruSfbLNdtvN4LXTRdZSK0l2TY9yWYgJXL60/eaKTO9wjufJ
Cl93NxMuUpFu2Y8hHitIaGZsTIzWftSLyb2lDjAX+mRLY1t4oMJnX2EOimpjnMRrAwLIWQOV7dZ1
vIzjpH7VivzPkWyDZiWexqFcgqGIvnn9b8Mu6nentPO9A8FtLZv9IDp6jjBJ9nK3wjoGKYOsj77F
k/oTyn53CxNRPIzG6Czk+CY3kIoonP7BM9Ts5uvmp2y3vBLLy6ayka3hOvPc6iTbube2aGdmYh9j
ovwemyTn57ej9Eq6TZFg28oq7876++7wXh/WxfwuUJg5VsL58+46llLLXvc3DSoqMV7Cn5WjXYjI
Fu9TXFgrOxnUs9961bHCRmbT91HyMnVAFIjTFJ+wwZdJO5gXYejZSpiGj9RlgAnIfPRV4F89bu0u
OXm2+O92OdZUzdfAdMOXrjOPGn6+7/5QoUOWJ+G50gT0eNUv1nrmO2+Dnl7wtdd+xUbxCCouezMC
PlZfF8oxNqb+jDoFzFEzbD7Ayu8DltG/NL/8hjWX+aLWSr5xS4LvRtSqD30wRbNopv8tUYK1HIoc
Eo5OXtk8F7C/N50pgoMKlf2CetSw1LWRi3g0O8THRx9U22Q6eyP2dmwwEikW9DbldbvopzH9ZpXR
jzJr/B9EEh4KBDo+K31aq9z2w4XXnRE9KeKFsJG/gTGygPqxMYus/vRC9YqZmvhhdNHn1IXWTrG9
fqPiPPLkA94ryifkIoqnrq7YgI6+tpFt3WTWF4hju7zoi/sI5AqDpZeahDFwmBuL6DHMY+9SRhYo
5vkIJn6zEmkRrVsXOZF1iOIYv4B3rHWS0jxe2TdaVfJ47219eEmx20brxEG8iHS3YJ7/nHJv41u9
nyLnD7VCW8dD1G5SF2PkWEmVi+/2+jEdAcolQVF/7+JX8MfOj7QW/hKxce3MD2afzRJKeT13iPFn
Bg/5e2z38Tqo2QfYIxCVUu2RV0ti58dkljAyRPhe9km3idxY3SulpT66cYhl1Dxi6OxnAw7mS5Sb
wQ59UBfwnl2/iEx7kgOQJMKlN66AnDVNvdWVSOcrIF8EFBN4XfPugMneKWlWbmqMYByRhK8o/uv7
1PT6tTuo1jd7FCs87cc3vx7MnavjGyLba/VHO0Tph8DObSuAH201L7K/pVlmfTNcIgpDqjrbSvTp
x5j+kH0JHOcN+2Jjh2XL9DYazUq2axYb1bjJdGJeQ/hKQHknX4L4jrOKlGhr2KmyrK0QqzP2Ekd5
VM7VrzbZMXsP/zukNz0TPoUwV/+cO4C0P6Bjj6MlEn+yqGNwylVUGv/Vlmd9ceFNxFsyBXgR/R2c
zh34E7jobFu//mnXWyi3YdCe/2n3gyI/CxD/XWKPywbW8rLv+7fcaupbNTMXXTR8jn+bYL03N8xp
7k1k2WqCSLBiFba1oTlqqxJHvVtQWMa6xaX5AgLU25SGWZ49dno7WLHDUW35PUmL+/vA9spjVoTd
rkHl82z5KOq0SUkGQ8HFL0EL+RrGDZoAfh08ZVqHQmzMYjTW1QdgAMWltg11Y2udv8hzy2djff8u
1HGHRgI7U9vOL7JNHvmpZx1gBj3ImuHFAVJGWVidGxJSUdrnl3tbXGdYCGZqugrHUX2CDB4c2gkT
6cw3x4q9XrgEAN3fZK+VttXKibAHlVUjcftTORY/ijpTnxqzFg+ILZ7SwEe1V48jMroWnsFz1TRx
qM7L2L/3Rv20Nb3EfyR7Gjy3uljJUe7E+qU2WcersBUBfqE1M1qYlkc4Yp/C2mxfI7NeJqOBHLND
pHAyO7GWVdEmv+DGj1c365Jbzt7TalNAop5prEu7atG95KQMt6qCjMlOLfB3dWyreaxdosBmGp3F
rEqbtFZ07nj4yz5ZBH1br4Ue1mvb1qYUILS4mpatbgMQJPs88rOLLDSzSlZqZWNoZxT5vS1qpwy2
UhDiAmoDZ5wHyzZ5BIOz3qmCBOdXm6+E/gq1F20B8rCc1l06kBuZNXgyT2SHGFLTNqV+5Tzk7Doh
uEF5L55u+L+j9MADw/2MK/+3Lgb1NauVCVhSE17aonF3KMJHaC3a5kOvwd8tjbJ61WI8qGMI1J9g
eS3D8H4bdfwcP+e1avKEGu170WYOCnVddquSAkvT/729mzv/aSO2geOKWKRW+LuygkZ/8MAzQ8lQ
p7UJsOBcTIYGNjL+ROB8RNVlHI/y6KtwLC3baomARY29mzcXIesQWI/zYWzUz51OhvjL6E226wo8
fdl2H/x3nOz9GjzUWrVOVdPfKbDRtpitYgROSPpN1xQF7UDV2sdNEL2FSfY9sr3mwoM7ejPnLHja
vAa+MxAazp7kKVPV6AdShv1SDkrZwYL8gu1BFJZnyshjY+phFlmDY7zYsamtsmRsLqmmpztNrTLw
C4Z9quI03YT1oD06kMSWPXSSj35yHgmyz0B+ll8krRY+TPbIZxkSmka9hO7YPpoNT5Cs0tSThlbt
IXeVYDdV6nQpw3xcjRiZvvY9u+TynXtOdjKtkhRA3PQLAlxqsgLemp6CmSblCaiQC1mXBZC8GISD
mPBoTP7TI+eQw+WY+zmyrisotvbdx9iY2S2cpa+1oS9OQ15dZFM8N4FAsM5x325lkyx6UxcXYgUL
ec5XuzzSZ03sexsj7kP/zo802PY+oZoRp8uS5uKGeXGS49UpUja+NTUAsQxvaxHYOk5VXB3aovcI
wYvw7DaGsQETl1zRxXdXbFzGp2K0WhLGRjU/c0vMmYxg5Qp4Z2ZiakcUWxAxyGa1EK1uk41sjLXc
re6HboBCs080bTyqow4ETWM/XQSieer6FCS46ROsztRsq4oeYcShNPdjVlf7fI5MxigybiavTq+l
IkPZevBsqkW2tNWmesdHOEQnlNBihzApbM6cpfK49edN1AJg4brrK6TG/MLZOu64sGbAR1cp0YEN
OH5vc9UJhb+AL6Gc4jTrXv8OEw7oQneAMVOExp9hfmP7mJYxzGM22S5ns+dh4Fr+exirEBucwJSe
kratt0rqktxPRv0psu36FnIHt9vQqpa+DimgQ5HgUHup/uTYub4rAgsm/zzYxdzmKYfaMw81y6xY
amDddnKoprbpQSjAtWXVdFoML71K3/UOKSFkg9SnLERZ0/Ks5LUM2PWISbff25jFMD+/9j2ZkJII
W+2XknesuVKEtolVLFzCXPEiqLdsMzBdBU+zbpKsuilKYy4bAdW8jjs0mkRG6JAkwHdI5OciFMQt
YncX1IX7m/zciz/E1UeZWeXSUSrz0QAlt2nRUT3bcWLsxZgZOywYugc5I1I/OaJcPqrZ3RB+rwtW
pzy75tjxfcYqA70zz2h2XrkcZ5FCE1jUXu5x/qdd0D9tZMSqQ5gR2p6sXQhJMS7MIcdhZ8zWGfpD
qHQrRpndorYsXipRvRS9oT+Mfpe/8C4LwI0WEZm5c1IKpO5coz7IXkc0MfqdVreTvWQ9KtSdfBt/
Ts4lDGttGmLdQyMewNBU4N+N9MON1JM1u67YDtuTwPfec9Oe5UYj8eDFDcDMTvPZnrcQwpKqWzSG
035OGz9Qys86TQcAIkhiqWX/AbXDO/lK/adoRTOu0yI1Fv90/FO164bdFuRI2T5FBdohHhaC2WR6
p7AlDI34OpvW2GKHX0XDL1ZkCDIP/W+UD18xFA/fvQydYHhF/SVOB2vXwMuB6+KWl4yE8AqZbXtr
m6O35PHG1z4XAoLB0dZcdOQGA3tx2Vjgioqx9JiQmbZ8nl9TtIjMwDz1TeM/+0E/Xyh6izEj1azz
6nUtLCwv5sG4BNjbyTCR25irofDQccYM+T6VU3riIVTEizx1Ylf8iODR0pmH2q3olyx9ok3KfgJe
ZDAlqzJl41kYymC8iYzbT7Ni3zCECyDJA84PEaID1qpMxv5TLbWnnCzjd7+zm4Xu2N4rDmbjEs/d
7EkVarRGeProZQ46geGIZms8FfsBJA7KJ5pSLNu6O7DUcMGz06s5ZrpVLDddFYmfP2VzMZJZINNw
ky2qH5w8Z9qrdJ3D0PbOulZYE77d0KdV289WQIR6dSX765GIcNGhV9wI/xwTl19W5uAu8lB9ThzY
VzaSDNuR9NPG9vN6KZWFpHBQPBNg26KcreOBtapTg79Kqr86Jh/PTfSLrKmE0EFeP+Op2lw1NIcP
dZHXqyB3rI+xK345mZXdSq9RHpCHJult9VxH+DzM0cgb2eTmRxaKXxbf2QcPF4H3JbCA2BDREsXm
K27z/UMBiWkduS5IYs/BMlPrm30dQLf20ZsccQvCYEidTlwt37SJGyQ+IDjetV2wsT0Qlui9Rb88
fhijVrRdosXKjgDgj7FG2DwzESCv0EP/w2VBITLXS+fNHE1/i9VJvrWrUtxCuzyn/qhjQ2aw9a+z
n2qLsgtB5/DqxNWtV8J4PwyRfUTEG0XIubDSS1B+L6qwDRZBD1+0iLrfvb5RDXU7RJX3HhZ+v24N
tT66bCAuAW9xGQsWWQYKDhtct81LPYlg2ROLhC1UxShFe2GyaEXiQPtUL4Ympu/abLGKeEq+8J2y
5B81bgrVfQvR2v3huhHKKj2EMx4o8dauUUbxVat/82zgWrUZdj8Da9zWQUXiThjPXW56sPSUW2Dn
u9ZEbGF0EB0ZE33ZtphM91nobhM0yY/F0Aw721UO/lTka230jlPadAuVoAeBGDFsusiwN4Uv3kMn
b3F4d6NFk4/RD3SZrq5VOZ8lFw9SznjAIoO+8ZS2PSD9evDgNz8wYDYzh6HwkI/g0hNgIEMQxjdZ
IFCmHZUEVfq5KVEUZMUy11qT29HOvTNqZ7Uv3we3vFZ2TjS+qJ+hj6cXhJ3Vl0LREPDSnAc9Lpvz
aNXXPgbKU2ZxfIy8z1gV+UlFdMKLh3EfOKirAO8vzJPy4AuYiqGdffSgMrZg05FmmqvKaF/myNaj
rXf9g7BbiOsKoDZTiaNVrYrwqHvirLXCRbN+RhzOwMTQ44glwq+kDMFIjcgXyHZZQMYCTy+HyLoX
Nt9Y9OeoaI8vA25KlyqNX1qtaB4ItHIlTT0Zvr7pXlU3jxeQLLJtHXW/XDIhN2yCjfMwOFAbzTBa
stooThzdZCei8f2tGxzgylPyg7A+I3rNGvdelJSLez3SnWExNnoKqC7v1uXgVq+VEYs1NpjlVlZt
w+bx42noywYT/DevHJd9Cw2UKJuRH++HDrvWo2/C9FvOoIpjEpiPpIKVZdhjuxh6h7wZr9UYWxc3
A9Xat2vTM36xr6sWatz+6E2ru05tRtqpQOazjj6mmuswVvTlKOLmd28+9a6Dyk8SeqeKNNMCFapu
NSSQZ0SMFXmkCH+HNR4BJy7na4aS5zWfj0hDXzM9rSBx0iQ7uwKiVN9zr5RVVTezB0WrfySgegqc
zp7rRO14BiELJatOFEzn0SVYxnPuGcxn/5iJYgkNwn4uCzVbRMAESJwP/+0mN83VNDF46ob29//J
TE6OkB0ej4e9MfLqfz3rHJSyxyj9XfmlexgqtB9dgb8NrJtsF5kwrOBnwkyu0SZjyz1ujNKoLpNb
O5AtVUEMJ7h6bVXsCpbqx9wlLxdy+e94hpCcK5BSQPBwuiDKXKz9KFIfxZQ4y9Ts1ecyvdU1C9DZ
rvfWdXG860wc4ePAay9jNCdfvLT+0P38rFZc6Uk64LYOnIkol7G0HSzXDWGZO+FP6g6sNE7mhZ6i
Du5Ue81mNsDd8yOjr8hMsy6FsLzW1dr+dMvsSRuxCWoKVcW2Rln3Vlz+Zpf3EHIv/Ag63mEfJgUS
TZHY1WP74HIpbRPd7beD5Y5X1XGDFRrQ+ptKglK3s/h3bp/JZAEd52K+2kPrfDghOqdVpzWPJJjE
pkrbAqxLDTaaMBZrruZaNKZY5o2T/KiKYRkWdfqphjUmCHmUvthAAzcd0ifHaTJQabHA8oZer5HT
H896a7rPrudp3LI3RLmq71FoQe901ergm70DnrD/1IKEG6XrAMW3GhsgvIiPSBHHayI340Pm2eWi
s6wfsVYGz1ARx52GcOoW0VPvhT06UpF58BMZCwCEeTY+jpnZQ/up1U2dd+INXdSDHBHZ7QRrjfic
3jfFVgzNTnWCdI8mhL3XyD+c+C0TUn+tfUF6wltFCPmvxUDQfdSj8ZQT9l0Mkec/W6ZJOKgeDjP2
pDdQCK4G0IJDm54jgHowaup2XVvYVAd8lysbx889DxflVcRTuHA7l/T33NsIF8cZy3xWVZRGSTyw
KGp5kNZAKgyz6/dCEL2eXC3/8FLnswdpeq282LwWRvgLs/YcArS3KMFRL+HxobDgqfYeE6lxO3RJ
/hjoc+S6EM1PG/GsLBLaJ7ucz0qNnJcK6ae1piUf7liXK/Ke3jWbCzDLKKmSO9r5tqIr6Hs02mqq
wSyFfu1d5UDPs4HmxySxv9pKZbCJ/nJjmWeRw1LiSlf3Pvd9stTGXEdchq4n2KwE4dotyvysBA0G
BFOK8FNnpCdQF98cAJPnyLDWRdg8IUEdLfVJP02NdzQz4riO52rnElP35TSG2spq22HnpY2+x4dk
vJRzEe3ykZALKINoVwZetDJtob/ZI3r69TD8hgw3hT07dmStXmri7Yum9Yp1j0ASt8s0mA5kEJah
qVgYRZXGTh0BsaWVrRGrCZydnyj5kr8816uWvoeejgyMiwmMoZbjaYKsuswM0tGxbQyr3kqI0Kuj
A6VOiG6RtOIJsaBsJ9u+Clhh/xnSuHq/7p3eWLAaOZukCt7cpicM45jR66xGueoyy7gmXuhtQsjZ
fmZtyUhNJwhG+S6wcLzp9QrFn6g997WRPaGowLoalz2wV+awl21aBvQFdVngoIp7ZSvgfGo6Yahp
tiNzHwODVTJuE99VRRkPoVlMB/DYfDs+GYwIUv9JgD1iIZi8Kw1phx4S7rpDgHmXVYN7UzE0VR29
Y9OD0zy8V2KlEXucMBLLNMiiE5jhfB9NBCxcYB6rypn0lRF6PuIu/WNANNyzbFL4U6zY5xaEog9f
7aYUQXFjLT2znbGNmGxWTQHo3RcbIwDMDUMWeWlbv+DyRRA9MZ/5/9hgdJYovOdXV8xOyuLFgYx8
JfKZ3YuKvPSqQiFsPc6jZEdcNf5DW/6UFaxd1TUJ02TlOPV0RWHKWxhaO5BlMabrvU217K2euib4
V4bIDnYL5sUCIjm3lH2cLFULA/dWEfVp8JzqJET65yhFagGFbmQYEb0GpCzH3A+5E/G/StVuk/Ik
PNcWfsaKapXbTPN8WJUU/A28vWgd4vf5dLZqmwdAFt/aSkm4/LktsoJ18MBFoRtjEygkteXcZFvr
FgQaG2RLY1dnm9T4JOmI6oL6205qnq+KanwQyAFdVZQNloYfBreQd70lNJeSLexRzQ+mqwuY6MRF
1/TaCl1Bk8e0bx69Us+2bWx+dGGXnMPuF0Hw+iEVY7nxXB+1mAgHosZHdFMeoamMTI48/Cpa52Go
hpHQKfYjg63aGE046FUr6YePKso3C3uLhWUq7Sv3e23Zxn7wVLk1Tm1x7V9slT9FlCDaEyVHW+BG
rAuLR8tclUX/v1g7r+a4kSVK/yJEwJvX9o5sWpl5QUhzNfDe49fvV9USweGOroldPVRUZWYVWmQT
QFWePAdSD6ogvWIsVtKlj5xb58NGGVL9wWieIknOpNop8jz8gG/cTSrHcUeqwkhfzBSVsOvVxVEf
Am6SYEk2VajxWhDa3U4LVONG4FS3HfKrow6/kKBwknEDulbwRduXpIBHoIyDdNM5mnlqI+r1PcBc
L1poN09sp1fqmBUvMD9ugUkqj+JF3e8a7bORetWlziL/NrTKLFvH0xDvIHBBYyXvR2WLXKuyT4Hp
PjVm8SelE2DE8mE48bcWrQYyVY9WkYCX89J5b3k+gKta+RSibfU0TNna7OrmJZim+qXI3IcSMuH7
MlDqF88YrHU/TR13WIauq/l7UhTxxm/9e6soh7u+nPz7HHl5+Dnjz0EW18dIDUsKN4Lks51wNsk5
ZHSQ3oQ6ajDypMqk11cQrsoT5Vl1TfWJ58dBmkenzy9pWIBsYqMJQHIO13BNwH5iNOmGegj71UoT
CLx1uMOpqLJfs4azb4Bm6sYVQ2tStX1Z8HhXEsd6zahSAhKqpVs5V/f6YA/Dd7e9ze1ADvO0N2D4
JZg3vGZXzH4ATxpLJf0YQdpO/Zcc6ohUbmHmV3cyOB/ApJvQjt68apDkHN2E5f42dxz9DYQ/6l4G
GxRTbOrQ9W/e1G66jUOZ/UEGq9EA6KkXaVh53TlU1mbbJntwowfL8fprH0zOLovm8uIm54ITuhfU
vnpNHV5EJc1LVo+fyM95dwXMAgcYHmDXN8bh2rXpkZJ27+wYCmws0tZq36qZyqybqTeG5N4EqeCr
pR5BXZqbZ7IjJ3dwh6uMz+so3bB/jhBsR93EyQde8SLyxGqcIlBH7iLTxj/z0uq/lWWoI4xuWFfq
0uNDBG9USzrsobOS105FKsz2cv3EmXq/jr0x+FxzdLwz4DnYSa/WIPvRVinqIsJbmED6mqJ/CCLX
+NR9a6osOOhhAWn5wLFdnNn1plGqeg+ameeWG8zTyUOmwtrGlvOrm4quqWWVvn4X8K5rZlq5S0S1
V2A9IW4bfLL571G0PG0UaIA+GXzbHv0UISIxUqzBvMbB9CRH8ZwX9xXoPDkCY2VdDBR6VpHgU59r
SJ7ccYTvXKyKQKexE+xam9hWjOvkqz8bUzk6CiWHi5kX/vKU+oApRdBiT004F8MpstcfHEUQq6vK
z6b9EixDOI9gr2PDNf92Ob9nw2jVmvaKMMGO+u7pqzvb/mZuveEyabl6p+ocd3U6wMGYPXI4QTYR
CUUh2VRCVkj2UsMSPBgIw84OikLSpr310kIkmXvkaT84ZLD0wtqL6IdYWU5D8zeARwEii+0MiPq2
asPZMrAnklLdCiTzJpnm/FQ00c+G2sD8xMl3fpK9xbHELY4Pcf9FyLI8cDMI7+X6yzw5XGKWK/0X
IR+WWub+9lP+9mrLJ1hCPizfBMqvj//bKy3LLCEflllC/refx2+X+fdXktPkz0PrJ/Qdw+hJmpaP
sQx/e4nfhiyODz/y/32p5b/xYal/+qQfQv7pah9s/x8/6W+X+vef1A3CmrdDo0C0d+LVLhJ/hrL5
N+N3rqQJmZWTI7zNuo07Mynej28T3k37xytIo1zqtsp/il+uunxqdUCFZrt43q/0n9b7T9dnM8PW
ezBj3s6XK95W/fhzeG/9f73u7Yrv/yfy6u00P1jV0O+W/+3yqT7YluHHD/rbKdLx7qMvS0hPKn7l
H2zS8V/Y/ouQ/30p16uhzq2Nb5NiRedO6QVDImCzc/rWSE8yTdVJNx6kWVpkr5ETlljbr+OzdNck
kI5eiiybMQRPhdGZ66CxqK1qLeWxiFII1NrxhV0wRLZilJZUEvbgW4Rfzpkj0z6Rff9L+qXdhydq
N9cwYkmbbJoRtgzbBATWQrZ/gS76CqlHeq1cJT0Orofg80Cdr2sntwaGyvSuzGEgFVFGkqAkJ72R
owBnC9TLzSbdemL+6AFQcXLWQS0jlyrDkTrnUle3t0AfVslNY0UuPMkW9SXFjMQOO3twmIip7sIE
LVcXvhuL+vmhupocGpC3j6nuEcMpcqprpaXVVdM6Yx+YFdB1Obs3mungVyAb3s12Rg9gct59hVyQ
FeXExi6RJbLax2UtuXQ4GA2HmsH5tl6UVd0lzlNoeX9dUobl4zDe6bxY3MLMmS2aox88tR4pYkYv
KBDq9jexeuiRKVF/J1zfqdRfzdOwt/i9nQHlBpewEVr2vsUkaZTTF3cFTsRTPPOUDR2oCresKDrN
YfoonGNZOeFt4GmRBxpG2EvguBBccXh1myGNyzTFmZM1SY92+27OLbKZ6u2QZvn548RZm8JjFyuP
H9aSQ6uw7zjpto5aY6FVnyK0NqtDcB91WXAve4C9AnRb62DvA5klr413cci4wZuTu5nKUhG6zLwt
ZPRPrpuknJtG5kk2M0dnJ5SRzZPsIZg2HTMlW0ln9hYmh75pBjkFJ8woKI5GbFZZ9Z4KvAy1sRDi
sa7S73tF0e6ltUdMbgum1lhLx80rwmVvmFWOvPXgImOXCDJO9k4pofQAr/EzdvEmWviMyJDOge3f
nMZcmAdTd78tdhs8oQ6fVl6Q5fHVvfQsF/PQMARVN0BhIj712+e6DXNK9Sg1dLfyQ1hOoPMTqTMY
tlz/JBurKFCsv7WLdUhsrAU1IZwWitgMZAvC1xPKd3M6KO8WMKuSA4N0SJXbgrdJ7xasR7heFRga
NjrM6GdTNHFcdmc5lL2l+WCjTg/aWDZi68XxPy2wTLtdQx+9XQG1Xc7Gpx4vGVtEFJD17CFUw/wh
tnJ2VzGCEtLBeVuCBjUitQUc6fDSuidKAeZ8JcdgT38aHSt8QWhB3Uk76DHvtMxYYmspbCmXkXOX
mA/DMhipxvDa46wmX5UuJ5NRWjC5mXHyHAFQO7oOhwYq37DPVW8cZAQFXB57bi98cASMPS+orivt
tAZS5UDhL+AkvYCTdBOgnnIubVKPoiuNrfDI3hIjpzTjzhmRb1pCpfmfhpGEqCwrpep87/ft9Dh7
1oPZZsNLxYb7VJp6vZ3qNP8WmBYpJQBWHJ1NkLyJFJSa+F8qC+BqUkG/Fretv1La6SjBxhKFLJu2
cf21ZXnZdrFJ2HJOVd02A7+1lo4bPNn3/HhvuHz134Geg7ZPjjAvfr8FdlRxNxGMuQhc+Sev8rwT
O1czX8mubOBit4AQNGja36w1VdBjpVs7Y4mE7NRHhlPEkDdCJlY0crpbtREAS44FSrsZYQzNIVRX
56BFNidq7usS3mfZk005ZVTb5iaoDr/56UjeemkAyAEmZ3Mvg1XDQA46CeFEbZ3mOubpp9j3HMiH
UyCnSooa1pstJpV1lY5Q9H5nz8b8U/q2RtK/cGxZXlqvTO7g/k/uutrZNB5Hn5B6/TRJ51wNM3iS
RiuPkNBe1NmdhpWMaQYQ1OQ9UYbPvYT6QLFW1rdNtJfdtLN+uJFe7N/Z5KXiv0p4wS+yr3BkOo5G
BtGd6Z0y0Yy2BiPlMpY9dILRJbGbw0e70nunf7KNVuifFESf0HQXMbdVpVWO5RzZ9BOlJ2vpqapJ
PZBV7i1bezDNsPzUct4cqgDZ7TQ0Xzn1aO2u/BQEuYqC+gCuXy0+aUjIX63BfpYz4tJN7+qSl8bS
5LTW7rjRmJRcn8M89M+ylw3lH1Pg2js5GqbKPwcNkGQe7r9C4rfeYhuAmaKG46M+IbyL4zZZriNX
/HC5lmqdTd5mghP/b/OW4J9zIxUVCifaqWFU7KvZDB4VtYaFvvLSL5zefbVGU/sLcW3PMkn9ukH8
nDpJ+9XrE1I6cR8+hbHLPdOKlbPd2un5wzodpF/ncKjhu+FLfNHUxjkOSsn5E7QDqxbxnEuEvMR0
18EKuOtjoJdgEez6c5wo3jaFrWvlcFBOwjRLtoNRdpdONCTr3jeLTYZoqrZNalc5LnY5YRnKMGnL
S8M+zImHVtvflrTK+f0VlvlGTDqizbIH37IohEoRd3BgJd/LYaqW2b2XpfcAbJNy3eWoWQQhaluh
0cLzNaLApRnRuIJUayBx/remQK8XvVcLbu+VdMWDBo+17JZBhgpsxbHaO6NfFfbWGGJQbl7T7SIt
0UTJQfgsm86EQAKt+0c5CioIcJaIQYQNRETO/CuCtybwjxry3lqVNxvSjsFdLUmSqjbltd0vxq00
Qp0Z3k2SECkVQdL4+5hlzhLTCNol6YhjIzioYPVgECqNV7hCEl8rX/sGJbpfg1+eSqmUXU51FMUw
4r5nBMU2hsphLW+Dy12xmGDGDYVjsd3uo8JhTj4H6eK2KptlqcWxTFuWWoILBJs4r81y7uvt/Eyt
/7hyybif5gS9GD1zAnKtlBSljt9V6waukrDTn0bhhBjDXXcayGwZOyq2dY4aoXdbGH1FWiU6u7Ue
XaU3KvmN5Bk05nLokJm/N4NRCAmpz/W07amPaUDSAVkQcuduYWz8zg6POUIXl8yBhYs9UZlsZBdi
8alZuQXITspQ61075WOzqgz1Z+jNv0yVvSESHAwTexU55JSdaqYREF6iFE8u1cb3fmtoLxNJz7WR
OOYR1JT2EtaOC9t94KM4XUIVpprD2hbZVwvJ16NlVH9Ws+qyXRU2MI0BILCuPs4iDysbM9DMY9S2
f8pRJ3K2MjaidOcfY8Way3TZk+tqhVIfYelKz2MyVNSv8z6l8XO4mjWAGWnrNao1W8/39nNVKPcl
dbrbqe1RmxuDcj02mXaaZZM2AJwKISe4koZ3LuEv4Po4BVn/sydD3kUbSfQlL9T6AHqnPukqxJJv
aoNSclAOi6g4kxYJz9LUSlXCJiN1Zqu5oOD/pU8og2ubyjll1IEeI1n4bsaolWfLdoLzbQHpWVaZ
c+iuN28fY+obEuVzkK6tqPxBKrV8JgNVPStK+ge5/v5iipGmWuMByCRSViKirPTquYi6DdTn84OM
16oZIeKREinpVCy7edRbju7FdDnJ91MNwBFa37cLuGl2l+UWtf1GWa4HjkpWduIVZxkMimA+6hOV
QvL6KESox8klLQlxtdMbn7umNu4cBXisHDoBpMpzS1WOHFae06xUM3Hu8kBRP/+c0/eacadk8Iz7
lWd8XubwEhs/6DpqfyGclpGTfs/A4FwL0ZDC1K6hnlnbUaiXLjbpyMwCnYQElR85lI0MCc3oeQSd
eFpMskfN6GhzOLOsQ+7QPfk5lL9vl7tF6tSa+6MH1lV8BNmMjgmDeh7uB19pzxZ7zxK2Ab0962N9
sIdgOrha20JPiynVbYOqFTmWXWm9zZHT7YYkIlDcqtmGM/jnri3+YUKhUvOZRMpB69hCyCbtAx/U
lRg3qqLfjJS7/HQvgR9ss5jR2Z33c7J0m0aq7zVw+R+XtlLPzdD2/NuyJaUvB2OCvxFekHSToDjz
Reu8gSetiUinHRRfNPcVUmTnE0Rn9V0TIxnojGn+JfencusGlJezxYbouVZXTqFqG08g85GCzs+W
QG7KnrTNANGBFQuPbIq3nhxCk4bbs1JoeQbx4C2Go8o78wVe6u5BC7P+QdcsfzMMKN4sNlutgrum
9PfSNFB0CcusoHQ1Jnc8SqNsYogh9jaADsFz3T0sjf0ct37xADrTYatoUcRZNLUH4J4LVrGt3mUW
aDZKTDcx9JqHkmz1p67hJ9TEFpLDQomZ+l+qq/2uPZtiOLQgWKkQ9i/Sa7vht2Hypns5FQTsNav1
6kH6XLPcd6adPklfpLQrEDjpi+Zp3uuA/DAML56tvEQw5T0A2GzOhQ8iVYwyqA1uvc5LESHQ+uYo
HaMV1A9e7XYHmLR4HxHBi6MLlaOqmR2CF4TJWHBswa4LAKYssXJ1ROSqJAxvs2++sAaOoRjaVgkC
f+cNITwEaVBcZaNaSEPNLQK6coig8U9HUzZQ06hqsFuCc+FFcmLYhEkJ9dzbKsmoFdcg1L3t0JUI
BL055Axr4NQuVhzImExlZ8O0feQ69jHXUI0R5JSqkNpDlgutYElruYwXN8KFEF7K8dS21aExKV4O
k3lfkP+H5SnoH3xD5/smekZyF6MBeCWn/NMS+8UgTn34BckA4ejLtqaCATApp8VbX0mp0489eAIh
oD0OXus8TKKhKhcV4JrTsVSLnIcws5wHS/OdfTsmzmqxmZqiXahwOkuTnCpjobFZtbkeglFkNenU
giC6XWaxLZfxeiqOe7hpzl7o9EcKsylOT8v5s80r9yYzO84jxdCFjYqyffNx7JXmOTGdfaDqM1iT
PjinIEzXkRyaTrJNu6A5SG9Ujd9iX6TqQee8Vnx7ZRTcKhDfsyFEtIKlq0bLd9ByRHs5nOMKFKUW
endyqNUgPpX8c26E3T1PqvQ2CX0WmIdhatjKqNKwlFVdg+eXw9yBsFNHcNus+NraZYHSAnRAx6Z0
8j03XeOZZAN3cogE/hXZ0G9DiP8djsBx7SD1ff0Qa8ITgBYLsXmKyjuvjxuKd71Nq87GuReN7Mkm
Qorq7FShX8GBjkcBbrXqjaSFcJNhUjdPhtfGn4ek9eKXMu/az6Xa/dC6aOc6VfVYDqr+Qlk68Mi6
4U0xCo2XEbTHJrAGfy+9kcl+H9USAwAGwRPK3+fEByaViOCaM8QHSsBP0innx9WfqctuSFrCMv4a
1AoM1yJaKSH2nyGWVy1L3aT8qT3JhuIr1QqfBqsvnyjmnDlLUiG7nP0kXbsp29XcNCFGfYtv+2Jv
hJZ1rzv6Dz9DkGwctPQ6FNwpeZ2EHR804rUTjXSMeW4fgzF7be3ql0lMyHO3vKvteH2L7+zgFIfz
XScpSgX5vOwtTfsPtimz/lPcMi2O+f4XSjtuzDRIwEr7MO5MJhXDouZUb0IdxiAa2etL8iQrOf7g
BgsaHcLIv0j7bQU55UPcYnsXU8LVsePv4YemVjovGVz43ZWWKbL38dPkJmdDI691q98GyhWXtWWc
ESrWtuKuAlM3GgHrwYVVmm9tUu4swS0tx1CbRICHATQutmE00DB6NxYTO2mUc5amdp34VJaD8ghw
0Hrum/xPpbCGixxx5Krv2JtZm57vzTPCIYcoKcZL3rkaKjlUakx2rKNvmutXaZNNn1uQXLp6sZXD
UpnB7lb9fOTMlu9/V4efQENHVKhpHVqBRb4zvam7S5LGo04lCk6KYH5lUQ6uAQiFcx2AQQ/Cq+xZ
Ok+bQutgR/67A5UxTo9967O023MWQ0MhQrT0r2YgkSTXyAo3hBxi1LnNKTYKstSG3haWsfVEwsD/
M0WY5Jy1aXF2xvgxMq1sH7+ZpL2y67BcfeyOVLRj5Qd9my3974LeVpO23y9Z+t6v1dsy2ANycrfa
4OV3TRr1EC1QaVBSY7KK7D78kQPzpIjoL34zXwy4sT7PWtFufM1Nr0UBkyDkfvphsivtavOOtrH7
rlxTuu+RfGjnS2gCz97VIaVETuOMm3dG2ZWNEQBQ71vDB64FZhtstz5fFvcExX236nx+TOgmf1sc
EfSwKLGhealmxRNPW27H0JHKEZUS5rkp5q9yJJuhNMWXZqi3ejMVT9KmRhDB1LPLHzcmH9FsUrXR
VvpMYYL+RN/PitGtF1uWte5q6gGrLwuNyXdfQ7v8tirlYCfK5OKVXEPacg9uWT8d45208XIUrSs9
ag/wjFyLckLiA5mlp96zxzt4M+9iMaJMvnqaYOHfQZo2b+RQNpzh/wAoH3M6SVjaWN7VJ+MtJ0lT
S7X1HmaDfl1DDE2d8DiBJPORZhxL/ZqCjjfLObpvxUja9dA2z7w7nOTIVWcTlKI+VXsHya2VNN6a
RtWvvo5UmNHBNCdt4aAa9+YUr5qsjre2p1T3UWmRnYWa95A6mnHP/9sF8Oxor71NAkXtzfBfU6mt
M8hQKObuzVNuRsW3sKJw1YWVCrIjRdkmc+VcTBhKTl6jmnuHQ5GHnnrIDRQs6meriL6T4ar/cuI9
ihrBjvtMvXeonnvoPN1eF1WAze46b1Xwbn7pWu8kvbaSwHifTnzF0Rq1DypYyGOKxM3G0Gv7Qtn8
DygVQgooNCS9hWlpFpsNR/uhUDvqzYmQdmWcyh4u61/TqN38f1nun64qbeITsu/StwFI+VqkL1vR
dCLzKhuKjTYxgN/LYpIRgT5pu05X+YWKWGmT8+WQQtAn8O7WUY6WdamSyeEC2ReUS506YOVCZjl7
qfqUYlHnD6jsvWtDhm1q8upQ6Gp0nw8t1b+WYT9yGoTylOdDroQO6QpZDOuP0eqeh4RvsDI2a2sg
x8ku/3zjV31HtSq7k5fp27oyKZURzKq6YdHInmhkyCzYWTtxah3N2V+zXk5X7mjQXI9h/51ilVNF
WeXnAHKjPfXl/aGK/BgZG/W7xXfskLsO9DuFU3waKUDae+48beWwGdt+i1BTvpdDfx7ijWoZ8VEO
PV2QXyF0cZ64VX4KYLKi3AjqrUpVlTv0n8E159CvVaqrv45a/nNYi/NWOfQSz4eKrP/plcPsoTS3
U6D+6OfZg/nVVlEdSk2wvm2egI4e2MHYGool/Gc2mdKrd3IkmyzMBJGF/iMejDzbjs5Rtzno59jA
oBxGNW498bJOYUw1kASi0Ew6TD03b17+1ExKlER0Wlv6ttQHuGff3F5lGeVGrnhblsra1ZT7yrZF
Kmbdp31xspIMnUDkYjcz+PPvqgUJg+79ocyDtZ21MDp1tZs/G4nxHRHPbF8GATidLijuZOP6Y3sZ
3KscTE1VdZvFaSiBtrZqJJbGrhoOEBp+8vOKYkKv1lee7ij3rRAMIRsQXPMUtiVLM97ZyyoPzNXg
Qj4ZtR3nBoTJWTDQ9se5R+mS9EX8tdPhqLQt91s7BDzokhKe+J66jG5oezgjCu8bNEHftLKvn01j
Sk68KmlbKJ6Hbwmvx6nhfTM5qSNTW6pgYXXtyZzdH3Ie+wAe35SdPI5UPJKP6Eyeu5F1oyRTx2dT
s7U/qChFuxOIyFFuHWWTsRUKnZLHlNhNyiaqKPtU2wqB8NxxYRouZ+eu9OyN3IS6sZBry4O15rfq
tUli9Vo0/tc6CrSjHMlGOuPEXw3Uxt0tdkPXzUtXGnOFVKXaeJ/s2ZjvbD+aVr2KqOAMydzW00d3
L4eZYr2i6rxGjRVNDEFbY2pxyE9NDy+yl8xh1qxkNwjcpFktLtVt2bTUGshwprwL/NlF9m9ltrYH
m+M8XmLRBJzC5JvaGL44hd3tpQP1LR/pk6j4bJs5FYdlHTb8rgfQQ7IbCtqdWIhaiAfO5dYIJp/b
+BbUkXLT0PqCEEtgpiUquoHPTWP7GTpojMJLrXBUjJ7rrB9aod3TAJfnqR4bhzbT9Ve19396ob6L
T9OAMhzvCe6KWrrg++wk+zo2zb9g2D82ccchHyQNbB/9o904xYM8yE/1al6pQR6e5TDQwnBbqVCT
uYnz2owz+kjJ/Iftu+UubUcOHz2n/iLsRaVPf1AyCy0rX2HSO+sKhNSpUMfoi+kmkBl7zUs3wQKZ
Rf0PaXazIdyXxriysoPNHu0EczdMzaJn/n04KeMg5Atx37q38BC4FdLhkOe+zfmwzi1aQ14gXy1r
Bp7z6FAHsa9zZ7goQTEgeI+UlTVo1w4tcxMxX2zSm6jjcJFNUecvyhg4+6SJbf9O2qAGAUOjl/VK
zgBkEnE8LVat8jk5aOR/SsRf0fqmJqlMh13yVszFL9CZV9JrRfHXolG7w9xqOlUNYkYUtmSCSjui
Su8tUFaBQeljAzD7xjY2SaC27HmhKXkJqVuSGHulTuxdCZ8ZbNe6pm6CoP2rLDnKV9IKnUDqXqis
+CX2zv8V2fdu+OmQAvA3m2DI+OBwc4fi12UZGS1V4m/C8X9f/5+WWWw3+fi3GbkFswp/u3yaSHya
SMhDy+jls1qh/hSYubHSlKbacMZQPKAwlj84oge+gAIm+yotsplDVOTqwXbehXppO7EfOtymvK0w
VlPGbczvtnKmXNp01f5+4ixLmsysD1G8sEyOkaMw3s2xFXgrjefqXekOW00O5bysTAvSmaq5UwPK
xinz67tLBCJ0+WTy6tT7Otzw536/OLy2688Nh463j2GqQgRM2SDk7DxmHDt1HgelulW5j2njmXfg
Xk7SpwpTMTgQdRgTb0diKB1t2Q3bWvO8jR7zHr5mB+evGvxCDdq5xfBLvdqQ91zkKtwVukfUbBY/
2L/2CKvLneMmBzfqrPvWKlKerxkpUK1RgejAbHAfz6Z1L3tuUBvHoG2fb3FySjCk/8r9fD5k/DM4
+GaGw5/EoW2MaGWLVWXcspTAhU5OWZxul9TgyoioytoMIts49F1ACV5ZHuQQrXOEgC1KkeTQzaD6
qLtnBAPcM/oSzq35MJQOaeu9ONqVUxjDPAj2z4iHdIW+Tf2Ixlz9GMXkvMxSp+JrmGp+zDTUmby3
yWCegu0mHWDrkEMZJ+e2Me8eJgfMt7kf1muasN2XDbXYGqrnZ7PofzZe55wHXhoogYdpiWKqXw4h
WV4hhAAdpxU3Rb2DuxzOCWgGK60KNnKFd125rIyWHh8GEf7QkEaaVcSjEN9EErPM0IRvY+9CyTSH
bIOFWno5ZOrmNqYK1b3coiYvgMHCDr+/81hyUiHmw3rO9ps6QV7DU95XzNpXzjNVhbxf0VhJqSDD
TNYPQh9dOyVjGV0i6lxhnzdOcZbuAs44D7FDWdVcVtaJnK19CMzhSTEGqqxhRV4Zc9/u2EBNfySc
IlB/On3RAzgR+Ia0uzrtb/bcruebfcj0d3YZPwMnucWbaafcoaoIJcsIfdJQVfe1UNdNE7bHbTlF
p1lo7w4O0gIaAnq7RojtGmxcDvxFhRvpDaBmvfh2wgNKzK3yyX5QlejQiVikD9yTG/ifoDCdHxu7
N1ZNDWsPXHDIOFjGN0PrkMcI+gg6c5MSV73RV2nsJfd9VKbPKC5dK9jEvwKzynd20CgQrHnlV49K
Zs6PSor90Ggn4Y9qYnZHiWZ9B3U1AkIVIkCDW99MgR1CUEQmv77TaoWztAx4tgyWMdIhh7IpHerY
/QBFniAUnC9LoOwpgtK5GP5clpdmuchiG8Loj875mo7FvKuNJtB21WxTtKiwXdsgRFqtuY82vEYJ
lxUn1WXsDO7imRenOw6QstX/NQssVXwyPGNzW0Sudwsyk/6zphj1ITbi6H5p7AIU9TCtFwv0SNE9
PJZoJcyR9cKRZHCUtiVE9prSnde+pimbxaFNLtM4NQ32Vp9RdygudjPKblGD7IC9aWOk5vtPYTgc
xXVl982tk+EU+FN/8lTnZyNtcigdy/BdSFwp6erd+G0ZZfbNtY+s1lp6l8m/XcsRF1baMjyg2XyE
2mPeR6MTrmpBodXC7A8VgFtuSsUzznnoQb0lqbYSSKPuEvI768mKOOz160lF5ZI5asEvZZr1swyB
fiCCWQkBpiAorcOYOg5vj7XydRi0I5VzsHGr4UjyS3CXC3s1Vz+MBKaOKA71+7I1T03Y7QalP8WN
VXwPM7fhKWkor1FsVpuxUYYHW7WivQO3xtlFemLdpVOJtJ0O+X3bfssaJ341SsV5KCgkzqF7e/XJ
x7wUwUm6ZAP1A5BmtUE3kGjeKx6bxlyhuftnhVbwS2LoPD8NZS1HFmJGL87IH5mbdJuJd+2NY6xs
JUqeg7Drn5Mxizdu5rf7NLP7Z7Uo4jvugJ+kUzZj4P/h8rZ4kSPoOJx9Y1K7GascC61ZzBWLeU74
c7G5Sbs9B8F3U9eS8JsL3mEEiU8PQzaYEzGE+WTrtPq+SmEDiiJl4CH8S4lHCuNoaQOxswW+dHFU
TfkNmRcHimVOAZQsJMs0Jg8SaQXK8Fq1WfIgQVjC14iR9AVxfG3UVF1NLW8djtWWpAsTdQVWv3xy
CrN44l2aYol8zvdyKB1GQZ1wHDv30tRYfX3RW+flFi8mBYqQSw3Y9KRTH6frwWy/x17QnWUImQz3
2s72epmgqe1a5SZ5aTRzlTi8BCdl1FtQBaf+0cuUa1wHCpslgJ/3SJb199nQkP9XU4pWfKg894ZD
zQIaRfXe9zWDH6LfrCsrJEUmHqapnsBtHCP7I0aykc5CRCxh/9429ajwjQ3FvYmyLWwXdkL21C50
I9spztzzOIbVFY2Sao1Ka/bnf47IWGP8+xqdVqFJYhTBoUrS9rmZlC8+n/FSiFGdd+FhHkZtrShm
82wUY/ucpF90M02epMVCYwQlQ2vYSV80ec69OcKTFDTtYxrrwJor8569KcrcWd9/H3hkh5YSf2kd
z9g1nhEdi0S17ztuBvbg+ueax1xNuS7dcfaUrVsCgET13YUOc0ZsaW711wnqpdtQ7239tet9591w
8crgf5qbc/Z3gPM2m/X2IhtPhfmAh24BleMvm+ypHYwXHAX7ZEFyAfCcMmR1VZglNzdjJ9Ckcecc
MtuYT3MJO7YkZe9QQOKZ5Lz02qwcpr4Dqp/r0Ve1MtaQfobfAU4CB4vcV92JkUgsweAkPcSuRnRv
DYp+n8AgQ3ETfyaXLCi3N6cdt87RDtTPISUNpHr8T0XDLcKz527fI2CzKbzZeKlCszmT/uhXcqhD
Dv4QNQkiPbXSrQ3js6aX3bP01RAsJEoV3suRVk7l2r2fI27lD3DguOcpUZI1AADkRSZ7uuur2Vgj
txR+dwxnx5uS9blvS1hFdBiy7EkJP5VCEEwEyJmJECapRxid5ExeraPvc2Xt8smxPg/DUO77ZBsG
UH/PIIbrf0UVOodTqymf7H74Xlt1cpUjVf/UdK36CqSueyS5dpemBcrfnU8mU0+DtRzq+ZDtgQLb
W3B6XzLq449VbeczKHtlPpSgrvWUoyFVNFY4wjn11hszmDLYDAw76ZCNVqb2Lc6B8OMMadh6mZ82
JFGQP+oaGCD8cOfkqGiNbsfOuJ6Se69Tde6YqfYEU/P/Iey8muTGsTb9V76Y62UsPcGNnb1In1np
yqqqbhhyTe89f/0+RHarJE1Hzw1FHADMUhoSOOc1/TIuasGbPvmL2qlM5LiMYVkIP7+z27IUt9PU
K/I7TVikoJ0CRUbla2ugzk3CLcdqaAAGPvKUyo0eW5y26R91b/YMT83oa+J5S1KP7R9p1F1NxKje
ppEfjGmUxbVx42LX9TY5Qi3Vz0ZUqqtAo2CPZvdnOWkU+wIVou+O1aeLQM2q56zDaL1yvG5R+TiA
Ux/sUBTlN1ePZrVrYrt9Iicxe42BbZe9VR74FHnMr7LTyX33kTdGdskDducv+He7J9ky7FosDdGD
OJsvjXTx315LdpbKJH69VojhiWlo7smcJ8trRfqTn6TmSqbdOqtNcDcKmz/zdT+1u0ERy7RFcaie
19aNjvbHhB7MDq0I6ynRImdTdlm8bua1dhdVSN8q3IG7uakOxnQma03dl5aiFfrjEN/LifJijlXs
cfDoeebRj0FQCVsrde/ktVRj+PtX8p8LP+TRY/je7eDrjQV0NIjDTdvV7UL2uF35Z7ds3saoaa3t
wXnsPyZHBTsLH/2ghTYa3EYrMG53uo23GTBWaoEJ99c55M2y52qgjSG2TJzeRqch4FpFiw4TEnmq
0N4sNQBm3LTepvfz8d2Y0J76K9yWKO3KsOr8bfiX0fIi2ZzT+2W0DAdR9M3N0TYeVNHt2DlZ2xg1
+idz9L92djV+RSTkQUGA6MXUIwtylaXC3KzY/rTTtJAjkFnc9J0Lm9MLCgDt7Scj0oalQQX+xGoS
5VVVafKTbLfgxvtZF8rtv7K0xrYrN//I/OKMr4x46/UKt6OSrLZDPnVbobNzcOpWOXadq6+nvK+f
EDbv0ZWrh695Zcw3HvMPEkNbVIcXbeZOTx3AFvRJVDBe87tmVcA9/iaOh9qpMQv1yRdowfaW9ef4
EKOoj/Ef8Xl8N4/3HMbL68s39NfxH6/rc53fxsu/59fxf3N9+fdX89/vjPl6oIDyZLjW98Bo+68t
KtBTnOAPIxYw6UIE/61sR8pA/4p/+rchMp0DIrcdC07L2qEeFG084Y3v6LUhxVYpnxwdzeNyjmNe
PL6jyLM0f8QziHa3+Dx+Ema3I3vSLFIMV+5qM66qRZIq9l3ZGw4GHp2+kj3yIDs+mvKsqg2m/Nad
R+2hDYZh9xEftd4iUxaoj9g6o8uUxvpb0dXPgqrqH+jtpoqD3lg79bsBj5rlgAzLJincCmk/Dvhp
VUfZlGfyoPSUy32zqVFC4ZGkQNEqpuYkD3HhNqdwPsimZw3WEomXZvURq8yWPLZs+8oUbQzTnxZy
npwiO8YCVVk4nRXy/o761k0GVm+V/5wLKzx2vaPd4mOExMmQ2NhpqjiSsDcwz12P/EucpIfSaXFR
T0Bzbd0M426025UjiV54cw5U5MmY9e+y6XEI2d64OdstZ3zEHWR6FHgXQCntMF+cY9BuRoxdWXCE
NjQ/W79Cbhsfm8FFAhdYBsrHblUu/UHAKEj0s+y1w5lnBUpsrRnB9NgixDXvhllMNktDNdzXKBg/
aegS/pHEVwclQ39h2+AjppkniKz+uk1Yt+g5sINObd91GG79Fue54IwE1LzFNHqsfFHiGnaqE4AM
0BB2U8viIFsDqZGLPCsvdVcOt3OFZ+zK0hPeswEgEBx+WEOpD/W8hJl4qrJiyLdVN7JkRlBvSXFy
OFnQtjK0oFD6MbovXp0vh2I00bstlLWvpuEh1vrpobYiJGcRltsNquWuRRPUGzHgGKsp/vDSxLPg
Y5MFez1qh5dRRNqCDWCGDwO9UxnzRMEAz0zDAZeSkifGjwMmkH822R9FB8Ut0aNHC+gMDap7rp12
yVqEqkmkcduIfTxx5iY8e0TvumwVDQb/JcOZ1TVzsMSk4Nd2UeuvhTJ7iNexe6HgVt2ZoEvwhlI6
+JJBsOHizaJsYEdkQuj38sDi/mKoGlKGPtpltziyA6ZSXGuQ2/d5AjEl1Cdkt/+aYoZlT94weP0I
TYh07lSDhPbHZaiTYmzDk/E2tUaYcplMbbbSPIyQK8A4p3jSjU9I8Ze+2nzKLd0/C8Q8FzKsxjoO
Gqb9qqFqSb1fbLBgBzcVk1BcKfoMV1azfRVXrrJqo4o9Up6Zm6nT0ouI/ex2SLE6wRgaCWwbKMo5
B1m5VQ182Ky6HS+p39mwbzTnHYnmTWH6+fe8b17zShteTEft14oe1Ucc3vpj3uTlqtfb5qkrU29F
iTzc1Vo4vZBfAEbjV5Avem18CUT7roA1gSZIS/Ut1jdp/2hmjfmkgp3i451eMpx5rsHkPshB5fyV
gfOgLZwQpWU9a7eKOsSb0kS/D+7L8Gx07lHhufvZFuhgGgPgnDDEdRJKJrp0Q998LkcodLmTiPsB
ZbG7XgMHMILU/lySfDNcp/iE8n6y8x0/3NaN1bzNJSM5AJdeNHDHrDtUna4/6mH50pJ33frkAnbV
LPzauJr2NCOONnHlhAdMfyFBIma1xOxL/zIof5S6Mn4DUMrdD774Q+A64c4oQmMnak+9b3y0vREe
m76BH0JAS/la+SIBd1PrV9/BtrruHCxngTpkeR3dubOCtDx446Qewf6km3GGVnzEbmcCkWnR8IW6
9VjzwEDjLXYMk6Dz4zq8NzZGqNirlUU2HPzJIbX4+6lsy4NumsNBhUbyn4PURlEpO/v9cLCikqsA
YAzACCGVoAIyM0KtO/tVaN0X1dBdI/dzZBrYqidpkB390XuQfY7bWPdB0am7KgOT2kMpiJaxFZjr
Lrc1alhz20dldsmtOUf2jeGuicZjIbZpicrfWOjabqooSUNmd1gHa1R86gn8NwaWXXut6xDYv9qf
ZQvB2/Za2IIMcxbraxmTh1lPAa8C7YyRCZeSscbTX1NNaQ63EdarnvoHMhQTWqId3K0crAXeMTP+
sdSde6r30SVRXUxmAnGfGqVzn6VWc8BTO1zIpu8M+gU3RVJ4nZg+11p/GHSQLoobT7tGMc0Niw71
DQAi8qfKvh6UezJP3f3glPFBWLq78D3/D7OI5yXf7GFtPdola5OGutliQEH5WY+jZFV7Zc3rJxgB
gBI8OTULFseBsq6mlbhrA7WmYpt3F2+2K0AidnxsW1CCo6mkr76PbbPjIFRn26gLwPO+L7w6/oKL
n7/oUhNjjx5JtVjUOmYQEdAMp0ufkIvFC6uNnPuWxN96HIAfQhvXNk1Zw8YAeLCzM92461j07v2O
t1Go8z1CtZudOfXxCfo3tyJ7iC9YLfJYZBdwP85mJqVfTI/Ym6mkRzBkGxxhob0yaK/4J8QwDvlR
OwjZNoFTfjPVcV9kswi/Z8EYbicsDtJgXNid5jxPNva4YVuxqfYrGNJ6vHJrv3oFgYQzhJEjPmw4
1WuRLNgL+a+jaudHpESSpRyVOHC+jURgOzJPQvJlJZIMWVS97s5W7VX8pu0KK9RSeRGBCynSJTuR
692j5StLdTwG1rlLihDPmiE76FgofTWK7JulWtGbqgFfDCOBr6xmU3dNkgmgrI3URepXZ2nXoyPa
79iiLIyF2tfdRcw0MsmklYxbsJgdcvjdg5jpuDLUxz7qLEmnH1yRFI8T3MUDJtPdoqzibjeAidtg
j6Re4iYM0a/QzrIFUhZgynxAubDZxugT84T0zWhdGr2+UIrUfkCORV+Mg+29d215wQVC+AsetfYs
aMurnsIshjlSZuEmM3KelL0RK4CjEjxd9ciBmNE4J9JUxrTyIVyxTmyPt2bZefqmsRBkEpSl+Rii
aCNiTVUPalzjs4XM6CLRvfIkD+lcvKl454dbMM52qNeYR9mppibqI+TI1qWFmUciQIU0ph+dEyPd
2ArS9yM4MH7GuXmNOte4BnlXniEYour6V6iezxoUJr1hdO4+4kOsmEu77oqNFsY+OtEYdu5ul+OO
CHZntG6XkhfGcrQ91lX/h1ZPaOsPQf49Pde9aL4rsdUuTFGOj6KaXP6nZn9gZ+uu+ib/wgrAxkWD
EnKnZgGVMCh2svnRcWtSvIrdOjv9Fh/MVl1F6Gqv5LCPQ56TwjCzq4yYIi3Eahi1dqmbbrYevIOq
+92DPASCt9bTO3UvmyiVayj+osQz1N2DwrfwAZnLbOsLgbv8PEvGUNOEva5F7kGO6xuIL/HkbW4T
5mG5HmSbevLGlZzVV2b3UFXqC5ak+VGGBoHXbFdHZzkJ7F6O20iwK6hQnLWeRNyo4VxpVD3JWGT5
uXvqb4qf+hvTNvwDaWXtQZuQd5UjBqf+QnZLfaxVUe0rq+43XoNXsJpH+zovLAOTF907lw18/9a1
jqiSIOGKl8DKMmeRKqwJV8jAVnvyluLV5uESFo75EoRadOzBoC0LzxavRlBzK1SriF12br1YHvYn
qQiWTQ5iXtNEvK9TQzuCTwu3URT1l7xpijVqo+oD2Xp7adZ19FKWoYa+TIouvT2+KxhCfK27aF/E
hsGzTYzb0Js8eCUc2oCbs5uNOrsbsvG2h7B+Mr55ViKWzeROd2XcOc9hYq+DYiKO/spWm9BNtTJj
eMt0stIdsq4emQhcyA1KIPP0MQcWFhRDcWmLqbr3gv6znF4I3V6lFrLsOtXrOExPJJuNvesCNW+L
oTsbjpOtA9x2n6xSs6CwZuHn2sY9Wm55qn4fdr39ByIHz5Yd529hnpdLtdb0h2wY/Y28Ys/W43ZF
B93Ws5L2mE8Ndv5UDoMFtF8LP1tBd9JjnU0UV8xAVXzTqHiNX2fvGUMPxJsdGnwevW0cjTQwH4Me
GEafOG+9AZRFQX1gb6Ii/aj6CbtIBAqmQs0w9MpuKDo/M9s77hztUqLoQLW2yzH74okyxIDKE8tK
q/Sd79LsuwSxpL7HNZl8DRjqxtyGChbhsneI2aEFQLKXstcoIbU7UAvx9rPuFFcXKzSL/S9JsObh
r30pW63BtCtVj1ZYJ5dRMbOZqjY8zQizItf3VW2Pz+z1i4OvR8FaAst+jYdzXALRfo0XrBf+Li7H
K0NRUZFMrZ2aRP4mdbUAC3ojeg46Q9m2MfoHjhfFz72uFAdbx/xS9uZaorDvGHkizb2uq+OmPiSn
SZuLOE39RcI9TKVLDn2PTMEH+kPGqHdSjv+B/lAGMznImASIyI7aoi5QAw51DISOXRzaTmIyKCMr
kf5WCu7stW5jeVK8NThev1SzgD5JQBTO5qHJdyvetDmoRpkpMMfWPMszfT5D0P8yKFNykKGPeJ7Z
zbb/MUt2UBD/c6rXWD/N0oPpWzXV5k7XtOjSprGzyqH7rKwClXUZkwcfasNOL1xcrSDxXOqqa1ng
wv2D52Uuuynu+B/+mII72NYtW3F3Gyev5XmQJpuZuPJTUFE9e+VM4B1aqw6VVWfm1a5C6HaRuHWA
4eb8CjGvIK8tr3ObPb+CWXTOKvU08k5G697bkwbTThuqb67xvcij4YtVZMaStyG9UFq2DgEGYRsd
u91LoMUWHmm1s1ZSl52l1mUvttrBzin1djfMzcyqkF6ORXWQvYg5dECZgv44qmH2YrXpuxv19hlO
d/ZiRmzl+VUdmoCvjZrwqvWkFm9g+JA3CszoHClu+ghz6CLjlshzEBqQhiccld6cvliNrp29YPtu
3hV9+Od0L0ViLERF/WzYyd9O9wG1vNlTfpuOCLt55zuuvnRSAzSGEXrL2CXbExsjewHRRp/q9tVF
1Oi5qWrl6icU0lMRfWqNQBxI8TR42hTxp4Fd60Z1atBSfCYLV7HrrT56OMwZVXAeGtzZB/Shd/WI
RZLij92qCQrrZQrtP4oEd4oyuYeazBJ7JmHA11hEdn4WhjkcpdOu9OOdQ3zfseOw/rLo/RGqSjwL
+zTygLBW7b5KyocIdWp1Cyeg+amJd0y7xyrqoWzV/BzEFQxDz01XhmmigDgf0rR9T5BL2Y9diXHg
2ETpRUNxfBk5TruRTTlOnTvSUaeIWBnZ7QLVUK1cIwGF1xnj0+CRRYiM+hUHwpIK+WitQCPNCQUE
t9HkTk4DD7UXq0kWsRU3r6ZhqwdvEMpSzvJ9vV2mFjbRsld9HZH3eyXREh7TBCc1ON4Nq/coXY21
VxzqULVXpDWDTZfwBEdjoLPhMbIDc8zbaY5Qdw0g9wh+iCxJR/U/Dup0b8wyOSvW3mLR9BXPdzTK
lmQfo2fRxCCz8Er9ntYg9Tz7WwQMgbSxMz0aGTa0w2D6d6YFnw2piHCtOHDurSrHr2gi3Uw1HX1E
60vPXZjSoI+0JbYJ28ErnD3cbftch265csdEf6106yJfyAyDXQwXEms4HqSFOgE1yL3oIs/suvym
KIFDIfCXeFk1Lgb2uIunpD53g8KGs1Ot7tjZdX+UZ20W/Xnm9JZyp4ZAxRnwEf5tKO7o/a237WZd
FbsgMRlTNovbIN25WFndymY9H9Cp1KNX2VnMcJE8XIyJSJ5k8ctRzM8slbKT7MI/IFvp+FtsZSdL
kOR2rTJ0lUM6UE4OYt2/YmJnrTBqAtoUwmaXMW8+I+++VlSdcjEuhbd46en1rqN6u5AjPiYkIdJS
rjOUoDT/ukiY8qeIEJGf+WVkXM6KO2Gu3Bg7ctnx09V5QfMSRmpxz1aifa4zcQrHDiTI3BJa+qyo
oXuWLafOv3nprMkxpt2zg6M7XpPFdLTmZgGeeVGaogc6wUwV0Zql7rvdoa2n7jnugnGZ4pO3l3PJ
eGMtGZnTTs4dVG7YYx+Y29vfoKEw4nW4Jsi5giLXpjXUZCN7+9izgD7O/nolFpxVamOh2PXFi2dH
u0nVnXfbVOxVAvgB8lBQPMEfvN7iqHKsYvbzR3XImgdh6p9lXF4nHGvUOd1mutoZ3OuumcT70Joa
d9umugRh7J5t3bJJQ2hoCDbpsKoHbCVLEfRXWJj9VZnp+RWPyUl1gZz9iFu6FawoXFqs0BghO3xL
w6wiQ4FlDvmFqrgIu46XDLOSOxlLzThacMe0VuW+iQB/a6zi16Wrj/uYwuZTn0/3TdXjE9SQCxyd
unuyHciIOAQc+7l1CwWomVRozspWBF8NL/Okv5PN0YuytZ8E48aLwSCKtrU3mWTuqIHXLor5FPP4
jVl1wbyEIdbO7B4NXG+xaqIAEM6Mw9WmeJu60yErHOWt4ZZqpazI2VrvEBnl2wUi8q1J3R0mavkz
D4n6DoXY2WGXOBpBX0dcb1Tt0eqzPFiN16AstbuQZfadAU9GtGTIdW7aC6sfqodMydxdMEbDdoiS
8SnVh6+k/u2vkc19BL2ET3lhJhsB8uJAMj28IoGLnIwd219F9mCrQ/ul0bH4dTw7ObsaoIC6BvWq
OKl5hzZCvfBY93CboykPXtybd3NiBrj/HPzp1JVRoy3TDfVhNB/n/sbS4qU7bzVZ3i8xJPCO5K9N
seodNVyFiuKs2rRxzjh4t+x5In4tQVHuOsNwwNfQ4Vs1gNHOGiApcrPeySAVLXHrtoIAsolrd4sB
pa5Vq6F3ohr29IB3rrWdjaWw8BqblLvx8B1zlwqbhmh68F02nIisnGVLTqB6qK6GeauqKkWbsrBt
l2VSV1c5xOMZtp9yzV4YqAE/WPPB1xHf8LPY3cum0fnJOVB3MJ6vUO5J61cvFuoL/gLi/IPKn/wW
+HGMXVKYP6pwV9ZqisVAgSrL3vGmYM9uyT8nbogfErmXx8AvlQU//Oa9K5M/r6hTA/nrijW6WVt3
ytQ1VqH6ztRiNC2qyntFiPl7ZRvVNYBJgN2j+yLDo6GSXkkndyvmUYVjbC091J7YbU+YvusWnzXx
Dn3c1QCW+4AzVf2apSv5b5gc+8E22PJCp3PyAi52MvzcxN1SWVCEspfpOGG01JvVMVIgnG7G+bSb
rYDkodZKB+8QxhQIoDQLGfwYY6Dcu7WKVF2GGWlH6Qys6eMuayhURfwmFxYYzefRSXTqQBM8YD/3
133ViJfGnr9B+SeMxdyz34d/3FqANnc1q71VYLb5p7FMG26tXrb3PSVcCc/rNkoJ7lp3cepKO55U
Xt9t+crmrxmiJ+2cuDWhwKziIsb+EyHae8t34gXWZtPnFiQpT7A0udfjOKF86sNW/CHVKM+k4OJN
lfHWw0abVa63+RjXRX26DO3UWGZ48/Vt1l/H+ZCUgjy6X3xvUzRAZEvGDT+ERVqOrEXRX74Nc5Oq
vBTWqxz1EW5GFjiWnqe7j46yIIEVOQAY5dXk69Vqp4F3NbL4c9H7a5NbwzmpB3yu2jF8yMDyLHUb
FOpYAWDog7x817TmBdPL8HtmUA3VW+66rrbNWq1gC2j6B13UmEop1ndjDIxXtxwDMjjp8KT38bDK
itK8dkjAbPQ6qk+tDqNE782Z0Nl3qw+8fBcM7VIULhQ9CmZUWPqgPsnuGj4ozjD995oN4rYkHYwU
Tx5jE5ffT62Nj44GjCtTCnLvsY75G0aTfNphc2jB473CzJPDI/Is+7irg2VV9/mOuxSyi3VkroL5
hisPTRMVwa0dW1VWLYwaJvm//ud//7//+3X4P/73/Eoqxc+z/8na9JqHWVP/+1+2+Nf/FLfw/tu/
/2U6GqtN6sOuobq6Y2mmSv/Xzw8hoMN//0v7X4KVce/haPsl0VjdDBn3J3mwBNKKulLv/bwaTopl
mP1Ky7XhpOXRuXazZv8xVsbVQn/mi0ruXnh8LlapQjwbnCc8UZIdBeRkJZutZul3FeY7vOX0gkzw
LoYXHWWrrz3nCdo7eKNbr8HKEsnLi+zI9QFqVZmjayYQ6jK7ZN02RvHqi1DsxZQ0K9lEazBbViKN
joNZFK/tCkR1+hobFIOSSUuWcpAad93KJRW6N7PwORPZeWqG6qqZXrFz/bxbaEYOfVwGs1JAVwu8
o2yRUq2ulaaM66x245Uo0+qaO93nf/5c5Pv+++cikPkUwtR04Tj6r5/LWKCGQmq2+dKgnAOmLr8v
xqq775X8WZrCGxmYomyy7I20mI869UWOYjeRsJlmR+Br2fdi5szIg9VpLZ4+8XegedU9HznxKG4P
P0ZZc6bkR0j1bRNVXrVdFn40vCToVkwe5QLZAhsMGSV8CZqkfcgmAZmXMb7i1efIMsmKXP/5zbCd
//iSOprQddcQmq4JQ52/xD99SXVAj1PHVvHLVNXNRjPbdGOyNtyTxkyeoz6/CDNSP2cipcDSWiH5
7CC6BG6iLGRHIcxntHW9R+jG0aFL3XEdDyU2e1XziPkolpVTEjx0TZTsb81gLh3I+oFKQnbbKhHG
M0HSwsH80SNrDCN67nGPVdlHxUGe6YrhnD7mylkfF/1pMPPl68oRH3FvAM6KdCDfd6Acd0U2+ncO
TPP81g4MbCx5t7ay156HfIxDIC+4zXDljI/uJEoze4npvP9f7iK6Pt8mfv26uoajGZbuzJtnYdi/
fkK1qtXomUPu7pSw3PSp6uIehP6PcCFUkmZgX4o12jnyqu5YNC4k/S5vXp1aD++MpMvuQyvK7rUE
98+kd829jN0OHcwPPygwJJ3HyRjitim5i67dymY72tl9X+iCJGrSbEb54p5XUNTNy24NJcRDBgOa
cmwaWbMYKgVdZiPmtARRT4pU1MvY0YqjmxTwYH46bRAc3kWTd/XUGrR7lPGO94m147dpH6ehjLdD
b4SXPEr0NbDR/j7iF7HCiDF+8jtSVOzSvRel6KGYDZPylgTBF0UFfK7o4oje9PQEF+uhMrVmNwGM
Is3ZxledXOdVnsGV+cYFUGb8EcobRA6jJn0x3WkQtwlF6cPMTMGFfsxvOmiFHmm4UOHXmM+Cb5Od
l/Fn0ioQkx1Elny1dJam1ePzq1vQfuez2JmQapen9RS6t6BsAjQ3D80fVkzt11+C1Y7ndGCydpsA
CLM8+PHOFKOyp7gZo2Ct1MZSEwEWAJDoj0jge8dEabo78s0Q4GnJuO1XrKF/OgXUvEaNfTp8jMld
Fm0r2bZ1+0tk+vXWy5t9qBbBc6C2xcoi937MJ1OcXerDS2NOdrfpbCiZWK88YvIN1UNzjyE39VGv
pV5Z2eMNpi+R+YPnY9EnoHLOQP6xc8mz1sCNZCfg2+jSV/D9LW8qlmaVjotRjbC/mgcbjUuZNQvf
wXg3x8nt1TNoyT8PWYYBDXtdZ8s+ddIXdZeq50gDlods+0aOs7Xv6tgEF6eJxWnMsGYfPDt4d3tY
H/Fosd3oauvqDOi4ubkRvlddDvHIEwn4GFN5pMx0NjvPeyYn0y3c6ECNaDwrXqX66w7vSMqawMjc
srgYCrwBJGmxzk6n8k7GMrCcaF1qxYVMxXNfoB1RsQP112zxSOyA7dyNiBT768Ji0aZk4CLkPDlF
nrlBBJEm4X/zca1JIAif8GNZJ0HCGxuBLVubkxesHJbLa63ReXKjGn+G5ZDfWV5lX2pHty9jBJru
n58cpvH7fckwdFUzXU01TA0Gt/nrfWmovLTxe8f6PHje2ph9FLT5QOatZdvPmYW4nQc27a9gKYZg
VVEe/ykmR7egw+7iXDFRG5lny7Y8CwZk5dUppfg0GUgLNu2G7HfCFtKOz1XAbU8euiGL8MuQ58gq
qCpCPIySbb9yYRX53Z2cI+O3IUCIntGz8lHUqTV1kVsZfDYDo+t/fp/kcuKX+7dhO4YrLFu4mm4K
uUz86QlrlRHuxopdfFbMKFs6ZIW2eVngLQqQ6a2zULBD1+4lF6K9I5+MfsEcFxFKiWphTZdkUryr
b5nf+sIe8all/8Jyoj5Y+qB+ispiIeOBZ4Q7sqHFRja1DItQEBxPZO2MoxkM1e2ypVawIG/U9DxZ
QbpJdK3HeCEJN7rwBffe2PnUI28Uz6DY3+KpvzSLNn/3x1ise4yB9gm6i59CNb8BjCO0Sm9x3Mzb
Twn5ZAn0/W18RlwCht1QidBxuAsrkT/OdclVkYXmRjaVsckvsFJ3MfmuAuFlHYZ30OX7qM2LRwyy
qbA09fdxVLT1P39a4j/WQzxrHQphFp+XpVPG+PVbXZW1IahiBp+7oMUJWss/TXbt3Udp6Zz7vOoX
jdX2b0MbgB/wXRu2stCe0cjZYIndv1ndkGxFq4dby0ybdR2AdDHAl9xp80FQWbuTTXkmY4GlU6tx
nEOkx9mV9Q6SLio/mxIv5CtigdjFDtxc+lItjp429scCs4znZrQuQRVNF0SJ8mdXt75T72hOshXM
ScqmCOo72UzbsF9WrtPvq3lm6bNV8yfD2creENz42kireuO7enoIZsgZGMj22M18InvWjm+XTd3X
R1B7QC1lRPZ9jCp7HRlxwW4hq1GaaqP+Gzd9e67vpbpNfYzc5gPPsWIXRzXJlEQlhRGrDDXibh5a
N/7O8SBn1u7onByk3KaFZebOKa/Mc5Vb476cO2SvjGuN7fyXD15+sD//THVylJamOoZqslnTfl8I
90hRd73rG++j7ler3C5A1FpKfzvEfOFRI3Ff8iqyN2wpopNdCvs+nRDedRBYlC3q4MnF6kzgoGyB
Z1Opbp17ZrjIanA1Y4+UmTygFZWdhcO9329MhcUonuMC1SlSLcO5Y0m8/+cv9X/cqnXLUPk6GypM
WMMwtN+WkLFplcLQIu3d0bxPNaTmU8Nd5qfD0KPOB99RYyE3OYsUcekTqJF+ZWaeey1TPd/EbO8x
UkKD1Mpy71CK0D6oQGh2XTJNJ68bqk2BNfMV+lm/6I2xuStCjVy8WdQ7QNeghJJpLbzU25vg9w7y
rFCj7naW/Tj7u96P2Mc4Cmvxf3mk/cePX7dcWxeaKQzLnTfvvz3SWMBN7NnH6j1K0+9ZdiE9752G
KLLP4YzlkfgcS0/jFYpH1uojJs/iVuhHDYOt24QSjZqFPI2mGURslONGXkAOlh0o2czZD+9upGg9
/gn17lAYKIMxQGtF9Kcb/FueqkM9SzWNybonBwruAMKoDqAHbpheXxypYzLHnLDVTrchoL5uTWMe
4qO5skBrdkQGts6uVZ0+6cIyD9JsCCfi7OqrVrOzENGFgEVTHuTYPI1vY1Pw/mJhlUG785Vh00d6
Dd1XtNqiHcoTSHnxHqgJ9vQCMB4ZEodNrPVqNr77bvdOs4S5gLqI1otrlSDGqs8diA2RDs6D7AKy
xr8Uk4fo5tyRjazxGm/EDNwK8lM7qHN6iI5oKj6ZACL/+WfiyN/BL/cAmzWNC7DVcQQgROP3zACS
lYmGlu27PYAcL+uQ5BfuAutI6Z2X0vT6lVXX9i6Ym0oPhls1muwke3l0495LVngsLOspY4kpw6MN
doqH2xfUQJ2XVgP/IXJTXcpOV8eGxeOnwmHuFfl90PdPuBOVZ6u0nJPlh/qyRVn5CzB3GFXG+DrV
Bag/XFP2WegXT5VSfZIDOiWrF/b/5+y8duTUtjX8REjkcAuVY+fgG+TQJufM05+P2d67l9tbXtLx
BWIGqHYVzDDGH7qpvUXuMTmGwZyuU3+UvraRKzoUau6sSiecjn6ZO/jE+0z9y63x03tgH2A+sIrR
dqMm4UYmiJd2ZhL2CwZ+X2SOtrISN7fTcoD+86uuzvX6VhyQSvlnnej8ca0U9817v486NUYpiTXF
b/f6fP/KAhXEdlIle35vWfIlhBPymmrYCyXVmO+LRrJehhjd+MZ67Vs4dGkv16g1+earVWEHDmWR
BXwPrgSDEUTOqIdeCTWhyc2bPh/RvE6hhjpOte9LEn8IhaS8JlqAXTR0/xj6XD0NRxYeQ/jkFO29
rYJ9UYvmyYEgcJ711r4HzqatBwdxtwg34vspqHts7vA9ipGu8Fi4gDAfu6voO844eKW15MNapW+g
kAyrizl1Rev7oWg93Ynn25SN48kYFW2r/lcoReidfJI/+RBZwUh73mLFfPNRJS74dP2n4qfbdTD6
VpWhmq64VsisfNwvw3LsIJdYGhVWu+6HQrsxSqUlwcHHasvZuNSJVrl01Pezv/cr0AzfODI5Nn/B
uJsC7i5Og8J/1DpTf28gNq2cHIGQF6320luclWMAOIV+CTmiWYMEMbMWA0Utx7fiUPgtYgZ+lHkL
mua9rjX0eW/lC1x46dctB7nt4Lck6vXj0tjqpIs6d94QT+oadaNH3XamW0ueG08Z+mYriuIw5krn
Dr2d7fu2nG9FnZIBD5YgPYmSqC8nZ1/Y5XT+qOqMGP38Lr7JNaO9MfI3XyFV3KQ4GhFqnV6w9Xoj
3xjcOJKi341KeGkna3wxKlMDTYN6Ew4p/+w1JIw0UCsvU1aCy4cx6MWTllVeGlx8pM3uHFka75sg
JtpAynAb9PN4r1aTdlr4h7bT5xXxSTygwLmAFKRvX0g2ZBQmJyW5V5kj0OWfbtkul/fymHVrUxnU
tShOThLd5lPlidJ7j6lSPD1QpS2MZUKMAbEEhL2seqP5unaM1J7V35DvsIm0doZuDs1eNIhDOgD7
3DiGtmhZDbUreouW1pLPYVpWd4qDeHbVGsM5sWzl4ncAkgCRVt9SBMgyZB2fiyzLtzl6ijtDLspH
rL9uRYcvkRpYh9BqpAg1OngdTqufR9seiT1N4xUKbHaBDOC+91BYyRylRD999BDdgjLHRc1sQSbr
ss1iubaJIoRYk4/GuHxnaX1UAkTkw4xiarb+Ps8HbY1aQ4WyJgEda/SzbxoCOlVijj8wKgJYjKXm
XT8HyONkrbnzY3li7LWt9y4p75xjWt9NksqCXXGT59m0Zz7OUKx47mB6YdI3IgDYFL8OzlL8qCsz
nZ9xIVpuQLg5bkgu9wWrPk8oB2S1he6eDBAzrgrrGspMy0IxYJ7SOyur1FM58C3P5YDiM6qNX2Z7
oSwp0njJZEJ6OmYiqs4mFeS3V7ZK9QXeEOij0Cng0nTdK9RcM82rLzMg/63fzOVWFFP1UI4+8LBx
qnbzpDcbcTGSkF4Bz+15kCTknfxkWov6sIl2bawYj+Us94d00I2VuI1SWxc5JVzo5wPSAR26k6lh
6rAF/fFVx8bYrSxhUDRPtxi5fxH1SgB2G3y3MDYYX5LxGC7d1VaSdw6GfWvRq5SNq96YpHxBQJ81
s5RQ7BzG18lokQCo3AS/NW9IbOPRlDvLHdtmfmmDJsHtKZq+GnEAb71Wf2hxviNNEgDClH4WcCNj
AjrXih176JLm3gxFVr8lQXYrjb12OwdRDmPaGG9yYPMehAl/kyTqou0rdf5uUtuCtd4YNms/Tt0a
/cSrY0i572oKDMGar3ST5AEq+fGrGsoOO6yqls7+oEjn0UIHLFGro6j6qBdn8uAP/KdYcH5q0ENN
Ws982LYeTRy65uRqpxGyPbrkP065loJodqQbpyiDW3Y4tqtB4SATS50ZDPnFUMNbUpSnWNaGozYq
+lVuA+OKX0iyyLKtRZU4ZABtsGkZuwOpSCLYHUsGR1bCxyEBcAv0JQFF0kWPKHVY16SvGK9oNP1k
vA+0t6KKosdSVuuVPWV4Hjljex6XQ6nGyDvk9U728/Ys2xaH5Uw0im6VrpWeAYlvLeo+9avSEdtL
8wHSjnKqVXk+Dk5WYaDTxA/zSBo8AHzxFuGb0er+W2+EkesjPUW+NZjXAYix94sg8FWbOFVcA6j0
0VIRjlVgpPUIVmr9TtLbm/ciqvL6aWpQh3GttQ7f7rHNMTCoS16T2Mjqxwqi4BpjsHBrB2b1mGvI
WTKqW7jFUFQrHSNRu0D0cilGlmXtQrSkPVG0u746sMCM34soKjpHeIngj5bO2WzKZ7UMfqTqg5/M
8leg4N9jIJqvY1P5blAb1kNaq82qsM3wFvZfsYmHUT6PUjUS5J/kQzrxI6VmicQKfj6eKavdDQzb
ZCfzb28qU3uBlGesgnpS2GT3PxQlHH7yakh1mv6MWdm5CdYIT1U0heu6BCL8087VbJWYKW+AHJvO
aajUHTaLvAClbj7lVa4dSn+abpZS1ZZ8U0GYP4ICTl1J0WZETOXs0Qp0INGBVB9Eq6PkaC6iaw8k
nla1HwdU7px5I4pkjePtQEBvPU959ogele5mnZScnKIJr6qq/GQw7J+jMCt2JTybtYkw5XNQOAph
v1JGlYVWpw9PatgWd23OCGIECNss1Val10fYzGJA7Z9b9G7X5djIW9HKw4LKfVqn4LO45TCsamBK
Tzoyeldr0P/xuZACs7W4RuvGjYo9oyn3zR2OYwXQ5ArLrsSMLgFSiyu7zppn5NKfYSbxfMaDR8bb
+WbPPkCt5SID7sl2DA2swpeLQhukloat8fMcpu8Xmfbg2XVpfwuGDIEKK27uguWTMjX85ycBgmue
8zp4NqVAesuq/h+fBKt3N0umy1hqgBJdkvEiRS8OddZu/mWTt8Q6CpGsf8/Kk0ZTddkkcAYA6c84
T5f7ZSjJ8CmsONQQ/uySo1rn6lOmxq9zEDdXhP/Up1BLQLA29cNYsfQZJn8lOsHFxtYYqPX7JWE7
HWIdVJEoLoDJLSp0Gj8ct7BHaVihTaLtxB2RiARlUSYk6ZbWKYqvCRY0Nwq78gPRn+hSFH6+C1N8
FlitIfxhzNEpcNLCDWO2lEU0wi7NRpyxUvNB9AjGZzTf+nvRHmI7wme3F1GKFKaibJLTw+SET3bj
mAimaOzGZXPr15q0AAntE9xS6EFLsZHyeJckcQzeiKKTViPymo61E0W9NWGGlq16DO3pnoH4SbXN
/M5K+vwuYcsBEpNMRl/yLnhBzMsb5dlRtIIY6c5//wUV7XPmYcmEOo5sEKsxYQkZn8JZscVoUjX2
wA5vnLYECGeN7O3MwOhniGO1mGnH586Q9aNZ5zxU/F8h2vkkms3JuPHzb6psx3dlXSR3FSbWezsx
WtKIMcRyBy1RGWHibSNH0noqyv5F7pmYu0xrr0Fjo7ZSzvtUUvuXuR/m3WwA4wwRh3upNJQ3ZkJg
F1PHIQd8+Pvl0EPavd3w6gzL3coOhqxjm9V5wJ7kaQKeLS5vyrk4lGTRMeCiW7XAKXI9q08Z6NNn
+9dnOk6THG0n1z3RKzAQ9FMYHY/iHmgikdScVpIdj95IJPBGRWHupsR8IWB4u3xUOQaYGG1EtE3U
iYOPFc9GR133/VLknJWTXpnPMia6pwB/xV2hZei9LWcfdf/r7O/9rNj5dT/nv2ef7pJEjrEFOk2u
Vb5tesnfxmEUeWzQ5mWXNt8qWZhujK4vVh91gdLNq75TtLW4TDT0ulp5emb12486y7ARTJvUamMM
8w9w4MhjNorBmxfIe0MjjDUbA0rVTWTfof9eeGYedq9qbzyAHwsB4UhrKiAwyXZ10aq++fL35/uP
hL+msUcgrWbCQidsK9r/kTDKTTY5kdqGrwjVRMnBtHaNlj9A8GrfTLvbGlOjfJED2/BC1dKuFZr6
+zqczS1k/+JUoH7vFgAHXRBWPOTLQULWf2UmIEFFUW3ay9//ZO1z1kSzHMPSCG6amq3buvEpcGYq
chCFZKW+zNO4ip25ASLCQU9LPJ8tq92xTU7cQfZ/1cmjhcU3fnaumun9q5U3R6h9wM0VKFakESBP
ZdnwGoDXdzMjk88DmmH30pRdzUweXsuaH0jFUmaXhSto02WQq+eprQltjjr+2kXKJG86toJtIi3i
TBxER5AKA75VUfEvUA3N/jQw8R+3LRMRZdPSyYqSZ/w9eQSLHiRGvtgPmAyYRloVJ/IzwWLkzam1
HDI1KE5+CeecAPb+U70oih4ffUVdahRotaY6Xn/LTT71+yh+XFs4EHdgNcVowurDnYa4+TE0nFeI
A8RAGn3CoMEKjI2tN7QuXWCCeiPM+RtRBVpr3DOSzmjT0ihuMsjYODV2pO+Qoxvv5LIaENO4MeKC
W0o9z2ZQd6i2LBeIm0h+FbrAJ4KjuAkMs+mSYB0nGo2mS9Z+OegiUXJMiRGy5ATGkCwHcdY2euEi
s9ytPzXkGVrtruho8qp4qoKQbN2VFnJ6yeyFWtQ/WKk5XfhC7rqsR91rOVTjK4yp5P693SQ0yiK5
OYk2QCxqnrenIsXzxqxatFyDUMGzQZNPqVL9OhN14pAsrZ86izrR2rS6tTcC1GmGOSiPstMRfJjS
W0MpS+Li/zmIxtlG8H5T6FN5FOWPZjlG0pikwUiS1sFvV5qljbbMvMpykMGvxEqXXexlHgZGk5zn
Nr8O79MwIPkNZq0dOIWldXHzQYIzJ5MIqkLcpK8y+dboNqJN9Iqyud6jujqxUFnm8v/1qUo/7SNf
//WpcTbKnj0aQDayeUZBF4PGFMm91wbED6y00rlC3LSvojiok/SqDkTxNQQYTv2o5tcsb7/iL6xd
UJXXL+LM9HV2gLhkmFWps02cAeGIhph9PjYSTbUWxY+DuKJG1/WjSib54HZKgkxKO0hngECIsam5
vQllUzqLuo9DaAahF5RReiB6nBzR8MIBcDkTh0byp8IVp2St0g3aqNe4C9NTHOQoYNllvrb5GVZ1
XNbrDJkNVCXQgybINUJ8634GVYF+xtDn901L3HqYVHn9Xmy67tbBNkjVdL/wjLwm9FKVPX50dA6d
obvk8Xwi+JOeA3J4yJ4atuu3uvY8jqq57oxm3opigTmgq89Tcq3CJniqWbEoTqo/p/PUQ1j+7Sqz
v8kgybDcbGPiAmrzjbf5MAHue/bNot4WA9ufoghLFC2jO9EBpbfJtULfvBkjpz8aZYGE8OiU30CD
LjewS8le5QCnjggLqTfdpM+uaAAqdkukpH3s/aBEXQZB2SQHvR7Z6kF0MCo0qSWCLr2Nn2rpJZmv
9w+Dw6bVR6ONnXO9WUg4X8cVwomArBIIbCyZtZ0fqfqT3gDNWppjOwHNbbJfyYbaXNuhMR4WcDG8
L6TnpFA6VkJxbpRXuYV4liBmBGWyD5syg5frtMexCH4RNtSx/0E+obzFA2261FVFegoI5mujz2sl
aqUregvT3eQQVyrBkO6SXB3vVFQWbzv9JNpETa1YJeik0PREkdjFra7r5gFPxXDfRJq2SWSleJny
ZiO+C3Psei9s5+aSpRUpvMkw3r9ehJhXeV7kr4rGS40rj7wfw7G6NzB8ElfmSoIEWmnASWgAKkl6
4KydcQq/wNV4/yFUH5G9wUajU8Or4yqnVe6ZNcIIUo/kZa6jbdpU8OQgt1bO+8kkTnASej/5b9Mk
/3/6/PkR3CdvunpZFnx8hBSoxr9My+qfszLOVJoMyFW3NNP5PCsbRtA6mdmNj7o+29ck7a7Yd1Sv
Soc/Zo9Gy1YUc2Q7zFolYFaTGfSGjhDkNKz8IpD6hK/HKr0cQTxIglIMJP4/Z5JuOawypngrzt5b
K/NfUpPIlPy+bV1WVqQlTQuDXCBE2uc9D3uHpirBUD/o9YDwJqq7cq0pO0tHjFOcfdQ5/6NO9HOK
K66h7iRlZKXQjEn3EcHpQz9XRB5Txz/0armf8jnWtsroW5upY+Z5L+NOs0HPGE2UMX3tuzZdaU1t
HSoHQVGjuY8tKWVVZub7KIwyhmeK8dT/wH1RuYHKpEH6i36IXkQAsrVm42QmirX/YAFpeS6BVW76
xq7NSzrmFVpzUfmsdqw/mrDF/3EpRmWxCjS/fgiyWb/l/WPNtwB0JgvnpcLBcTNkp2cnfroNUXK6
DmR5T5Y/bkRpSjrnKs7qzpZRGcNPL7GQn3ZFpWRmryho+fuPzuJ6olQbebn0va+4Nu2YjUVlP+I6
HgUaLFlN8bdBJFesVYbymRCwBRKgTA/ifxI7zh2ZS53gbdQ/9m1OhJf/kYlfgQenfERxK7eM1zKL
vobxnH2P5vhVrwudZf/o84DaIEAxh3xYOkTME4+RUTHUDQ6QuWW59H4q1lDqlPDLKlPXeLrGH/Gx
sKqVrvS9j6UUCqV4LsCO286dnm3saK72rMftB9LEt5oWaV9Lw09QTAy0i6aF5SWoGiahpaEL50vJ
i/XoyHmwt6K631QDA04TfxftpJ7D9ZxiSa+38uLN4A9rjeX/JU1ZVwyKU35VnfgZllePrJ9qHEjk
SitRz7fuxdgDvyxaqtuhs5qtVTrSS4h4jeiQ4h+1VgetPqCvHj/kEQGa5YZyoNeePc32Gfawdm3K
npTM0tD5JHxRspJuVb/xj3OWVSszM5ybeIDhgi7pU1MXDfJlZfBosDcoA2V67i2rPE21jn7SlE/P
0DyiTRtpOYh8WqMSYVUJ66eLaK3hPFl6/ozK0nipsU1gS0KvJJrn7RRIiCF10fzcxl3iydjfHMVF
lhOsO6TbHqRmkG6sHCdZ8cHwXvaWE/YrcRGmi+mq9W1zj6RZc65jtFnmaQbY0Sy7pijWHj+K+ET9
KlalXx8JLf2zKFqjmpCDuLZd3JWiKiCkm5F7dHQS/0boH6KgN36dMvX1iz915R8UaNzS+o82cYXk
G2stMWUwIfsk933jpRqbGskOBOcAqhKyT0jQ9Kq5T4tFms4vZXylrPhYTr5xn8z23Xt96phE3UAS
2+3o37KafhP1DUsSL2sQBIC0lN5kbdm64QI1kSbsWrLQ1q/mXA0XcLL4QcTI6vYdwBrEeddW3lqH
91P8aqyDKPskY7bYbqKRwySLGI5+zidkLJsKq573uqoyz5E8S4d/gGuWukC5nYC0+wwWLF9BufVx
9K0egjsr9qO3fqi2OBUXoVtm3zIMwmO37K7sjI3QLZIYRYtgfmsm/2rW9vAN950fc10or+qsj6iC
IXA3EvZ2UYlHZte3LCQFU3YQENgc5iHZR0+ztwlyLaeikzhrtBavKNvOPFEn1VBmXCnkHpm4BxmE
aIt+50/R/HGdPWA9FoZzse79bHQdZM7hmibBWjIr/cIeV4bNqij73Im7M7gtZOKMsLmXQtbK9lz3
X1CKu/oBaEVXWgV537+zm6KF1CSYTYLFFASZcgxnkD8L/6mdsKYwtaxw+3q0AKBxINgHTaTEs84J
YhYikFlVbn+Dglp/CMLmRVn82cTBWZjEXZCdMYiXjqJKdDVDRCF9dE5XH32tEOdBxQh3aVwbK1Wd
gquatTPuVeaEM12qn9tY7teqU+QP+GKpcG+14Js2AoFpWEO7fVKuEmR9vhdjsijwKfqjEyF+KO5U
B8qvOxWLQatmSurWlGrjTGirMKLwbC+FlGXoORvmFGG3oYo2jSUtvgi0WKkew0PEn9MDCUnUJG53
nGSncTmLlSo7BWXd7gocCN/Pwv/WfWotgmZYy1D5QQfIB4fYKOyb5TQ0ZfkgGRxEURwMzc7N9Xsn
lA0NFaMNutqJqXiFUkY3PdKbqa2lz0B+1IOtd81KNaE6o5eBMlhIdAC6WnZjpxo+rEsDemjlanA6
+1AFofNUp52XmvqIRwoUiXzop40ogvva4yRnPODtE5MuhgCWor7d4efKV83qu4ga/wum7ZGXFYtA
maTVmzyN8hOyvGCZkd3dVnPQ3yrOPHlhCHtdTkk+aEuEKVhiTe0Q6Xs7r58/qsSZXQ36KlrcDGUM
f5Qks084ktts+uHNoTRneOpSFHXiMJesXFw4h1hE2ojzoRh0WxMA8xTyYQjplkgpiPK8lMcmAMUk
yszi/ykHWf2syzmaX7n8IoMfzmo5/8kGEdHO3GC/BNAgTHTzDqywuQntMjqaVhacO3tJOElt/dgV
OeoXKPu+dd/SNCl+5ioY0rpW7UeJYQ/gQNqeg6FWD4WVJdu06qo7dp1IfGRV+q3HcFNcpfTlNZgY
rQDu+R5D6/bvkT/V+J2eRJZQdyxVJizsGIYm8zj9HvMiRhn2tlz6341ikT+YteCYEeuDA/NTbYLm
W5bM6xejQ+Y6xmDdS6LzpGKNpzTQiiVDia6dOu5xQsLyr/I1VmTFJYrrZt85K80qo21WFuFdmN+l
SXsttEA/yJKhHYgWYOhSlKkX9R0IGB1SBrsmfVXIE6pfYyozdHA7GLRofG66Z0WX9FU7od9G3K7d
Qj8hnKzVUGraEFsL5WAu4BtLhj2FoPSLqiCulWsv8RvIWe1mLh4xo3NA+qBgrJLfxDnKzk+y4ivb
rO4eJWfGqCgggQnX3tiRTc08iJXS0YrvCXqg6q0OzdWYcOLye+hIESrSR0m2SLmjkOrm+LRuMpCp
q8HHn8oOU883lGID1U3eDH6qbWbje6er+b4n1LK2iI97BkKmGyLgo2fVJWtvo9v7c5Tu4OKClZnB
DSVG4SLRC6ETDzUp4k9uCnI8iYGGc1a5oxzN9wOi0bGEe+MUMudD70VTRE2sNTgmaQ3wrtxMmq26
STiQuk/aaiUjyIbzA1oy0qB+TQok+3ozr9Z54OeuJFXZKgvU8i4GDQikQD0jYq2eW7hgiRJ1ODKE
Hgo34wHAsXPEwRDh8wYiGTnD8D6BNOmlo0rIEV83QIhVvUeHb4UeJsn8uN3P6Ngj1lC65kjEIJ67
75lcaSfgM9+CUNtaIWsmsyri3PX7qToQDQ/aIDtlmv40xqZ2CFrZWiUG8r2sWgIvVpwW70izIcfy
wK4uO0Hmz04Vg/QUIvrawcioY7+8D/XywTDa7GBEpKp9/Uj4+ooslvnC2LsPbczd8R23w/xcaGb8
XEvpVrGGAVOrqPEK0pG3OmC6vtbdNLRAP5QhBnA46MGUjd2+79tzZx5mYBDrRc1zg6nvuUvt+RwW
AFQki6w4FLZT6eMyK8Nc21ijbhzKKn4qMn84+xNB2QTNDFup/V03qbc2+1GXIdneI1uKKLQ63itx
3V3EQbVQThyrHAu+sAZ0VcnaUZsaoHKadSrJxl4HkCiryQyR77ewoQVs6w3+7LbyOahs4wmapmuH
4bEiin2QMmncT07/msEfP+vqCDZa42fUALh6qoaxMDt6wI3gJ1d9jUCCP9vqdmQlu8pUy4sk7bs8
VGs1UplepnE8y3l208JdxJ0efC0keeQxJq1dJXmHEXoWrglYONs0sIoVIsorcwy+mqrW/8uwpvwe
M2BUgwqgGYoBGByKwh+kSyJrTpHAR/uRIa91QAHQPIIfWeFqHmMRlKLOhHWI7+awVF2Chz4+3CkG
26oNX9Cwvb8Pso7y2+Zf/DW4hCPY6jgKqc/PTPIRyLna83j/cFgTo8LR1dhJF2+9HS4UmqldzbqT
uGaMbog92j81Kfnete146gZn3he6va1kixU0QawdK5Xx4Esh8Kc2sjZKWKFyPqNt2PXhC4gk+dLM
4SVpLAWoQR+ds05Ntx2+EMZabMYxTnyWish31TJ+iLrqnjHVWQflkOGvlRrbWtaeoxTbwVhHQ0w3
EzTMlnB33DkdXxeSOF1lymsl6PdZ1qheaMi9NwVKjXOUBallKdamma6bwToGEJFwIcjcbMSbENnI
n04bhVsjal/VfEboryzuClt3DmqgHIZIukepKn5KeIZcxXa+ZQXSddrUyUdQIvouDxjOCimNt4av
1sc4WNcLyrbrfhqTfuXphJNVp+tpQM209pPupMptC8LTwUJALo9t1bXnNMMc2AyKzkM9N3ET2Y6I
Wig3SPlLZBMifDObaf75999f+WOO5UlcnkfQ6bpqWfanObZAt9OqjCD/kVvyeNPXTonZk68PHlmG
+yZUWaSXxHjV5eksqyK8Nez4X/gxyu8BKPEMGpYBUZw4GqZIn7HxaPPlllM7+Q+AeOpzMYEwxE3J
6iUoaq0lEYaAxo+q2rr0+Wb13ih/4iRjbUPWeDgHJSdFTpJDAu6ki/oJHj2z3d+/JvWP12RJlgLq
4F3RyEF+TpwqktWM8GTnH0qRfscGrT0Bd0iRY8sCYJ1Iq4hsrprUZ5ARW7YswT6clHFNDBi88FDY
m8hQv6Hk351H3GXRUpmkYwoJP55yeTUMvXqaB3w0//5nK59ie3y1SHXLMCltVXGW5OEnPIOSsP8C
CGT9iGreDzkxvjrdoK5w6kNVww+qfW6ZYErm9skI10S796iNa18Ke9wz18GCxbiPWbscLlJfuoQr
nUNjTakb24j5o/7vKTxWrB1t5SGqFHk9hcUOQSV51TbBUbERa/Dx/DObbIXhiLkfg7lZEWq0t4NN
cGxoU4RJMgw2cTNadLHTZ18a8401IF8cktw9VuAt15XvI10SRP3JMicSIORd4fji4dkVceNW8fQt
10kGhlAIvUSauvUUjNamMOyQjVvRr5q4r6APTs4m6LRNWBj1rTa0GaT81FqPGF1tfF2PmcIdlndG
MBAOm1sIYlq1qvWg9fySlZ4Tf4VJFzbVN0nXjXOVsiCTJPxuFRunzQr+u2vF0UTwyH+AW+bsBz36
2bFQguYjFpvjtEezttyVTQv8ljDFlilWOSA6G6Gy+13W8MFFUUOre4yoijbcm0tySmd/il1khCVj
qO+bIRjXA5pfnmMa+b2DjPnO6bs3A+3BjFWAquwUGGQ3ZcPS7gpihw2RDND04E8nRy2TXVgNijv1
ejQTXsg9o0q9Ca/wG82S8GGtEH8cZCfMXUL90m2Uv+Q6GX+sG5TsiEEli6lcWQXDT9S5s/um0M2d
3jez1xKzlQ3lBkX4xRcI+l0xt82/zFSfGDTvj7KOnoRFvNpBp+4Tg6qTfYf30vJ/mHUUsvzoczex
JGeTANnZKHLUkaXt+4tpGv1FDxQMMePgWKRw5hlbNqPe3/eLQx9Uv4eMH+Xvb5r6O/ZL/HUE0GH4
KCrJe0v/RO5UZDWts6qM30bMFHHBwKZ3kItbnpMCm/dp2KkWxmMlqROvJNy6SZXG1QbAyUJ5v5wR
soonfDi0dKMpZrMBo0CkL2qz20LOnbU8h+pmXrYneTJE/PypttYzA9u8InxuGXL+5b/zx3hnkVww
HAAHiqlafwjMaOowz8k4JG9D1F2BDSv3igPcvQZh7PnMlKupq9ObFjU0cBK9p6gTjDTFVrzWYMCW
NFy9m0Ypvox2B4I2sTRAkHF/bw0PTmF/m4KpfAjI+f8bWMT5vJrhi9dUMjGaZjs6A8nvO0ZTiZqs
wbLgTQoQvpmRVBwK67FNY5YKyJduzFEd3VDyiz2cHdJDwGLvURu+sVLnkCumsRebqV7WzlIzgtfL
9+qAW1bRsd9R8KdwA9CVVjs0Z00p9zGBw61iB4tgCcQaFNOcQz3Msqv5zRZroO8TSLFXLbEBrrT1
Oc78ektsOHnI+pqwGYNp243Pf//lPiHYxINo62zebNlQwbo6n/Ayc9ahnDAm8Zudqc3aScyAGdyH
9t3Yt1pUJkdzVMw1XKm3ScIoqhsP0tQYx2ys17CXECAewrM2yvXJyMISfWvlxcK4/kazpT2Ohb3U
6k+QfXGDhKyxAr0YuVWT9h5BFbRP4qC6zLn/pZM7xmifTRU810cfXs+x7tAi//v/lefnj98b/A+L
FtXmITUV89OYUA+Z0dhBnr+lhiGvQNIOF9jADkbbfWDtI5aZ1yxKVuBk8rMzB/d6G/70q1n1Elk1
NqnuBGdxKBxCuyj3IPZggKyEbhV3XXLLyOvvS7t5xYJ5PEmEe+02W0dSfcFQeUSogvAo7MaLzt92
oyM4FPFs7Rw9wNM+lfSbkXTfJclfI2vPPJ3iZomPA6oGuaO5RmlDd5W1x8rs1j45ei3RlSOm5GD5
215GaReXsA7cTA49vrSYGol77fwgDr0O0xC3CfIl+cEWa74zstyddFPC1CRDKgWCzhXZh/zULqpH
QeZUWNgjCA6Whj/M6KQnaUqrFSmKK/jF4qKOD207Rzu2nAFxehNSd5aXuAz3qQcQXPVm7ZElIRDP
ZnjrzO7oVDVePkw+iIG7JBWTa8oy2p0BtK5jHE/cbNHhN40aq+Iqv7Bmd462WURHkliF2ya68X/M
ncdy3Vi6pV+lIufIhjcRt+4A5uAYHnpSEicIUqLgsWE3zNP3B1VWVWdd031nPWFIohN5AOzfrPWt
o5Yly3l1159LPulsHRrtnOyJronefGZTB+qCOaZPaMBy05LSkXTkUo6w/Rae7AeLqguLHAMPFbjP
Pgo1rX0CJ6XjEz1zWWQPVKyoXm2zJ9NyT+DVXWZuaIbwxmiXIVuHqyl/sqAf7yqKIR+MyAnW2xyb
SV++IvQ/Jz0zYrF+uJWS3vAE7w5LCtW7R1rnFyvsCGbj6sXa3+CQ9klobW/SpP2AUfTZ4wM/asK6
BexsPprTtBwdaKozXNo7PUdSuVj192bqr6YNlX500/uZnK17YKnBoNWPJEeIn07K0W7fMtt3vjTa
Zvsrq4dLo+q3i6XpT6uWxavblvczPSbMs3U88lhivj1nMxFCGU5a9HpHO2f0D56U2qKtvaigMrmg
eF+v6cSoanO94T4l/+z/UtE7/6GrcGzNMiwOQ8fT0Bv+y3NYkkzJVWdOnzbxMUGZrVRxNb4s15t4
hlIB3bluxwU5HHSy3Fu/SAGe2FoaZgQzxna+fa+X3IqrEuB8YQEef2Pq4fhgsrxTWewTKjonjvMb
EiIxg4DC4xGXXvFm+KXdzKS/JLavG9ik03l1Qy1dwffX83qjDm9l1RwNRJ+PIAIEAYLNdIVBYh0K
of38Rc3BNRKTXWKcrIUdEPiy8ls9yCrEOsYpMmW0IXyvuc6tA54YPcY8gDc0zcVlBqpV7nmfzdBP
T1Oha8Emn2s2X3DXliJSGxBK2dZ8Li5KI3uRY5wmLJTK/RJO+vxWFnK95rZ1P25t/7ce5n/9iRo3
/KLIfRdgxRCDjf/y138/Ro/Rv+2f8Y+P+PPH/3v8KW7f68/hv/2g69Ph+V8/4E9flG/7x38rfB/f
//SXqBnzcX2YPvv18XOYqvHv2Lv9I/9f3/mXz19f5XltP//62/uPOm/CfBj7/Pv42x/v2gX5ONI1
Tr9/gPX27/DHu/ef8a+/kTXSfFJLv/8nn/X5Pox//U1xvd+pKHbEgWs6tgWi9re/AAnc3+U5v+vE
AsJdMTXgZhRLv/2lEf2YAejzfkesatouZ5NNC7SfWwORpfu7jN9NmPcIRnAIAOAwzd/+/hv4A/z3
t9fsvwABWvsJ90/PgYWYd2/aTVYjNnWh8Wva9H8oetXVMrhAhXaRC0KALQnsRFXXH5BwN2rKsmIi
PLlc0YFGDgaY2p5J7vrSWrUoflYKNKjPVsuU6sVMNnyu4+ToWgodtZgTkLmNWn7iCiFTXCyOODau
8Cj3zZV1fDiOUFaemsRZ3HCAZvk1H3cMsTPrqn3sy7wqSLTKbcJJbL7qD1rjWvFrtXCT8zB5y2NS
unrHk4oU4cPmcd74ZMh4TIuH1LYvuhB0KkRT189WO805dZXrIp33CJ2Iy07mi1/Mm56HRV1WH1Vb
ArsQeQpu3HVaU7IoMrzV1yYGlOjY5FR+T72CBGZlAiFAxpSLTGJSl82CdyaNV3OyGHUyCLGcozQ5
xG0GlHZl6QfbFSq8k8TrspTtrGy8fDwN+8jQH1i/Jdq7mY9zdUr7HTc3lLW++pte2dqpLhloxWWp
OmgOWkbYec2KOMjsYUiwKq7Fxyg1KKiLl5TlTQuAy2VX7mpGfZxrb6jiZjAVvHSLDRe4WSXxzWLe
23BPGqwfVCGdc9s6yjmF19wFC7EVxtfcKI3pxdmJOU9DMjvyh4U98gXLWPZDG3IK0JYhdBEKhlX5
YbFGxwhg0oxvtTkxbFPtSVyhsqq+66zly9Q4dYA2yBlY5M5LESgLM6tAduTNDxy5U7BsMHaCAYxO
SdR9pbyYRTbiLxw2ZXlgzkmudmkTFRmma96yOKlkrvxsssEdwmmEmhqJYZTiPi8cxjuyYNRLOUlp
G5q5xiKhYks6H0ynSsB3uYls7nOLrd3PJa3z0VcdZdwEMhMVMHMxKnyCadZbylwGUZF9UYpBY6rr
aEsebMvYIAEQRVn8UK2OSCWlYaTOcjhbq6PrbvU+hu7hTalT7VnYdLPOOHZ1a+o48Sheh9DTijy5
STJzXF89jBjtycO6P557z010M2gB7ypl1OaDUafAfEwLc+JgiCgF4hiVnpudCLTlhNdXNdhEVqAJ
67uIURGQd9VbQx1n392mjC+mNXBKwlYM8nYZbzvYojcZzyIfTV9+yjRLhGalabE7jGpEhPJ6aLpZ
Pa3kQXxw1NnPjF+/OYmqcxr1jKbUyYulR2U4mWbPzUojVBMRfbHR8MRanzYnRoRpbMrFPLR4bqOl
GwDVrnltRw7QlvM2UH6BKHLDrR5t3DsAwtlDtWGSpdoTtIIsVopcOzOkcC9mycmdYHYPlzFNz63U
n1F1uaFLvMkT/YMbZrNWQaTRUd/QxERlYT+lpVe/28JsIeV6rbjD8vI+Wd72ozHb5cBttoDTnAlb
YgBwRCKnEnI8MsJalvR+rZckXOwZe42ooM+CuXufpZmc130wwcpLxrNhkhlZO155VdXBI6xgwq6u
TQN0Y8V+M2xZHrU0S88ToUiA4uFHFWTWxUrmZiOVl9bf6DxnD4Rl8Z07E+01YNaIfa6gzLC1Fztt
2JZ523Y0TLd9hAJsX5Vabhdlr2rcqm6ihLbCN0HCXdh/YItGwhQPm/a0zvhFSOGxYoxEUFuc+mNY
a/W0zbV9X9s1EZVEUYa2qMw7zHJdXE148kE01i+DO/VxZY35ZZvJ8uGcVF+Y9gG/1q2EgbJax6zJ
GXhrffNYtIUSryq+v5KEk2gQhjxnZkOEwcrLf0sgJy2zu2avrCR2VzV084npPFfOqOwF5hZZvZ3z
7Szh8eyzwUeRitSxtpr7r8Mi0NVWglUr7rhbdUTd0LqZQjmOEb9SqGyFdJWLYY8W8yJ3DTfRMwHZ
Nud+66z8gQYEZZ41Z2Ge7apNV+XZMA8Q4gmAQr8MBUDnU2YfEJAddZZBeqjlIBAfFOsB861GorS9
RpPdkq6um0YkORSIfdnc2zxX5xNi2SRIEMgcRlOkh1lpuRM9nZ9xdttAry01rkuhB0u+zt8zW+/P
g7FZYQbW/G5JU/iNSTL4YyXAQWc1Nsd+tsJGN9eY5xXZgmu3xg2G2WNvEAu1620PnifLk3Qa67hO
q8O1Ouu3eadiQIDDEBMvbkSdjdaO/BQ3SLelCOH61+d8xRRKCmWC22EVALwW++BpcoukrvDa1ayX
846jTCcg7A64IUQpK7WiviXqmZbfPI0DkovMU8jEy1P10CwYmjATL4cpkVpYz3YTSL4WoxqLYZRT
JgHYxDl02qQ9jtps30xKv4VjyTJOZageJY65HkRlWFet2kNQUr2JEedoUb4viTIeyFdtsJwbSVN9
rGqu966dgI3j3ow9GtZwLjV+mNEWPivpIWBcPrJDRClaaMYU88zfuMWYb7kg5cK6V5pDkkJpyItO
58nIe1uxUPODlg62MeFV1ejzvJJmk4CDb96MIaZWEJUWu3enTRaspPOECa2ixci9hfVgi3fIHrcx
zgGGMassPCy7fAhgrj4u2Mqwsp4N4DeW6Y/50AeLkVZhbXIxtaKDKyVwoJhLgq541KwAuwzr+FnM
AWWBiWzecGJyHkHAJ0DeNYMhARxbPahIuzzB9nEjZrwiyGQK8KcGhZW2cKqQvGgQCKV78DK8myXJ
m0doavVXVizq0SxJWVWVWbuDEdmFULCM/QrdSam5ekmqEucvUAW/8IwtWnLcvZjg+R2qJdtRRUO4
k2w/mTBKDnV3vQHv+bQx+g4wZqPkMMDIGxkZWhhnbNajlhn2i4GaRV0Fspx5CUWi8TCyMLICtirP
XMFL6EzTfCcrXrmttD2fJ/BK9K5gGGHN8hb+ohGrLWnHXgsC29zkhs63rqJxTBnF1/2KkjV3WOcg
siuVrmfhSpEn9W6EiapsYT0QiZZOLmPlyeHq2IwhshYO5rki25KAV4bRZqfFy2KX/By1g76VUC2i
Q5owHQa8NZo64n8AwCuT1YkGclxuOzxx4AK0jpDqeY2cjFA0uKsrqwnL47bDX6TbdKUGhe+BQBc0
mh2Rnau03wBDlrTniEYVE7fMpAIkNPuNGK9yLiMM3XpoZLnJqq5vjk5adEcBYSCQEyvQURtwO2py
Dqz9a8KgqzBWE2WxJNN6wnQ1+nNOnkaOaCAeHJSXrEplqE5k5CierEN3jyGbTNV5QirFt7RFEgwS
tgTohfSQkkoB61If/bbIOz+3ufgY7KiBYEAXTTrGYTfVslAqgxmmlprC1YfPZk6wElCCxhwXMtAF
cXVKpqk7Xir3F/D5UUoCxEeho5RoxlWDWcrKQpeGGkNsVxH8T8k9zimwooWYj7AUsnM+MuvH8FGH
WVLtgmKvegRNYh3NjtkvR2J7JMRv5MzY+JihVD+0ZNKvWJ1xgBPG5ifrBhccLNd1XCz9JkG4RZPM
vWE6UvVlDWDDX5yZPKkiqX4KHk7fqqk3C+xHSS6QBo5egTkGrmxkQ8DWz8PgqGeTQCHzxHAid/3B
KSekeICDq8M8YrWlBFHtU1bCBQqmSpm2Cxk/zKypUVRsEF5atzrX5EZGU+snjFREe15Sz0sQMZcI
jv8gnv6PevP/qvX+/7CzNmxszP9dZ/2FFvkvr3kPOCT/U3f9x2f+0V07zu8OAEEW5qrL3Azv/D+6
a1f/3aap1Uj7MDFje/u7/t5dq7/judjnvo6HKRTjwj+6a8P5nT0n6kMHM4aJocH7n3TXuvUvq2lr
l2c4eE+htmlsUemw/7xQSFdzrphqZ6dZsSi6dOI5ZTcwZcN+5Yw7VsEAhtZyQ3TT9D5O4JlW5aac
telW0uSZ9gn8YeE3aZxPWxGAQU3A19AJM2o9tLbznhfJ3bTsxQ7KI4a6UDNKBNZxBfDOJxmKaRBS
5s0OIV3oxgqJNvWUYNJ7DI7z9mV+t02rjbapIxplQx3WcpDjh5pVqQe40LsDXuBIjka4dd2pdxcy
Dk2lDuUKoF5v5ncnRQZK7NChsAk50JLlQjDJdjNvtLFO6YVp1t1Rx5ItwhS54kjIED7wPNZOXjZk
cZM0V0VoXWgW0ibX4Yn4pzxEpiMPqimvlcpykZRGJapX24y6gYnbMBa9r+EkoMZsvWgxSDpnxFfH
pis6truKGlU5z7kWbVE5We7BysNeLlAum45MpOkdTqHp03Wvd4VHLExF4iNnAOkUCBzttb3280Ki
de4oKLZKx9eUpfDTCoFZ2mFc7ab8wFKrOEANLUK9TQ/EXyzPhnQfa5DiBF2KE31xHerWcCXAydeO
PAye21HON2qmPMO6j9ZxeLWz+cHCFSBn+9DZmm+TnNH0XSjyL8wlqDvWqFOVC4PdO3uPTJm8F9Vp
36Fe+pQjzPxQoY7lytN+dE/7e40qbYA4OYTEDG9z4e2uvTQNQIOizdLM2zGn+iURGWgRkjBjobXO
tWbeH+DHcrTPc0pS2kpRnwqruriqvILZ/JqLobzZVkIl9QXZX0bLS0iRBHSlJGElOIk99g5xIRE9
Yp2ZkAaQdFiARhIyK310NIBGucD90YLTr3aOdZkoNr4CBOjH5jI6Ts8FB1ugY33Cbp+YjU4nShnU
aVzVOPDc5ftYp8+qXpOIa/YT6N7yqvfIeBLVeGw1HT269aBX3h2SmjTo5jczZS/fa8XXrs36ux7e
4ZJv81HB7OmXQI+sfHEjykeShgYPqi8xO4tSZjeDhS0ZTNBhbrSYWnTjN9mdB9lu4K68GLXOGkLA
yqLUUOYYyElUT9MXvapqwl1EESE6CXkScJstbaCi+CByhn6/B/avoxV0OnKsDERxQx9rw55saBqW
L2oRVbXj4t5DZjjAX0S0JINxT0ZundvRrLurk8uDHMf5JXs2ETDm/SO7OSUWZmP5QJd/FCP7m0bo
P8AH3CbJevAaxKKaOdTxBJiFOq+dGGn0M87uMfs6A5oA83X0lj3ecRugEiSsYhh65eXXonjsrAow
IwmIEgpVZGjWrdMX3YF5cdCv7BKWffOHekZat529nCZiSw+O1gUoJlbCVjURZou8X9esCifQ1YF0
KTOYgLAwmuD5ex2kpfSBQejBU5MH4qZB0m4InjK+QnWL2YT6uyT8R2911O2mQ7wpbCninA10C8h1
cSGoR3V4BxBPKT28LwsOVwf95Jqq7+q2v0DplrFTNg+w8WNHksLVF0N6VNyGVjDtv0+6SnVem2Zc
ERjesQS9qWh0YWYmj0vnJS9ZXZ276qkmfDka8+Z9BaocCoMGHzYjP4zIPtsWqZg3G3f5jCS/Mpw7
lGjyvGTzKxoleMXmDjKB0QhJQM7uCRGS+yCNBYUrCtxFbqREeX0akjvS4kTJrGhuR1RK1qdd/MwV
+7XaMIHXqzeGVql/EpvjzwAG/NXeiy5LfXYQqYGC+J7mxnxrWKIMRAVeXNaYq3Wy7T3nA0X9jlpx
s9AzeGCNBuJHF7Fgy5MJlHe8CAlusjLTBxtZKPukEY5BgGyeV7fP6zixqIkJpgQs4Sm+2ak3pTP7
TWlclnYir8bLAZubL2D8Ch8TVodU5rRuBDQmlIOuIB/BILGItBEmt7mmHjJsKarhTNeuTl86TBxu
dzfLOUbSRI1cNGkoOSWTPtEfak8F+NvSv7f1fB4sRYaaFVkWfRMRtxT9S5RiOeF3sxB0DGzLZ70b
umvz1Ff9GlQYNuKt9N5sz5HH+qdXjV8LFyyvU3UPwwpAQDsuG0NVsDl3lXprVjZzqYXHy9hOYWZC
9e5Hw6Wf6StoV30MSq1GudAxX6jSS2cl6j1Wu6iA1HpT5a+cBTAFS2KQHSXVbmVmnGTPsTbX3b1R
Di64brpr+KW26TRfF0RPTHHI4UQMfZrGpoW7OYqb3G6vw7HBs3EHTNYvMlveOubECQmKEzDHUz4o
BineSnnPIJo31VyflALsKyRjq3AibZyeNqd7sUzvuYQw5afll0w0sO/c+YvHaPisLQR1tLQQAkIN
jnWaQgw4KGM9clXaDVD7iedqd1iV4Yzp7s6dM/lQupd2dgOjc/pbD5M4+hwYB67Dx+3Z4qv0HjZD
gbg4QXEyUblhVqz8fOncA7faW9vPj9NISMSQcv1DfwjqlguTmmM+5gmMhG01CDT2dVYgEdfvncVs
RAhcLnhZs1DMAOfN9lNY5nToFvHZTSucrm5fzOXIdCRG7NwiLlMQZjHQBp8JWPpWL8ZzP7nlQZrm
Y0oBwkaBzAnPm6IMlCGjV3ySjMmSdSRAvd4j2BqI78oa4q4ni9mWV0d+zfX8yGaDSOUO03+dHukn
6zu1d6MMOONb5zjDIdcUsDMSCZnYshcpEitYa/0tS/J43ph2z0UAHGf5Yve7ObCrnzVY9hYILL5w
YJ/FrCZQB5k0d2OjH22PxTRgBozumiYPS/5uKdv8lWiH7yLTmrh3yxgJy8VGEccNxG9MVRhmAQ9+
kShRnZyQEnTD+sFLZy20mSn6qQVDqqLuQrz6DmJ/9AmmYFuBzMDqBF4HRT7W60jej9zI28WwI8aE
DODutKbeeIOxDZm0I186z2C/jwc0wBVYXkVh8FWcrb2KxUQQ7bt6+6EmHY7MRmFUY4/hQoDqeVvH
U51nD7nWQjxqrfdW5n2k9dtDruARtdIAqdrXtfX23Lw3u1eeS8z1tMYJbV2qCx9W8HBcneyK1Qb+
M4FEVQ6DsjMKC8in9rOuGVmaJIpQPrinnvIp6BFCnNohiyqAQ8wivpT7hdoT/OXwOp+oVqobV1so
kXjW5SDUD/XQpdE4zC1MOktgRcUf1K0L11d/TROnOmzOR1G2s7/MVUv/61el/qHAPwx2fWOg6OrH
kOpvGEnsE8DOu4pT9KKRZRzWW4sh864BEhA089ZGyto8Jl13x16EkdZUPBbb7S6NBS5RR6OdU1JW
BE40npszw+tr5lf1s4O2Qgzmw9r0Om1+H6xoNw79oD6KRTbIVtLAySjRPZdzbCYVzdL3h3thdvG2
dw0TzLRZCxbRP6DmvnHr8Qovz/SFXKZjpdgcLwlma1MZmLCBrQqXRSpHnkhTtA1b/602uy+UvNR2
6AgCQwotaNrhfmowdUFq9AJTZKfWNLpn8mVdv5EFe/FKSn8wFJe7m9+34+A+5HNSb1nYFkwvi6NJ
yvKe3ZYLBHIb6xWFUJGH5h5JzwwNzAtReEmhT+dK+ckzhqVHR9CzJU9Oh+LDmF57lcSWwqFINeGf
pa4RmPzM/rwx7dFabBrSkOHiOQtDph4iJc9VRyNqslU29zCsqOJHxSnvgG1tFNZT99a1BMI3YECP
W7JxrikMn2xm9gErrFczd+LNaa6rA8dCgMP+mrTFd4m4mbSe5Q6g8udkgEwtUGaETFnvVZqNGwtz
bZ/DeK5T5icJy710fxfXHwz+4WTP+cdgyIvqco2W3ABhVukfUDyU2uJboWk/ZHP3ZbXWT70rH4cC
2zIVKxvIRb9BiKJYMUzBa6OheBEDAxurgF0wKEQFqdlHWpJZQCXyVg/9ybVXzr17rLpsUVuYFYR0
y/V1Vnpmhc0W6voFr9LbqMxICxqNydDmPdYyRZdu7poZP1NJq2NFJoPt0W69R6Iy31035TfcR73V
+5XOkKtP3xNlOnk9VHhTO6S0N445X/Wy0v1Em0JPirOo3DNLJNSrwCd1accgI0IbhLmdZB+eBjFz
iza6N7lgISKyQLO9F9MhoAZR2uI9I8f9TvX5zZE8Q8xEDZT2m65dPbMMe4TVBUeLq1b0Bs09AXyv
tZPcb6lO5mD7misyahGTbe5wj4JLMpV3Hi1Mj1W2wU3XGlyARYkLCcM+5NKB4f3+pYqqfmjNMZTY
dbS6XMM60cHEK8udZWcAZ/v7YiPprxfHYmZqJ8dzk/CEVpKIad0FL/qtsIYMmBtRwjwX0BGOXI72
rgvSEWlqr0bXHytTI9extD5Kia9WXDfFVf28K5/RA1yLtr9bcenoCSsZ+9vUikgpcRK5SQAjOGx7
k41Sm9987fOmOCA6eIb6fpwKnsraKREYfbbCvFt6860T7bM66LhmkltQRzoGd7d1onQp3yzPot7r
rA/WmDfUv2jdssX1NXP6vnT2YaXEAdcVtKzgwJxzFFAI2Ivf7Y7jorl19Cmqh+y7Zy0POO2ZCLAM
UnXn3nLt0Gjlcw43vtu9o/tL0+SIiL36UPdHD9e6qGlH9e6p2HknGgJLZ3E8X8dM2Sr1eRH6efSM
Ywb5lIAUyHPTvDNzv8ycSPvvXJndZ8AEsZdmz0l7lXP77qhx3rBST6SNxspywm317id9fk0latpB
RgjM2VRCHDGtF8qKV6YXFWUU3TM+5fvSlocUmLRvStN6emztrL80CutYNBOtP6EHZheWn4yZeoqJ
y1UpVfUmt4aYrcNwGiUPDWxl0Pjoo0RNyC8vU8XkMJWej7urpVFG1WS4MubsJ5bPGK+sXO4WYlp8
Dq7CR2F2tWcFkSl6yCzvj0oCqGEcejxKXPgCaWVUrskF9/nNBl+aQ6OOetF9Cpv/QLLKwOAegrRa
3Q2d88UDNYVjZPYze8b5O+1cwAL3y6Zst1WRMFVPjvrU0r6q2XtPWQdN1U8qkr9VBFZG2sZMrijj
oC5YWTEdnFvbvfYdZUGR6TTz2ZXa8cORxocyn4Z9xVXMnBY2E1aMXfbtuhqsSmjR/KXKoYuKD5ix
7olFiQwY8M2BVs+HDFFZu9v4RkV8se3isjgtbKFB/eiZwD+r+V3nEs3iJQ2qtNF6NlP3ytF3L3F2
+bbqxM6qPNtSuZuM+VVHEMdDkWkVxPeDkut3hIJzLortTSu7DstlZh72fWIipiPX5UHvVfDitUeE
VVNitHdZAKYapEY9O7iMiHsSCM5KCXME1gNMpJlxE9edhWs0zlr9zRCCIrr9bsoxCZbeDguQbydD
daJCN5ivl+JdJHDdZ6DPm3NTkrRwC6JuBBZRnhIm0Rl7nUvFxDNk13ROt1idUePl0t5gIxjA48o0
ZI92IQrSiwmhom/X5h91MbQBcBMSzrf+OLQ8NjRGnVFdzjfGLLVocfSLbtFyiOWpwI1IuZUEIK7e
0AkUhPKQjFL14WwqK9t8lk2pNV7WjAHbOCVfU9NmkarkoKNZCHrDEG474kXr51uRazn9KMPJfBMt
HcXPWnKDTk5HJ2nJr/ZY0i/MT9A16iDte/AHouAp7tGVzJVjXLx+sw96qzyA321YG+pllOk0fqxn
48UYyyPJ23R3GwsBMtWwgMNNlHKgS6A48woO29kZqxN7kOO62GeStXq/q+EQmwk7yoHxRq2t8nGZ
fgiDvdSMzZuTe2ZaZVy7yXRPWkqajGcOkdDx9bWAJMeWQSX27du56O+dRcSkFIMfWuQSdcqh1Lrv
VsIoEJbnjw15TVDS0EGU1747ifVZO8B7SGpQ/MmFIyFb9an3hqNKNmxoTun9qKYIqZXbBG+3n7Cv
QxDVUeJhY6EpmIjPQw5apsU9C9nvOU6K0C3kTS7S60b4Z6njpNQnA6aX0xWBgHeFT185NeCPtyba
pMMXrgbSTKpbAtocNNXjQyWMZ1x5DAdW5a1RdCOs2XCM0mE519nszFRw2waVidIechUxkA2wdFCN
MrZqyRo47pPxVQyIndmPRC1KqMgsZWDqxhA0NZPRJtXP0xBlc+/9UFT9xd6YSNlFirPPklvMQPWY
yPqYOPQdSl5B7OqXBsdMvoeIAgdHqxOhFYrGZXJZc3rBpsNRB27HyrzvvveKCb+fS3lvmR68atXP
wAT0czq0+jkrKutga8M9AgvtmMNhU0hiPqvCds4zSqG//alP+y2aAUzx3FCUMzcKHSG9Tmi5zD5/
vQHcaZ9XTJdnfcWK4v/6x9HLV9yi3OoDz8zzlOITMRhYnQpDB0s9abcMZKyD6Orh3DYshxnN6L4N
D+gMRYfAzpTgFh/Epziv+yad9ZkHEMvtaTYK7WiuQLgZJ3fndpPotuo1NpqmPRvS5M3+p3mkqHFZ
+ZENCok9O03iodbgpUQDRu0Eql3l//ruGUED59ZMQrsRLAuZybvBr+/76z/z60+MxAUvO/+Xf/4b
VWgIDEg/DhYvosSH5sM4S8IZQ2mgIwPwGUPr54Zgsr+9yRraVjYrXwytbs4s6ph1gThag19/dNzc
KdFg5Q1G4gQ1wsj50+jWTZdj9PRRfV2kyIuYO68945jszlkrEx8HthloDb/EX28m7poIJeD7P/9J
J66SKreNO31ipPbPd7Sr8cdn/fq3Yq21EAgvt9Q/3jELFhhGRzGH8BX2YT/EtJICDdrf33g9C3v+
d/w9z8eo6+EBFB53AXziETn6pMREbZybAVb/mOokANfd0y4ru4qUehirIX0hA+yuTi7I9AD3kq1V
qaguYHlpoSoJBO/HPqjAY4VZeRLaDu6FgyTwnrGDVxQePCW8rzR/qJH6slKf1Mcq6W9BmTcBuGca
T30jhHye8xunSDe/Bm8SsFpPokzan5sO7a1t5ImewLpB6hCTUV5HLVMpKNF6ipe2prplCmmTG+4+
z9yGoaYwVUSm9bIWA9L1dfYdLspLYRrfQdhJXlEmEOVaPGtJ1d4obcmA3sHnV+pnPHL7IUBApaUT
riGS6d6svOGC0SjSxEriVtMcNhcEu1iM4jgyGgpaJz1vBio6HnMCZTPCfQ8RZVCX6rFR1+ksEvmt
U+oXdRlwUDAPssV5musH+kQDO27rnKpkol0iUIOHJPKXAd0YIixFUMTp6Qe9b3XfKlp+sJPKY2kT
wDEBSN60Pzqd2D71NjX1Y2fQqhhrTIDuA6yl11Ij1wrs4Get2E+YhA8VQRoV0sGTAVxRKmYSmBV0
OkN/KUl78y38CaV7ss2pZ3mSI7WTy/OwOueifJaYf/3UmO+SyXz0+vY0e8Wtmq8h3tdXhvH0+826
0Eo2L6vJE5dsAvb9AGtqj2D19tK6GqsSVOuODYgoy4sfjSCTkwk+i7j1a4LUvk4IYVDU+skynS+m
wgZHMpStMvUrotKVGVT/Y+6NryM/oVUwGBmRmhqTPnzLVmbYQn/qIYlOue0zqHR8cx2+7D9dYDJu
uJa2vcXeNr47Mr33FIpzYfG/zHgMUU+M8rZIXTo32PKq9YzeJxAbt0fVIkXDkfhCDkAs9Y0uMZ9+
DPNIeUWfywScs1I/taqpXIbxWS+WJLJU9IT0gCe9y+Nc7yOejZzy5Gr7c15/QtSv2JhAUW5W0lwE
upO057S0oL4lPRgGbX1ude+7nVrbBUB1e9UmskbKdRjvlNWefW/uqPtGQM1KhofFi62JMb0LsgCj
jCuPQN/s+4YpJoju/83deSxHjmzZ9otwDVpMAyIUNZNyAqOohHZo+fVvAawqZufLbrOe9oBhCB2M
AODu5+y9drGT6WXkpRB+0aB8EAv/gqCzt351NIq0t5pIj0GTXq+KklWqGtKEsHrjWSJrNerMe4Xg
TLqU+qVKCy4d0LuFKjXvUKHgG9aXjYmbb/09GvLagyZunJVpeKnM9tPQyG+cKzUPMenLgEKStSz/
c03YUz7MH1kzVzsp9yO1ifbIhEnYhTFn6hkFhBnBnqJdY+MhWXOsSZaiLkxKqXGhUKw7mFZJtkGX
vs/CphfS3iZm+9PKKITizNuRxTBQF4SEkDhL7mY0ImR+RU+bop2Itdelsvl5QMnVukO+bX0X9trn
iO+MPCJqriXCuqoDA6Ozsd6VJBbhIln7qZLwiO/90Uw4SMNk4HAsHxtLuXZQIAdGNox+oxO1Uz+y
yHKgrRLgHOW66eojuZ3Ivdw2Y0lZFMYPOuowlyKKv85osXLTJKqNta8hwd0lLYInJ0m8+kXul9oz
CoxkacJPYjeAS8onWTKu9KTIPcoIabw8tQMAOX287lDpJJ3JO6vk4QGhPUqjoQAKiX+ksVEHttms
01Sad7ak7yPoiexBNSfOdJ27s9py1P3cmhRG1J7l+4Fq9rMUa1EQ2gzm52zN22jM15opWGsIjbEU
SWNl39WO+Y4meiex2wit/0stl9uqvrHU0p91yoBIN6n4cUdqkLcn6vB53eGBZ/t94viSHh01XTpN
bUlxotdvs8zypDl9awdsPmYZ8NGANpnU4oghvgFdxhw3N1XPmKeHuKwQQ2XSHVL3i2p4l6Kw2dkD
0BID0W+Nt9FsIqzCCs1Dw/a1Flqh0Ue+Wtn5rrYAfGnEnZrzFXWqWyziN1re3Yp+TYc0PXR919v7
zrgk0fuB+TFRyTRWeRe3mLVUVAkKwsudLifsnSZkCiZIzIiI4On1/AEWFhi7PGpRE8x/SWBPSluN
GXnWNaJBkc1Qa8x0dwCqxG6QrZJQB7x4IrwzlczT5hFLpP4GNB70imF8wGq8GQGstE39kNbpvm3i
syGkK80ZTknMWXEiz5JqktZRKIpIxgOCor21+YyL0XrFxfXTzt/lEiA/vbMf8GD9FuKILCxll5V0
3RsZMZI2UhSmwjoRDzE2WIs4s4x2yjKy2wtOtJKo39KouENMcd04hptXOr69Icy9obAWnznIRSxH
J9nRfxiy/gRFyDVXAwNzy2MyW7lH0tTrjK9qN1N5R9q7q2jDANeI6Z5lPt3XU4qIlXbgG3zcwu/z
6iEdphNMXFISP+SIOQ56evxcRFoNFwy0sF6Ha0hcO6AaQaPPx6qkTKws1CXtSkGjr9BtbySW8TM9
sSpV9428UGIu1Us7SfxZ1sH+y2v3KjwTV+YJ1Ak9Rn5WifRSZMO16uol7YenNutkV02Say1usBem
ye3YiU8iq2i96/2zndd+27Xv9ay/FrV4FDnTgj7Bwzi86BZSYmLvbplriID1o8UAkEwu8fBvcacF
Dt2JHeXSXS+ad4PfM7QnlYPB2k0lSKRcyQ4kQESp1N2mpUyUhafKNVFb1aStHr3cZaQRkJyGxTU4
lLCgJha/aNVPkw/Vnj3BaGr6lNUzBX0PYZJMw6ujL6lkbx2qwSxkoKAtpgVmV1/KBf1inS8GOUFK
FuFI/1aNXlrJDOS5PguwkjvdZqREQgJ1qrkxJJk0pfiYTjrq8oys4/mHPStvFM3yNattL5GqzXgp
PtbjG7Zr7bad6VJiI2VY7RZ30s0fyPmOQzysgj26cKM2XxgWnTa7QcJqqtbMqZT0S6szgDtnLEBV
6aOseRVDehScNWV0+DuzYN5iNBCYm/ygC7NB4KnMx5iS8Tbdt7pPMFLOrotwRRDptg7N12IImajU
nDKJ2FOy7kPS+RRA+N7bJnIX4kTw4LD7CN9EyEPoCDwGK1KOGc87SKdaSR4yVfRBVGYGC6sbOUuT
c0+nRCvWttlCR4aE86IMfziJ+SzH9AWicLqcs/CxQ/FstqQuKTU+mj7G0Seqv+aaUElkhrdgqPdW
khW7tsjOJcshqgq0QjqSFCwtRdVkvWktvILMMjxrShUKSalvZtNBFIqv0+F3lRLAX0wZZEf3YNyX
kvFUL8l4rNuCKp1Cf9JKnmp1ue6ZRO5DQB87R81umQKhUZitZ4Q3h2ZpUBinYEdCeeY/0uhx97Ov
yPCn8v5qprg69PXEKcN8nShX+EvJeYUfVw+EFN/VdVT7SkheEC4ds4yugVU/q0uq+OOkLZ6EMKnF
86uSzLtXNGhWdE9OTtR1J7o3rkXHdTXyVi2rirI1rpRwsPaaPT2wK2BgrW9UYxyPyH5uJSt9GOVc
ULdmqE0IdNjVYeenBCN6yMMAyEywM3rBf84pCsAiTMeZuk8LoJ3eTc/0q86Y5FkSginT6YMxFfWh
Iql8GZNdxIIQ7BXt+ZF2qdLpEOMy88bBpwtPI7nMqVvt6TnL+0HJ7oxKeyfwML2QjaNDZjqL7Nte
Wc5THGlHWmadvPCTdAUzGwasIoV1bETEjegVMb6VbOywT6CVoppX9QXzyBh9qTM9dJSFRlXcdeV4
UQP2dOnhP3ZtWXia8exUH2ZntZ6El2knq8ldkSx3QqNM19CzxDs2Yiy7tcvovFATsSTKYiXVe7PP
x4C485/NAoZ+TkaMPwua8lIdjtiYfqpQnL08nPd6Kj/o0muemX/J+uKOoPFInEc5ow3JxaKQruVE
qsH0XfMTgsbUJX/ErXOG4lDRwUBPAOCksHMRSGZsEu0UHca2uxoU4OD6rFIc7EhkjZXEpx4NVSer
lx2h8pwTZ+HFGmMIvxpzm/QIL3jtB8bunIe4hRwsBbp9KIW1t6dHyjPUCE3JCuxueBdYaXZFFd6P
k/WsqNMj5QisW2Cv0MI0ewKXr2AcUYueP5WGiiy5RF7Y0LWJCARyC2jUnCaOSyX3+8zuxx0ZpobH
GMpumrc3qQngJS4b4ZG6E3TCONYOtfrITt8WOPxqXzyPOfKnsH9tYycQXUNfvgprJlTjJQ3xy3mi
cyDXkXlLb9bSxF+mGGw4p3Q9+h7Tw8jyM1qKA9yGazux0Zwtg+LODNkHc1GvjUhnokWp04DdAm9h
GFXAGJPyPs646bIcR0OUHhj7on2pPPSOXri0iRGf4LkJNCkG81LcpAbJqkIbbh2h3g/WZ4sS2cGR
5TJbf6+6/hm4M5iX4jI3SLjr+FuQLO2gWebgkJYLTe5Z5qptC/FMP9HuPmSJ6XcgsOAQygdWfaBw
yK5nIdZMvlkWD0nS7+I1l6nSSaomgHTyutgNe/Gzxt3tO32keHZivuvzRNpEkYJkSJS7WJe74zQK
Ts2z+dy/26UaH7KabhIlxt5S5J1BusaUYmRQcejHIUvabHywjfoyVjHn2DaehkXMnlE/JGFb751i
uTdVKTsByAQiJfLU79QKUBLO5QCipuqjktmrXUdnTRwUDUQx/a37JQqhlkbXRkNlXQmTN9NWk+MA
TgG7Dd157C1eTlgBXNgJK49u7B0xWHcShhLTlMH+AZyLKa8gpxRuXza9m0zYVpT8QDOHgJJ5JCtT
OqjV0MPi5ZOp6YBCb7XzR5WvydPnpj7+v6qvVhVMUtt/+GXu/v+dyyXZFeK/KKv/fs7fympF1v8j
4zyzoD9BpCF4/l9ltaKY/4HGo1iypjuoVWXe6R9ltfMfWZbB2KtEuhOFaiPy/se3rP+H7CDDsTRV
NgzT1JX/lbJa+11ZTcQW0xKscRoNLJZq9mps/sW4TCZVpqJ1jK/Nub0NlUZbAYTiIOoF7rKE/U2U
OHpy7VzgX/bxjb7ard2dtIlmNEpR2EXxuZfFEIB5gfwmftpogPOqM15Uu7vTqyZFN6m37jzg4lUk
VJSdIw5olh5bgwrsaFw7q5yNgqEt/8jm7n0h1rq00jWHAek19aSXOJs+GAD2pr5iIrJZvqWc6mHL
pc9GEge1LCgLJrTeXJ/QWFMPGisF7eNNvSyPklE8aQy9+/JnNJY+0e9If5haKL0uAiZry56Qx96N
IMpHPI2ZvWmwAo6e85yOG1Pbz0lfJ5Qg/2wwVAd8QjtZb5H4OvMpGt6mRWYO05V+jwoRb0WTXliq
dZaGWD/0C4dv3s+Rt4zE3CRO8ln39pmI2pKsWxlUlEdFQd7LdrnHWuVQRKDrq7d4V/Jy2qtVuKuN
zDzJMRX+2KG8BmvHM2z+c30CYUf/p4oMMzAxEQPooyTaY4hRwbR6qTrf4DcT+WRc1wIVdZUZXkeL
z000515K6MUujXyD6ZcTmsQZfMnw/JoVbmVmqpJC0oqq589K09KrUfM3Bd7ITiP7MyC4i75nZS50
auxAS9sXJ2XgMxcstqJHHe8wYajqOEDPD4WEFK2Cel2QmA3hQXwDmyiWNtorqpY7EmH0gJhwmYAK
iJb2wCxxXlCdsq66JpG0OSc24ZAZdd2psHUG72PcOfphHvrRh877aFUrO9AqnFXr8YbkejpoxuBP
tOaOSLWEh888POQGWoHYnK4k0rwwNI0oqlibakI28OXZyh63Z8CRclksDtbdtIeEar0KsnZc8sAM
+j3M/0gmr6PUHbXqreiwvUid8CW5Ta9qpck8s6L9NmkXaEZPFFuonDXpyKCHVj5XfzpyXB3jon+W
kxyN7oQLFiaNP9HC87QGXW9nRmcCgNvyA79ZcUoFo6uJ5HCPuBlchmzFbhKrq5WbCUoziLs4fgwx
t531uoX2hG6Pz0PXJC3IxGmx6TJJTqfkbkI1YGIPrPUPLI4CWosnN9eWNIogUmgHd1gUC45vS/HI
U0x3mUJASUNhbLbLJ/S3KI0MMoITI3QhA2YeERhvRRN+dpzAXHlhvG1mNUhIN29nRCX6bPxlielS
A7HB+I30oMCQgXB8ZFcfMkTMrSJQxtLzVkjkw2NcHaR6TcRDrsFKpFFQMK6ScwP0nVXhWmjo5029
6LxmQFimF7bfJKBfQqZC/iKKHizngV8NcdfEpF6G776zbfmV7oNXWlTlbS3gDExqnvHJNy6Q7Kl0
ocebriuPjWLz23bWgOMQwbjQjxP7bBMd0BapO4Rm6jlLxjcKQAHWzOlg9AksHDB6pJuSR9gnRebm
QzmCq4qfKye+kktkwbFtIWYr2eVw2DHfzHvNs9EEOdQ83TylUAWVD1uGmParVo9o3zFwJKRUZf4c
0dBgtovHsO7D61oGkoUgvmnn44Q2Mddp7shDF6i69GZrxR0xxG+GgKRaaAYYWZaeY9jSPYnm27Sf
L2OmP0CiFeYOxC2AJkD4DQsBxWMZyGbChCMGuTOTLUwtwx1Z6qM26o0cgX2K17BDb7AT/UD1ViTz
gFSPMs06g2lOOa6T02g0OSIR+fx90/aIFksBTb2v53zdtz7xl+sqzXlvXqAWpTZVmGwpx9O2pYyQ
mCXzU8vWQEBN2au5XCG2baqTYdjVabu6XWSs1X0mpT+7YRkXtwYMSUHRucbdtFbFaNK2tF3oHY/R
dYuGgw7PgB1xdNw61i9WKR7JnTCVIFpJVzGKLHmBS5rQa3SdtSFndypz4G1zu2irJnNhdiDYWlt1
24UYlQKXGz2679uUblI8EY+sQwhfvFUYRkcrar14PROmS3OnJaRAFiGCGHX5UdrEhGSlfbUYy4Fp
dX6YdcJrUKKetgsCONQT+dHHvi3MvWiU7FQbJKdV2Sk2zBszip66sLhtJ/ppkTIB34gu7c52gF7L
NDSbKioOTcbsEnP4KTEUqlZddE+NHef+dltbr79mM4/HsXso8ik62QJDXzsfQDscQJlHwTTZb12y
Tse1+pyPxk/sioYvwcnep1Z7bSxhSUG1K08ZItOTbBHSQICmrgF2OJC3Vp0s9cMZzPBgzSUatmjx
6g42VbT2WbcLLNLNCVg7H3jbVDpOj01U0j/UyIonHxhJLywMa3IYwPGbMpnH4W5GEr9Qv379lJZJ
PAN8fdJvLWO61ykrkRcDIB+9IvATVg+KfBEhQzpycL5iaisDCArHhO5GIOdYi4j0c4uxZRWD7YX9
JKMUtu0B25Kj0wckpLn99zttb7dd/HabGvWAHUa13xVjV8hkafCNFC1ZnWh0kO6s31KTVBWIgPqv
7bv5vqDZwP69fl+/XKSs2i1DvkOb3Z+2i6WD5DyTxsLOVEqzC1Ch26WNwneCt7zaF1RuhvV9Evj2
XxdamBi+pSCqy6Z82x0WicM30jUk/7L6U53VFdBLnKYIIYLOSYxoMv6QJqJg3a0FvbWktz7099UC
CEtx2O6ZrAlVwHZXUZtEoywDyfI70CXl34/Y7kN+EACqjFO3nfXD9ysNAp8tiGfKOuuh9d0P/3qZ
r7dY79m2fnmb7Trt3wd7rNlP/33ItrW9zNfH+X6r78dst6Ex9/VZsqN9kVqvv935317d7vjtNb8+
6tfbbfd/3bB9Z7/8G79sbo8K7X5hBjKBtaNuXH59nd8v/cvD//if/Pn+Pz70Tx/agjazs+w+0HMm
5rXWxucJcMy5BJkbBbWsECSMCmq7I5wVELrbJnayDAnA+vDtukGnuZ845GPj3mrzOgCi0J1sFEYM
6n/cpNMIXb5OVRf1FcG8To6OaOpQZVml2Z0kNQcpsT11u75dKLEYDk2oeLi5leZQ5TY+txaLoU6Z
eFz/CX2pdlWryp7MMAqfeHAg15hFsIk0vlQjOgORFyXVtVWgmEgRVpTrOdxez/jb1WmTV3xf326U
VgXGtvXbU8ox7w5Dx7SoHMRpu2hWWci2BdR+wo/JPMAppuK0vQg2NRQe2+YQ4p9wt7cvtlu3zV9u
HW3tWRhMSMyWTsxMPJGPM/PFVMgA2MX0SvpUyo/dgO/eTW1H8qeMsJ8hfotUk3XQel7cLrp1K119
C8aqi1Pn/F0g+nGwHQTUQ87Yg+AtOv0hXs8Y6GqRtmAKtavOi8vID9fvRus+i1EqQOfyWixMi6+X
DluvA9h1NJPxcxmdG2QbgIHXbzTMzPuwHjOQOOsJYbtt+xpWQ/GR531/PnUdMYe5LOnm/vMtVgiN
YW/bmjgVdmF4oVHgIFhlN8yUngeFul9Fms3fD9kUQo2WP1OPMnysRtCx6GAzGElTDZ7Pgsmj3U0N
3WUDmU6XmG6R5tNhmqnCq30tFmoiEQGQULe87VM6WbcWUsnvWz/C9rlCM5mOnXq9EC7L7E27/Xrg
vz/tdhWk/UeqzZj48d3sZjBHNBzWd+nXEWpYt6Q25l/brmfLzKZSHKqSHBoNMzJeuAIuyGx0Yrzs
ZUs/5CR4nex17rPJm9gXflZxUXz9vtsv0W4v/V9/mMTW/qLxzXzcaUgByMA21CCmUrlEOmUPYe3F
jKUVX9n2y2y7dSQPGkYO8AEl+dXr/7Xdt10QVPjr1e3erx16/bH/dHV72vaQ//mlOjFMzD1Wi684
bfva9mG2qwXChgwROUff9xH5deOS0N6Vo7XJt37SSOrNg7yQ9LQ+eHtb1pqMQdvmtB1qX5vb8b19
OGZ+/xyA2fZG3x85qmj2T8wTJaf/oa/jPu1kphMSeAxIK2xSNkFygi/9lZIsfJUYclHZxrHsbw//
2gzXby0h6KNnTrHpxbY9ddv6vvi+DVyWHsyK6lcKht1/z0nb/7RdQCpjyN82nW12sm1+fXoK6ddG
ejmVtI0HtttyXgJzovLo0kUv0dm84yvmg+jNCY4rjq31DZz1kNu2vr/779vALLIyR9+ABuOfB29v
+X31+7nb1vfP+H3H9+v99txEPNBeWwXenDO3E2dvxTA8tuvbkcc3nnXn7frXh18qhD2JNCLq+feX
3n637cJZ3iJJEmSKrF+8KtPJ2zbjvmcqs+0pf97cnv11qprKuT3YVe7l6+QtXS+2c8l2ddvabvu+
ut1mrrPg/9XjtgeP4ccIFOr49enXPXnYdtDvYybchIBfO/N2K7Cknub3v8fdtvX1qG3z9+vbk75e
9ZdH/f4Gvz+LfmXiduYPZZFTdzvNbMPItrU990+3fT9ku1fdZoHb5vfF9nt8X922tuf9t6+KiJgD
+fsp2wN/e6s/3fbbq/72TtF6wp8AyfZxzxp9ndpTSdCGegEhxAH+fbHYWkULah1Pvm/ctr5vI3CQ
I2u7XnerBPLrkdvpdnvx74f+cs+2iSFogFUEhHHbo81FEPTxfaD8cv1rczuufrl1u749fjvO/n6m
QzRlgm4vWxRKekyO6w+59eGJ6Dc50CAWT12A2MPZd0REu874kE0CmGHbyw+cTmi5TJV1S10YUfFC
G6vK2qNea/JuUcz5RejiYNaa9KCinb8Z1JIEn3Ag3adKArLh4BemWXxMCKGRTeMOGSYWMg2zC1ie
CggC8gEr6lLsCsUFxl3KjdRJXFjAkWsPRb0f0UApA7gtaTvH/f4Pf51O6K7scO6k7lJMqEjRB1Gl
+2eg3UbX7cL5Hm1/GXK3zT89/LfbtqF7u+3rHf70vK93GDPnwsSvgjihWA/N7cLejt3v6846j5wo
nVMW247f9fq4nqu+bvzj/b893TS62bNMCz0bmBOqNuvTC9sS6fX2yCGroflO9e12x7wdgn/eTCIa
/EZefihJY9K9h+XZzmR7j13PsKmTnjTGH5YAQ1bxQ5ePY6pbB8IIsiLXg6RtDhTskIaTmID9zjgN
dqc/ki51ozTmhT05uFeHt8ROq1ebdEy1LYwXozfuwkn+qFS8vevp2U+Y+h9GZWVXLshy9AQZ5iJo
3vZKLHsEybZe3SLvrQ0kaEVKWG1NnXHfSeQ2vZLKYwRqxMywluyOt7iBDB0dwrHL/HxGK5UsXeeN
cM2CJG8PDtYXVzGys8I4e2CIf85MdfGSEkWDJIWPZt+/RPGEDyAvUHxpqocdAfFHgohDUAjf1XR5
EQ7OyDksIGrWNJEaHc641COqFKZGuLIMNSDMAIWHa8xMxZbRr+kR47KHjIUttMVzJvTyU1Kca/LK
sJIBHzYr6ScpS+QOSJAioG1gsjYeSdVD4E9hrq5K62aI07d4RqZmgfygQgA4MHzqzfrWLlZnQwIV
xuRbHXLYLO+aI7qrfkbt4tQyAHEjsIgsBZAhPme7OhorvrSMpylgkUxORyZu6lKG/DFjvXBiCam/
ZR+sEnExYh9UNeR75gMiL/qwu5aGZ61TXlvMNFBDgcwPowSVm9xn2UblHHNeXcJQyxv9JKFiCQiQ
b4IR124K13QHu7EIlComUxBXBTDCfYYfqoBJ4mkdFU9JaPdjWdtnYybszRLCa+r2AaSu5lkWqde6
7dynUzfDjm+T29Ton+M4hcc3ST9KB7n6Yis/pFI4LjkR5Fux5Dn3SngplgY1VIQcrtJGd4Z9cRbk
ycP9BCTXj/reduq3uYDpWS2Z6lW0+VFmFO2FpaDpNiXx0ttXYiYLWM07tDOZRKFcsR4KtEesPllV
wgINRDscUFmE/LsTRWdBmQnDiFsow7tJe9519PI04BK+qLUxII8kc9ezf6ytZz3qTd4k3FxALZtz
cdH00T7Wlf7YjVBANbxPuuTDS3wBXjkFGQXWum8OxYo4QLds0qtwlOYFWNsn4NTWzxV0TogHllZ8
Wtji32dNfk+rCbLDkKUnAfoMmKXiscspV91MrZx+i0v29NlZEvue7JcLa2R5EupEKo3RxdSI9jAa
jCtI/ZBEldF+7v+KCLe7AcP2aStACFq7gm1OdLzoMKk1sQvC7l7t5ffFRIHAmSKjgoC0gWHoJZtQ
jakVp3/i15/z1ND9xEHsSuQui8P0SIc9hzMTvy2diXRVy5mr0jZvQv25DNRyhAJstq/mSCshnZ+j
EVHo0qkX5qi+SjZIiVJCKOmA3Wvv5upD1EZ8m8rIoqtKTEHUNhSbYskdtKa5sOyGFChzfFEtk52E
GvGcJDhcJOtDCdGPDFKRXZsGKAYTzbtFjKaLEe0H9PnCU1qkpyWZ2a40q64DK5j/jn02lUHqrb3E
nCQ+t6qcT+C8P4tp3FeA1i7yWJA9n50px06+ZR0BtWCIyp+chNEQu4RAwjxLjXRvR7yH0xxKlbqn
AFKna9mtakMLhFPO8GcaWYPe2zpG/I7+XN+XcqN+oJ+uhvJpFOSW6XZMxOAqAsj5IiUlP4/pMLkN
bwcO+FE1hidnLKQgn2d/Ujn5M8G8KQyiZnBn+poE2levivhg6x045pqjtsdXzoc2HgcDcXQdPi0L
7SNoQVrRPurMd3YETGF4XNQzXNeMIkhILnPil00IvKsnxBX7/rnJ1yK5TPYnCbmXdp8c9KaarvQJ
IlKit4wQM+NSEdWLSwNgvmA+s6uH5qe+Bt7UQwykCRAlouD9oGUFK3jd7fRFHLumAfgC6OVY66wI
TVXvaWhylEelQiapOo/7jh91rkcgQhXiepsmc1DRtEmcqjkkaDJ2AECpryQYtuOeoMKcwm7QlGBo
FkunKTvhX7adl6qjZ6o2tIIiOfopRd1HBGzR7bTbYdSso1ZCqNGh+kx6BigRPZUglPBSW9QHQ0aY
JeYsO/eQSLT5rW4r6SqHlZRXcX45SlLv6ki1jjTlUE4hBZxSKDs1J0tODTurGEJ3GArk8E17tiPL
2PXU+584P55NBIQ40dhRxazveo2TFSJ61BxWdkd12euKMtmjfy28THPSvZbFr6lSXqV2iTa3pWPX
NaA+qeVfqtKA6TvFWcjprQ8RXqugv2uKtU5ySVNcRalnzsToMhohg7tUTRXDYm1fhTJSN61Z4l0/
KHSrzOnWAGG5x4nHv1UC5xXCOZ+Uil7wxOF4lqWHXOHbjSjTYywzdVdLnuQWYGf+Rgra5EtLnwdT
ysQ6ifpDMj8Oslm5g0SwT5acVMO8nWZtT2MOdpUWUDwihVclbGnkEK9t1Mfz2r2Z+le62xygIS9U
gn87hKj0jEJ5yOa4u0XP3WCWUfd2PB77nG9IcHJBC5eeFRmGKRb0proYp9a5i5JoPJL2SJTH4qsm
mB5rGnZjUZZe6IyHVJ5PGR3lXKhkKhg3M0ZATuNa5jFCndTC6dwxZz4+GGQUqEkJgq2Y/BALqDcs
yX2PcQ5rgclsukauPSMT3ilSi5RcwiLe1vVDqNxYS36VjQPyilfNgZ8IcozSFipvLV4mtKjTWviB
8yNiTD1GAle9nqS1admfjUEFqJqddel5HjNrj9GGoz6XoKgl7cuCR6VutOXHNEs3SUveJ7i8EQVn
qXqMXXuhVigDbeMFRJGPrPY8Srni58BFdtpU5Ae8zo92Gx8US9RHIHPAWfBLMMgdQ6uW6OzHIA1M
tFEOGd1yAmltkm5iHFQd86bKiTwyfZa7lDgwLDGxpO+WSL6ypHC6CkcCwDKaT2rKdL+Z36i0gXEz
4s9KLBeTZoU+/Vq+iUQJYsg8uLvKZLheCtmrtHtUEvauTQwJIDYDam42EAIaJpjVcmJUohPc1xyC
CS73ol3FyyHEzurFBpLhoPlC9WsjVot/FnP2gtJE3snUJS4a0d2RuuQEsTEYhymy3+Mi+4GPIvMR
xMg7sKVd0CLScsmOvY+tp4L1D+1oG7wDXkSfSOaLwkAi+QoCkGzxntk8mXTSuIwX49qrmpFCtyXz
FmyeLogcrxRZfJcM7dkqFwJtIPsS3tr5ycxJuVbr3JsVi67vSBwUeDtUd6qGkHEc+0d7tn82QPLw
ZcMFc1AeD0SQDMgAsgaJo2l3eGsMd4wRhjpZXx0T6cZR8bHOJmOxrTZH1erRRqaYFqLJPKqtY1yw
uGDNUJCnHJ4mfqpDbpd6ID2LUWWiXjrlWU1ophf2kdFQv084O1iYhafmoVhINadMdZYb/P+yE+TF
+LH0+s9QhJDxkAARE5y6BTneRNd4SzUcUtKagjol9aaXOISJ/DuOYXgltwMS1/porb1CUuD9JenH
vUjrxoMViFMvkRO/0NYzECc/rR1vUKuf4EKnzKry/dISsMkXyX7vjEzCM3kvIa3baZ18mAAF3xaL
h+iFRmh8cKSYFIDmCptnc9WJGSlJ3EjXeaQEDXp7M66qq44FNPZjcZUlE+DadWky1m5KnH1RqDQI
taxzK9Ou2fvth9isvZkZwBSSqWvNewhXe32AmN7Dv6MY26Ye8P2LXCx+RFvSS031ca6VTwt6iFeB
KAFVHuZBZWgFgQrpnmXDc13CPOvRHABJaPHxjhj9RoZPZakPjmj2EwR61yF1j89/Upf+AWu8dRLp
TS8DFoDsSf67KN5EYV1YCQUgw6kzeNGoLHrFGM7U4Qm7jY6AjtrziKj+ysmLezzHH4ZtjM+l7TzV
4MN22Ow/kxVSH/YKahurOkwa+1euXzUZLKW8sZ5alD00SBW/i8z8tIDyjYUmXAmCUCCDlHXDOjqA
EnmsQPjdtx0ohIIom2lB7JQm0oNIZ1LXQTGF5QxdgdRE1mrLkxmD9JennOBtfkvTSNlzytaLGvDp
4dTHGJ0NlCtl5dkI09yS2t1G6dWuRm0cQSLBJqpmqDsrTp48WndUc2UfWc6MGBbLaU7MUmP2BTHP
THTUaUKJa4AagPAnEep1qzLeBJI10ofJGXIzNF8KkEHKm4hVFFStahSURoiJP4JeAuffJo5n5QzF
VuaPVENzRn/CNubDuFKao65KdnNH8Tm3LzIZRFbSd8ZTwXIpjWjll6jSXKOBURgiYVsGjFa23BUH
LTEQc9MWmxpk5SbIIVS6qMeYB193MIBWR2HMmSzP2pNh4b+OixzOSjGH5OCOqG9jAo+AYC3eYLd7
PB27vCjmw9ymtwXGOOja05GDuvTTECpx2lnXIizCwJ40aRWgulbVDLdpgVszRLwVWzqdE6B/Hknj
qcfqnAOOPTDAtSyQ/xjKKXYAPIdz/iinGqd5Bq0xNqW9Y8V0R+w4PDXl3TS2j3aCRrd7TLtV1xpl
BE5CuBGpeeTXaKLWBCPkSk7Ej6fbi5e1EwKrHhslORs7rZRz1ybJHtpb7NP3vlXUyNyjKBN7Cxex
oaSZ1zfIrZVFUa4VtUBOFzKZAdCogs30QWj9zPku3VqanX2VZH8hZH+nf79fP+IxNftXgyrXLjT/
H3fnsSwpsm3bX3k/QBnCUd3QOrbOzOpgKQFHCweHr3+DqHNO1imz27jd28EidmbuDAH48rXmHDN/
b4GhmpJUKLePUQFL4i6jst2M6rMddbvBDy8peZiuo6DA9O75V9MgEo6imHfgBy82WxCc7rLeibig
OsJe5uI2Q5M17NhXrOK4S26q8pd4kkFuaAyjwWsVy4B6n231GQi8fav49O793N5M+J1MBCqfLkjZ
bUk1K3cYtl/JgmEG64FvtfqlBzHdVVO1uw7yzSZt0EWTOxhvfSXBmVr9X+Fx/2clwcL1SBH6n8OM
7u3PuCr/K8nor3/yb0Uwsl/heaHpeIHnPoKH/p1kBEnzDxd3neeT9uiZlvs31rL3h03skbuk8tq+
64R/SzKy/gjDUPg+CGZBKCc64v9FkpEVPsL6/h5l5CIp9HzXxj+IqtX8Z8Zu1qk5G1WYPhEgGJhN
R59h7k5eDq6g44Y05Zg0K/WROE10msOgZ4uTvQc6/RGT0LMOUrE0IpZp0X8OwWPIJJ2L9lwLwbpD
fAwt9seBKSu5y1WOlshlNvmXmqivya3WxjWPlX16HCpOv9VcSHvTI/wLh3YJvLCgiia4CCXUSYwZ
c7AqyNjddYs7tsbHdFDQwCJHfJe5ET01pGDteif8KIPFWODCWIn8J2+JIBinJ9U0KYDG4hj14mbp
ILjQsrxCHGuP5eB8Q0R0Im/MOMfIbOg3op9sHnOJh/KrXUawj0cPOZKH+aMeB8hllXd3BuaDbu6S
VWhmZyORiwiy+xHp6LsJBvik82DCy8i4OC0gY4gApd84MKJuI7UrLaIg6+UQDpqNYv51LOKWYPbY
3LSiLdcx78aQxNYvjIzlwCpS/fX08cgqyzed9YQ1LN9BGXvGoUcThZYyPmczWsFZYY1mddo8xGyP
9xB6nneYZiIYsiCe1483Z/K/rQzCLbbD2CM2rvK30ZEXmZj5eZpshYIT4xc4bP8UqMTdKNO+p7T0
LDQ/mdXqE4NLm4GtTRu3S3Kkz+bQ0eX36AUYyPTiCn0aiqw4YqEp3RJcqNWzPLvKs1d69EF0zHRk
/ayhdx4HO7uI/b3pD9aRXuffPvp/fBO/v50qzcTWaNUvR5SkI0zRga6KpEyDewpBWZ0eB61Fi8rC
/YlDdsK0PiKT8mS7V4tMzlsuhsej3we9KKlsNMZgH9ydw39/ehweb+gfT9MFddLOkcAZQyciMRYR
NXdhlCiPh7O2n8Y8y2ll2F9EmNaneRE+Ph79fvoQQ85+Kw5Bka8fX3y1CCMej34fHifD4ylY7Qbo
azf8pWZ8XIz+X1OmRdzwuEwfZ8co3c9OkTrbf0gaHx/i7585iW+S/ncal3FLvFzI+UPH4CxDtIcg
7vEnSEEjaGh0Tx4quIc48HF4qOAe13mRthSlXYYHyvWTdGsPwExaRxZ8+Q813O/nebbzpv5ZdKR9
bR+qqkSgOdq2+dc4MxWSlYrUDCPAtICF++QE1gyNhsPj6eNgAzmiFV9TcLpfJKoLy4r29VBmzALg
msBkJ8PKDpAy6ylDv9S2PKQ+Kfel7s8tuQ1BRdRJhcDIT4GYkFf3NgVzsRsfY6rHixJgjtOc/jkX
2+MH1nITfBweerTfT8OusvZha+4tvFinafkHVAQ2QrT0ygKxyZsS22cfY5orGHnTJ4u3hlPNAJE5
mIYxncJmTHez0J/Tog1PqZEkJzG/88lmJJuIHGevw2FIQnWauOAxvLmf666Pz60v3oJF/vN4iQ+5
WVKYyO88u9g8hGKPPxhSWTSffTMEYDqybbxZo3ybmCpwRZvdJpufu3ChQ4yi3rITuMlZf+sR+a0d
gxraBLYU01BZVro17KkfyLbz49zU1q4pegaG7WsemKSdZurDFOxLgnEZbIRfi5pMb1KXnsMdnor8
lBbmZSxSzAwNf6NJ+0MM7gOrgyTLYsqvNcMv3Hj6ix7njaWzL7GoEMBq6Wy6IgAoU7MPspdTQeu7
0yJCt5T5BT0bBiirIGpIqVtKO3tXySBDfEkeTUofhIEN+rE+rlGET1AoS1xXGAoueT0X3CLwIQqs
B7PP2RQXV1W54PnIj370FzKRHqfevlqNfg0SBPqji73YLKDw0a+2t5NifUPifmjc8TzLUZ3qACJB
q5PuTIPjQ7cJIiBpwJhOyh+ZQ8NdB+q7YcbihAKCRivqupXu0Dk1A+xWI9na4fAOaDjb13K6GwTD
H2PcXbtUl0hDc+Z6npHcaQQ4Z79zi2OZAaaQ5HLmKPHKgoQxN8r2nYt5R9qiP01TdTZavLIVEYZr
V+Nh6/DIr50Om6tLVuwmHu9VTFyvK2DiOCChdZtG60BDMBtcRrzKUQZy94DOsKqg1NMz3jmOcggA
zX5O6Apwg0xvoFbueeuNb7lw2LY7xq6vHDamkIYwgBNI5Jmk11u2OtgyYvBU80unjsjr2QU67dM7
tMvMuOkp4R/HPwiR825ExeabJqoVsQjFu64Xtp8vrZ1VodaR8EjGGQSRMzfg+/r4acrr8xIiuwPD
A8O3NW7Ky0wSS4NurYqBvhBw7FcQZt0OcvK0iQtmS4GiZV279aawUOKx2W++0V0H60tpvUodupV2
QjxJEDif4Ecl6lyF0EbZ3x4roHGmmf4g/0fRMYzojPnGVaE/tqZmWg+s54decwENZfKlK4Z6Y86j
T3ZSYx2h1EzYAMKtnXnGlRfzg/mgXA00eLegfTox/7BK58kvomeAvNcs5zP1zOrPPuy+BA0deR1e
x6o4CZ/rNrOhTCcyZsubBAdmd4DhuFQJ9EH4l9CWY3966QrLfZ+JBdpNuKptNzaOXlnTL5UYBYyT
arW184Sh6DQwDSSsjXnruK6USD4qL/ye25LlxFxMlqZr3OZ+q4pK7v3J45q0kCYluKi3bqLXpprU
UzjbbJ9DlznDMDLEEEyA8kge5tyFw0ADyfo0dibTOUN80V55Gv0Q5xFeZVw1G22IX1nru89l+9ZO
oETZ/20RGmTHFuoGI4US8lY18HJldOgcWDKRC/WhDg6tYesnOwtfeaFPTH7UujPG5kqMHjOI+Ij0
/qecnM9zHdvwsk1sqFGwFebQrmMHxEEibsqithw84pF6Bn6rtsD1XEQj23DoxbAcfwGKoGM5mAkJ
XgREywVpAzORkpaObdv637Qb3aURgjE1m2sKMXdL8ANt/8y69ErfnInIQlUy+qGN35oM0rqhfxNq
gwr3npNJcU5gF7Q+QyKwyyjqsoF2vkUggE0O4LoNaJxw649XUdBY2waP7WrQ3acxm9WmvqfoD9mw
lwnx1RN+3y5nLqCMK46Zr67759JmPbdRA8stgSxqctX3DT3vIsueRp9SxhQxAzQq77L7RshnvvNn
4+tcdjvaugBYyOVVsyAiJCH/1A8/JQF0NJV27B/grNXJqA6qNs+GhsYSCvpSpFL9KEEiHfkgGKzJ
e41ZKKyN9mkOilVurBNfutfFNu3NNcuRQZyVAUZ1xdh12gASCE8DbiSShxlFsWKfJ4K4uD2pG2sp
XWb11AYNiEASBjd2afPBTih8PAt7vJlWBz+VbHPMYZtpxvlygauNDpQed6lHHs8fj+KMP3k8HUGh
dJNBSbbIwB4HatP6r0ePpyyJ0Ay78kMLXC9DURKzWSy5Exj/N39JgpZK6h8yocfTSmn3GOtTaVPv
Oawmm2aeXh2nhUMo4eu1Y5eefeUHwLFSCNlLKQG/JWeXBNu488gmTET8rsv8ndbHtMNqRCYKybCr
xqrbnULqH1uw39LlMBvqXwepNRVwQBl0KPmWioXM5wv6NnZHP7dIbMC8TtSf8uVAVzAjdT29tKJm
MD0NX7PYmLaOXeCxGIb948ctqsbYt8kRgMzoVM10wgwyndhjTKcU4gqaiwVca+ILCQL7x5TP3TYo
BfYjK63d42Ce1GJj+X3ol6ocAYi/bOuuD5n341Av9XCxaDhJJsJp0sA/c5Z6uhfuZG4fz0MwAzu8
JPeHtrbI2NFgyUNm6yyOI/kf1a21yAyjnVgq+zHroZnYy0PuXQkGOApDGs25rubb1BEHlwrr1XWq
D3LhQEdlywxYm/E1HprrLArxJuJoLZ3gySgqTu7KMu7ST3+oBERkM1b+eepUBR4VREzUS30LlkOU
9D/n3Mt3OS26kwGuZmvR6qM5p8JxkyMJ3ScRjjf0W7blfU/jqcbUAJe3SKF0ucspkoBo3E8EWd6t
YTpEoDK2ZeJ9VZUAKDhEpzxJ4xvsBLamBdiJzGDG6Hljt+ta+6tmy+VjGXu5sDTUr9j1SGBoP1m9
jN88SGBAT1OXzDdIXcIt3fch8rKTB3nXItodbEJ17a0ehXlex9ts2S+aji22ArIzOhoLr5mK2/vo
4fPXZqX2rXTPnHlkRiTcMj2ydbgqK5KXyOOON8JI9NUOp2edd9faq258EeEBNKx8EtZPp2uzm2iO
spwxAWNS3TglDfKRJX7VzFgBis6vdh0p8qumTqe7nBO6jx6z1Aycdldp/VwoVG7op8AeF+z/OWFW
7mjQr2e0Ao2VyZo5F2cjLtqjboNNVAqyHKa0ow2niQRKgeskOpXXzkuCnTm2P12mOXEYR3t/3Tdz
f+0JtER5Lp66NCA/iNHJSmIVg/bMS3edeE1imnWIQ+CS1PfAlU3IbJgVuwGD9OTTfXZz2z56VQeM
b8530s6qgzFGu8VyvAXFmWIPwtEYWtMTBMrPfiCYrmmLRBG9MpjWPEudwODN9Nc2jP80ysl56qdm
uBHxui790ri65LfsQyV+pP2cE48DnGdij/UMD4D1kAiZgqplT/kAUKPMz6U7UM8F69LEBT2hoACo
MzorK+NOJbmi1sqxCK9ax56f3vu0v7iTEjdpG2eoS9NB6OJ7TzjgdgohXyWBlDfkDfEaCp9+zpq4
PAws0iMHds0EKOJPMKkotgP45vXcWtaxzT+Tmsr2pOJ7zV1YFqB/sDWPEdOETuJR4B3Bge4AsMp6
2CdJACur4dWkVPAltxkCYCfUj1nEO20RxmeIfm2aDgfVyE8VkbabOesvwEqMLHoWsfnS0KU58GvL
LekPKAhAvgmj9fclUV+oMcatlensbqewXNMougSRdrZTIU6IiZ4zU4+MDf2RTj6P2KLABjekufG8
ttzn7KgJIZI1+56YwdoUHtj1XY2Eac+UvwxS0qaNTIC4OC/xnUgkZoOwTtU07ESVqmsoGQ/QzSVK
bNoSII4CpgEuaHvhSeAMes3Q1LxYsV59ajJ4EX31PSdNF10BexwjlncV3nU/mlfTGt4TojZfTKRP
PddXVSU7hv/mbSADccvdlRiG9ptlzt1aeG0Pz3hxKdvFfBwX4o89KGoyIobvXR4Xd5jP2S3vvo3k
Ka6x+rQYuf34rZ7jk5E3wbFp+RW4Y3+M1iUfAm8dl4m/hiNIpztuYTsDt5DDZK2Y7PTnqoetmFvO
JVS4X0K69RtpuQsBLaq39DrUwa2MH6r2Fzqan6/N0vvI2mo4uEK+qj5sb1biVkclrLfHjRaH6EtM
ju2R6NHxZsmC7f2U7TXZg6e+bNdmVUwnnKWcCCohlDWwnkQ6xlcF1MCpuuIpccwbq9GXxT5/KgP9
DFnCuqaMzMHTK5SqLvYbcg6g1NGFwB0HJSfX9c73w3duNPnRmuwjW+DvtdvmV/JCmOVjXtxFee/v
j3MI/0j6dbCpRhv1fqJ2edCB9zMDn282tThjPmeMOigxQZ93tnVPs5A4sWxwNnSNQd4WhgUMB01D
CF14U9vtXc+jgu4DlwqTifS/9x7CmM7bck11BFY06JmrdDmHKyIMvonRhIHfDIe4SqyTtr5RYoyH
rJyqA8pqsEJJeZy9IGUI0TW7MiMJ3Uj1vmyqQ5j7PyVl+7uguleEDK0Tw/CulguztmgOUzl9lX7u
rqNlREOMgl6LrkHagkz0PbsiZjvK1MtvQ1a5z5TXw3psMwn3BzC4YWpIdnb4i1BLiIseLuc2QBbk
ewjVYgM3Erz+Zqus8m2hq0/zRIZyMmbsaO1g1xeE4emULNzOpoCdPap5b6kBGuB0u7G1b4/KzOwZ
sJRuT3B31X30ORydBMnSKXSd94b7tOhVuXErhZChjhkeMpDasJRdBlQiF3fEYYVt+BRRrPc9fWtm
YcyvZ/c6E4RI08fYZOlc7GOVf0fmFG4KKNs+WQvYzvuzY4hzKFV/Am8AVW1uV76f18fAldGbwnVH
guZXMc7Jecwb7k8T9n0zS4v7QI6cFYfiGpLYDow5oObEc21a2XzywzPe9pa04BsiMZ/CFzeyGwxQ
3wjQzTo5HmhFiUXERegcoErwMnlyy11qb3LIM/LGAFksMaQW8hpVF79aU6JCCMLxq9sSrJbVWLMb
ZGypx2Qp0NHbPGUObU1oVxkGw2vo+zQcQvOi0pmkd99IiNnmlaRpyK4VNJBn/xpmU1/8bgnvWoKw
Ia7+wvNC28R2jiOIboQRKQmwhWDNwO5HHA1tZFIut7VI9Vkpg9kWRA5SL8v31jT1XTnR3RNfeynV
J8Ewa1/NzKj7oPse4KMnJy7sbzAUlgm5657LbtqhuByem9bEseeWzJstEe2R2xkbsCa0PzvrpWSh
ixsSHuIh+TSRyXYaGzA6pFSiCIqq5lwgCO8GYQD9yWeT+EEI2HCXGZ3aYAQrQk8vDI4x84YIqgs0
lLUl6HQtJyxciE2G9qn0an0VYYf2q6w/m03QXqoRl6bPq9cGJEfloVcmBt465HP0tYD0+T5xIZII
wE3WDfWL0Yz7uTbiVxmVgLBgyhUl8w9LWmxAO+AjBN5BJ4ENMRaj2ORsbQlyjUkIZ6Eh5gkJz9CR
W4LcyDmMIIbOSQspjmXe2ES9Y1/T5X/p6Nwuw3cW0opiPnCgtyBho7vuWm8OsXfMm7txjXTRY/vQ
qFMqXyqvDLcl/ynK/84+AJO9EydQ3YL4pvPWPbcZWTN9k+NzzPJny0hBJYx8AX7Yu4xiDbZAKmQB
YIu9DiboBfCWQdwioaMxsR9FaByGxu7OzohpT3QwDIZES0ZBvnUkCPu77VIUWUjX95HhRje0c/M6
h+J4oCraOWPMJzJ36TYl44Ro3AHpNI59ogjaluD0edj4o+GgWDDK/eODtpJs7VjWdDPAFnpOZJ59
BvcW27OBlWgu052QTXDoveISpX77bJk22AUyqtLRpdX1pyHCZl0G1ZuZy/ngxo6BASnE2GD3V0I9
vgz5bHGXhRYdaUFHsVCzvaNWpkHaZZ9Fo2dI87NziYoi3DdT8a0vMsAlU+gfwsHM6UeWTE6ckoQ0
igvwuyQtYos8V2MFm6dGUqOZWB4zvzaPrsnQqZJ31uT4HPRRfvUKscVzWd16s1/Ey+m+1ikbQzd+
iehtXktENun4GeTjeAkyJFZe5DTotQHD537IJq0yyIeR/vlxCNpB8usQ+ABIKu5uTU68QEFHYDIl
ZFMELYFSvn+1U68E2X8MVEqcm/S+AIoLj9HyrPflF835cGZTP9DA514wOt6nAsbprSEQ+wZc/qWO
dXuWaY/FnT3r1s/0tkYD+gIBa3zRIULpUr2EAztVjCrtvREftR+qs3BxtbB5sC8GnMH13FQuvSjZ
nOfUkscqzMZNmVtPdgIWHFg35/o0o2nQs7O3hAX2hy9unXSwtg0loe6YAokOA8thbgE1B9SuIfeu
NZgPiVRwvuuO67eq9DeAkOkBky5qc9iVBnKxaxiD8xeJZfFb1fdRu+JZchqCqDVfB5KRQT7fjLiy
bux5j7Pps6kjmVsMM8V5Tmi6291DK4AmW/vmquwU7ueoOY8xUrc+FtnZKykbl+iJfArVNWg3jeGw
GLA1RY6abcrMbY81yRjrIjfA6CNklXScnoKek8gZlghceVFt2Vx9WoepO9qbvHbeRtc+120TwBaP
0yPpOqT8ND3DkybM7tmELs8nEiinHdhlQAtEWKXHoijp02BchZeEChffV2ehYmWAGa5g/tBkLhjx
9LZMoaOXztb1qoH7R8h1PXi/kIv9NKUHbq1EhgdJfOyG4oYhkhwr2S2x8I3auu2MtRdW7BxiBEho
TgNqRdY4ad3vRc5SL9k27cbCWRpuDUkORr0PGgA5cKrUR+G2OGI85Pg+8+Z58us9pPx0ZeYjiNy8
fzEDhTK16nmtmjK9DhSE7zC40MB9iy3WkjwqmfXifNl6Cv0ezI6uqY+kHzhH9tycHIT2GpOr9oVL
bxfJVsu6VpDB0QTPvaY9Nbp4uQ3DEJsJFdqqVHSUGqv76cS6OpcN+UOmW5HgUEJwY5HpVPep9Kov
RMojp5rGr0pR2QYasMzyPlTQuHtn9j+NSckJjCvoQGzyexIMJPwR38PY7T5HH54WMUL4ZuYWSCJd
EjK59Rk8napevKElhbuiPwNTTDdjK4qd4arTP8ggv+d+j0ePWWAcqbekAXFPN5dmb7H0kgBiK1Iw
IGpFjEarBFZqMJBDunTK8OPm3AmWfLUhoy+E4Ya0lkWD8HguCV1jaAVwcw5NLPMjTVaPDD5rTCjf
hdAn2YcoBMWSSEB+SEzEODJyIEy/MSLUUCOJLIiUVIo0wSy+Fg50AW0ah7C9424AFLagS8alU2bm
ob+K4jpcd541nmIb1FbjRNZKyh6kzXJIcnmLegBeBq2aE+SLYSs0J3fBFOscIT1fUdI8c7G0q8Fr
Ptx5tNmzpAlaq6iuzjK34jVD/wLRVEAbw7Pq+jxxhfhJRpqFAxAxBn+/lrZsieOApBLOrLz2TGAh
fdB3S5JvFEtQ+KHD8hc1HYP2JBZrtiDRPyEs+dLke7y7x8FwCPrLpur9H3PoyKFKytiNuDoaT493
/nhUoeX+29PHH/j1JDetwySJ7SFVcJuNp8ej4D+PHk+T5bOqbPtt7htAW4WzLmryKbixY6RyUX6N
yyEsYTLmjuFuhv8QUVxWr+NMJEDgM+6c4REQ7rM8rHMmn4/D4+lsU4xKWeGFJ5tmILH03MWzSR3A
h7G8tnnpadLPX2QY2UOkkHF3pqvO0JhpxaJwc1r2fUGy72rzszU5xjZZmqZgSLtT9uiXUoN0pxBr
hAplsmuZLJ8KGxrG41G2PEpKclYI374/fsQgUR8T/6Nf3g6BHv869PWQbMYBNeNvlkvsBTBtyNgq
IJyCoWq+DQFNM7Jpgdz3EB1+HwanuijbavdkR6MacQfEf4+OMMNBaxuCfj8YS0740smECPkkgsza
/d9GPVKWwWb8n3Vdt5/j/zv9bLuf039pu/76Z//SdvnOHyHMRj8UDDPRavnuf2iPvvuH6/LzwBY2
uiD+4N+sRwugo+X7ge2GNiIuAYDxX6xHJ/gDdbVvmvyJKSxEYf8rZZftLyzHvym7RGi6LP4BeVU4
NQRDyf9mPTLvAxSm3PbQafw/yWRc557gAZoNyVq27bju4lSsytaBvFQkb0brRRsjLWBcsa6rLGIB
C/sXFTfmRvYyu5TEfK7Zh/fox7EA6qAL15IFfddpZKiB8v7kSovoipu3ttLuDuOlc4pc74h8IINf
69V757Mci/aMGoLIjQJvTVWoFB3iUOyECmEN26yBYUo50nyNLPmtZU7+3AnCrUQHaapAJV+12QcW
ZDS6jM/OkNqjTdfBAc6lYRD4SPwAYPenoOz7WzDkb0E9Xyd36PatjrtjDLrQMM2P0KU3ASeDva6e
fqVINIclWVfFWNQ0+TCGYHjQ0TZWEcoAzQY7DdmBl+K7Mco/GyeE4GgGw1ODdrQmIefY08TCbLVC
X5Wd/IwIAzDJcn1tUcNWtiOvsmX/2pkYEIJuMdzoqmDGyny1FeWbnJmmNUuOqeuQ1yEa8HHcxPdI
1d4n1RaHctwHEYJVe+Q31x6JFvC6Sjq/AMoqTFmDEX+OUSqsujZ8az0bwrv/VjVywhmF4SBh9oZX
0iiTFPcpqa10yZBWWHBfKoa0cojeXIvwBsag9bZU7hp+N89as98mk7UewpAf8yFC5RMADuNywKdr
/4l/Fzo6+m01kVUzogRUTQ/xuCcNBJPoupIjhghd7PyaX55H2Tl3vC99qMq948DC6auXCk38yiD7
bN3Ry0JLnXG7NgkNXv7F6PkGWmMU/fR7MQXCH1sVGmF373YQ/aaDafNxtOGyHtN+Wg8C9Gb7AQaG
LyVBksHrdJwq2OhQHGY1f5BjuWgO820gUQZTzbWv/bJ/T6Mr6R/4mGn7jqNV7aBGj5vJJS/PsaDj
QPs92ewkDI32ZBr4eIfi3fY1WTWtR+O1doD/naaAwtTBArWdRy6NmpOOIdsF9A05htEhmxuInS4l
zvxha061VuR7zmG9s3M7WgPW7ufg1GN7BszcHB0G61KHAbqJYt7NuDJKQi6Fj2nIrvCm+ITZeqNj
3Cfy58v5XonAP8OfRATd5ySbo990O5/4NdLAspCMWsYLnPPD+M3zPtfSGl6V8cm12MXwpc4nocgK
bxBf48EILppRwDabk8+qk8bJGWdajVPsgXmr5LaA544drPpo/GznI7/ea6jcB40Fk3k5qOrKal9j
TgUa4SahiH2wI8+yxRNo0uG1hr1X9M/Qie19BEdgRQqyxOLWz4DO4bsmHlrHliI8wroVOmRhplm2
r6LK2ZO6xv6Zk4cgtQFPo4HM59AWZCxBOk+GJFjnDnjxqWjTba+8TV3RTZ/zjRfYf1q9+9w63EjS
Nn+dxjm+8FJoGj5NBea7Oii714CWoc9AgKE1VUik4NcFfKUbMAk/6YGHG4mAaTUytGFLMrrMob1w
H/k1TjMELXGOTF/jIYhydLEhOu9OdwhqrKHc16ImjWmEQFHiNh2K/BvgJsyOk/xBZqfEFUz+L15x
JAo5jcnFeiRbfFl8C2RTd8D/21IbO8j5g2Gpg/gVB6TbRiPfcxDOBPhZJySCFr6vML/Am3QIjUqy
HfA7AgStmBKqnrcDmpxNXgUfhjdyiqKWe87K7TgaPwlgf2cqSzC4MRydgkld0nUm0XL7uKl+BvCB
66h0z7ZpbOm2fjN0wbwwyQ+keTKZ6tCr2VX2re0M+gHIbYbU2dDkGzih6U+6NRdQa2f3qsdcLsj3
Xg+6qJAJBTsMM2dsIcXWW/4SbqqCT6hE8FUwwGnycJ8hICZSBPcYOIKtPCAiLf+0HbtbI6dBJYVn
nLK3eAtwv+xGgh1Ch1OhJOH1WEbY7poUXzeRf+qaWeEtKCANjmMkN6Kqo50q2fFWKUHjOfm/mzGN
f1I9H5Rabqrom5PhGtfIoQwDUZLBZr4Lpn5bskffjB6g8U6LfU+zb5vFituWUUbrsopvmQl/3KOp
CIks+JX6Bi7lyh7Ik/a+UEhiBsdEjPkpxqdBz+im02ZPS6TbtgVMAbxXFt0iZFqKAn5HhkXzZE9E
CZS5cYjb+jnzRX33ByO9lDl+1a5YBpgoe8PZf9bKHI7YyIxLEDenAlDtc0tPYilkEQoYzV7QJH8e
+ulGUdicXRIgdmUa/NC4UmPDjq5Tn+h9o+xfs00iUlTwJuDckymWNt216cr2NGfcmnouz9IWCERS
9KNNoM4MU7+YKLx22ewup8GhSIg00YSjFkguiSniRq0CDAiyuwFf73GQ8vemhnudfzKMhOu+8m6J
x17P0aYJ8PUbq/0C7+Wv6WJ41e3XwVxkLNkMTJcx+2o2m2y3KJLWfpW+hHOfESx4Bb/c7inNeMNp
8t41bQL6sYD4bJLa9LgYGekQWY37Ho0nyrNEg1iOt3VG2owYdAZHd1572vqCCxj+fx7e/EhPdJc/
7M6gex6SGzDFxbqCfLI2+bWcxSAQU31TpQmV2ou+B0LQeKEpu3bGIFqVDMiYjtOU4/NcFb40D+Qa
vPQGfjhHvfra3wsvt9f9mLKzDd2vs03S3GgN+OqRu094uTYw+/U2ECXdkGwYcI+gwWrw3G2DzvrF
wiyWNqRUk7HDp3QrpIVrB75e2jOKt4r2i+P0nBjcbbOovnRWNu0EHbn1PFnf8C5+qkRoX0C2PJYy
Jyn7kw0fhI1HunZHImUYv699KydczLT3peNFJwthKmmsRMNMIVnGqbFL5ZcuNUmklIjEepUQvtwh
ZEqT3RhOvDE+XPIHQMwsIEtaRkT4GAORfQattjRwXWi893bu22tluTuadyczSdYdNzlqE5ys3Bgw
IJGTzDzEshlzLYHfk3lmLUzXcsk4rREIXIgx4wtVIxIzmDULPmI8sigSsV2l1b3t7Aiu7RS+TEH/
PZjFq1dHw5PlSjLhZfBSlK9VP5GHyxzsnFnpeF4y4UPlXirW5oK18QWtAaairA8P6LKcPWAdLHOM
IlM/faoFfe44m7mjArfB376xvWh8awMnvGSN84OG/PxK9vSkO/NV0Z4gJfvtcRhr+T7pSd5Gvxve
hC4xBEzxcIjiJkfTZ89QFiNzD1+9ggyNUN7jN/WiLp8Ng4W+Evamwm3BPRBtVN2UuG+BsoOkM1m0
3eiNJbG6iSgyd4wuGqBm2n9Dng+JYJmXBpIpHfxrTOyR7V4RLnzxtBturXIytp0aiUigIxcu8WKm
O7lvUZbtzJLh9l8/WiJ4ytEssQbgPU7oEGUxF0fXMIGtCNPe4Ick/wsR89bJFf2OpNfvlsHlayH3
27nAUKjDQVZPScaEiy/X7kl2bL53dehubG2T0k64xSquvfQWFvaphdk++PMFH1s6M97zdEbIromP
iylGOqBgKU3Qr9W8NfjeVpcmSIIXy8LnKrzhPc9zH55lO60d1MnaFs/T/+fuPJobB9Js+19mjw7Y
BLCYDQk6URRFuVJpg5DKwJtEwuavnwNN90y8XryIt30bRfmiSAD5mXvPJcreR0CwNZCKthND6hpg
1FF5YtnqqX9xiKMKpVKMxTIflAKiSFAT0xDTmA8Yh+M6eyuTpTu6No76ypDpkSMu209gNchLRcZo
EuWVTvJQ2nQA8dC8iwI0DHNXBJSjfeyJjtILkbIdjORBHhp2dkBCkAOGJyusX9FJzYdCJLwF6RGT
xKESvEMW5cKx7uzhgYbjVgMtqCyfQ4/hfzRw2BHRjlYvGHd5iwI5zQJ3n7tMWYiwfakQiO2nNW5O
96iFvCrZQ9pe7qRtfZU8KCDj9hYTOkLWsJieB+6bnkU3vj3d7nFsuqitJK5K8O35e8ZaftOhXFsf
rHKH/xaAuwi2yzz0ZG8u8Lzm8Xf+oYhQuVGL+IB0zAMghnvPecEGhbnZR2rWrxUKyfT3ne2/MOaV
V6nrA7Z23Hai37lM+fiohzvmx1+qaJ0bj5szDud0W9hoxTE015geku6ebmq2QAgjiHWOowFlvhL0
lX7xt0ohicyCW0DI4hlp48H2llNAbcI+Ey1v4gR/sEu9mCbdZKVmO2JaewyMYG9U0w1caHWcbW5d
DKFZyuDNfU889+IkCMjJSm+iXnUkIy8aQyWaea/On73Ueg9aPhHkk8SNoNh0gsQlWj0BUgNFIB7L
Z/wY90aH/0rQrGSzeh7rGOPw0v9OOHfRA5NJS9TZdvTt90DSoBatSHZ6bpcNEMICD77/sbQjXexs
DytfT6PTTh6FwY4Pry5buL4g0UfQRZjr+simkOC7S4Ac2flwn7HaSibDP6kA9UXiPElqE45Be7Os
qugwyf62CRQWpUlcz9hAyBJuTvrb9yfv0JeAg4C/zkcya8ajzyuOLMHRHReoR6u+NjfbmckWDkva
28b3d6RNQSYf2PYngY8WC2mV9nw6qCk8d3PObzENtTkkXkYdHGI4MtA3yKUhCzma2rA9h0l7LyzS
IabG/RnYDrKx1H5wm8Y/FqRAQZIxTkr1l9hEPSDE4keuC6uiD/3qOmlxlTNNX2g1n5QHvwof9j5S
UEbcRx9lH8Sl9mz66iVZ4QKUcNg3XYaqZTH0uH6Rv2rXeEP5Zhwmbi7cvDwuMjvlxK+q1R0nqFoQ
3eaFxUNSlTYyGyIeaoyjB6uAvySstNrmfu+jCLAvCrTlvdd9CX/oz246XBwZsColJbG2RfpQ2yQf
UB3KU5jxfBikDk7DhBCA0dK09WNK6kAa4GKo8or+IgwiaTiPTlyRMVeodYkNH5KSJU5Qkci5t6YR
0EzLPTowLHYdGVFg/anz9kujxz3xACaGjDs2SkeqMLxfqGVzBslVaL548lfQuTmgl6E+VpLUK+0R
TI2o42TW9aFRggnkQG49jYyrUTwzbv1p11Z4N4eYbbzJsfdFylGeDFSNbuw659qF4mUP1hYD+U+8
+u0i2EF0TbNHnmQHT8ugxNHFnbUru4AorXQmqimFp9qA/BgxtG3QeO5JBuru5pHYXhBaizqXBY9y
qjALBV2bpPjU2I6THC9ZavulCg86TBPqFGKtG2VdCllat4cVNEbj+sbJ9Xdc+BbCIrxJRwD3M4dN
rri542RgRDUxp5qDmvAGEL09+kxkKe4zKQnkp7mU5Joctq09/yBb1jwMZLtaFhM0/GYUDPqPa9cG
d2L2EVOAs0kOD5Qjn2PfqK3ncLCTwhd/IK9FSFFjAnZKmglPoftxtPtrpA8f8qHbOaIl6SH9ci0C
IOxgNiIACbgxm7ncOQqbUE9pSOu3a1gl7Mfh6vnDM6SXsyjn/Aj8rYlyV/U75P6PIJu52wsIcKnM
3zJ8H9BlEhugQBHfIZkH5+t/aN/sfhbX2iW1MG5Yl5Ri6Pfa+JX2jKVU8mE5/AMhdf6hNho2MKg/
Q/IcfJBf0Yj4Xo90r8IWNAdJrveBrGlLGGfhtkESwI4TlgLfgaUpmhzIbdNsGLukzL/QbIZb22QU
A1/3jOYnXMOzCJ+113i6Nn5ZPO1uiWP+8d3F5USuRIbzEHOYHXSyDBHihJKY3sN3KxGomH+VijGV
r31nznv80SEW/Pku1bcJwsXWaPCcKPw2Cx76SmEKS3JZb6kmusOKRGrXuh8IM1eRjM+0Zx7kEm5f
SVW4ztBMzY6nYlRDoHV7xHxO4hdH/07JydqISown1btfkC1o7yfzjj3vuK3tBqd4dfLLZ8Py3rEz
NFtWFOG2lmQTE0iarKPKZQSxhb6YVJpKPId9gZRoGiFhIGE4Jq7EnuYn5yGvHuMFxX2ZoulCrMaK
o42vJY3TZWSfcMBX/msqh/QuVuUzppLyjJHjhhzsfhhT+75TGCJ6Gu8dUxKEUDNDl7BIlyc2pD8G
CSZjbTVK1Z5VNgfnRgykpTVy2g/WgJW9LUkYQWiC7v0ZHcVu4hpReVjfJwva9cDyzv9fLx4cjzyn
/9vi4S3rEiQT/0fI1D//0r/WDt4/LB/ZE74Yex3tB5jDpz+q/8//MALnH8L3XR/TBPkYrCRIkvrn
4sEJ/+ESLmUR1OII8d/5U/9aPIh/8KqcwPQFewnbFv9Piwcbm9C/LR4C/n+H5YZgJeKZZvBvIVMB
itGmWRIks1reRGjJjVvggPDvvT5TaBDwRK8zYF9SD2v/TPpZ4Y4WY0HvX0vhZTXJTazcQNA8NFir
LXtmTbv6Y4nlLY4j0JfvPWLVGq+Kcd8yGq/aWiM6B0qeMKX0K+ftYNJoijGKrfnJz9aDJ7iTpnoW
9isSnxG4Idwvv7kAzxt2fvpQ/NW6+9HG8ztjPXOPL5/gp2T+mNRj9tZ5ysJ9gSJkJFLZbj9o3L5m
Uv/uqjTc0ps8ZTYjZIUOOiBlfTRObBYUkhtfxPtE1SywfR89PlLRLdCalaWZNFt2yLh0anElZNC+
U8D2joEPHsIDJ0HLQMaH5QYn7bqQOfwMLBDBtiTdkm5Z13990jS3FX9ZdiERpaHF0HogRXcu4SQV
Oc6htzL8ze4KQdZ4ybPwdbYcetV1MVkq0Pt8fE9ZPHb7xMGs/O1YrhhRGFgFTW9Gg13xHG+GBOw+
4wrSkfQ3727BFrHaeA0zdhmu36E5TRna1u57bjAB1Hl26FfjM/M9/vyq9rYD5yeUKACD30EaRu1d
nI4TpAgfFzoggOmOIpNRu1Fbv1IF9OR0zmorUqBGlpucx2y2qRIQjnQEOJ06GFL4HRH1hZELJ5NP
yfoY6Ks23xvnStlvmBLhvqwebrr/8DSLY+bzfiN+TsiKhGaYl3+8KXyZUpRjSfNbB8ZXip9nT9Ih
EI94YXDIyLFcTfYtw3fPOdQBmMbVk2JboB4xLNytqaaZVlBqFpRrTLqeGssC7ZeMBMVXFTEHJrmM
qFtOWBbPRUcO79gBIWtE9dzqXO0ba/maZ3vafS/0w2G8TwTemu8FtTe7qI7svKcKwGv9/aWr5iHS
Bvq079gQUtxsGixGMUSD9nf9+oVJPluf3Dt+W73n8mfWhT+JSLmPO8/Y9Os+vP9VBCwWetTrOUSr
SLE7iKpuZrpKjbKzvfJvtS6nv6+RTCX33M8Zb3Tzu/SrH9jdYpTKlJBS7Wbp4SFt0FJPMfQ9w4cd
sX6JCSvIFj0dvDXOQKW+vAPPrvHYzRVZ7T6Unm2OMHhTjBhjw9aPnPWNMSqMeFX3WuT9EZYYUu4C
uCVYUX0X17l5F1cJoTArL6DJEnVuTHXr8G8edI4RVORiz8n1ICXFuWByb7T5oy/JSVIeM3mqWR4+
yXQ3OQQQ2S5hSX2pT30T7vvE7E+LGEhCQpLXstWlkwUMiInG3JUT0EpFXIc/wEwTypVsmtjf5yNp
U5j8rlKutneRMIkcUvw26+vMvGc0kNN+bAaNV4JPCD7gIQbKtkun9BOb8LCHTvb87XzvKpwRUya3
+rdZhDO7Jr5AQNgE01PBwnU7QWqCkEA9oNWd4wcPbeLz1pIdUDR5daK/YgPmL2TicaFIoI9RFSuI
yUN7h2AuOTCE3iCTAyeBDXxYrMeE6GZk6it3AhPf4tvZHuzsEik0tVxL8uZZ3NrhSOR5u5xinvJ3
HGyOjdN8+NLr8w0XMluHysOmlci/c9Cv3FPxB4XkfWMA/kPdfldJ1yLF10uefcNtj0nCpyCWtbqZ
Y3RuKoBpF1bo7UVN+6h9jQYwo/qiCH1OsUnI1LoWoRLRMoOctEVoXL+/1NE8eP65zuQvXmvZ4Avs
YEI56JMqW7enjhrQbBP2kU4d33yGftt69p19rvT600yyy3ZRsMb3wFanV88YJHLA9N5Is2pLeyVe
qWrKffYgAQGdytIeHyyZZDu8sASFhnrB0kDOvLm4yY09LGMZGxxXZ3odYSoN6lbhIR0GzgthaHW9
Oom+DYanTpVUvy1sGRue7yVD27Z6sRt8NhKt3mtuXMIVQ0jfZ52qxTRpFVt56K3plwC2vSmcoDia
dGPP0ncePpROvK8sJg1a7GstgSNOOj93afVGhZduU+0eHRBmpwCh/bbIi+XeZRT1MFfDJRf9sxPk
yW9dZW+uGdu3vkh3Eyatx3ZJX3Gxlid72y6YlLY+Gqr9kHPExZby7o3G/6raUhx7vGvHHtDb4+Dc
ZDoOgAtN/e5YKTVwZTyYY0aDbvblASypf+Z84ahadeh0AzjIlWcCy7KtvdkQMh6IJbiGHk+BpjOd
vYuUi01f6d6bS168Zk5+QG1a0yGO86EV4tm2bMh4VSVfYub+bNNHwaMJ2uAol0/dBPxXXdZd6yX5
teDnOeqsdZHLK3Hm0dlChf23H05NLs7fXyy5vCAUbw//+0vffxgW8D//RBqu/8L3z79/x8383yA8
PgdH63uLncnB1dBfkvwtZSHv+r+KwfEZETpUDV7KgjDErIBBw7mQcIn2simeERdfrF6pq0Hzb7V9
/iPBM4m2txzpeKZlLyeJw9/Pu0fUJVvTdtMDjxP77P3PF3yR9hlfG5w3q742UKLQDFn2cW4HWqsE
8UHfGzPBzWyYxvZJNN3ylDkpPrWEucb3T/1hqSLFXS3nDuJtV+1D5O9RoDuDSYPFvnKu5mO/mMx7
koGFJjwCDhrzmATZQbmg51Lhd9u2wxpRu7yaJuiR4jqR1bAGbwL1soTLuEt6lGjsVVRk0m/sbNPL
djVWQ1yd5VHBTMh7L//AUm7Tnta4RocJrF8ynFKFBJLFWAHh+iDxPZAdbZCX84pDeCbH4Z5uCWxo
CKC1UP531/ImulLeJ4g1Izt1/X1Nknn7NTGevjFzqrZ6HH9b8/iSNoOLfcY7Ogj6d0vm/pFm+Mcr
ZwgdVvVrqMWXpXs2nl5TR7aOQTq2aL0CNLqWT0XATM8GCu5eU4vhXWq/u6qaTk12DqjZbrUmLKQj
+C7v041pYYQoxoVQ6gdp18uPONEeoAxiA9lmVrRZwSlskuVE6Pj9OA5vjGzKneWGzslLm6unjP5s
GJO96Tqr3uk+CG4NecsqtE+Jp2DSegp2YsHDs/WfU6gYaOP2BmpPEL4MALyRAWhnp9EMrvyKGcaO
3BGoXkJNJwx1KFzesIWnIv6c7qfwwa2nzAZ2qeNuuAD1U21kz9DHGO52RnwY3qHDAWrsyDTvrDbi
13JY5S4YQsDhLMdwbU/7pPAovnvQdigjGcpjYUztkakshVQUVzxPaz0F5A8NsP4Ej5rR+pS6anaP
iCx+jMDEAa427tEYbEx6mrAonHIPBY5RA0SdIFABMVwkhvYWqyY4C9MftrYRnI0Q+yLP1uynna6b
bVF+VAuxkv7KIMpkitvIye4CNuwcnzJB9g14ruuouEiaUlfLpM4K+JbIDox/Y9hGGN6JFfK7gMww
qvw05v2tDrTzqAwULTIwGA05lDdmiCdN53zDIjNMICukuBW1lR47riZoaxvTX8Xr7Z+KNPqtlUDs
wa4QSTqXRzfBYzyVXX801vWfGWbeJeQk2PlwRHZ9YH+WOtx0MrmU5L0iR1GMg2BppYtrXu0ivs9K
EyFpwFjGGaoXj1GsQ/zjfhjc52wKmo3s7XOXDSt5AY2Qxux9N3O9EMoJtljUH9Lvq5tXcVHGNB1J
uy9BQ+PYQN1C1ug1xI8x3CnMZttZxssmwQUxLsnFVix7F9CxvQDrq5qV61hw3+Gy2Hacb9vG4Kpq
WgQE47SFMfmDUF6E+8vnnNkfXYIXOPaQlXX1tZsg5MFxCYACkPQ6Oq+8u/AXJgZZdvtzjt1jQdRT
WWU3XbnO1vfBE9SBcwHEt/Gd4otxMtLx184LH9sgfRE2xp1NvLZziVB/XeZvG/yNO0TBq+6WSScR
WVd4OCwSvAMFwJk+kNKHq49NErBQVsnJtFzqUr6mJSqjZmVRlt8DGsYfdoEkW+OyNabhp7M4STR6
F0jp06ouQFTvCG8/hmyJoYv+mGwoBUnb/PDcgzBWPdJUYd4Y74eaLbiFQmSDKOunnT2mKTC+tnzn
WkRZZ7JcqZ1k3wr1s0/d7EAax1sY57+wnrqHwjDP7TJMxxgb5RTPG9u1NoYqikjbKOrt3HrygH9W
NoNFIeYpKtiB+etF66bFrTCefEuyu5scqqqufEuYwzJAgh9dzxjZuso+uAsy1CTIX91Gneyy5JT3
OCeGxtCRyxuJeARcEulU22ZhGdnx8Zl1/nOg/scFJmImgA4rbr7ZvtJ/SwOyJdmQWPcZSrPaZqJP
nH3BYL5x2+FIsBxmrUJ+DcH85RstbWEPt7at282ymIh+DO9sWTtlJSLye8Z2km6xm+UfkcUfWigW
MHPB51Q+YMdAIj+752Ta2Qi5/VAeLRc1C8jNLfa2+yFhAeBRvFC/+o9NkVPes4jajf10hKORYv1R
H3ER3HwLj5vJ1G9vsbHCz4lQqDi6If7BsQAuFJyaBHlcmDc2Jey5a9tfiR8yJc+yfSfH+mL553DS
X2ZZGZFKKKvMHDrzlH0l7qRORTCh/HYec3OxTkjA8fCtShVcEIx/nXvBb3H4JxFZuA4LIPUnBid0
1VDN4D7+mmx3fBcBvjzTry9e5h+meHrzqcARyycpDS1W8sbhre3a2dtM7SA/ipjk98Fg+dkvgQPm
Tgd75KRox3skTh4dLVYiruzRGSO7Xdc0Dfn0OWbrKQnwfbn2Q1L4CEMZIBgOwGFp3THfRG5TfZiO
kUeV8dfIbeT9misOEGBy8lieTwYKfLOvFh5Sc4xPqgN67VsghUeMCOGMAqVVj5gGEVTZ5X3vGAHM
NQqnZsyHS9lzIUg2Fy8EX59my+C0qBe4VPwdd2ysbaHWJO+07Q+1K8GK6+5nLlpyL+YRArinncgz
MA7MMZq4ysB81I7zcDQKCHhhRTKZ492HdXsDV21th0dDI/yyEUZC7gL9o0wykmUYMJVN5UmlGNfn
sX6o2+VJzECMNKo8p0vsNa/8JiYWDE31wkiY1OqQqXNSuvh3psDY2QYdtGyMRweogUqfUrsFkjI0
V0CsT9rsSVaYwMjnD1XHInclS0apCNKzytNrIpHiqVF/xLb5NdjtxJWP4Snl2uJxY/VxczAwqGwc
9ZXgyN6P6SUbodemlB0I9jziV9TU7kpFxLKMnW4fihTUO9dfjoztvjbL+lRTEwSDCjFp/UiXmI8P
IDkeb1ZLE3IkXNJc7vXIbiX+i1zp71K47s0zGdeEOUb+gS4gKzgUfEcBGlqDhXCHcvfUJJp3xosv
P+Y1DtnTyXvqobjF3jzL+WYtgdwp2/4UXeKdK4jUdUFi2Nzkd6Vp9ZFbr2tv6TyEdvvFFVGhbsQT
1V5cg2I7wPB6qUOqCFoorDK6f0WNxgxv0P29g3Bk6sNo6gODTGo0tlXTveVInAXgRtZoTLmQCmH9
dfqNL8rPeg1RpPN+WxoBV0xLKxoy4q/HbhH3PnmJCCZQGJmQd2LSayEvqWOX2WfHzA+cdegUjfAr
xMj3XpofcKDGvSNTdVxkPezlYlhHrceUR5OKj/I0CLJ42mlvF/6PYGpeliludnGo5h8TArVZMzOM
s4Ou7I+J+J0tiZqv1oj1H7RQcex8X+2zzGYN0wU7MVcVnq/kyJwPxDBiQrI5jnVGkOLEFDDMt4vh
LZEW5VmVNLwxFlOg6afWoqoL2SlXsQNU1jEAViFfQgv8ZPCM3FfSesnjmPOohQQYi7sllRZD0rnb
r94N6fI/tcMitu3c/KmBZ+0b8XtqK4zrrZtGTbEuhmas+7JakbP9roduldjM55AHVcyKjrB74BvM
w9Yk0o6X0RpMZ3Ct2+bHwovbxyNmD9efflci7e4MhMI30fu3kb01a3G5dzuPQ0wM67Bj6h5KBJ4B
vPHUHm6L3VyRUgPw4c+tCg5mmUe3Dk6x9nQkJvuQMFvbTkm1nDzV7tt8rO6safgBNjLYuPabUrhw
emQzo25eyc14FjmBRpg5yRkmPXmqTgnEz8d2NIrHnHLwzjPD54TF/zlwkR+mYnwACswjWOBkZFfe
XqAd4BrvOWRNPzv5qUEKAJ3dmQF//c5qcNOSceEWKnicK/lIeb3StpxTYCTWA9ByCDwtZxUdfOE5
9n1FCErnxeYj9zCFr+Tc4qABEtZSXTQIk8UcIJyGsex18PhastQn0xSR1z4E9cRenPAYDtalhfFc
ytvomFjaXPk+/ILINx5rLT680MtoxKsFfBciWhsMzIRNxi2Aahoji77B5iRvQHhagrmw3hUTw3e5
hCNoJDSjVW6SjrjYN9BA+7zOEgZMBVbHajwEBh+POoo4fMEEjT+xTDZVN5BkEscbH3T+HbW+tRtg
aGV5mN51OcqlGJ9Oa6JsTt1XIvOYGAw8MwrnnPuUXuZyrw0mnvDjmZb6c8SQsWSawqMu9dZGIyy6
y0J6hEpuPRnthAWk+mDCgtEhG2MIDTydUNkys6R258JMewJ1LCvy03rfzMhztcUTurHU9DCFX2Ob
MKjUywseRYrilSs+wrl2C/sPPssefiLjR+j0b17+d8idP5Pu7lt/JRKUWbsLkjrhmyFBJMg6+tIc
j99k+Tc/Ic2U+IpKJwTLyre647Lsnf6NjJ9xTUi+ZhYcujarnCs68Z0zxb9RNPQbF4HCSa7L/3kq
PoeqaHbSQwPFc1RN8WuggyeSi1iXJ6Z93wbzyRakIpFcVEZW18Dlz2kbdJEcRz+wWFD2h3YCkhBT
7qrQTHfkpnyOloissa2i1v+cfWwDqvyEQ3MMsOxuCIeqUGaaczQO2LWx/rcbfwBbB4rNixojfwBR
sA0Rley68RqY6FJh9Yk4fvRSWx7YgB/HATD5pJnsJVaN8icoomQeH6dQNhFRuQtFNfb6sMAU3U0n
rOgPcAz9A7S+P0bxQ7Yczn7Q7jvhPOhiznbwsiOWKNlmdG5EJL1bEn2hT0OpGGfOwMFCcpWOo/dY
B336Putu2jErIZ+pBLVu0tIfunqiS9TTvs/aBxQyvyGycNss02++IfBezgCdqXtqzPopvGmNfWMM
Sd4TQXsRvffgodVdCm9EG0gT68XxE0iqAEdrgxxCr3GmcorsQq4RHRchuyvTWInnHoJLRtK7JHPD
IiZg63j+XQ/fgRKWhF9E3yfwaj/iAEzd6E5YSvmANDUJsmki/8YWSFHN/D1ln9vA8gHmnuwDYPDh
4ic0+7PY5BVP16ZUO0vIYMcwBzeuCDa97CZoQ4AZF1texyZ9B20pdln20RQhMaG1fy1j7yYtfNOm
8wTtgyLTLS9ewpoClHq7J1nnJZx/EZgI3Gix2bvEJdnqdIDCHPvICUUdtRb3W81xRNrp0DvtO+tm
77wuC6ldS8oiBdamoRreGAsEM66IA4gHYHhyIDLBnyz8rSV9TYqBCU3SiMcToHo6NnsGJQiqBBKb
OF3eVYCvvp7Ks6yGuzlBHVdiVk8y65hbtF3uPLNiKpuzJXq1H7Ju2lgWsL8qHNFzJwly5rDZprX6
gNuPIZN8hK70X4laI82BRV+xcLIEA6fmDCOvrT/X380maA6df5UGWT0ENRurHsB6y3nlggj0VjCJ
mMTedbutl6Iw69WbaVs7nZJv1o8EQbT2i3lU8BeGtLtYTsOIrgjr04A/G1HKU5hV80tcAoRMizxi
m5jvpUz3SOlHePGY2tsEkS12QJB5vUVUV84L9Jf2ogdY9WsJbEOCJ4Eji2jNl+soUhez6qekud46
C1ppwZxt8MCnzKiwLYokOCPk3prYrC1TlIdSed3WKvJw17rsCFXBZJzJ8fqxme7OWl0nDFP0Iyr5
iz/V4z6GHBfZ9rPHWmeXtBxrTVxf4lSlh5mJ8Cmj7KqsNVUKOsLIxnEqmqvpFyFHClZxGKb3dgxm
hc9k6wXTPkjS6t6pp89pMfqN5zKEUeB9T2OAURR0KXPzneOEUPUNaQNsQLqDQihilGQEIAizULe7
5GdczD+wIBOBlbsGNRE6E9GBSsNHIqZzUgeXdAlnuitmputdu3V9shwQote7PI+vfe19mjggLC8z
CHygaVgkaT2dt2+IN9ss5ihO3a4ouuFBWPdpZ4LKC7rP2YI9Sr+O28YtOiwWyRUBB0qeuPzjghjY
u+b8O4XwNtKqOfmIXCihR3bacbgB925ZgiL+WuJdbpXHfHaxonfIN8hJyHwywArDmXa+MNkqLuTT
jf6TCVgpo+ICmoU/bWxa8KQBpD7t9VfUAdmJ5C6K72BBjXmtHeZh3PnPtrOObtL66PQg8JzgoNDx
7kYAtnv6D5eQGrLa8oZX5ttrokGlgY8AkRXydSC6MzIXf8PJS3Dfoi6mWl6Rwr/mNiPCJScQcSmj
0WdoRIa13Cj/M2zs9Dh+9YsgsQgLcOaynpsy64nEE0gyC3ORMBNfaVBaWNgl3vGGFRSgKcOdo7Ke
8bl4lOySbsRvqlc1c8jmFzvAqmDhrE8UbKNQn8pM7Ehn3FBpAUj5JMB92RkcEsSnr2LzfnYZf9WX
qk5pL7mfACyTIgnSpa3z3zVBnN2UsNnAnkKIqzjOHFeK2eeOnvjUUC4S3HJR3TJ+IGGd2GSa6BZO
1GL4BgqCw2avuTDGvncZrh91+FyHzc0ZbHVv9w3Oab4BNyFGMUwcms9wxnaAr/TYYMnCsYag2Fna
5hNbodw0HWBenl4nIwsPg/M3D3L3bP6q6U8jk8XTyWtRQojKhnBaYSmqc3a1xSoqT+EbpOiltWX9
zVjKRYRzvFhmzPhA+O+DOxzwR1uPljFYj0znABwmDINxlb5Xiau3cULRwMgcqtSEc2kevXcTGh3q
I9NMaLlTnJXu5P0EmTBdS/tGTmjW1zYsMvyk0D1m4LkIuzw9MFMJbMwgbEuLrJl2Lorc0lwOBZI2
wquYwVpqoFsKeZCxV8btnjtv/fgRkwp71oTAQ3QYbpkYqsM0p5im4nsSrihO/XVIK/mF9hFan9gR
/jduJP3dpuiyH7i3LKOvXjs8nvChYPGA1qs5ZnZpB9EjQXacLfmFj0A+l0HwuCCt2oYlnIWqfFpE
cBll/ZPQp3Irwo7NBM6knmxd1MWUxLaYj96CxKQHyUw8jhPFLWvvKvaLyO+QRZVRPJLpynLVU57H
gyFlkqqNGzYUSsg2fO00ivi5cfYrTAzu2hr32aydgQuztS4gEzckialYEvJBhLVkXUMphD4t1hdd
VdbRdLGl9Sy1dobJc2/xjosPsq0iaAjJgcdQeeCZOrIV2/Z+8zVy4OOpDzalERIplDPeRbD4A616
wUw7vhJOguvDTJcjUwOFMRWRGeHAKwa1EMwzRBhQ2OcnqzEId+mvWOfiyNFkXC7SC29hXO0LkuWq
dJQQBR0fdO7Ic5m32+kYN9k06lvtEwPbpiJFkZP7DyEFVKDx4hZt20bkmeKETLkFF2hX6FbJ/cIj
gN6CJ4FnXJSs/sR5Pu7ppGfzZ5fqy1zpGXHKk4evCxZ6158IMDtCh6O+rzRyV/zPmVMS7x4G7rEc
2TYzwM3HJiKJD5x1rbejyL2HFNk8eo5Yc6TSwNWs3bnsNiX5QruqJylBDXRjPZWLZgG2zPlTW4O2
B6H9aqtP69t8v6psyhKXhM6UHymsClHqUqywI483rS/zqF13+nWWnTK3HHZmbv3RS1XsEmfV/qxw
0oU5lWSpeTIweJyqLn2QJIzuUUTl5aYzu5cytIGHGpbNQprrpTMN+w60wDaZ4+LOlHNUjDHZOG2f
7csSm6wXYhlw4bjqgeQjQzKcm9M3N3v2cUycsDc8wbeW+28JB4AUgCagm6CZg3xzbWbyq5iCk+Dq
6sbbhzDVhYPbjXn3fMcddmH0zHClb1++AyrGpbeO6SqNZ3bpC0sd4pgB+EatWsgO+qZO4+T0/XJi
gUdX8tOoyJ+nDkwruxs3qvyFhKRvOdU3pyIb+yeG3XJvYP+5M+yu3Zi4C6Jx1JPewqGoUKIAyY9g
lNyGuF0OHkXAkmOAlgEyy3C9NSFcRoKU2K2wQkbiKzw2qW1vHxjy6g4JOh0z+wW0/ThN3BwC3tcW
iCpE00XJXRj+HtUo9xBr4HWI45RnDCZhBOuCC1FV1ROx95ix+v+BPhh+/dmYlb2Lg5Sc0dENI6An
OYlfy0891vCQev9Fm0OwqSrUGlurS9yDD+VlSKtqp7TxYTGBYL1S30RB6F9o9f5/cXceS5YjSZb9
lZZZD1LAScvMLPzx5+4RHh48NpAgmeCc4+vnmL6sQKR3Vs30tjYQA30EzEz16rkHbttHhF0Qe2Pz
ixBRyBPp17yBl5E0JuJpKqdtqv+xPcCUKrQzOl4ONWjmc6bX/iG1W1JhgDRk0mQ4oNT1fFr9fAGF
m3yipPFt7AK7cpN7OJWk21DNpnjvzQ6EG88K7yMWHaxkfg2U7/3qfaXQYbyIGigP7JPlpKhnbeeS
GeYfEc5uvGaptMyC0NjZ8JP2aJIoxawb+9Dgh0U3E5jVEmb9YfFNTEkdZFloIT5YpmGBzw3IdI/l
JSXufg2zkOosfstaoijyUajuiEkprUy8uN/gp9qHMC8bTMe5JLAem3dmX39liPvRn42ZgmG0+AZU
H1sflmuVR+sV7oB9bPrmGWnUdEgKj1LviXJHoEhTfyI4H+LcS1RzQT5L5Lk5OoQZW42hzdturj6s
VMftpkr75FJCwtg3RE+Et6VSBlEwjTxItahPR1KcBm8YONB5Wr46mVLb9SvlzvbwWguC6Lrq0OGi
V6ixyjuCmNjK0ReOojW5oyQXhx5YateSbHTAeSuhg+kOd8LAK5r0Fma/AaHM2nHaY2uhGlE3uRES
DZnMuDvUenyv2eGTpdBBwiIRVZNMFF/FzcPXiOEZ/mpvvAbhJhFxHfllUxxNf/mQGwEYwZn4pIes
nldPdFwUs0UDpmqEg36i6tG4DoqxuugPPLYRHqlv21Y6XAV1pejg5u7tBVKcnhIbn91JvR2WzzfI
ShNxCAcNae3z13rqFTOFzWsHjNS+qcJP6CkeQzdNzhbPJHcsnnOT/Y1o7Xgmxxq/b4x+D6i9PKQt
sMjFIuk8wQQe4b/Y4GjPfaOu7tS+CpqICgaA0ZByFIwLQRLJn8nOCZiB8m2Q0lSLVVwoG9gTmKO2
MBzoXsYo5/60NRrmHwTIee+rGiKXF7rcgJHFI0EzMarwNYLVCRyeaFQPOTN7i1wat927HA7wYDgw
6Jc5oBg3eh4zEqrBmFMA0Ry9jkrXoO643UBkFTjiMEb9t1ZQm5Zhmf9KQa3QLY+/z8n36gW6Re32
p4ba0K3fdN12HUhEuuvaOt5bf2qoDT34TXcsNNQIl21PqaF/aqg9tZNue+zlifR6g7fAdTEDw+XZ
ElADiyb3vwNv8YPgrxJqPQhAwCDhRrNtuIFjv2C3NKmNoU5Upg+gUXdR44boB+sBDHM+P6S+S0VO
oOBPMWNkdBtBZwH8QD2pFSH0b95JTex8t4tYO5DNqiYMmboYzJFMLJs3c2j69oFK9i+FQZfEqiED
AZ3l1pFm6QcjjE21dMC/7rZeZjNKjnjvBOGdvM4rhV6vreaJiAoEYmUwJBOj6zQqqdV8HXjlJSl+
gD761STM+2kXJjLVobBw2jMQsoQJnZzVYXQlFlU83sHCSbNfSZ5hUsnQVBlwDcqQaAN5yaysQAa9
i3HdPovjWKRA+6Kd3SYO6qLTQBJYbn3hk8lErIugeWpH+mcPsqgOHV4QKJywXlEW5dh0MHWFPzZW
1XNudC15CeUXQOytvt6a3mBOl2x+dmo8tOgCIoGVp69MZDZVT10j0f5oNX8gvpCUPXBOb9wvjpbO
9x7Q2DymYosgIXKe8Qfp0idtsCbSyfQPuqB47OPhNb7jPHY74uc8vkh64ADQDkkPon58FzLcNsJW
Pxt+8W6Iqcmo4/bVRI79tHjYZdZp9IQLbNO392tJ7MFWLcJ11Wk0jK+U+B48S0sO7WSTuMpQ2pAi
LQ7VtOboxDFh66qLdEjl3KSM9HPeT4w7AAN8kPMXrYTPM16gbf9kVxOxYreH8T4xrKD3sdg7ipN/
J1TRHdwwGcBqoamVVvCztS2zah7HCM7/ss02u+0nyxir0OFqcnCky1Cft+3+H4d5uVoOG5mqkybN
23oszFfwa9tnOvLltvnt8/77y1pqnhkBrGjk1L8ik6LF82qb3ZaNgENPmhMcK4/QOZvLX/fLX7DN
v1gts3OZIjAaoEfIbDwZ9amFFZQrGTGj7D8n5c9ZOGlI+Ld52aYt0wyOqtpI1tw2klUybyfraemB
hQNcI5bzN4d9sWz7+HqhA/i3u2zbbN+m7Jue1+0MlVJ9iKz4u+22j9MogyQbGDxsi7Zdt2Xbb9uW
ZZ35uqW4lCtc/SeQvd5XbRkdsSFgGFIxqTvErIfB4BHZmsSVdi+bps84Q1ui1+lgGEfTbYCu6AYy
clcj2izH2I72YlaORaCJQZ+sCbjZ0ICpD1/C1D5DcL193t/tJ8tuO8tx5IvcjrDNS0u2fLGMkIN5
yVq9ukyqdKMOv9iHifLka0+25Eo2YtZv80mOSyOaFlb90iQFiYdcrh6jL1ehTqHK7NR3CVeepx4W
iwLmJElp36EsKq+wlMprK6+EXzaKZFNZp6sXx7apzA6ubRxJu8DHgDCZ//T6EP+Pzkh4QhtYBR7X
pXsjy2Q7aTl05ikA/bmL7LzNyjYymVQdkLRi+G53AYPH3ar+naJsQA2qlkycKsBI1l/B+m0regpI
EvR3d4Oq3+AJ/evk75b1Ge9IaNeD+k9meQ+qlqluQVmWiUWfrImM+Vyr8qoZqipEENfGH873YTKV
yauXG9/2k6WaXNY9kqDUzONzqjCJMhlG5K/UBY27XlV1uOrlJpNEMSmlJSuMTKMAEaGb3s7jRdfi
7ioT09PxGi5TwrF4wn+a1V9ldeh66w4AcqRjpwBajsGYQX29N/FwcgYef5MaPW8TWRZXzje9nI2D
nZjrVfD9o2L4wyozTuXYXTpFZMxUpZO0UhWxh/1zWQbfuU5qYsz9cnIH9xrrxUR6ejQphrLX5zas
GLmkFaZm6uzL+V3USc7DlQtGFg5y7cBmL675/ZqDPdiFFiGRDIb3LuwnokPyT8gfE9r+2TZgKoWr
bl+DIbCp8KBFBPbPFvUneFEMFWWnhXIoEg8bc7UpHKMHWF11Vf5mxhUJA1tPsbJuurM5E0qZ7XV6
yx+FKySszDu0lt6OQZ+1HhAvRIxeiRhixdIfZo0KKSrOg2teDFTi+jBxZh8mrVmugNs1XJOUn6gt
vbdM9d5kHqDAPxbKvKyRCaMc+nm1Cb3GqmZq1mV+W//LRnIQmac83z2aMK5vn7PSM9wjZKT+S7Pe
+gajuFnr11VVwNZXS43LZAInCdX1ZJ3xckQH51AayHqZWKrnJa1O7CRlXnbatuk1nWjci823bVoX
lJS56iEl/5R8yWQdcHck/8U8VxkSW3Ea+tv12GnoaL18AniqS7xtI63/j2Wyye1TZJcwmX4Q7G4P
Lw61/dRxhiJuL9jTyY+Sf2v7uS9m5Ydm2slZ3/TqhbRNDPUS2mapYyT5oF5f6MiOVju7XLDq1VLJ
22zbUFqzl/Ne2/bZVt8Om+RWeX6xkPobDvfiY2Wbf7rMpQ+/oxT+6FIyieSMK10mFOFwqJdNmS8B
dt02ermaSDun8p+v/+WgLzf9Zf7W/OXYszlz12mDezv0f1kvm65JhbWP8eOXz/j75t9/0vals8Wg
mqJOj798A2lum/xyCFnzcl4W/rL7bf0vX8fKT3ZnFNdUy8xfJvnPWZwaDnajLWfZYlu+7eBRXHSo
1/zLtii0ezxNnBzkrzRlzZD7xu0jqqUor0VyWui5gnRmMi+odkE2tdRPKHcwacpCWZ33NaPhbUtp
xTg84J9D6jDdVruDGizL+l8OZ5ZAkM2prqlpVU1Zf/skmU/b9d1aB/mxG4aAonj1lWR3af1yzO0r
bas53c+agRmBUVD4N7bmB7lXtjtCZu3IJSl9uy9cTN7wLFN3oWylFxRFhQm9EF6n5XUaMZO5i6UH
NKm+zjYBeYqephz0nTc3Nq8iosLXtOr/nGjjatKVUfPFmjn6TprB7+3gJAA6FF+bpAHPedU9g/BX
X7fZYj6muE771BQI8Rjj+y90doggKCiyDx9xwT8KdBQkPUUtqqK9Y7yN0Fdeq2H8hJC3uE+6BSyY
YX+hTiE4yNg64zCQjoIeoCPpkfIqw/dtIkP6NWnjA9w6qkeHMsVECnBbRpiuV6xj1+Jl7vYe1S4Y
f2n6cJps6oH4LY4z33d2f9R1ul5cO0ZbgP2kEg5NGHDF7PU2dpVQhIxii9lBE+ESzwwm6N3/3nE2
8ALWv4qzPf1e4oqSj19f0ArM247/oBXYv7lgjW1yZwbFzpD3fkbafP03cDmGwWqKQBziej8jbbb5
G4tcX8eUnowLFepbpC34zQOR7nqGT626a0MX+D//6/v8n9Hv1dONfty9mP+PciieKgIo3f/+H4ap
w33+CybZ9xS/GXmBCTyVCN4LWgEPom4tyI+f57zG9xXD6bBI39pIyXYQ8erODY6RZrwuc309mro7
URZid8fC1xWTkSrrxsufaywSO0L0cFfsEyhC9domCF+4yGW8GWqom4/zQ+V1byYUb4dC62uSbLMy
/MXA5KEY0Vq1IbVWBTJtQmERCb/5eZ4wpAyMj2UYpTwDUMJU9qKOlcVH39Je0S/vr5TQ5E74VH1L
2zG5tFmFjh43n3UK4jPkd/dg5wqQVdopKKus3tvZ4BMAAtaLUudjYEEoyxW+fwhQJrWTm94TD3if
xs/YK2B2EGCg1qf4QJne5zjEXJI6xd3SRX9McF87C1flmIw4Kc3gwa4MDH9MSv61PMclPF4wZsLh
oBhzfde4Fv6CM8wWvST9SLzLBNkMJzEcDLTIijsEtze7eGb7DWjgH8S+SE9Z2nvXG5vDmmKaMywJ
5ii5fynGGPdv13z0QkAHAWoHsqXdY2Y9UqgEB8nGESAekS+VgSpjI/072J5/mTP0D5h9NJfV1Onq
BlnyakHbfpcGwbVyx0fi8z3ir29d3GUPdLQeLc3ysOdGRjtjKHGgoiM7tTnAOdiCePDM8G+tzjxQ
3TLuPGCWu6XOCdf3CH9GxYayFSXKSpOPNjhwjALROWOiTAykjrt9tZLSXwFNuQCnRnSOVMH75xhE
o48nnK7130MQVa1iVc1AqwZFr3IUx8pTRCuedQzAgFytinaVg71yFP+KSiUTbTxo1Mr+zIOtf41d
wQNS+/peA58VKI4WSr0coxufElIYWyg6a8rdUjJL8LcWReKaQHLlis0VAunCcQU5veJ2dYrgtYDy
OpaK6kVx10TYg/IyYKOUtyn6V6E4YIMigvmKDdbEP1pQYVixogEvCFMaXnF0Su33JqNCMFOEsZYK
rEIxx6AEx4pBlgIjaxWVrFR8snDCNQ2VmfHALigvFMcsVEQzT7HNeFI/DYp2NinuGWHSdp+O3pde
MdH0GSV7XsNJ65oe0Wavf5rJ6+5G00S7hcpX95ofk+KspQDXAkVei7rwS6Hh0aeXb1e4PCCQkkdb
0domsG2l4rfppq6jebU+YVX+tlOMN1PR3gawb22Ivh2lcneqFvex+pqsLsoKRYpbzLeLIsdF5fQm
ACWnG815cE3YcohDTnkSvoug8PpJwDBtnsjNg6QzQNN5IOoWxaorer3b1Ub5RwHLgChxT3V3aHG9
hDqCNGp2YN45in7ntwhsy47n1lJ293xZ6w3/8rckxWyhTNDx8kA65Kb3rfEgmCvCnhUADDfah06x
91xF4aNer7/vs/ekXx8mMH224vX1ityXfaFW9kemeH6rIvuhf8ErDNbfpKh/0GYUvDBdkb/BBAwV
HTBygIYgmYQZOCh64AhGsHDt+9AfK4otZuNuhq2tCl+/QdparwbSRQpqmtPkjVx+YZ8fHTN4V7o6
IwYvgUabwfbTMeOD3Ho3ZA33UmNAO0yAFlEtTTW586a1ovEV9IbibDo8jCCvnqY1OXdUS0TLidI4
gIq52QWXCsRiHdxnABdjwIuazvPBCU42kJxza677BDuIQ+E3n1AZwgfO0WERrb5rdOtjlYO875eB
sspxic8TUuk7x4C1P8zZhzEBSj91ENhcAqwIQy7UfHgwA5zuw2rzoJv6d71iS6aTH52NlcfFWsT3
Y2Mw+rSK11QBvPFG8zhV07KrI9BuVbq8r3OqQVVU7PnTmlsUw5GDJOl/WUYq4AvPAQ2FrEiRMBel
3ff1q5Xm+kMZIIm0rtOUpa/WhQDIMETVY+YmLsnN7416XAfUHgeoTPZB4X2nZvZMxzc8aSZecmOr
mweAVeFdk2losKerhsh29ZwfdmE8647X3GGaoR1aDHNcFylRUyXf1t4iW52UHynxwDxYS71yr0dG
ureMdt+HLkUXsDT0byACmkNvxSdttZH81FCsKp8qrHC4aNiQUWq28oRBJBxZfzRuSZ2DQhK2gXFn
tSgWjT49Gj7uK4MDkzcO8sdwzZ7NauFS6E14Ba311jKTR8cGF7Y0DUVeZI/u6IicRt217wA37Ik5
pZg8LkeHogZSvPuqgYZWF+j6yfge0v5VP4ZvmhZLYKy7CclwEdUu2BnjcxPnyN66BbFtDLZYM8dL
r08LOTkI8A6uZ1Puv4VuQG2Lh9TOofwey9vxgk4DF8na41Wcw8kI9z7tHSFOAKdudWoIBILQiyiS
WC+lSd83Bh4OpwSTUIN46ABgK0y+jIQ2H3FEO6RDxk9xhnKH3Jicx6yUE9arIijP1H8SRQJIc7cG
BHmC3p/o2E7f/bFBmeqfzDT8Gi3e+2AJ/DuraQ+RU8xXfaV+vlm+Z5of7XtAgpyeCQGive+j7Dtm
SdQqFe6ucT4mi//dgfa1H9oPnQ8PMeufDOrFohFGUdp0r7X0gYdCSJ1kcN+76euQL9iXqbajIkZD
8nyHI9FjQwHNJcl5yXo4AJQ8C3ZDiGit65dDH1KVSm/jlNfhJRkvTttQhKpNOAIs3bcZZhqyKC1z
Y4b6/oNRN3RHMC4azBS+e2+9rsbxQ7Yg3QRV9hj1XFy9ZT1WYRyd0rm0dwBAL1FVfQRZgF87TzcE
dR7U/u59EKBHs5bshzk3PgEp63Vdju9J+1QURGVgFsDKTbNn3kfED7m4IaNH1JrAIL6bBvorTb6v
8/y5pHK4bJof+K8cs6KkCCV0IfoDqsr9d7CeoZIWhAT15eDGQGSsmKsPIfAR+nJN36pGFndXOGT8
BpdIf5iOV90v30e+ThyMNzs6j4kRukym3kEknlNLkGU9L9wJ34QhbPILIs352taY9WwTWeYqPx9Z
xgVAlxPy0C3WLdFNmUhIu9W5ZTWVaCTwIh6ZCSQLBt1qnpszv4zKt1G5CYXknq7riBZwqGOVzK2W
S1q/LbIBaXIC0b8kPXMLxr6IzcoKEmkuBXr8EK03Cf+HkiVWmeNYtG99eelsJRpTy301kZZMZAs0
eN+dlC72tkhagTrG7ZjSlI0NNDQdZdNZfUmbbyCErGs1viWMG1xcqKAn/H9fxRH1gEg2E/sqG3jr
omPoFl48xw4Yk6rjEs6nefsINR/CaETOouc7iXdKzLQtPLJEL8Kn22ppyUSO+GK7MOn2RWe15xfL
t1k/TMpdmq7KOZMHeRxr612t9D6tmoh1fe1O3rqTeRvHohwF5UGCxttpTSPEO9ADOLdymvO5bVd6
+5xmasY/FFkewmpUy3RYWucO3dq2s7ReHLBVlDDXizHA+BnHldYWnpTZpHOKfeshxZOvIIfK5BqT
A96alBx+xP3aPWwZD2ndkhZ5X6iXyYAWjxwREl1jv05YLqRu6S27RcVK3Cq/REZHoY6XgqS8nbYo
ajgxt7b896nL0xxLy5D6dRX0lcC1hGeltcVjp/4R61P9cgvR36LzW7Q+hzHmNFrGz+o/ym0kE89L
OQu1uqPwmF32fsKgxlA5X8R6KC0kBCURLwmAqRaGju3VHlMVvFLNYEwzRqL9gfIb92zV1Wct8Id7
4DjR3cySJevgxNRU+Wp1Czz9WrY8Ssx++dI11C4s6/xsdA+IbrNnP3FO1Hl/asM2v1IzmRwautLH
DBnwsfZAeSSkonAKf1dWFoYXfvGmtCirclCmnGJCdftqwMue5yWDOTdZDtWqeh4mwRrbIb8XD3TQ
Gj9Pz93qfjepPqOmC5f2jHIWDFeokUzxUR5Q8QeJRelIGyAdVkUeUaZdCCthe+B22f2kyv6MMSxe
mWbFG9LFHh43aXiwlkuxgbfczU5Uv4ZHsHcd3bwf5vHzaCr7zTqHHxG1aMBy09o3EeY87lT+wR3+
DrkDoKiAcZmGU8B50HXcFoYBYOCExWffPfUdZq6h60aXRVvsxwDJXxAEgIKjMXllWvQIjbbFDyR2
q+KcqdT2mjLUrNXlV6insoTmgHbyapHmtvDFNrI2ULqXbTtoup/b1q93mKk9yjocf12eMiKPGbGo
q2bzSQL1q4rgS+xcZm8ThiXo1PEWaQdyIynDGVL0a+NeYh0LoDmjkzAE+0ZlbJFiPs36Oh7lQN1E
lklaLbJQJLwrBaHz07YuxJRtT5XrdCfLGjXE1xf3XnYc1N7bIbbZskP3hpEFtTmkw4hmhhiILJRM
ZippWWOHwTLV3Ca5n3aUIUyXNKegwHZKahnl+vcxXZPgLkNQ47ZsWyEtmbhtQKKRnHx9wurjFkeW
FVG2fDW7VOdBwu0kk7qr7Z1BP++uVv+X/C9p7SWnNLTv64TqI9DxNiUFhn/01CmQ84ABNivkvBLs
DBbEoZx3U72XdMv5aFjY14j+WibLUFnk72AGjO3q78bAC/dDwU9rHaqgp7Q2zz4dJ0flm+iXk81T
rUCFgl8sU6ZjO3MyQdxVdriPlEFhqV6/AWxtfjJqHiockvQQrm+qAjG5tiK9TehEAjERcKApGTP1
TB6LYjnl2nQWBKTtKoE0RHoGrhFBWZyMGeSQZJFvsMoDUURf8gXRBpl3VanHe/n0GVfLY1Vbrywl
dsdls7v445cby3NYToTYsfxRL0jTTdqjDbnIUr9QlGRtmkX4X6v5OQfDTWVmQEnRHCVQgR1qyL1o
xdQxb+eLn/2+xYjTPrCLs0SKoY613X2ULtUp0PPrpPLiMul6yhKpkaeGRF1hsrOsGByyD8oPgjcA
pbtMh6ylNIrc/I1TedtKHWj7RPksWfFPl/1Cutw2lP1++ey/HlVWbF9vO3TacLOGETGzzks/hLes
vAqWy8ZeMdH1uH33bZ849+PzapiHbdFtE82ELeo6ytu8tpAkLAP6jTFyj0BVX5s593u1eBTK8upl
iM+tLKJ6gldxBeiEx4wsrNb5PVTCGHvj1D2jU9yJPLeKFCSytQwkReqSkStXrpNtMsMubMPEPKKg
Is8xvUktRAOiOE8Qmt9Nq1eh4i6Q05WU1EIh4T1c4xfP+F99H/kSeju+nUy3xJ5pwWzAIh+skJPw
lr2979cKpWwkV35C1ZLtsIomucR2i+Jfw/vnIvTTBAYi0CiKxnl7UyCD5EKOwVt8RZdCNdypNXKe
S/F4Snosz3EKv/u3zgdYhm2AE/7nlolvq6GP/2P/Nav6v9KLbzv+mQ8I3N+wRTRcxw8seMSuzzF/
Km/t3xh3+5ZNlgDhrbMpb23nN9wUdR/VrYl7omcRpP+TXkyqwPZVPsAFx+vqBnu9iP//y3yA5b2g
F+sBxyCKRyqAzAR6eZUv+P71mWiAyh/8T/x9yj4MG+0+1RKuvTjE+873h91gQribcTLsojiErdR9
8p1QRQ3CKxHET2uhPeVL6AH/x/U3hQlnj653NMeVvgt9MiKn1AT40fQUDfvcS9Z9qOSiCmuP6gB9
egnT1wZgV8Gmj6FdnOaAV+YAy7iuiufOHT5ZK2aEOjGRdihfxXN5ooLlyUDYfqdXMOSs1iDaPVCZ
YASf9dZ7GwTV+3RdX032/N2vwVQSb0CEv9zbYPX8EOxqVj44GVWSRew9ZsEC08fMnqs++WalKzHT
c1kziGz07jlzcEo2m8Q71AMpCzh4uzbNCSXOzgOBUjo0yd4vMOAdtfIPpF0n3Z7vk+pY1uNh7Yan
YYY3ZebdZZwxVAirP6aYjRPQB5TF2O+Hyd5PQ/ZB8yLrrrT4zU5IIH/q3qw8Ve6I0IHzi8zvq2Ef
lp4QadaYz02eXSFtvqV0aFb1TCR76dL4rfald8Z3mOB87akC6ulxLHQrcbyk1ItHfKZsYeb2PcXL
/V6f9v1K5YczEIQDVbcbIvdR87yex80HWJsg0xsk/FPx6JA/zDP+BXrV5Z1Rjk91rlW72kQNVdOB
zPSLm9bPPSRTfyXEbAzZw5oiHvYnzAQ0M/naLAT3tYUUyOpnP6qcimjntRMNQNgBH3CMYzbUxNOS
BMsJU9+bVp3eRcoSEWvLVwhyi13izN+AxQIqRdID7TA5ButznjzX7nd9dh9BZk7Xnj9hqav5eZnL
c7qApgq++Vlyz2BA39UDVo/z+hRzrqn0rU6TiqroGSOgufEuhk1oQ8vSQ2uQYyCL/h7JMUmJVg11
zPq+9sZ3hOi6Q5wPBC6d7Dh6DP2djtwOJxP72oxLOTU+FtCeKHCnbC/yM/zPGkJ1oCHt+U2HI+7Z
6eJXOCXWd5YXurt4LD8Vvir7p+yx1D/YXvaxziDJZ6MNYcgzPmRl+X0ZH/WgfDQLjO0yX/FmiAYa
+GZQa3es++otEuPntQBLBB2NijpCGxHWQy7mX1YUPrlO98osX3lapIpcnWdeNHBXq7Oz8gLFdpNi
u54S6woT6HkydlZvZY/bpCOfp6qcCXP4UXAHWK3khp6WTwHAbzABVHL1vw8ZFf2ZX2IDihHjbmmK
93XNKTKpcwc8jLmB/bmxoAn0sTKygyNCjKi8K8FR5P1onzETI1KlWz+asU335YIsqo2B7/blsdVL
4rlK5YaL13prbcu0xqBA+U5kqjIZbETv0upUSz2MD7Ptf/pzper1UOBPl3uwt7a21oCsB1hVt3W/
HK6AfGbXkPBqE/ngPFHEx4V5m8ta/iak7Omyt8yqvzNnhS5vCo+UiUMVvd2RgfeH5Lunwz+oB73B
kTYil7ogK6S2ekd/OjjHFHLRZcBsnIqBqr9G2FLcWmASn5YFx+JtkWyRtuarZE6847Z9onaSzRbe
JfvVIaMqClYRuNYW6IvVw2pJRiCyTBcJrpI7yXZlFDoXCo9kZttTtqKrz7iFgFbJw80gDkd36HYk
gtyskQVjkj5HYJOPZGJAEY3V225wwiMVnfa7qdBwyIKjkqVfYQB65CB43PjW56l6j6eKAd8l8U9N
5TVPBiW9uK9ArSvG8TQ0fXo/jdW7aVnax8GMTQRw5Sspux16PA2J4SUXgBAlbhBmHK1f53h8Tojn
m2tGpZhWH+kE3TlzQwqgCO2HeRnfwdaqDuVYQcrwVg2oae5fW89szmZUvSeaS4rN0h+0GnJaz0jo
kDOc6GOq/9dPM5ZUKgAbomD81EJ0Gxzt84rBAAq+dj3NM2HzCmxXZuqooNfua9MZ0FFLUGDFUn2z
Z4IvvYNJVtyN/nucdXcQSbJzn2juodbwwSDy/LlZht/LeOieXT2snkzSQRZOVirt94564uS6VuXT
EJK9gLtWfcQB7FAs8XORxuFRw4nmQAUxJFJP/zT2YH2yqPHxjeKF2xnDPv4x1HP7yozfQJqsj1OB
e3qFnPIKbzbdE2MHugIdfY8/JLdxDcknwmWepGF8cs3w3lajCAmQxW1H/bPM+9j+WCOg+ckn1SdB
KJmsSfh6HL3pSG8C0KYMJcENITOAC4WZ7+iE3CKqXAZ3AOOSp4TaIPncQocoECE0zQFjOjUglAk1
5ERhA3UxbvOLGlsB3zrFc2WuO1OkompCrazPGF8kqKLNnTuQHppWXiQ8KJHBX2KEfw0ZYoX0gXI3
7SDhOonULVL/giz7kNBXADju4TOkio1lrV1XygyJYW/RJxY+iuDZalByly2i7BiWTyjip6Qa3t5H
1x19qLuoax16BaZNXSe87f66qgkeupyYn7NGTD46jLxxV0gdFJrW7nprxmocLPMaRSs4MNXfbakH
dBlJqGIkrkhGG3mIlgPJArx0suA3FXOF0xVKghEovaoXonaeh2Osmk5duIScAOGpsx6nK/X4Zn2m
Tv9PObqcZZFMi+5cWrIsX7LfHWjJhwBw8i1GL4F6uRC2uL204P8uu56k5e28SyBSJolS4UpguJYI
MlyI6FhQbSPn3jaUNFOahoy5Iq37RFDbOXieXl/05JtE2UPl05BFJd6L8j+qv2xVkx5Y6mEoSbfI
rEzk/47Szjg5c3+WgP420XT+4m1WWrJsdT83Vdpf/E32vEnBs6IFeQ6faCfX2zbZrsHtQvRy+6Jz
Y51GUezi1vM6Kyssg1QJqExyFaZ2pARL5mHZQzNMmt8lWHw7d7d7VELZ0kQexKMtW/bbifMi+C90
WYjXvTiH1oCz+eQNZzk3o9yztzv31nbS+runsgxyYrZTJGfsxTIPq0CoQpigbnfrLYYs507uZllj
kvOkbk//YKhxuNzBfduhWZb5TsbAGL0V8Oh5LIGiJQEjgnR1K8VCFlCtbRmVJCfY9/ZpjhDidThm
ZWQJHUpKT51yscBBswGDxLrbBmpZFUFAHJ3B2wc6z0MR7Hs/Wy+WaUCI9xp99ztiOQybE0YORy9P
CEPHKy7v1P280FuXQQzbKGi/yCk0VPxpO6P4wfNMk/k6Kd0z1tO3W1BuyQqnO4SREbzDOyfzDwOI
9fOtFETO3voqmJr0diYthQ6Ahh8SAidSgmUDY7Aujw9yc7oSM5Gdast4U+I3cZQTXd4irOpulVs2
lPBe24RcvAPCE8nwUKz5j7zPL/Od72rkc1F6LRIj27IEvwi7cVbWThlZ61uuQD2eHRVUkVlpyURO
vSwLsUYNyyY4b4/LW/mBpBJuTY7/uQyiOAV8ah8lLClRSHfJiEv78hNma/5H6LjA+289yBazQf/o
LE3ZTeKa22yElG7Zma4G2o5c3rewz4pTpAJ0o1KQS2ub/N0yivF5im7bRIXKp/zdIWbGKodijf+Q
w+SyXxjp945DOdAvu/3dvi+WQTlz9xDduBzVd5W1eu59RY80ESxiUQXN2u2qmvh9/8OY1OuoVFWw
gLf/nIwdN9K2bCIAjcwcmrnemt4J1M09puHFyUK5Rdmn2i1aVBmR7CI7y8IXh5HZX/aBvnZwUuuh
VD8+bq2PRkxNjGx1O9xt2xGcJrcF/4ZhYQ0j62WClqe53taOBLH0ggsFmw1CZRKAr/GCgnYQN9Ol
I6oLvLUq27P4xEioS/nXJASDT6uqoxAfklle7rXUUPSVkV3Xt9CYm6uWxn8WsEZkOziFYfGphSR1
kGjuElMp4NfTQ6PqRMLahItWJGH5sChfdh4yv0ZPZdaXJ68EJ9OgQAQUAx2Rat3bRB7b0qwRIPDj
l/4NjOn+CBf8R2HX7UGC2FKzL6FHmbXljZCW78ElI/hQkUQpyR31qORvC6/yW2SR/CCZROBJTjiy
n3pY8fW5UyVNseolJOrV6AfK/lfltCXGDuQYCXio3oF6Ci19mMtlF/sJzz6BFog4WlpdX8RXUl2r
Kntycv2zM632YYCUdO3URFqGM+5tvE6okODRO6tNpdWCKCBlt55R6vBF1KM9m0wuwQ0iQzEsQSVT
39m9o1fnRD35PceHkWI6Nk/J8FMv/BOJ326R3FV3omuMYKuwViwq1e/0m669Sqvhhx3TdXhMGxCM
B/MxVO9Z+eEywRMFdFTokHdTZVUFdh+MelSHomIsj8RTJZ19vPn2gOnIG8baMSYCeFrzKdIPkkBY
tOipcaoZ1iBpAKn8dm7Jc8nlS87fDh+aIFovUkOsE8/Cg1dlb6XUuzRhQpVDepZibgmuS4tzxHth
W4i1BJ6ILXw7KfHeJoWfeickdHg08eNk4qiORQ+AEz1lSIjEhpeB++AbOdooGgfV9ZNZmUhJeW90
H6mW9nF/V0lzeXdJE/wulBE7zQBBj865txmM3WP3Opxj7DYdVS4nk0YuNfjiyLTmsy7VcrJCq6jc
8vvma6hOjVxtflBQ+SDzTqmKIGIy3Tuttr6ao4lVcLTQGVAdOpkkxAihmZfRHwT7GqjnJvI5dHR3
a0kovFFKkEBpQnTdJhG7zRdRM52z2t+LiVaa9qgG/RH4GbK8pLhZayUJBg6+U34nCzheQww9QAEz
kdn/sixtd1qA4UQxPZCQrV43YzG9GsKWck7zQL+GQNGIFSso1yNqWLDSrvZ29Nf0moAgO8amCzoo
qLCKQ5BGHUkBZEdfqUnX/fXJKJ4XvfTISygMbPO27lb/Pp2rdys+1+cuceBuWe5n01jih6mJdy3J
6adhMKr/y92ZLceNZGn6Vdr6HjVY3LGYdfdF7AsjGAxSIaZuYBQlAnDs+/L084GZNSUxs1PTczll
VkoplWQEA76c859/uUuCXeG7J8ptdWpH3ToOBl6G2PkqE6d0YucwhMJ6N3Gtiweae3MjEe/jrshW
NQ56GAjPKExDAKlOiFsMUDmozt9VDNuwL4l2JQTNY9F3dx1B6bsedzUt7+UmCvBCnWzt1Dq0H2Ot
yh3MCHS+Pa6g2LtZe0y9zplvaGvNq7OtGFnRNk4p+6Ztd4TwphhB4BIWEHytIoxGA3383GNVseyd
ngQNpyciSoMxbkrd2Dcm3vBeTD6yssrj+++gS36vrRTXlrIu7qzwvchFhhNrGKZhFQltrjDGZdkS
DJ9JvNyzAFah5hPkJhMRnaFoAXzSjW9wzp8SgcmlJfKdwg2NFOrqPHXOPcdZ/2S1kbsZTRhdEL8U
LGi935LYkd7DPUAEXs0wSIBuUenlsnKGDYkJ7Z3p4sDfFW23soSplsWcUaphaWRhD79xSgP7crAZ
gUMQUOGDLDSMrqxmS8DK2mgAUlOrfZVRfrQ80tSAWrdtMtULgbnrAgNVclsHD5PV7ltuMFnCU8md
+mKF+/mTzNLh5BeR2gk5fhoggWKLiRvDMMtDi5AMSywzv+RiqOADk1VUgayPSv8KM+EbDujfigAK
YgHxAW3QboLhvrTs9oT/O/ZQVs+kCzbm3ZSoa2kb1RYL8Gbj1xZOFnLQH2qMjqo+S1aTnpmkyOEk
5HJToGeBLNuQwpp4co3jNOaj5QhXQ4NtrpntyoHwsMDimKy5NJ8I14QNYVP6b6yR4JmC0AfSegJU
ANG3jtiajgw5SlgMkdV3FObhAisecoSQoy7qmf7tpPnJwrEfqIkXLpCRLpLRCM+DBonahu0FGA1B
umkZZkRu+b2Rc70JW42kHd4I4airFtYJnWjAbd7oDQhEuo2spoH0bGx96XkrKycL2Y/wFSmxsxlY
oDCV3XtfT4+eZseEtDc7PSnSfUzsQzEwLCE2qFn9fz10Mx377+NCr2Tuff+3PcbK2bef7G5+/8J/
inCMfyB8MQ3bQlRjut4PdjeO8Q93Hq15bEXbdeSPEhy+AiMbm2kdBjkmf/XPkRvfTnCIzJod/vX/
YNxmf5y20Ri6rqULi/fA+7IcPHp+nLaV5L5UKYOqHRNcoJ8g/AKD1tafRrcxtzPyV9UwnUauUmIe
6E17b7A3ORaD0ICNTZs4ZwWIml7csnty8+kYmfLZDexwYUVkcXIJS2NG619SPz7hRr3pNbFw1SlM
0WHmZ0tGD1Czz73CSVr2A9Yn1cLz2C5lTkIiUPs1Guw5k+sBZc+GDoVAlbwnMNwPMH1PzslsYtyQ
H0/MJeddGTOdS4gMaKeTU7moVAb0eKWGyZSVjEtNMRDRKU47Q741pU4ANEbKhFqTFX3TiDD0MmYQ
5dQsUFgYCxWRvdxB6CYE8k2NA9Kj2jkXRPkuzMG4xAk7WzjfOkY1lTeTXOvepLMRO89KT2bQkGYj
VpbWb8uqfWoEr63qFTKS7+DIVw2+7xQG30e5ciykA74EIW57chq0R8eGJ+6b3Ylgg2NQ82k6RExn
WffQ68kpahJslMWuzXK+BBpzqe+1frxElXPWIv1I+XHMPf3i+fot1MjUysaLzxRtPgtT41Zp9YZc
sXVdj9vITk5VE70ZhF94WvSZ0MJr5LZPZiif2xgBFbBFvXZy9+xYwzYd4hNJeC+GnI5jz48ZZ6fe
6K6h7u/NYO/FzUZwBAoz5lqfLkKRMGL3W6+KD70X4RmvkRmuThHSLWlEp2L2nYs3TtduGoFnCPIZ
MyFVsYkPRuqde6rr3LGfy7HeONp40Sf71Iyf9QSqvyfCNytlHcDYPg6SIY1tHP1S7PoMGyOF5aeG
Ze3Cco1dyyvntY9h6YBFJbovo7GeY9zgApnckUnjucalCOWuaMKDQl1gmMFBr2Ks/GAoEOHS1uYi
nuKv2AC8ySB8K5vhOn+MhTbdSpdFLaYno9xC1noddeyauaESnViozF4Qt4wbbrwv43aJo/jVm5NW
qpwIW7uAbG6SGmYRzm70FwRGcGiiQwpGZMgz02TAcT7BYjgaIYOpYDxGYfLmkla10MlniAYLFQYD
Mjnd5jU5lXKn63QjaEkxTGLabJ5wIx/i4ckmOrovxHNo0U7Og7UiPlGXv7y/xkjY+DASn4WJbdBj
n9eWwZsPmLJIsmEbDMmLow9Hm4Gj4KmE6AhIncowGM+b8dLNegg9epateqvimkOiwc1fwZdMYJfH
BxIOTyn1mJ+TFViNt2HCn5OUgkFNl2iKT3HfbErFWtWqR+zxOzVsq7K74rv5VGnpqZuPA/crUNbN
m9or1VUeDFeTR1IRDlJ3v3mkgDX9dHPK6TY/wVYfj1oSn5BJvcwfzLwejaAnebhfafl0qwkj7ww0
FYS3zT8SKRskg+Hj64idNHk0Wjld+lq/cDVu8wADUzIlrIrvV608fp7Yo0J1Mf/tJRkc9dqb5C4S
7lfPWE4hZ4Iv2sdWC5HeRqc4HshVnm5JwFnWd81ThM+hmsytUhlBwBwFbTgdbUmYrD9rQtJ2k9bJ
2yDEOoqeezLFjGh4QsmwmReTV9abMjJvfoMpXXpr+KSsznkeCkLPY3266WJfa95jUNSbSirgAgA1
C4ZiNl2cariEcngiqXjVZOsiHbCxGm+O6vGsajll8ugFOOBz5wUPd/Ugz6LSX8MKQQTGn52JazwG
bmfLGV496X/KJAoGAhSabDyaLW7tLGYGuusG28bAPhsIp7WL3+d3pCNi243ti9nsyik+JK59Jt7y
aSr1C1GQJf5Y85qV1nS0vtoqftBJmGkqa1eaySkt39mVxL+GLAk+aZuCvfpSW9V9205Hr2ie6nra
TFAaFEbkcH5P8/81cp5ywBJi77k0nI0MjGMp29faHy4Da7MS7VNpssWUKLZ+OCGakbv5sIpqthXp
1RnxtMmMxDzNBzYFJ1W5uve42Ro13QyVvjRl+cn0by2e75aPo1cEs8MMv9eRtw8G+zxvyflM0D3n
HCqeHZuoNtljmFtGyy5wn0mEpdXJuGk88Vy2csedGNLINFdbsOc5qAjkvaD4fGl4jSTjdPPaUwit
eNFbNlstfVFez/4I72bnWV4L//jz+44zhrNhVsGSTMYvDYQFI/PTNQDyPbx/HOhVT9c6Wp8mE0Fj
UJgKwIMeyhytXTIE/lKX0KRV+UJWRreTynhVAdTb0oOsjZrhzmoZKpm9fVAcsXcEBCQYM49EpEL9
iB37wHX3KYkmvAg6uPJhWTNiip/TYbh4eTwexzw90rF/wR9FLCyG9YgkoFD4WU8svYoajY5nIBrZ
RHST6E/DbNhjKELI3/1y3n/3/u/GKRq3fdrsW8d+iEJlEnaNbOBf+oD3P2oCT5f334mZAmqieZ3J
mTNv9Z1t6jnB506MRGNYzR2Zwf4BwzJKbg3Ldqh3kbX0qslAts4v/Ugnliqk7P4EpdSFZjy2TF7d
bAMu+DmMGEMEDUIOsKpgn3agUslsRqtHN8Mxwj39ANqUiSOk1XdlYyOZ0giH6FbdFON+rq37ltA9
g8AU7dmt3+wKoQp29AReL9XYrMghccrV6PBvGkIeirBfp/XsUNtqs3Qip9OdfyH5BemsW047FK1n
J6yGDUUR/L0MQ0KipBItvGS5yNfUXzcmbYl8mSRTf24BZh7uS5UZuLO3HZBk1n5BrbPMgOfWhufh
Qs0YtrUHbuNE3OzBgYVQkA+banbMcaMTeCWZcmYs7EmZr9hQHLpMnl1B+mLY6cu4wjS9GJ9hPDLm
YpurisODLZCN7ZXJ7zWoRgSh1Xr0KXSEdH9LdHSzulqTNu4Zeb0GItsMZgmzJXaeHc0+y7R/MquR
qJr8nBBrVfrudpLRSyR25A4dBaz0H5h0f8jWf5KpfyClUSZ7JuQ32HEw3aRjQI37sUyOFLZNihyE
HUKltzLeE+v1RMf/5LvDuQoxNRiPJXXUgLHfL17Z4Dv/rqPff/vPf5fvr+zRPVgS50vDtT84UXqi
J/10dDLkRsZltOA+jYm9T3CT53yh0IngHcx585pnn+dS6RcvP6vvP7w88n/X4R3oJtaaH16+d5zB
Un6R78yGIp6zJqN/1soCiu81NvqrbUUvOBE2w0Mk02MlONUobEM1bn/xRuAl/vmNkPhoU7TBQnQ+
PIEAMXno1n62mx++HLqrpDJJNBJe9XtCk65m0lzJoVy45By3RrXOkvaKmG2dAaMnCQWrJ3aI/NaF
8/nv39nco/35nXkoGxyMEQwH69Gf1gY5roy6RjfbeS0tlJ4dSW140GrwoqHvKUIlHgBx+/V9eRc1
9XkyvlKJPQX1JZfqRSeexQo5AN7LQ1dOl2DL1OdzkUy3hqvLUuPShncy13Y2XHGnHLZzCWJ7/TZW
ckfqymKu0vWGnZIM1zRUBzfVL5MldxXPgqzAFbYgyxBOimqrtSGeE1fflFx+vtsC5o7byq2v5djv
kgbrQ3SQBhPOsMOI3642OhqB0kJpmQY3LUCWOOmwPcR5Zis6VnVxjfbqF+lb6bV8e/VS5SUy6m6J
20NHGgXa2ETHCy+h/0tzqNRt3z2FVZ79zub9yVjixx36V8tDGLopoY3q0jQ/rFMzibw0N0VGsG29
ETlIo5cc0uTre2U93Iym2v/9Yzesv3rumGrMXbsr2CMfnrvXGy69KTszsEeS3NSjSje2sm4q7681
F9/GFfHLSJ4uw32i99ruiXYXH9IUP1eWbieJTHoMa7L+csICuqvnoVozs3u8MlgMOgUpeRwXEqVo
JMz72jxGjTst7GycafLrrM/uJs7DllJs/r49SUvARrKzd4ICdO4KElaCFxKjZg4EX4J5OtOto6tK
yYvwFBr19ItNyCIT5C39PVbYySkjPSKqv7ohHE8jbleejU6WkJSV6RQ7wvcQf/Wu3CtDMm4ttAU5
DIFZrNsqaVlF/sl3fdisfvxqNC3S+O7JJIghbYP7LB5uUOeeoqhddrRgVODWs5lQHVf5OpHWbxXt
aJ5EL3PR2hT9VsnkDB6HNHR87UzKsSyiZQ+vZbUnQUq2AVTW4RJIdYr19BS64tnM5a7H8U+Md4Om
3jRYImYgV27QbvCFeDES/+CYKGovQ2HtSDjaoSs6do37bHfGZW73qFiOBDWwXUkIf++TcntnthPH
bngos4fB5NLi50D/evbs4Iz1PggrYKDRHWEdvfquODsGMMHfr7QPXsTzDWAJx8UaAtKcKd0PS5s8
hrwUGkZec/s2t3QDj924OX7xef6RMbvbZb84bf/q1JdwwVnUDvkN5vz3P3CwK4RC0EBGDtuYhqym
Mc1/faX+xZZ1iEDH5JlfPQyPf36RiNyTJtGJxRBulyHRqgFxkumpGuJtGRCtART0EOvllSzg9ejW
68HQj3UYv81VduVNR9WQhGV5a08SOmoCR2jmOabt6Uzx7HAQOllyUCFfk1fLWqmv0JWom7qYIC8D
JQsDag7iOB1uJNDeOsVRXeFshAnduhjTE74zC0LVCF+Y4LnFL6Y3HpumOeZA03Nf5ljTLfTEOS7E
brAoyWtiX53r1JM5QqMzv0lJHQKl4Txa9lMOaIEXRucWnwoQBpdhUDRcYkudvJ7EF0c+M2Y/urY6
ZZV1Cs1grdXjcW6bmjA66ZOziomKYXkcp+De9YE+avACkyTxBejeYuhy4pydktitbN0OlF66Gb1J
rgttpCeJ4lM3xAeTGVTCk3QTXPzAFeaX0ysOmk7J58xun9KajKTSeYbtioNKc/UIf9F4L77fP80n
uKBf+/vFbeh/UeCwxDzmx5QXQsgPCGRmFg3h8WkGl43rM0u7JWzlahE19E2VQxIaWYvHPNHI6Q55
RtoQbfu62IeD9ojJQLISU3euaPMIRz22wj63wj3UzU2iYSrp0OfWresudTpcQy24q10TpFv95s02
A3CSFiggEaN+Ht34RZl8f8fkI+2zdi8if5MD/GUMXMmBQ6IMBNCx86lG56KirYZr68vzfKqWU/ea
+zUWFvUx8vtXh5M/5TBzrPwkCl5pdA8a8/rCGbYG4ALona8NV8/trkbbrlo5bNL8y9ykQnI9VNqA
UWBDBuZ0JEN8m0qqHfAXuxhuEJQuNHhDLzDk67dzNebHHbl8RG8F8ozVWWC0UIvqa9r1r2M7bOci
SNYzZIFrCrmGc+yZTcBQm/c3W/ITtwFbwvIfCiC6xv0aS+1K7f4H8v/fXtB/cYpRuM3/wzYKZPvD
Y+4DfJqavst2vcscDxK2KPAlc/p+Oy9yqxkuwoa8EPxifZkSF6uP5ZlL+cwNbRgmxJwPx2cpSASH
NY0PYihvaZWc5nuOYPmOfJeeyViepCe/R4oAfkZgyMq3xK6i4ClGgBcQTpONYtWS+AdShVsgK4rs
GFiz0o3lXIthWMSQfCFIlZ/rJReg1EGvCbqRxe5z59WbmRc1Hxl9dGo1bVt39hbSPvPCcB4v7fx0
fEVbfQ6RyJK9SdtXMRQmxC/Vb/O5S0zbWWVAiGTkVamExbCuVXoaPYLB4/4aUPRQT5Ak/zqry5yM
p6nEnQ3DFWeSE6zfVaqm65CMx9Th3Jj3cGDFL/PPbE36bTL0m5r0U9nyXOKvmpOccIhbtHxtHDXr
0IHtYXP6olCeCx3stI4Ny56sNQZlq7ZMzg0+WtJ/Bg+cFfbu84xQBJ0OzT7kuhVnBsdvMxzidsN9
RmX+LS89OB/DyWhIpO3fqkRtGiQetqDqIFvqNdXXlj+ntWlL4ni0aDhjKEJvSFk3yexlIvK37sd7
dEA2px+U1bCcOf/epqbdVXFyGHWxCF39VCQgsYQY4Qrz0o7OeUatsURbzmjTWAYbhMVERrQreq/X
+Yf2LCqW2LiUWnTQyfStVHudb/iIvdF3zH798TL/uTBHnPAWEXARfu+nDDi5Q/+BbxV65IlUrRgj
ACIPl00idvPpOyNrOf2iaLp7g0i4uYkd2yd37F+NXD1OgDNGqz9qh/nUJeX5pPsEpjE6MCb1IiJ1
MrKWZjN8EXifVRoxXxnoa0p6FW7TKMMDqFryeUba0oz/gN2b6fKZK/yoEq4PqssifFSlfTcXTEYy
3vA+eVZM23MfIkA8vXYhVx3VRJelCJIV6VHgiF6FKzb+os4hcoPNjLU1TQK8WK5xH6C6PRTFeHxf
8Aw95jIy4hoeej5PTi8BKiDIcZu78aQgSAotOBji0mRAOl8+mWjoIOWZ7J5VFrzqGrj+vOBm9FVx
qRYDvUNNHpY3pIwggBew578lExOecOImLTn8J4KOSlBnjuMZJ5wK//svridrlpt9aIDpNqX0dGlz
iOgfqvxktFRpCpnuamck0Y0Pcur3lv8JnAvAo4XZODejbpveAWMyo+lnludqxp7nhVWHHl4pDT1A
g8XjIidcPCEAYD6237+BY34tFQVuFb2hX35VrjbrBM5c3o8egYu67aIaww/sDjyoX9cPMTY3Cz0n
rSXSTEwJuHOyShNrnfxNb2jHHWks6dJq20vq0KTDIVzohCCQdUgwQB49w60w74gw8BeDDe0S2t1L
UXnQD1CDLhxAjQqDygXcM8oKzPYX54zPijTvdjGYiJVUCBLePqpmvHklLWL3pldWscRKjfi/8RhO
FjY5iiBg+N2c6rZojmuTw2k+cx5xyzkjPkEVGr7o5FS5HWFCOjZ7s116MbtqHkhPXM93eBI1nMPE
PiERK3tKvfnebZMT+v/NvP9qx3s0rMeOuUai9Mv83eYyKTDn1jg6xPda5axzZgLzqogdPPr4Jh54
fwW8PCMDkD5mq7zD3GmIunsyyA+U+fg6prwBcPt0zODFGJtdVVAF5e1Vv4tKB+uxsScaF2J9RmZl
Wb8lTftkIc+fN3Tj/LP0/18/3Zq/6yNfwcCqKAibD3/8r+33/PySfq//Y/6q//Nf/dfPf+SL/vim
q5fm5ac/rLMmasaH9ns1Xr/XbdL8c148/5f/t3/5b9/fv8vTWHz/z39/+ZZG2QpUvIpemx+n3pb9
bt/432tUP0f1KxZdUfYXX/XHrNy1/+HO025EoMBOP83KPfMfLsNwE2zccukafhSoEg3jco3jSekK
808CVfJidE/awtRdjDD/JxPz2RTzh/OAIbknHWnpprD4dvNE/+euxTT0MG5laB89yIE7x2+Gew4y
acDtlOUwArt24VlmCv8gdgPmB8Myw14IOqO+bUV/+sX5NFcv/zqefn87aHV1TxhSd23jQxMF2d1E
GJhKMACToPkiLPCLf2UkjR9H9oJDHXN1N6Vs7or72ZzgF8Doz1XdHy8voBVQ11kYZ30orjxlTzXI
qThWg/8bZLX2UQ7+zm7q7NgD+6x7G/1nVzR3teyiXzSp76Drh5+dpcJakdLW597h50dRhX0YtLEh
jnHay5fcH+OtPVqLFHd5LGYj80lTwXFKUZw6E7eW+manySHOVXpUsIO2Vh1ViyDUQ+hx9bT7xYP5
GR16/2RYqyj7XBemxp8QY2hn3ahrlTiS11etIR78JpOy2JSlbzDqI6S2JR10QZonwXiZu9KidJu0
QcKA1XxMcm3cz053/eD+AtB9RyM/fGjsBqTV0gZNdj923cws6tQZInEE4BNbzHeGVd0UOsRS7w0d
avAJb/utZSbaSk2iX9XgVIekTOUBMX+0jVEFCJN6uNuQUs9ch2CRjUYcFyS4QN3rDE08SLVDWz1a
OaF3GJ3qC5uI52NvD9/ssLIf2vw3G4oe7AEA2WkkgTEK8i92433SlCmuWlxc2GTxyTNwrWuU8WDr
aoNeoTi0Hsdc4L/Vmage/FzLYVy41p6Uyt802/ysm5l394un+HNzOj9FW2db2bprOLYjzA+3vzLw
XE0CPEhwktY3gV8L7BsM0uT5GBd14kfYNGDmFuV2sHCziiYwLBFx/7+9EQMYADteYbChPmy0QFl6
Eo6jOEoUPgcCxk+p7lvXiQavMJvHkdA6WYz1Ufhi3zTpvnG14envP4yf8ZrfPwv4SERiOTpt1MdG
He5Epdl5K46dH4Ku7YRDNCc1x1543oUadcMz+tXx9ufTFksB26Rx5J9cCR+2uN4pYp7NRBwtXe6G
KpcrrTYf88C95H6qbZQH1yWV6mw2qFfjyTkRuLqoSsO6VUQ///3Pb85H+89bx9Yt5M4mhSAP4iPg
6/qWQRy2YR3zuLnL4966s7zm5BJdChvdu+ru+CodLVqlmUM+ZdTj6NNlJ8Qa076esmhlhYVxapvQ
BbuR5F+4DFE9O7laeib3+ajaRVnFPhKu/C4FDt3EOYe30VHP1eTY/eKH+fPJbQMMYUE6H54C09Wf
D0+fDt337VgcezHmRxxC/fuqCiyqzzDdDkpnqOa5d4VWa8sS+umemPF27Y/2F4tS/FqTAEyV12PX
E+MDMjnW0uoreB5F2O3b3jp20tTORPLB1g8Jz0sNZtFtDLo6Bs4mcUgdbmzU5hLngq3y6uoXx+/P
VfvvaxVbaU9483L909gqTjxo4EBzRyuW5Q4aZbqkv+9nYCc/lt0z2Zn5+u8/0XcE4+PysBlPMQOi
DDE/7o+hcKu8ckrrGEmPMQyknUsRVRdcEcH+ZOVtvNQNtyHeocf3X1yTROFvcUnH9Yt38vPdw0U/
Ewp1B04fbh1/3qlF2ORJWRbaofFjbRMZ+qNIvGTr2EG8DIdo2Jq90jeFC88nDTTrZNZwR4Ma+oVr
1u3WI/swCKrgMTO66heXtvz5RJ3fm+NSjVEqsqUBZT7UT0U8CdOGDHkoPXyNtcRZG7KBzNqlkovC
QyDYqnTJe8Mg2KyPzBFWReq79/O9EvQJugjqcGwZLO3Yy9nidYh2sgusjeGVxxim67bKWcZZJh1a
URd0GEZtFNR43pN8s1CjFJAefDjnrbwbyiQ4wTE3zm5kl7uxcWHGCv9BD1xEFq63RsoJLaUINrVy
9e0Q6jpKIOq+OCQjIY2HTVnldKe6F6+gJpgrpfK1gaHXTgSFful3kZHnv0K0jHdS5r9WmqT0dbjD
2bgwNi3M2z9cBjj5KjGkljggx0uWtbQ/6VM4bfLI1jZ2lt5bs7FkUrb6SmkNuS6892Vu22r5u5zg
X/KCUkf6FLlY9eh5OUI/G+O9wnIkaUbzEDW92lB2fUlFup+wp2btkNYeFoN1GGfWhQcHY+j1aJvE
yNwF6ssVcT7LODadQwb5czYPO5eBCpZpQNrzu+oJe9BxWRE3s5zg7PzhKqTe83bevYXeXYYGlVhg
hExzaS+5ZAqHvCR/qpbWVITER3fdui+sHE7cbCMYVd4B1N1v+/Gc9dPGT9r0aJLeuGxMu9lQHrCE
enwlysFaTiMxQCT7PNiNpW1LS3loOT8nRYwxbJhdc1fCltPD3VwWVUn3ZYwGjCbC+jFkkrXoQux4
vVIbloVt+/e4sgBApeLScIbe9xpwVldO4drWC0jgxrQtVVjfpbWbwukOnPVMQl04Y+3dEfMBf9xD
clFL2lABFQu0OhFLZ0DmgJMWehdGc0APz46ezAsY31mrG15qLuHHhECPTD0z4E0wT1kbbZOsnC4a
7mrR50vEJ5/zLgj2rSFf2qZN1kWtTIaQJFzl5M9uayfJVoODcXSTdtYBnhg8MlFEYi+7c9Ra9qn2
1HYa8u6YVRB5Gs957IPJW+S2v4Em3my9ybdJwh4/qSzq7wZlYfWsh3s9tb9ng0vocuiV68SpSc3M
YWUJo1UrJ2yCS9ehSMeeCv1QHX6Js/FeMDiHvtNdHeDPurco5Jv2asddfEdmsA2o7WcIAuB6xXn4
RGiy8xASq4iTD4VHmlbEzdsN+AaGr4hy32q7Dq5a57/5uumvexmn6y5MvO3QNBSzMgEGCW5xgYIM
vGUVtVl4bgBgmfq47nNfEOoFQa9EfHz0Q2hiFKrtEolJj1qms1YBBhBPbdcS7ISpnebjiQBj1k3D
rczD4axJe2mlkQSI0ouVzbLeG9h4E+2uYVBbnM1yyoBqJCydEDe9vGqpZ3AaX1jkdi9CM3PZSvgf
lkFb/L7Cq0xfN6nPSvX4nVH6b15U1cd8yr+h0ZrgSk/5pXfzMyeZiVnS5G0Da2Zd1/pIyBWp7HX9
VWNrfPKt31QGBzWOzLupp7Kw6KS3RSiwtsi6k9Ym4NRj+VhbwTYQvX9pwF7UWGscH1gMe/b3KIO2
JdOK5HktxIE37vJ9GjCiSJx+IZQKN/akgocREpmwhnpX1R6CvoDc5VotODC8cydECW0aV9BWVc7e
N/0X4fnM1dL8TRNdfwpazMT9HC9K7HSADwFXnwLJCsuiA0lxwJb+Y2VGrIq2db41d3Lqwmtu1vqi
cCm8BYSEe6LJkfmkZIKBkZKv+cagXjslsn6pk4Y4cWgJaTt9DfSsP0B+qNcytvJtHFXPkY62u3Q+
MzD8Ehn+qs5leI+75Cy4DMRqdL0YTV6/7HsH68yaFxxyJ11CJI+2UwkAELcJ46cKQ2KNp6Xj784c
P9TRBs1OzKV2q2iHt7J30N1gq8dBkL+mlBSoOLAxNIziApkEjyYse9I88hk9IBs2p+xRH7DVsD1r
32nTl1DOztjl6CA3cpJ92YmVX3ZfqnCh2rTeelmN0xquhkGzUP2Sj9S+iyBC4xdyUuicHixyjn08
sO2ma2EMY3VT97CsqrqhDc1NA2LTLsDf86lF8LogKehTJdRwpxmxfyuF+I6OakQmPsa00byTLmvx
zylwVCGizru1XgyvH+f4FYp5kN1Qlwsu62wXOWLBEGGCu19+HqjQcIYPsNRt24EADu+JHIuI/dZt
rcEQ91oI1UCk7qocaiiGmRyfgrtB76iuBW7jTqCfo9yLv3RBuewNFWwMQU9NgMy+rktt3zWA+H7J
l4v2zq9r96RNJ2YT/ea9OcvojDcmFnoLbKkQ4ODemW9x9XKWPUYs1IuPU03m+TCIcu9xOiEsAxTN
hrWRuvI4xtMlwxtgXZlZt0nTqFrrihwJyCDHIHXzdRl7X/zUzq/p5GEL3GBCb/d9P5svWxAPjY7R
3kAaHIcTxvXcEGb9nfRDwq17q9tnPn4QGt0QM/GyXWfgrvQMeAoLDF7teGCRmA8YTYDLSnoJz/RD
tm6M54TdwG/KkidHG5I7q74bu0rbeSjLVou6gEPeTgXdYjFcahdSicBJNqx9eVeY2ievMsTC17oB
Dmwgt0Nb0MbHFXd+5WjrpOVMsSt3iS4TExXdse7NPm4XMTMSs+y957Ien7skqnZDKtotqci/aSVl
djCKaYkBNMENQZziUqn7u3jyAcfm5sIVff1tRPTHAYluAWMwaNEDqFEpiFqorXDlatK6Q6j50Nhl
eu/WxuyiXjAsbd27rmuqB+rwiZfzgrXny01SVOExqUWJJWeFpZDcMHDFdzqkf7HGtdQnIszyUEMp
boU1ozocEEk+wZVzoLtE7CQ8Db9BJmKbIS6W2iDUwmyG4Q4/KNx3lCJXpm8ldVBO9y/Ab4zSrZgn
aweS2Itj1Jno06auP3AO6xktseeMDv14R25w3qwwhrPvIUiVyy5XETzksNmP8JmOZpeAb1ffStMa
v0TBXICZ2yoctdNQC9hjqj3Xvh2tfCP2yAj0zqrEN0dNRb4dMqthwgDkZaI74vI3GaYNWbX639yd
x3bb2tpl36X6uAM5NKpDAASTRElUsNzBsC0ZGzlvhKevCf7h1K0xqh6gOjqyjiVLFLn3F9aaK184
FhOZuwjwyzmUZY0Qtdc7UumhhmZGGe8J+8we4OJp+q5tFSu8/4tZK8aosRHZ5NZnkWjTJYs91WeS
ZwarnlkXseIZ5ebVL2YB3XEAR1ct1lGIyg3j0c4fZm5wzPk9AooOKFFXKHtuRo19offtDO5fUUs8
8a75U1b2V9NktLumGlZxNgSap/7OlTilJSlFMCnySZaDtfe6mee/7sHJZDMbd+tFNeQjigUaFXP4
1BUPBeJZWXh+l1rzbVraT3yIvLp0G4LDTBDznHJ3mIzXJ4j+svwx4vs54O3hmK6TXa/ZLzNi5X3s
WnbQVuKnbZ+3YdgsiEeAVLbQpfydK9D8Ui9/u874YUEihKi1t9PZCyAEJhRx1h7DHziotb/NvGTD
3qlSliE/e5fgmnLW1nDBJpS083AsvCRGkV4FBCTD0xHagwn91pdZ/6DoLn7kal+N7IzdVzmxjOlm
493lv4vGr20CJW3Nub1PBTRWCwBVAcqa33X9Sy2XXyOY53HR/mBc1NDiCbW4yWVKgoa1sG+yWSu7
d2VMdb/MPcJdrd7wO+tLL6wtkqgrwkxrV0D2OEP4ZdSof3aIY9td3ejVrmGPuUhR+xP4ZgrjnOzQ
psdMSQZF3LWkzS41iUpJ9SzV1k+dZQwxEWK1UDRyFvxcJT8J9OhOdGnOarm9tLM7B3lmZ2x0ky4A
q0L1awd1PxLArRJLMaX1Y52Z7AXl3oG7y0Mx3MaGZWHREvlApA6USNVkqdtrfbIzp+IpGWSxl+t8
0OyFulc29B6JFQqrodkZenz7wLFIUWUobuVho8BILxNkdmtDcJOWDZ3fzrBqU5zANH1AVSZq2UL4
mZcOO3u9tvmjYuSfY67+LEXp7k17tv1hVHzDqq6K00VjjAOTzX8S0KkF1Iju3uvTMSCjaze26Tcd
78FkBxh2ZlwFsjPfuRieqEW/zNVGo42vM0sQ3lF3ToGpOM8u3oZI78290Vntvlrbl6LSqg3q3sLA
EXsqdGyf+bGsMbeNmIOY2B+Ij8ddRosBVC/i2PzoYlAxHqMky2DDPpCqhaVGv6mC06IsRyRJTn02
sxK/uJHf6CowDPV16KCT8flGoyoxFs4xG6FrkwIZIGWESwtJ0eiUUZx/ucL6nmaLO8MgFQfqY7TM
zmsatwuiIsFFkMVhWQrAhElyUTWj3RsDC0pJHoZPj/9cNvlj6k4vDUUw58cA10bx/kiFo1J2jOlZ
+yR7D/WKq/yZWzjm0roZk0mk1RS/TZ3xZTQlBuSRwXnpFEHXpjJo9f3s5cQR2Lh06prKseb66Qcb
V/3426ie1gL/3+SRSpc7YaLY/rRWzHctow5Kid2lrn8XCvb+AT4pmPGvXE5Yf2ppwS0uiEFqQ42s
n0vNohYsH9xzq/PtAWsZhaCfF/JQOd5Gz24cTtpZfKzR0PaPbmxJP568xC/M/lnX+ZpKDOuCb+Ro
xfwUvWojy5LouvlysMFzqBuPJbkOqes8V5L8KtsgpkEFkmvZn1anqTvLrOfrIg9xppPQklmln8mN
NeHwGPPUdXn880cdlFrYabTjCFac0CzNE7ZN3Ffa7/RnPXtYtuf5V5EKrnpEOgRKcbuMhrezfKDs
1PkW5nMVKw1Ca4eOK3kxbdI0GoR3u3gBW9En9iXruF1LzYrywvkwAE/ObSSTTtuCbXaOLX91aBP0
4UvxcsqT4bRdYfqMPSvpTRRPaeHT5RhRvWqXtCPglOzcAdBRfjIncXAQIldq81dLOJ6RulHkerTD
JB0NbvGYcMvFegnHy7OflGFBFAsoZGU8fXBsmKq66r1MKcSCvpIXRqDTLfFqDbfVsgJqYEpkrGim
LbequX0AcWpqcSDCJSd7ZiHSxjN/MvFUT11syD3rgjgQciwO2pbWlctZ3Y9KpQRwaHO/bZ1l70yp
Hs11+23hM3yw7foiOYZPGvA/PfCcvSohc+kqoQquOWePfJ0M5wTvFXOVEX5RPhmLWI//fLwfzGmn
rGQ5mnad0lGp7k7TeV3c/3h/Q1OyLfNtbtzG6LHnInjazb0cIlm04rExjBxtTi2XUxtPx2H7GBBB
PrYM4ktUpTjUc4e6VVcgYvbqyWlF8nh/Y/33e7YBqWNOUCrNiftmTPYPszDkAZsIQ6ein7wjcSwX
dj780ZnaS94A+rdyv/E09gR42UJw6M1PaLvNiP9dKcoD0uOJNnFxIXNK1x+VfNOKqD/pimcktuu0
95rKBwOl46AnVLn56kFH7dw8G4CVy2d3OnjYfLitzXzfKIT1eYBlyV3WzkvP/a3azokfSaKPGa2c
YCelf+isaS/kkAUFy0MOztIMHFv5Irz5spqiB17CfMzimsktVA9Zch1xCkdmLfZ82StDmcRPV7o5
TwMRuGNLm+/TDJFlJ5fXvjV+LWlPnoqW/UU8RpKx2fIC2maMAhyo0oqgtJhS+4xEGaR3Tke4yipe
XE1eet0QT+Rg5FoqHiaziuZ0YzH0trxsJyUGYoObO6GsrTIDC95kMRDp1SN6XTipa1/6DD3c89yM
AzbsFjLkWF1Jnl4fm6SoIy6pGTwAL544S5UXa9Qwwk06cYitfuzV2ToX5fq1GLW4sb14QMYvLq7b
KsghgGLMS+xd7RGCQt89q7njHTpKi91aas5Ns7hMsKrIQBF5eSZX5Npb5OkVACgOWbkQ1ZAvkCuA
a0YOlg5AsbxERYvpNtWy4wy/UFHICeoHUAeyF2nU6bJ+UhmVIcetfaf0+kucraGjTx8lis6A9YZ1
wRJ1s9v2aqVZfqlJaetbZ+PxAvV1tziMKtHdiHtziuz2qVJ7JyTgUHu2xAt5B204xWnyIfvy0W00
8btu9oM7M3SDvBA0rWUEij7IkFfLZ0204qEscIkXc6v4zlJ0h9p5y5yB432a1wf+rSLX6n03cw8k
Y9rdiuxY6GZ9tkT9Bz9GfzWLOj2sKIEZBXK76tb805PO+6rrmL06DaPcKkTUlLoMCQE41ZNxolAl
+dA1bToU0z7P1YbkcIPc9JIHnN/6ahBvlkxk7RUxKraGnNW0J82MjeC0661ueWko7weAVWd4zsjG
SxUPMemZjpMrF7etbt6S7z2E5nvX5v5H5lVe6pL5SSJpfGYv+eia+Jfi6nhQavcFHV13QXDxphWW
dtZmHV8CMzpgo8qbuoj6RTOMI+22S54XJJd786nXbXIcpP3ApCh5GqF470rIh2AskjYCm4RaT5Xq
Q2Fm2kOvFvWOfSyKvl4lj+T+wfvfmciWf3Bv1Ur1Ztr9szBVcZumvN9DL2X+vlAC+JOgMqnK4Vl6
5nDkKiQ+e8YDE4y1aV3qeDbC0ibd3ivNSpIRyCbAGCemI1USOe6r1ijQ+TLGGGu9+DW4krCl/TlM
k/3qxYZ3aLtyCRwEnzZjUYCyhGK5OjtwvnX2WvqkHhuEpGYR6z4MS2d7Hr+IVfuhzj+yKR4Do0h7
3zTyS6+qkt+BqHkZzIqvJDE4oorSkwNLpQ8NiZ8yUl6NfLcccnqJUCumsnPTw5TZuV/W4is1QA87
S4D55YF1Puba1Kr2JdlAY3clyw3n6LwUcIZy8cewN/6foiynLLX9Udjewe03IZk+2kc1eW/kuJzu
b3gdvaxm9sdUXE5S4NQcu4xa7pEj91SR+3v1vM3wmwwPZMXcgLTnpD6rNP2BZ8TErTn2Ql1u8agU
LiNNAbvhJAvFpxo7rVqfnqXclnL0/eiQrbFWAulqO2uSGrugmUR3WWU0GMxPXONiV7w2VI5mNVHm
vSe0Y2kIohG9ojj2HU2Ivti3ZbL/9Bs3J7Pv56v2OrWzFcG6fp66Rfozx3U4W/M1zRJmUhKqTc/D
bEgyh4jMo53k/OqNie5/RAVp9NR4Bs4qMX6XrTkfHbM/k8fGropSPbBLC1wK0+g2qf9aXQ60XvcO
TOEga4/mcsjdKG1o+RbbQKuNS+bkNt4bgY7pcwq41bWS79Fs7S31gfxAS8lCOXA60pLt1KJLHjS7
gvZVAsfIMHUjWM+IbayJnqSLTYDY71pOTpJFYqAd7YzmFXkzg6YcMxjoZZVRxE7NvXdDKvp5KpTb
3KnbBGQHhdsOPYfhPkiBhD2Zd1VzBlRe0f2U9JLHLGWwrhUcUegsWZrFhHHCT5uBVKy9mgP+IBJE
z/AUTXmLqIUx2KIvJ9rOnbng7zc0kBRzHzHljxLbfGlYafnWinRZGRGWjPXOGlIvHDOEuplpi6hU
2GNYjRlk1CTqAopAc5AXx4rxmeJNjJSiexjMDvomGAeWt3EkmoJo3IQIzLKxQ33+w2hOoVtjpGdT
hjJfdBL6HXdtv1SGRGXhMMJtt5HPXCJrbn455NGC8X8mKNc8rLn6pCXNEKGc6VkTu49paaJm1AUh
MQoI+noayfbqWGNrWdhgtA4ZhshdRaKOWNX6LO2Rn81FIIkCe1c19jdOr3HvePmzQZ9N4wM6SdlI
yeDNEpDGroYJwIo/S48w3FYjKpfhAH6qfLV2NecSNKg5DWeHgB36ar4Yy5Rch2DW1M8yj+O91vzu
GYYfMAIeauFtyZ6IwWURDHr81dnKt5UYRShjWO0Ufj9T9Dy4RCmuzYJVWku81C4VzkltG3PPAfEm
tPKm6vcguvhzKu2VMNfN5dwxJZh6dA05x37UVexphtI5FKoRepXxHifJp9cZk98YS0PCKamFy5Jq
Qe2lnAp0qyKtuRNjlqlGHAAdlChlcDgDZmY5YeiPzpK9D8Jg45F3L1k3/oEizlPx75RSLbSsnfR0
as4x6SKcFHt3E5KnRPypP9YuZYSfknFV5FAKG3fZr55MQ8DhgZOU+ZkGnty0P16zjTjYSAeTmftZ
15YAxhPK9NS3MzViI8yNVxB022rLRWNEsUdG9mbNYKGmvni37K7Z6Ih0QxZFs9e08F9BAAd5YT+v
mDEWVdqcB65+IgU7XGxs1kQAdz5zZ7JVY5PDwtie3spfK1vUoOvaIrQXk3xec2TkAaXAjI2I5Stn
/NJ+IRHj5eH2X2rc64CaUJUOmWgCgAv7XGMINNGPE16k+qtkkKG6e9Stb0pZP3urG0HiGw79MKmn
tiG5ucHm/iTVc7YVkgy/sBZAkNvHTLVZxM0dEjAtu8208OepDgy0c8FC6X0yvIya1PZyH2UNTO7J
BkVmt+bJSjueQe366STD8JalwrraQl7HDSCh9/HBs6b8tfBdFqukmtmXCZAVg+Umi5CzZ/tJpYjH
oodjjtpOJ8ZuP5ZHhJbNpW+jyrPeCPv4ZRd1c3AX54BFzLk29bjzmNPvyaIH3lrQWJSk93ogZa/p
Ks8lbIJbycoQasnwuiZKfBZm5V7MUVBfkWxheHGEVNuLGodCqSEqnJHTFnoP6GwsG53nYhvWvc06
f9P9sjfg+TdqbwXxx8QuI+vOieKRZnKz1vR7BEMZ0DRXm6H10RrdKVp0ow3VpvxTrZIWI+v7g6G4
v5Bs6bAWDPVdT9bYB8m906u8PzTQIMbcbVm4z08VBddJQHowTe+j3pYdsZ78NOb6o5w6wsGdKTlQ
lf7Ra36aWhI77ZYlK6N17aMhc6oQxTZsFFt7UpNGjSqnnAMqwOGQNspek2Eh8nRfeSbW6MSESth4
vseoySd9QmUVzJYIKGD3SqbcV+2Mf6AJ5dEQaw9WbbsXI5WHHDXJkSg0dN4GRl5RG5GuFVNoWNzQ
7JBcVO6NQzXRwKHj00lqdgu/GhPIeKrbM7MaASG3xm/20UR0Z+2zy1kcGW6R+YvdNr7ad+gPK3AF
mb08loXi+Tmw9rBjeplaDRuu2XxOtDKyDTrREh8Wk3hyujjdRpPiZ4lLqi2z1cPEIwS8WbRoTL2X
sbPUU5zgsklm1w4Rpvp9Wz4gpE8iAg1OaHWwEShOSYTWyFqSfbgmSn3nJVy6mDecPYEPn7HkNycQ
R5C10qAzyI8qJ6fvpixFGejm1lAcV8mzHdACFAOmkNTQTASDPusPxNiIkxGCbFUL9pmgC8V7MxJu
pVKK1GxufBVdKoC5nHmBIxeuGts4WlWi7XW1wym7Io/ywAWdPZGdc2c4VrL70TklQNVtN2iqk+tb
cfZ3SZd210zG79nK1cPorhgcFzr0NiFDFmdtm7TFpSOZnZwR0wEyJZKjouTKLW4jN7eICHfYGJpo
R2zH6fzq2yFtOJkb81IPsx0gUTF3lYL+07b0Q0OuDL+lq1JRqhodlzfqGR9MDh4QJ2V7NjFsnbxw
YbM29D3Wc7vhGSoGysI+zXaqMqCvIBYXaU4V9kAagduNxwy7j6PQFiU6K3F8frPPbJwGgfzKfVrS
fCaOGepd7p1cBsZPiKheVVRpuzrVH4vJVPbuQAWXQYqItFYL7R8QfDS4u/QyJvt1Zc4+6bJdbldP
3ced9bclKwSkD5JBLT2UaUnimki3a6NHSe1NJy7QR1kMkUlberUIS2Bb31/0jiibwk6Q0I7NRdrd
g2zjYW/UBPvIunhsV43+c9WgC+sYvwe05LtumQHiyLmlKOkFl9eiBbFs35yFl4qrFG+NOjZ7EZNd
q+EhXHuhBzW6jMCS1vo48sihpxlOpsM/3fSy262eS4LRkrBUS8cjuphDAmqHfGSdDlfRfAYSHasH
etesy3E1mgBEvQTZ1caY24HRv6gLsJhMI68Wh9TyNFkqRSfsp9Ad2wuqBbKAzfVJsas+NOjCfF1v
EDY4Q+V7vVk+drAqI7nYDdBBZw6GbKAFNdwYj+Q7UT69ql8dEsSCOVbhd80oSIR0duPYGnvdZOy+
zJvHDlLI3sWdlCAVvJWefs47HrdWyyCsqJ7fzGPYK5KkY6KB1cQiVBWSSpZ452n23qw1+62NAghb
N3L1Zv/7m/vH5L//j/vHlEJtuREwQbowX0OzYRm9MWbTDSObQX/BF7y9e//g/U3ruJnf9zbhRF3V
RTUSzTsJ9g7tVYjB/k8y7D8fdDZicbvZm6m0eff+N/uY55kYWLITzUL/PXFa7OIt7+7+iWW1nuOa
azK/05fv/7K4fzv3d9WyKo94D7hAgLb/86aVC07mf/7sLNShqZ39+YcZvVrqSwfGZm9atUWseB/9
g19u+fmpAPHRDXpDAujGxL1/t9o9uOH+7v3NncnsjEBV2zSjrAcwfA9yK7eHfeLlX5T5crjDoFmr
3trcKPd3sK+Xo92zbUahG+b3/qHJNep9n5g3syTgPbcSOG55Xh9TJqwDQ/i1jGoDcJiMWbO2ZfLL
Xq2v+6ffAb+N6XaRVr32psH0ZKY4htfq+HcN5f+3zhtC3lAB/t+dN7d7Opz/q4OhUP36N/vNf3zq
f6Eq3X9ZfCmmwwiurTt18j/j4VzjX4blgMAxAOG4uquh1a4Q/Yv/+T8M619bUpvl6sbmiuFv/Ter
0tD/pWLtxjNj2ei3DUwa/+U/evoPSeP/Kx5ON/R/1y1bpudYqqWaDl/UNjTj/wTSsLfMqy5L6wNO
tSTSYungzMK5zjAe8dxHBzvtBWseCptZykBgm7nAIZTk7uxGy3ajKxPEem+6pNk67XPsKHHgrd4a
1Yp2MiDMBaaIY4TOj0vXgGtXvT/ZJj7DnZgF9qywTTMzAdse9x/j7TpIHt0S9oeXs0nuKuNtiQte
4bNB7bWOcYCMKbSW3IgGNakDKyGDo+gwU5odyMUePTnZLlB8iBjPDnqNhbWZvb1TJdYZLMM2Mcam
RryVxje643dBZ9E11bGO0xMTyjno1InNRJd4UdWkYY6HdQ8kDrggiIreRIjXN8UNXx8p5tCQKafX
Q6rIOmhTrTmrs9wZ7eQeyxS2rS7mNxA7YlcVWXdRrGic3fTczLrtL97UfyoGI9GetUySZd5eKVLz
MR4YwMc8X072VH11OSyvCjJgIFERRT02KWQsc73TKBpCyMQ/GHyiSVHE+1AQjUbvwHCrNcDbeUed
Z9V5rB3tVFDFdH1KjjHZPmw+jk6qWa+47s2wTttjpXcm5YcoLwlOo5Fa+aSZEuxZSDW+/Folchqa
N4gDZ0Nhs8M8AYF9Bj2jwKtpq4X7gAIskU6Kpq18iYcU5o3Sm9dpQebaezSSuQC5TMQN+Qejcs7t
pTiJfEgfM+nNoeo1b9LGv2mMeFdW+p9L0dTLTghUMjJGbNQRoxnDCjXEtO82q8paax9Vs7YXtXPe
2c4MLIphqyyx6rxMObIQSZAdhM7lyHJ1ojpn5rpMILPtATVnGlvvMXc2Xb1xZO7wYi6psW8pnt22
gZVcVk9qbMdnwybzbNaJnVqEDe8oXxt2wtZzB0j/hQcU3ccWFtpPr43ioRr24LoqhWCSLTNA+Q0B
PBzCE/FziKmT7kvjx93pzG2e0J+g/TQ+G7QVvxbfyC5FLKtnZUOTI8aSPiN6GxIa+BXk1YQWqlVQ
O8XVsQs2v3PDjJ5sexaGywNBh8oTfks7UZuzmMsXt9LDdBxuJllZp6UTsNIScW7QrHkkppxSaslD
S9f2HDf0TToxUFqVHBiadZd0pjM2BqY0zFa3kGKSsjBjkRE5dDvHGvvzoKzPbS3zw52/vX5lYCBP
SI0AOJTljeCqR7hBy3OdxF8oikogN6rK77XCoJGM1V60DFWy0k4pD6EGtqwgMB/OAQGE00GBdHEm
jEpTfjqL99qmXXvN46AE3h/xixITfdGSuRfupimsNXSU4Oc88pzzNxTDvgKS+UKIMi69LYTFGK+z
PhfXKmLV5tjn2p6zM+WU4oMtV0Mz00+jhh7dUxDIeaKZ9lZN1gP7nSiXgNr6We+u0zr73tDuPaMS
r53+XnU2IU1szypVSx+TxEFQ7On+jGxwS65+5QhynqZp/Ct6g0lfFfcYmagH7XKxLyp5laVsmPGM
5IALlSCBrO0q383rivlt+0g0sEN3QGtdbGllS1pkQANG5cF0x5eyaadtxoyEC8KfPyWjEeIbN7a6
OuXx0X9qjgniHaVcpIrxq4cll2DyikgsyQ+ZAQmEau3bGbHIzFOuBYOqiHDK3PIpIFLRPU+d8lZk
sb5PjXzwS3DlQWWz76uXeiUiXHlaYZCF6yxkKAz3LzLT984QGAu0yiAwyzaj+gNYf/q4uNvcuo1j
vu/5ykPrC+ZOL231zZpnfKN3ZXfAWNKE1KCa2RjSJIFGAu7lTv6QZPLYaSiNlFjfYsZBzEuJXnvi
EhDuJstevmPS4SL2UfOu01DpD337kVla7qfsfgOVv+NV1Y8u71o43knNpG9+qxy1DpZ5AA9uxReh
ke8+qdWflZHBWGM/U6rpT6klpa/nw3HsMoLZFojgdVGEhub0u7LQImBZJMMZTFJTHBAxkHakfcse
tA8vSnjH8C2AFBhMTYCx0iMTc7HnWz/MnjgClnQupqnM4L02CcF6nDtbPY1OzfWwcnCgQwEJlkwl
x/xssl8vFwr1DzNN3paesaXVIFZdvJ5mfPrNknP2Mc7A07D7kmal/WQeAmSqiJ+77ghNTL4AZwXv
Zz27qpk+4RdEcTxIxAh2ZgULWze/N9NnujOOuIWXZlcaSTCuSljl5gOrBjSm6Cz2Wp5sie0wrZi5
ngoNCQkWIcAARbkBPh5cuqnr4GT0tk2lHtwq+72uVsKK1kLnbIZs/L2oVhn/OHT8SW9VjyWDBZ9p
+grikGq1tHX95FREQODxtWhxgdDaaxvGDuN+LI1oDYzuw8Dxf9CHVIP1yUgwm6pfpLT48+Blx3XN
LcxPK0x3a+ZZwhMMJRMHrNN7x7p5wqeBsIF2t5zbjRC9HvrV/FrYEj2smTB2BbJ/RRv+LqWLVLc/
qHX5Q3Om5oXp8cdGAWHMynB64DkDfTeg5u+vzAYKxWCqH8G5VE7a2H26dt4esL9MDIsmqCcWvn2n
d+zIc9bypunDMY+VHpLFNhe1YrLu+QGMjqUp1XyYMQz4sZlFZkZ+rq7nIb45dW9Wc4weJRk+2EPf
3HR+7itN/JC6tiUa6GyKRuvVjZU3jiWgOGL4cLTkS5iy9+08B1yZAqjzqGD8ZKjVQ97adZDjYLiZ
KdNJt+jAAaiceWproG5BvPqDzPOf+jIMjxpwv8DLLnaim7+InHEDYhni82Dj7WlRlwoxqTvaFucX
otkfMdtMoUJyUFHAvFZjkyCFKpyL6FbzVTodKl2V14uWyD177+QFKw7wFSHKw7oUWkhUookrZYYC
ZM0vJiGRD4bsKlIcleZggyZfY/HdKqz7GR5ntxxLSsTAXzvGo2Fds4nHA7WOja5RFyAbxLHJJ/Nv
nWQcjcVl0pdv4aoXRzgMv2aSry1V269tk0TIVReGY1ocdYuGspUJFBq7gd3YCyFvE/ug5uQtXvfq
DTyJLXgmf+baxq3SwvWmiSdjpj82SxwWdX3jodqCMNLmOA5ws+x4LS8Ga6ezCx86TRwb/4k78kux
sCpozCLmVLwyeNnqLFmSIFrEdkSKquV7ZfvG3bu3uwRVZIvUbVStl7Hpn/TpGNed+9ONoVT12urd
AJQaodjGpynlKmf1QBzhijIxjb8JzxS+ObAHbCqDPObtiQM/NAtz5vU7RnUOLzvjb9ZPViAG0ya/
VH1ykSOu/Yc5Wd2XMXqfsd6kP1T2+75cGi64jOy9FaGHAY/FTur32QXDjjFfZ/hmpWFfZjUc6FV8
xk+VkT4gupu/k6ZmhizWz6U3bopj/e69qn6pUGcv5vjAecQJ4hpFVJgtpB03vWo8LYmsmIbInn5Y
oAG3ZUHi177XhOiYum9CMBj+9Kl9daV5XkVJqqPy14hHcWYMxVJMzWom7PMUzj24Hc3J2cooCEMK
qFR+tcbpk20GZZIq7+5onqjj0Me6jXqtY0UctSn/atw8R8qvLQc23B8tkv62URbfW1bvM5fdQ9zy
7WeYJQ9Wx242Nd9JBBx8R9X/QtSdSddwh8AZ1ZF4W0ydtAlfRkWgrq2PZ8AnUHQbhki6nr7fs9to
PVDe1bIMrO1z7p+ILGA8CbNENsc4jblrfGsmpmlrnaMujOoMEGevCvRbteObcv5yLVY5mV43nIED
m2o3frdVBU1gY8jTmCRYnbc3nM9HoTbPCnrBoC4IqBHpEXoEIn6o/bUmZUQB9jDrI4bTBn2pOc7T
6f4G8vx8Qlr0qdUtCKFUSyBab2IkMtD9pQulzU46T2xoMlIv/TVZ0ekvyRqozkDkU7dNROIpg3ze
MMRsm+xDw2y9H4f2UemdNNLYE/kiZ7Se6kSQTf14Tpyx9y1h9nScm0xRZamuu8VymqgtQ7j1W9ls
/8aPpsBGzBzfK1YkjvHwCkACN4ab0tOtCX5qVBDl4shgWMRzazk2TOvRBSn8srbOC7uA0BG/71ap
4UuwgKF/yK6lhUIdzSpqNQ2n0Fwkxxjq8mWWJ5YbKgF4NrTqxhQPmoJzoMqzw2q52dV1VFDMIguT
MnN2gAG9B7kW72wd2t2cm+lLPhXMVW1fjh4FssizF610osZqvzeTy03JWFtNxBmH2LYEcZMZ/qpV
fiqTUrL6rVQoRe6PSgc1Xw8sEiFLjxMvSebkG3kfQs5kDLc1Y9uoJO4nSUKHpZMCJXTxYyycTzMD
m9VoF2cSv4WFryIvzQ+le2DqvmsHj0a01cCOZlxaMl6v47B8Drm3X3GLqFPB4LtVMHDZ8cndTjah
Iv9Q5ZHG5JxXGeNyoDNoxZFebk4q4jfgTNMVd0BuDtXMinVU9KhfGHDG3Fm7crUod+kBdx3q5cPI
GqMQ2C9RLVxNIMlg+C/sVcyTMba/JBtvfyT0WumnjH+2UUNEnjn+xfd8YtuF+JfX7lM15h+x0dgn
bwDaOauPgDfGgML+/oXqddYObZMf2hh1St9wcTTGlobW7QiH/9CTUmeAyOtYdC5toRxiH5sXVrDt
6Tfm5UQXxPhAeMU59jz9GHfoK0oIgUsJArwt7FM3YRIGunWV0+wPBF0dvaVsQ6dsa2by/EzEL2Hf
KXQZpORuB+oy3jh4ntPRoMYpKSLLWE8DSbbEHBrTGpNzdiW7qTsn6BaWazNn2pFdrHIa2UucOyuJ
jwoq0JGmt/Mw2pXjqNAEdo/uvLj7NGeuvJTzfUFlnkpFG+l63Fc6K+tkGq11yijeIJyORmTx9RoG
g75JrAPBOgpboe1M88bpZq7lJ9uXqz6mgz9O0xLUCnUUtcyr1pLRWHmkA7M7G1j6JCyL/xd3Z7Ic
OZJ211eRaY82wAHHsEUgZk5BMjhtYMxMEqNjnp9eB1m/7O9OlbpNW23KqrsyOQQAh/v97j13JLAX
RQRaY7nXhbyOU2gG3qA9FiF6ef9ouEa2zTpgZ4OjtgumU33pFmTLKt3wen3R7Zn8jh3fRk7+S7m5
4cO3tKBk7DWdvbLIcro4YLMiyjNWzCA4WENFjlQPr9hF46A35q+xeG/rST0J8WUv3ouaEvoIMtcf
B/weWW/StTa7Yp/H92oeSS/azhhMWnns8zYI48k440j7wRDkgMs8qBfh7DvhPqSR8dETCSx6mpx6
/b1DA6RiDOsNbX1+19PrVo7+EmJcj1OGnKbx6aFIMKfp9kyR5DbKONs0cz1tIvGFv9y7vetnz/sQ
KGVuu6l7HA8jyljkRme7xXjgtfPg16LblXLW/XgmRhcBXewzc7zvpjjeJDoMdwm/e0pUeiPY6m9I
VkWkJGG/D21FaSCZQy7GHLr+LI1f44QTPyertWtQRrgv7XOoRQ4cbOqpS9Oo70f+VCrLq1516ZbZ
GRKyXIJ2KuVmxKO7IYXjbDUriu+dlnGfC7YuGHpKncJsDb2UpQlybm7hMUd+zW19aHJ605f8IStq
YiblV81Zl87EiEgbRlUtn+6ra+x0+xGXlIqbF0+zGipl8ofWy9ttm3yImDyeLolUqJXToZxr3LGg
lUghi7jjud7hWzvRe/pVddwODJPheNTzRjbjbbxmsiDqBpOYgwW137eq4lNndlPX9lMNeQKrJ4b1
kBYzYekTNvD+kxLUw2DylvPM9k7wLvGxSmIJllutw87pSN4LJXsWk95tzh+J9ctN41/ohowZn6ZI
9USVTS5Q85bZ2Tsx7q+2O1oNV86AYWM5/V6G8hJH/MIN7LuS+MowAQ4rJuUzNA+yWDtSG4B/uPjl
NjW2TgZ90KVPdCMDy4ihwrFT9pVuUyvU6UdrrRjgUHXWU+2hKqmlqNr7qEmfk6F6cuMKo1NHNyL7
GzZHjzwjXVRdMAx/2ULh5jfs12iY7kp67y0kiiatHhGYaNfUfiShafvA7nYVYE3d7XW2ANw1mJ5C
fcusVu1Y1DTftMyHprPbDRC1QAwWjTLlK0W5P5fR+kqX9qose7tEE9PC8YUoFlbj6WcSZjUlpvOt
lpg/tKl+WqjGHtLk16Abj84yBrpHqjwr3ofcUD5Y6AQLdBH0ff4JkYLSuXH6BQKRpp+Ox4frwEHl
Diser6HePHoJRi06LK6mLY9zlR0jfDReS19Z1b2XtXweOQWMJWwcFnOorod2sDYm6IMl1vZKOUHs
lKiuAML9UjO5oMRcssrAX6ubRDU8sp7G4pO8YyrXrS4XJulp2D7C8dnrxNh9EDJ1kAtmoW71Axn4
ISZwDbvRJJPQ3JrNyItVz+i0Jj5HjGGmFKb+0QnrHMr5WI70/6VT8TLJqOQgRbAgY1/W6eieZf41
W8dCo1lS5uvpxlWHmZpkw/1FROXdGvBr4ldZ5/Lu1q6K+3qpzpr5kFtb7EMvBb87BJYHj3sK+5eq
ycXVNEatrrwoC4Uvw50VYUntTHRcseZd2sTcMtgm0WnlMSbbtvUbYFx+LLWnIuYUFKbWS2Zes8w9
edQJ1ZS4A+jF/FJoBmLo9F1ZOM+rzLs2mjUTi1jeY+aWfCtzwWCqb9IMtcUbY+BE5l0nHXr8ULV7
t9+KjvC7GRcQNsuvGR1sZcclZmxiCHS1g90/1ouicpuCPTSOjWSOtrXG9Yr0j+0K4M3dITx2Xnwb
Zm3MqTzf5QuZeCJB94oUEw+bzmeSVDhgWXpB1NvkZeGTDroJaHFoNks4/aDf+6OAYNAk8Zl5utpw
Csdjp8aNOzcnDfEU2DBbmAMDQaCKelhwVowCwkDJXmuQpayKp07rBT5QQDWLxxuPXNN6KMbMl8w9
UlVYzjcaj5XI8SYnqkaTNeSmdSrrCEdd+JPq2XgqMLlF+mnH0Xic9BoTq5dsNG59n0ybvoG2nuD4
kvYNHGhzcv1FaGuyigJK5ZxU4rIH6imkGOQ1WtsSxztbGp9F/rMOB/OKgf1YNG3vi1BPz+1skPpx
5HhMy6gAIqWDM85BCPZM0MNEsMcw0CVNaxsX7LSKITV3rUgel5T0GTHJ7hjViJ/kiDipRxqe8Zgo
nqwOzdD0d/J+6X/qlWkRGSpd3nIz28YY5waghWAchueZsImvaY9LZdZ8DEgSuuPFlCPg6y+8dbAD
LDInfphUGW1LXW0dxNQDVu8yesKkQ0Y/LF5mVLgmip4rSjsY3CevWdegPo3W/cCi5RlM/BPbe9Br
69mISTEIFxKi3eA8Ak9qbrpBPlZt2hznmFxEnw0/mjh67mwyxlYbse6slZulIMLctk9u3rmsBp4T
OEGO+4bD5LGbaWaF70pmlKpFv0Ko3zULTyfwrMJvLZ29iBlDgCJYIeF/+HNUc6eE+g2Q7oFuFIGD
qGCP4rrfBXXDm4K1yl6Irw21fYhr3NVJ+trMWvVgkXw1SBnnhK22PSbpLU0g23goN4mnv7DBbTZO
5cCxRhNhB5L/xDEs/FJco8ypj5nHIUx6yrzXo+WjlcrmvjbLuyFudiqvryokrWxKygjknHPIG6tA
U+Fn1S/4/Az4soNJ4qma8z30M0q/Bs7b9fCC2t8HY/9F2P00merX2A1BK+B5L5r9btnF/RJFW7uE
FTGYpZ8Oy1vRgkOxveJpcvih9IvrlKw8qPrETdgPfwhnfHILJAzPGPVtJREUIlrmNPIJO04VdV77
qsJ1Y0Gi3DUR2chm1itfT3apVRA2gq0ABJMHn5CL1WGvm3E2NU8hkk7CONx3Ug5wumBCP4YXLXRg
OoT3bAuQ/hdvi4yZ+XpqBg7PuNdSA2ku1D97GYICc4jHucHwBtAu8XHhf8b8YWxD32r+Jefm1tFD
ERgVYz8zqR4FpkZIIeRQ9mpO7yrVfDRjxx2bv0u2uzbJaYxGG/Rf0jbVjBjmJKzKwwMZcH+kZZft
zG2nXu2JySFBbPZcev215APHFMUpBbnLxA/RX8Q0vjJd3BIKDxroMprXfy98JIO0vtwpbwK8d6+Y
8Q9U6AaJ+WnShyEy9QuP1hR5l3K2p40hqo3jjTeC0K7VhN1WDfaloRVrabONF2Vb8EiQ0tuP1sm2
Tdm+sMuzdknvQg92bjU7DSLckkRXoKQOffdWyfC0fq1GAlkurTM71n1nvtUecbdxHTlNJ4N3a2KN
+zApAAPc107x5gmsNrr9SFdI0IV7on1vQjg3XEngjIGYi71M8cVKh30Kq49JEZCxFyyRwAjAl5Zy
m7NINd16PtEXYKoLR51qvjUrlko8aU/uvDwnbfE2IXR0Jv4bZ7hRGMjMsbzm1jOfWsBTekx0QKfM
Q5rJu5djf79eL3yfx1Sl93zLOz0Dkmxfwq79GCtUrSUdBt/uOWtPIxZ0QpdaeAjH8YBRg5B8Ds6m
wdbpW2jrldmAxpjri533rwTk+bhb3gDiUdiur3USm9/yYBOmb/CBMM5+T6XZ+iXGwNa7FMbaYxNj
OJx3dpzvaYeldbKWL0kPsmJ19PUAWpreJHOoPRN0B3w7XtIUpUpzPIY1cYM/JU9fJm36xVQRY0qL
JxD2jNlnMNpAytDgeJg6eoJy5gatZgVxRmyiGqz7WoA57uNfZb6apGqYFlPygvaM59ZofteZECXG
2WTfhdYHwtY5nweo4JQXeUN60L1oX4yCQNDCRj8YWR6t/iGyp23HPaIZ821iGfskjY99Gj+LlI23
Zu6Wbt5nbXUIQ21HL+MmBCfrVgUs9ImpEjYxN1wD3v1TiAjcaZxpPeJgVsncxtNvRJlsobU+rTd+
p1Hrl6N68E4rhzui2JuByuvGdN7yLD43mndHYHsL5+PKoP2NOqMgldOZEzbLVa2/GlR7+Pr8XZiE
WSfVXmYeed+wIy7OMGpwNoozWw965q0j9sS9ajG6WeGzQH2o2L+UStxNSXJXpNUn4+v3dnIPxKmZ
jQu1d8afBXH3grGnpS1Bw8YFhMXJ7bQfJEF+9cq6zsK9tjG6O2LEr6Kzn+fM3mqaONpd/cIc84Oc
iOzDD12GF2tpvwkVX4si22UyuzBzPo5q2WQzg1b8FV4BjXLA510/23EfMKTaJV7+Q+iUMdvmU0Fp
XSJpLA5R9Dssz9lno2GTytt3xVOvFdVNH6dvohrfx05zNpFlBkPmHDKlHpaVUVIy+45Es6szXkBE
jlzl0Y+YEtluj64dXYVpPJRcE6CphLpXlGcMbAP3mLrqTNJs3p90Kj+k0zPzpa9wdgFlibs2zz5y
YsCRkx6odb5JlunOtfGcaMXtYlrnxqy+EirGmmw4S61/M3mobKxYxGwUYVy/y/RL3ibvhRKnvCGv
n3LA7VlMeMBepSZvZJIENHj7lQO+OanuYsJ75sAwRe/Ge1yE96NoTt1i3mmK8j6aQrkV6ADNbnpj
fEZcemp4p/gLE5ES4GJEaLYrubVZPaVBgNTl8VTioYfSFT5itIUwtYkUUqTdd2fYkZy+mmabn+iz
uJczUIFBYn7xijnerDcLAaeHMHoA77SLK5cAHvoV64yGVAKMaxMWiFYFbjus8rgnql3Z0F0R3ZN5
OHhd8WxY7nYgKOWU0iTgWm87vboHZbbtnSczHY9wczAnoPBH4k3OhQmSAQnImZ8ce1VjRnLMsrlf
Bus2ncWDp9U/zCk+QOrax2q5CZmigj28U1n7ofrksVTPXhyHvuk4tEd8UMV+JFf0s9QqJimGuOva
7DGk5nq6jkb9OdJL0rQ3Y9u+xdb87vTGFvzCS+zyyBUWAbe2+zmL5NZCBWcssq/0kimmYDtlNuVx
6kSQaNEhwznIaIzJBr4YYNLnESpeohhGZ+VtGi+k8NkjsWJsCehyMKtIhlGF6OO5EdveKPC3a2Q0
rCcDDmMwOMaV6datV+BSB/LOGeeQWPmLNfDYj0vEV1/OOvIDMeJDYTTcfghP0npgz/s1899DSuM8
b95Nxj18lucyb/aReZmW5LUdmydbyt0awWU6gFweb2BDcq6rdpoWI1BLb2sb1vf6fbPZvuimd47r
+Dam9RhHKVad9Rsqy3hylEyCJPZupqh/9OLixLHjEMbJVSix64byxdk0xnIrDXAs4WpubuNhn0v3
rMXMn9c/NKn6tScMxB3/JdoYN6yyn0tRXfp458Qbc6Qfq3hysZRY/RJkyvtBkKFmVysf9QVWF+XZ
Cwc4ujJTlOEJ9Iu9vJhLT0dRS9K43beE620LUURrELnZ7JAPFQjMbabdjjhsfYrXg3EaD40zEMmz
kQmtYzi297NGbDQyj1Hc7VNw0dbb0CNiz8/DkgRTMh9ct6fT/T1apcyx/EpH9wdq65FYGLaJlazr
/Ki9KyOaQxTmX6Hl3oYx7nRs9UdXbz/BtD2GKt2OfXx0CxSc3qQcjVGO1uYAC1kiK5XtkfA2tCN8
FEzTAsmEPM/Lk5GNfJQZqa+Ft9bGgWEVOIxVwRkprAvYBphAFRtSjOxtlXhfl8yond5sVRcbpj/2
RmvvbbejSzHVa7DLB0+wPOKauJUznl32E6dC+4tq+v+ta1Pqgh6U/7tr8+WrURQK/Ytd86+/87/t
msY/gJqZnm3qYGnXQvD/+T/+y6/pmP+w6I3CymkZ6LjS/m+/piX/AVXXMmD5OjrvCPihq+0bJ6cl
/uEI0uor5delSM1y/l/smv8KzJXCkxJyL1gO5DPsPPof9F6C7P2SgFSkIc376SIRmMllMcYJugkq
0j99MP9lFf3nAjhz/WL/DMUEfm7ym1qeS78Mn8efQNt+qAUGzpCpkZHthNsL3xkgPhq1mWwxCTf6
L2zsR6rTan1mzXPf4Dgec6Vj+B7Uh3LUqcxLFh9Gq8EILTCbWCOtDMCJWyRXWqufq9ySG3htVPhJ
oD+Qr4KeDCUHJshYE8mCVCY3wIkPtAiLrTYQ7x605uHf/6LOv7JtpbX+ooTa6UviSmEG++NTje08
n8zM9Q6o6exjqbIxUzcLmC/hl2EHZOSccBPx09Lz7zwxD9XUPOhJAaiODN02qagIYtcT6+obsOdN
ngOnclGV4HvJbVYwA51t4lCYUX36aBF4lPGakaQ6iT18O3Z+ILc5GreMSi1B+Mi8dSgQylOmoyQC
jb40T5rQS9BX6UvCqnjKl5hJAGAJIoKxSUl1Hgc5S/a6X+cntfixu4EYxIj7zvfWWlhCSW9zzXEw
jupD7BrXImF6EBWcV1wvPaQuoB+P5Zm/Qnd5OvNWHx8GmwuAk42uOp8R7RfH6IdMj77tTIBAzZKn
qickPRIk4NfCm2dlqKiIL6E3fA61TDfQVcbgP1yr9ab786YEG+4Za38IT+gfNyWglApC1kLTaqwB
6qjD59TMPjxE36EgPVVkNHE0RU+5j5XKYCA8lZXNCL9QHloNvTLsSaSiykUZTEQHpY9XiL0NR+Jv
pCJPVVwQbKrdN2TxnMpFwRhpmNcpLkwpO9o3FZP+Ju+inTtfjNcB9mRApzM5xNWalRAHwlsJBK/k
vq8HbduMxHYWy/uRM1U9cYx7y+PixiqRt7REpgHBSzTT7KxE9dKPxYMqufGwwfCCG24SI0N1KR7C
loYkePFAvigMDMiK3aWhdt8LeI3OJp/oP9QxjXYDG13+AMYDrqJFXw2VPd5FRxOBJAMmFJ0M6i9B
eyt/ntrs26VHngv1qDzumP9wnf7mMrmO7RkuQHzHFn8AdVuLxpTZGb1DYlYjpuolJywn550B77YT
T52Vvf37b2j83UOMGZVWVyqpgL/8cWNIOKiqMviO5mSeK9t+IE+vNtSjtTQ89q9VUtyZGhPVxO3f
spk7OGG6wc4WpxU+jWOTRN/k1qMaBa9///c/29/ds9CjsbKymArP5A31z+V/wgCmobTcOzgCE24Z
Y/HhR+NNhq8Qn/+mL5naFIv6D9fgb76tpRsQoeFDEySw/rgGWKHwSIyae1CSInTpPjMmh7Zcpt9t
3YfbCDk4a93nf/+7Gvr6Zf94QiV9Arwm19fU//GOYiQqvJEH96B37LyS6D4ayeXEY34TwqNAb+Sc
Yw14TK1r2DrPWUqKp54E8T1H/zYM76yGZdjgMmT1j+mwSjEQpCwyoZ7N+4Qvw7hxP9M4DSON4R0/
SL6pcjsLcls9AFeDFD8nr5T4XAoK0IqBj3p21h4IQGCUFXZboFHwAC17l6LDcG8+2GY5gqlpAdPm
6ujZvAAi84ylxvbLj2gGNEN+AGh8zHSO1IxfE9v0bbf52enXDKNZAA6WXSh9yjKccg5zzgekZ2h/
/GRj5mRBVgNsDb3M21iu9Q0d42zgbg2o6R4Iz05bd51gV35vMwad14Unn5YbJi7bUrcgLMxctqre
aSTB/WQiNwz1+NkcyiskUv4sr1bfm+dH5oP5ptboCSOs+Qwvmx/M48OVtflmz4uf1evbYXZI49c1
1jpvp7sxw1hwrGXPSXKyGCzljfor+EN3TvRV/s0+whDWH4hyi+dSN3jHOoK4y9r38q8PAFjavKex
ezpEHm1Lo7lLCwLOFJPttbBFU/FwqU6oGkZ1a5ohcxvgL8u4UCAO4WSeIG+Quh1c04/1gjmDqx8M
d+z9XKX9TqW8iEJCvHIEJNsrzrd6H90QmLj2KcRnoUBN5bueBT1gcFSQYMGGX1D37WvyJ62cNZiA
BdeeEhvpQvXDpYyPw5EgzpxNay64+MsIPpGav7vCpvE00RlLeD9K/UhhCl1GY71LwGH4ZdvtRWY1
t+Vi/SIBITdhOD9PVYio7MrtykprM5rPlidTj2+gAz66GNXgrTdIbyUe1soQb5QyjeT5nJ2k9AAQ
HKi1LtUC6RKaXXq2WJFBF8UCigZXA7JK0e/iQXu1wTJO0Cb3LlmNdinfwxLTUtNK5gAtIIM8gbZE
FVbNlNsOqSIJnRs3B8lptxr5yv44AWUNhs658H3bTYiKEfXNsVPujAVy5LRP9yskAFdXSWBn420z
p2S2+YScnI/KeulG+LtTPTwyTPwGPFvuVVPtiqrpfaPySPo4/NxhGsOahunsSIzEdkb83kvx+SyC
v4tzaQoZ+TjLRFLThvlVIplq+IitZKEpwfSOWsTmi8HtNCnuZP7uRtjzJ1szhloew9ZuZgJXm8bO
AjZMj9vgLwagV2ZYuN7s4Z7wTgLHMMHqRN65Tk2EAAZI3A3cEkmFFztvrGQ3YpfnsKrAK2Yp6dlM
nJtCwqBZX87mOqjJQQ266wAvM9TbLMHBrUHkJcqfUlmfk7Q6pnYsNnU2M7NN4oPqaxxBYB7QWEZH
7mOLm2HGX6s7RPHRDDNuu0ON3sndXfYbMXsXL7IrOuGHp6ilma0yGjy+MRYZw7zEowORtyVY24rl
s+hPdsaX4VVi76vQepG1vLMZBDKOx6SQSQajOm+XGqR1kAkyAXrMlFLOWJmTa5FNsAzwC4+lTqY4
r64ThQDBsjotvKmk/WcNmzMpOlgZ79I4U/bG05xpF4NNY8rCXh5rxzhjPRkQocqkwotpgs3rAUFq
n2SILmxacS6C7UlMiEwN6gHI4uF9EMVjpHP9VaPrZyyUp9bRj2JghyrZrZSyUrui156YPfSbpWCJ
tSDMtJD08jS5pKvwzLz0kTgrXrBeY/ymiZulaQklGTzVHdTOOUsgffjTu8ljg+kOZT+EYAk34TZL
16mh2td1+Y5sjgaRiNS3FXJniZnZn3Lz0+tOIVmKmtXm2Iw8x9Ce9wQI7iiDeCqobb7sRsbIFX2Y
vouiCP5hZwNdpYjzJVPDV41z12f0e2Blu2unc2/X7x3ZOoZEH5l1yurlVKNRoTuXOHJnh3F+A59n
ccbXXMqg70I23d1eZjWeFly9S+E0DMQgKszMiKsYkHQ+OAwLvM8MUzVmiOkp91ZzCvUhtqls3ymH
YZez1Begpu6Zcy6kPZCuGOtje5oM0qsMMXW7DZw8vxmK8Hk1F44wyqgRjMAKixzKOZ9ObL1U+qjo
UcE0odn00bG1faWpiuFzqiMXa15xcErm5QxQL8wdtV3J6SBL44M2UVnVzwSyKBcgGW0jX2Miyi34
BHzNq4uGx+ljeKwZsabEDlkNse/XVnd1PFJRXXWfmSDlCncI0rH38FG427pdR8CLc4W3VRyXQjFv
mBLWyKXFBoO9Z9+SgHe7OGeiBqoBH85nmDw3rddtxplFMzYvBUkgDl09NJF9N1nx3ojTZ6dmJYV4
c8o8lMOkCjvi+d68RQnedkNN5NCxHDLwJqkXl7nxOF4rb2bsIXqmf0tPrOiIt57X7aztEzjrfubN
P7Tkg6e83YbpmAYklV56JjOTwbs68rJrWzVE4o3VzYFYf9EbUlkEO/ZZnThbXNZlEFc1OfWh3+lK
v9FdTn7sIwF29a0vF/Ot8qx3GG+iUmAkS96bydCfpV2cKjP6aYpgyKOf0HfwPdWYFNhNXbtKJTBa
qjSo5HgSYfuqgwYNFfQboCYMQLWXzMa56xhkG5cN4BO65g+9jqDWzM+K5cWfc/c+BQeN5QW5ePCC
bOQYSVlo7znfaQokU7rwrlualEfPXN1SEIupByjN+C2M3lpxzjHTwVOyyk1qenujIg/ZxYIgI393
nJMIBb7ftYxYZ9BqMP3ZGmBcnmGAbZY6mzZIkK+xPQq/0dyUzmUN6cCxXBDo4Fvg79MYFONGzPMA
i7pf6Ky5XfYtBwJoTp6NB2M2XksSIWQg5FbUlrHVrfa0sMahRWADBRF4htbzPa3fbHFLHrUof4kr
4nBkB3wKT69gBZzJTDdGOr53WonxxXkTkSHftOaSJvqjGpdmqzmd5gttAfsDYI6CSaXes1IjbJsE
45yme3twJyI+BL40z/iKUyLu/fzJxOZhHIn8O6gIR62a3jonuuni8DSASfcKDQlYatd5NiyMHx0R
x2qgVlJlW8NarIDXQB70jvWQVWfRrWKlVp80Tq5gb0MGf3sSYO16AGz++odcJA0BJeiPzpYXtqsU
oBDrJ6A2q02/aOg6E+YwHRj5kV+3P00QCE6//+2//wGbqj+plDSm3g8jQ/pwOWGJ2M9F7u5t6VYn
M9erE+Abe9ct5d08ZQuorW45pSTfV+M2qIX1i7sdHsueutlaRhSae+fIVa6f590dinbD2lm8NK4C
xEI36ykJBW+OEctB7OB/ylKAJaa4rWDg0VkABV5UbCrFbUoegkX/yi3Oa9fKmGpEWKv7iN2IHLA8
aSoLGPSfFzo36nUaF2nZV98kD+MCIoZ3zpc08lsnptuZs8cyRw9hODFxdwkKOvHDWLZXzAqk9RMg
OuVXM05nKlwDwxWfbm9/wIZdj5+DR0m0Kr9EHj2ITmeSjs+tdBwPOyyJO5dy8d7mvd7DY82/2EOd
gYaxTbFiUg0Lrz7EMJdpfTO78YY+chZTbGJkZykzrjz18dsb/9umPK4G+YGUhA/PRilfSh5XgRF5
oPTlVFX7aV6KU6/VxckWU7gFGfdisxM6dUNU8iEfjayVjNp5RLWESOBvv/bvfxTgz056kt2x7w53
4UplWHqWsXzE443n6dQASls2iYLHWjflc5p1P9uOvcrvq/v7337fK8kijSCZQ/bZZtTHe+D2xSlO
Q3X6/W+u1ZvIPLbaxrGHKcN7tkXjBlItP0SpCLPY8TFp9PcoRf2hDZsIRrhSj7DSpdl3OoTPHJgO
ECKtjVfIG9FFV2pLk/1se/y8ujwkK3q+wBYDvpga+Rl9J+pGDq5D14OnXQf4bOISYCtYozisW2aH
4a+QsEiWX9ZMLc2qYXYp+StsNV5EvZdbMrqrEuDlTf/GqY3tERGMrb3c2jj6U/6Dybq5HW2OJxCd
iKGn34OFICel9jWt6Jum4RfohObLajJ8+A1sbthinhyOl40T8iDOs9jW9ne2vtZX6e/3ITHEMF3Z
5OAt1R3cEjj27yM3JledxK2NzW7ojmR+XTqZ+L+wcl4NY956LjbdVcL7LXNpivCtnn/Uy8K+NgNL
p+fpT0aW39ZEOAo6jz3x+6XNXaxrEIkiHMxC12NI4PpjKlw0Nsx2R2e+14YBg2XJ2xVKYrHpWQ+3
FHtrVWIAIomWXV9UuFWNJTBsKnNtInHdAN99ZguXJtWn24VPsiHYPpMsaczs4OT9p7JnMGsDDk0k
8huR3OT9ygfATQVbDTykLcaDg57afbYlJ6j1jpmWGAb9qmPai9iqeDcYqAdNp6qtlPAJmjnZRLor
kRG4lG7I1U8LPWf6yDPer7LiCA6OX2u6dE7zK7RRBIpxJlRN0jUcECrstH0N3WrvQC4jH1C+GP0C
kLLGYk3N07mxRBjkHW/tsSF0b7JpQnMvAtU4gqw8P5StdQ/TcCzbc0/MlKIOLk/MSpPEWOztMP3o
uBBgjYoXofMqS1EGR1nep15a+Bmxu0Ajlb9YWEnCpeLxyBg4m+5FlwgnSc1umlrNRy2BdTZ5qBId
n4qTomLkdvKe9MlqanL/uuuyKd4qQx8Y/bE7GSd9w//6XjvErRjDxiqEgFiBf2tGDPBQHJk/8LOG
7nOeEtBJ1//Gqa3mhgKlL35fADNej9SrEsPskYSq9TOv0Ia8kKIQXf9K6DFmhIotjVqbGODC+pEm
xMO3JulUhMo54hmVBenP9XKW2Sd7W6y8dNXcOGrVcdeqawg5ar3Bt2OXPVE9cJeWqPNDyVlOJRYu
PJ0YCm3XnR8p45aCqkOB2ID/wQRXxg3vT/QicihFlSsQ41C2YTkDe6fDk4/XVnDBsl4c1KLYL4wp
gESE4bKykgPAmg7RKUM2Al/Zd2MNfzL9iCxUGEO7GQxEiSYtT7myHkO3znbI97yOY+dcj0a8LbSy
gSzuUmeXtEFrFd3BC5/iFqNoHMJqXbuDOX5RtEcyLC2zXT5yUsAOdQSyfWw0+RYxeuBUUG3rIjx1
UfZjjKjfyvo6BRO6fCv92q03sKRoArRL9pGMITEbEJQL1cIgqNSD0eiXsXL2ykSd01NkpQXyL7oQ
kgU3HvoFuPLs/Hsmk2vpN/IKl3l0n5McVNQiL23IbcsGqiUYvHWI7gnw4hjnuMcWqyBLgcmKnpqZ
R7cRW72vL21rcRIos2/CHhzgMECzVOLJUwIMk0QNM8RZCEsLEOx1Ve/JyXmbCRqj0mGIjlp1nOm0
8pnakooo258hifNVxcVb0dXzY0x4V4dguZlsAZkQ4qc30N9R1eyCo8E92qGMA8pWG37D9osYUEPi
Pj5Lo6KUgRnfIbUQSIH2HWjOYV1ZkQhgodlCRwNmZ4qAtyMRLnv6bOrhxCs2CK35yIH/hrkyPWs8
KL7usEucOOa0pC32otPuI+9AEdGxrA+NDnpyKuHQj/uoqsojk4LXxOouegt9EkXKEGnkI2IzXefY
AZ8HSwUvZ5LTGyJ8ejDa742RM+jI56u9OAeyY58DIP+mo828McjTCnZwNbNtg21hkiZIURJsI+eb
SqSvFRi7DRioD9y8mt8O2XEgKZspg3MNNYWQSwcMnHZ7F3riIDvx/JtVsCQ0jud3eNSondWTba6S
m8VLbT+E2+w1enSuSxuGVP7WRRwWE5dCzkFPt2nO/UgeLgh1EKpGIt+MkEAe0ZY7bMH1Hsk2PSuy
aoEGksnq+oGdcFaeAe0OJ7u7JBZ6pp/0h3khGC+k+fW/uDuz3jauNA3/laCvp4TaF2C6gRFXkdQu
y3ZuCrSk1L7v9evnKZJ2RDpx0qmghxigIbQi+rB4eJZveRe7lzNcrewMxIzEo9oKUhS7H46YVYOK
ytffc+wCwgxSolAk5jrPpHyhCM5DzhOspAg3dkPlDKlboVsXSIVyloAy4ly6bHtRXCWu0sF90nNx
tfvdcu1bsNdAEBC4oLqoxBs8TtABMWN6dcZMpFgALkJ2ZnEDYrMJlctOUKRVGQRYSXBjSius6+TV
7v/tfkAQo2PK3Q2hA5fA3Q9McqGcFQHRmhso+/+2+0Pvehtq/u3M8akT5ok59x3lETUIb5NOnazJ
IJQKQYIbAWWRZWzTn6RkSmpcXFVcR9oauRV/lnBrX9qxD7ro2w/NghWiQPGES5zFayg3exfN/69Y
AgkaCP3338cSLLfN1vPeQwkO/+QAJZA0dXBe34k0YS75DUcAeOBCVkELfMMLfNN9kuULcGwABjSR
9r4um4g1HYAEknlhYblOaI/Xh8RfpH8HSEAn/6hNMzT1TbSfEKSi8W2qHODHNXlRJ9XyWYiPYuoL
y7ALq6UQIrvjx9I14ujCx3CQBE+beC2VlfrB7NmXspV3K+4Da1FL/XNR4EET2nEDKUaUQMHR4SzF
aFoGmbAWRSpUOq5RC2xbbIQa8KtNy/KqqdgF1Iidh4aK2UYJiicvNedi6S0NtYSsiFbQCqPz4cqV
JqUlpEiSgS2uJEdY2rVYzJwGwxmp1X82QYtdhjT0J5zuqM+ZjbIkBk0prDbGUomhdHDk93d9C6hN
HOyisBQE3GhW9xkq7BNkN+R51UAiKwvfvC6hOveF/gGzInojxWOWtEtVZwP1IGzXDjjPtnKWva/0
S8shgiO4TFs8MyXcIOaspXwieuhE2DkNH9sgdnJVKAVF3bwUeXopdClSvz5SC1HaVItGgK6sdR9N
5IxuGse4l9Gvuq3LnBQXkAPuYxFgUcJoszBQL/YtFY6vN1hp+lM1M8qPhWn/Am8DCHFgRfNW0YVL
nJrZ7ZU+yUBpByi4L2WrQvac9uOy9cG61w0cC9W5jlp74K1DtQp1dZUk7S9J0gS3TSV8EjzxroCr
84CRQoekKiKCsZfPSwO8t4u23XWdOxJ1JmALhMi/NHxGSLfii19a+k2Opw+AJJ+DSCxLlIZ7+NeG
A3rLjRdI42R30QDLf7fnfqO9pA/d01/7jbuFPBjBsTlEEc8Pc2g+vWwfPOxj/vkP6b+iXlV92kj6
Y4xveIBz+lJTKvQyW7SSMIWxr7jSyxnv6yIrBtQ1nlJYTqjhq/5Kc+XitrYSiAuJZEz1JlnAaJTu
jbjVpkVfK3fEsbrlPEkJYslYnTorI63vvQAkbO+ihxO21VxGkmTRVNJNKAXpVUoKYQnwjVtIXE6T
GQszx+VKytDHUoS039TYJ7LLECsoipskKha4krUzkN2IJ5fhi5EGW6NGfqHAHd7qjec6rLQHN0V3
s29+lqMYmGHBUqU9MKkKhRxA6h4KFd0BpaLiSklMfsqR5seRjRod4YL1+OMJB3J/OuOqaAyH0NDW
o4GunrTaU5NGpI3s8KORUedxCaJWpdvNKLYp1wr5Ac5xH2PHdW5DKEdpvfY74a5N65+RHBKmgZe2
06zDrzqt8het4nbC1jDGEybKNx2YdGg8156E1ZtvUpAPhx905b2JNIBji7SRVn7b0NvCHgBFeeVO
8mHpuoW58iBlxWqwCtP6I0BBc+mH3l3m4sMieoY77c3oOUc+tHFaoI5pIq2ZpXgjyMrCrABNhtQq
cU5o7zQ0Exy1xS8uwyVTB1QwCWJyQsPrJRyd0s+NWIDySeMFtpfCQjU3RTpAnpH2m2VW609qM/2M
JpZ5p0NXp50cLfHJe8VcbdPkskQWi4i1QuAd1VI2yZCgf+6cZoNkNWUN0ZiVqlBOFagvlYlUjOsj
BQwhDhkPJ7HW3VCLa0T6iC69mTBy1ZUvS2AT9ZtwwCFLHUAqpaTFhFBI5BkTqUYWJU8xPip86xMq
Xi9J720CV7E3qfohKhLvUVMJzkrETMICa2FHCRZu4j7AVjQnPdjGCe0Si5DdEZeRBUYT0Dnlm3wT
IzM89UMBPhD1pcDvNXAX0gc9RitApSkqomSE5hIqNSComzlSeKBhB5k/y4XmXffdGr4F9DcYIdM0
HbRzAvUGAzoj7xqwpsiHUW/nmK7Tbo3gzKWSoiJq6OmULm11pQ4SbxaSUXUoIjNtCCauR7SjHInk
owcE9UipbUnJvFt1nXNdA4xesNFfcUmnXizXwmUlw5OzzeAlJtdaRsC7V7R2w7IUr1lXNMgoGMh9
sKFACntbTNeo0V3JKTorUN7jOVS4uQ3tnjphH9y23b3iYlxs43kwiW0MHz2tn1UkMgvdMtLr3Q8j
TklAqmzV8cmAXwXpMo6oyFlaeY25BXTkxvxZkaGmi1UezKVUB5olU3aPoyk9BnRGbaDNVDPbpQ++
F2qsE6wUGs2N7CgLar5QS8kE4N44G7fhdpTN9A4S7ktFp3r542OAmPboGNBE0ZQtXcIwW1LAtIBr
OT54Zae2bac2hAc/zLHWdKFJyjHmBuDUaNhr/VVvqfl9kJmrrm3MaW5UFi3siSsY3hWbBS4anZF1
SwGQPJTtFcX1s4PtxISyfHtVO+1r74jao0cl0OWwqNoNrTeIG9nKjAUdEiXyuVGaliuB/BEXtPIm
M9NPrQXbKuvb6qrRWMmCQ3GnIa7eIETozXRj4d6KpWHMZAfNYbbjJvGwBUqKAv6SjL69qsRvuq1U
a9epgL/JUkmSb9dr3GT0CQyAbuLEmwwoCGB5Kl+IWzJ+6/kzYKZTBA3QoP7SIqa1jFBCWueFikdK
i+WVZa7E0JCvs5qzHx9GiKmK1m3QWaNzWwoyosEq8VAqIdkq2jTK4BBz94TqAroE/TOaaPNSCXyo
qIK2zjrxuY7cn+vU+6ILqFViQzaxRN1ZRxLhfu1Is0rrtHVhYB6HNhZ65ZmJdLsmTywPn9686Cd+
SnO7ZwOvdUsGsF7jwOXZgEk8qVSvm1hJL80uEmeR1RGXaYGz9hy+3rL1Md9sQ58DgC4botouyLll
YaXBNdLWMpwqxHwSpwk2phMggS7pC/JxT7BciO6aMBEVoXiQfbHahJn+pMQTm6bDRsKrOcnSaFP1
hnO3+7Fs6+qXH69afViUv0YLw6IFnovyiqkjxaqZOyzou2ihoRYmOH1uPxR2ayFCgfKxrafWui/l
Ajk6+TnNo6Ug9O1Drb34vdVdq9pcEuRkonh9thVtZSHEYTCjG0IULLfF1JMTee4GcruJ0J4kfXwQ
usJftaUuLILcvBe0sPtsxnCmTGRdHtLIiAf2pbdQS9LyrIhmyMCCA9JydOTNHOF1GFpQmznLFCPv
0ehvw43s0PeM9MZe8BhfdK+R1lCgeqSNSH8LBbGA+5gS3qa1odyDd0NftVTFB7iZaG9YfGnkr8+k
rtPe6KUlTMESnCjGclozwymivPMhhU0TOzQWhlYgZloJ8x9PvDrkEycTrw65jaTLooIH08lpEWPL
i1qfYzyEel/OWl9qb+ihOfNPUATQiWpRjBUxgJ2Cbp43KB9YgrtO8HjcpBqGR50q+A9RchNDMJ9l
ZdjNOy/Qp1WQPou2qNEfcQRgw7V1Q7v4knsFKIMpaTdxjgi954ZricgACQIHcXCOjAGxaiwTGZ2H
RKtTWGdK8CSJ2m0YmJ/zGGwutUV3Est2vNFRCTG5zh+RgUV4SQydOVHylaAW9j5B/n2klHWCnRtW
p0r7WJKgKFqyejpJDd31HO8y7YEYkRsTDvytJ90XPXJQ6OZglIZAmy4P1sF1W63ECi4M8UM9yWpa
gFHNUSdYWgysr8IiVGsRkbTRLUD01gGTkGaI+1nStPSlte5Y/bVoocsP3irn3I71KzP16hWyrNdG
5n+EWqQuk2LjRvWGMhby0in+QI0MYMl0qnmpR9YCkegvnRtpuBDCkTRQJMhbUDrYM9A/KzwMhSOo
rSCIctHv5zi4U8c0MVOQTL+7CVUOucDDSUPwCrRcOjIcK1FXWRmbm0hMYMsi3n7VxR3Kr8GN73ju
J0HSUEP1PtZChVpphZ5XFbjXhj5IF8LGfhIlDFOUoNfXUZEqlwQSHCQrpGco6HsR+ZUMy8Ktm2Yh
t3MVX48JPT5hQkXEvCwz7ZPesC0bcp1Ziy3WJbI/OGYmkLoxb5GmPnqY6+SKyidELUsXlgJB052k
Nhik4KYxFfD4um7ybiK7Lp2yRN8kVVg9eL04F0rbuMzKTL/pE9sA+AcAzNK8T5VScGwU7eAo+kVu
23JrBvLEK83+EolAkJvEhA2h+B1U/FcwOl0bURFCEXkK4EGjYwWBdncDqW58Z3JAbRIxu8Gn4jZs
JPM2z+DPoAqJbIU87eOwuFGh7meigEGSJdFxTFAHRlNNE1AI8A0B+DOuVXHuPCtBhMlK53X3Xuau
8oHOBWL8Y1SCHUcp/ioIcyTfKJmRdSKOD4ilmNWDE2ApmPHaN427Mv0QoSVym2HOmcilO5c1q53E
BSePEy08uVbWBdiBKAOp0KiUdrGxfzOooE3BXTrzlKYeYOYoeFI8tMkEF1NorE3SIvSorvEr7nzA
kvwXzLoSMIJEcWwp0l6gZLWJT7wZMO1qKCP+R9OsbcpHhULe3O2g2xklHISudcRrJtf8A9gth9np
UWcpGB6AfdZQRaZgc5KR4oEQVUVQZw+aTnDQRsDf4KQbq4KKyg2X0kOPUzzMuFi9Bb3yiCOSdiln
RToLEbxZdDZCxRJ+DDMsU29bRcvXiq+iQW/fCVF8r8p+/ISigy6X/b0og6/xMNKk2ODKH9CQQjXN
1BUEksR4ASPricakthBBkMGc5ZxV6HpdevhJXrl2xzfhgFyFq/CKZeyDGCrWk4OsQ8LXfIMjEjRk
yc/nNgWUCXemCUIhSdH/MNsFEa44pToz+DhJ4bxoQDYaAsYTtpTidIpeMge4XV7SqpjnQgd3rDfN
Gxt6AGZe1CjRT4x5Yye+pf+Cz7RnkzpZPU0ep/pspP2V7wf9ky5lAD8deosAhGlApPd1XOKZICTu
B0RPs2Xg8b4hPhRPkf2oW8OrxR6Pbyyariy1CK9AwmLFbXO6iYZzTydGvMZ7u6eHoODCDQ6kAQSP
wJHysQA0NnFxMt7oGXF+jeje1OkoXVuV8RKhdvHgVNiBY6DorA1EYAEpAS1RmrU0hDOOD1U7BJU8
TQdPCo2Q6YHG5qSkhrBAdKS89GjuUovFWiIgocO6mmjeE7I5dJFFTLAHZiuyb+QsQeFCBOPrin65
MN08uixLIQY9FlDXaIRnr05qrL0xpkGwkjNOr0gzCDqSRNbWsfxEJzZba4Odrm3j9ArFTptVyAYj
kILVWNTol3VlOXM79kzQNHrO0sky0IxpFSzx0EY2wPE/uj7di6wVlWkIUAmzR+QX0VInhy3sDerW
3T3zMNWK4KXRQukx0UtUmBLFWXlpXNzCpwF4VvoTOmHRi6TecuPidZgUODOU7EhHasKrIBnMeyx7
bavR4FLsQRaqwg8InHyhYCNdZ8NvZWatLad/yLKQIjjFzCcMiYKZI6nqXPeeI6z2bguxUNBSHXyI
8iAE3YLqnk3nh6/QCh5M2UBxMSH9VoNf7Lz5omemfu8/y7QAVm6BHkQLdU5J7j3h1StdPG/z3Fy7
IWI7jgGjtas1cyqJiflBRfN2QRURxzUfx0/ATtqEa+BZKLDXdkvuSnS+9akN5U9xuX/bIkKjo4+8
p7BDKaFsY//K0eIPqZNUi0qMxVUqPtVIzYN2VbzPZo03F5ZsvZNsekcz52VSvkoQkdYd4Mu5UXbl
QLqZO5JLDyYuvfvGKa80odbnjirEHK9p94zC7MMQHLlYw3xC+5DFE9T0mTXa7x2n+CYK4wCn7M9p
G6EXiYLPcjCgr9U0uTMA/V0KdRvepWr+WJVwvkMrA8anWeE1RnO0hGzKk7XXEpMNTHOn8j/GnqzN
TGKoSWVa0SKi58FqoR0DRcD9hH9pNmma2rjztZSaQ/5KnULGhTe1IGN6uLoF6DfTkNZRbBs8wzxp
7jml+bSMiY0eiFau0PCQNqbqfvDtUphhiBT6Zb7MOmB0NYokaz3tCAPJny4rQbWXkYA/kpRjfK4A
an2Q0nkkaslMLAsoUhinoSOQ23etRuFUrePwimZeOa1UxV6pyL0yUZ4D5A1dKRqjACxahHzLDEtj
hKCvZbNrFwqGZRHiJ/RlCJs7bQuGLr8ieX/scbyddB3yHbHQyTfwwkOrW6SV/xL6TThHJx9xgYzG
uYDtTWNg1JkkxcTRO3sjNFl/09QBJCz6k5e1qhLM0kha9pLyGaLoUiqKzzj2yksx6torSyJICEpf
R7jWaG4kP/u5p1g8E3EhBwXRPNBDsJg0647NglmKWDU3YYo4dYbUK5B6TJZaqfuodjGSYGAuQetw
piEr+BDkSOhaz4hLxZ9MaufTMgTc3LpVsUReyNjflP9WQ2g5e5j99/AvXpK0oz3rljs3i19/W7wl
N9vorfjhi64f50+nLzgaFE+Mw2NNt+X26BeMNL2yu6/eMG19K6qQB3j30u/++s1dYxjoDv+58in5
ay/6atvx2wP99LZ7rqcuffvnP7avQ5PfK8rceymPOk64dlB+PWpS7R5q93l+NEa45WNXrwyuiheQ
MyzFgFgPPUkfqFPws53DnwXTupDIlDkMRBGyOOWe3Ru+m6Tfm4Yff8Kvs73Pj0bNgqURY42aBIVe
nYVKJ005Q1Z0RT6ZBEuG/GuatAR1MlhJtOin8Yb/+Ul4Saq4HJYq6nTx+6Ugq/tHOpnO7xfCyQi/
LgTFuqAjaHF5ahR8THTNjheCRQuSSTJpGdJ2EVWd7uT/yRz87nZgAY/eDdKFZiga/G6oShKywaz2
97vBgNCtmIqoSgrNJiQf/68Wwu9OAtCE/Q79w5VwMsS7lcCHhDLEPWFSrNmv9veTYOoXpioq5Diq
Iuo6s3RuK4HUa786R0yCcUGJkNnEKpvNxclwvBLgIl7okoEHkzRwoy1lv/T+80fCyde4vziuXv/5
D1niyccejIOAgWSKfFDD3CkbHC0EpoCwm8qegcqOdoZHAuwOSpFj7wa6G0gJKjCZZRGFh9OFIF2w
CVCLMBTLUHXx/M5FXdnv0BG7gcPfAjIChVPTuSEGYYz3K4HqKEZnLBE0IzRNNgbAyXldDgBnlNFL
wbpAKgLgDl+yLnH8nc6CpLMhNFWC/qzvRELObRZMGiBj94N1QaWaswBd//2xcLwUDO2C1FHVCRSo
96Mvem5zYGFzN3YOBjiWDgTC0uFs7+Bd73eDYSAIY8g624R4SZWlszsSMLmzxp4JKkEzADLJQNZA
390PxwvB1IiVNEnh5OQU3uvinNeZING/HntDyiZhs0yh91tIeDILpA6GLMvMg6pJ7IizWwsS/Iw/
mTycxBpHISM7QSEc3Cl+7NSR3u8I3C5Vrg2NA8GyCKbOL2SUaLyNDZzZEQptXIVrEh0E4mem9f0s
SJLK/cDn5/IwAVEhB3Vut6SErM74w1HRDYvIcH/4nVYUhmTawEyG9ELjFuEgPbdZQNnQHD0L1sUg
/CUqfNfKoILDp3y/FkiiMH01LEtBZIu659ldkwrhzeh7UuGeHKDGJAjD2Xe6FEyRugtxNVHJkD6c
YbAgUevY79K/HjyjAgegG+kTBHnoCu7SpPdLweJwpPqkW+ouWDjDWeBgPyzQvz4LuBoTKpFPv0uY
388CG0Lh75Q0yaQOMnpnFi7o0tDNHZdNEi5wGtDupgcyxI6nlUaTK2QIHqEBEFfsdsx5zQK1wUPp
76+vBZUyG5+QWxJBRUQNB6jL+7VgWRfY9xGdmRAa0XAaYN3nNQsc2ubo09HYzQIQSgooQ/Gdg+b9
LBBAA1YDMaUROw01prNLqqmUfqe4+W83IFROR01GOIDEepcoHM8CJVfQerppsRQQ0twlW2e2FixE
GseeC+IFRp/UGw22hQgB6PRckC4oyaN6iPuncZ5BE1/O2B2BkqoCY4or4FBaPimw6NYF+EHuyX2h
7QzXgswFNjZeUKguEBmTNBImK3zgk1kw9AvCKVkyWC9E2ud4R3Bkjd0RRE2IgREwUcaWIMyZJ8mU
wR1CO47aw16p9/wiaEqOw5E+Kl5QlQudmJG6Kz2p4dsmL3l/RwyzYBgoXpJaG0gDH9qAZ9WGwIti
7CwMsaGFhOC73uP7WbDUC3ItelX4aO5K9GcXLxD1ji410aWmlqgQFFJl2VUej9eCJOoXksgprNOV
212l5xY1cWYNpNZxO4LiKtKi4LctaH/cBienI/3KCx1DUVPkeDjLzHpomI2+KcULCo5U4Om7oYOw
6zq93xEmjTuA5Hgvkk5a3BRnV2RhRwwyvuPWAuAVBRoHG0KnE/tdNmVQbxt0iEV1WCjnWGUBbSLt
D6u/nk2RWRMRKhrSqxQZ9jnj+7VgAOExNerwInHqEE7sr+ZzuiMogo2dBeIFSklse/AZlBl2OePR
LGj06yG2U9s707Ija0EeW4hXDQrtOjiuQX37N7IpAA205yxVtrAsAPg1IJ3OK5siHR7fs8fHQSdP
Iq1UkMsVTxJrygsKa4SmvkjD4hwTa66IgVE56nAcjgWasIihA1vYFZuOwwWL8gNMOJlbgted5bGg
kgCMnAUCaOrv9KsHwh8wnaEf/f5YoPt1MfwFGwi47uQt+zvpnA5HegejjwU2BLExhSYqDNyHp+A+
0gio/OTe+wL1GZagZYBGY3cEWFfiZrqwVFmQL2A5HK8F+vYIo1CMolq/3xJndzjSlNmf2H89XKBL
qRJ1DGBP+Jg06k5mYbgiCFA1jkb+Bozh7EJHhcN9/1B/fRaAuyqUXSm2IxvyW4gmCViXQZOS7aLt
gsezWwtUhseuBUpNukrcqIpA3HZonuMdQYMOexxAz9auAH2GBTdFU0afjgo3Ia2Ib1nE6R1hMEu0
ctkLhE3nuRY0cwCjjYoXhtCRlBEKAO2GoRN5Umra35TsPLaFyo9DbeuMbkqFssfom5KUERbA/hPu
O9LvwwXoEAZVODq53KWA4IeO9pnFz+g1jM6ryaUGpw7KBmAdAXGdgBe4QAmaqNRTgtgbpf35WfgT
6+Uby2bieuHrjl/jvRXvSDp/+IKv3JPvBziwYnYAaYqlRy8c6Db7oX+l3/zrCPO0o3y8++NXCsju
fQ7//PABv3/ro/f6+qm+/sel95Zv8xeUknbMn8NjDuSnf/7jf8Ltl220fc/32MP8f32S71hC346C
Pxi4CE7GHZo4o8fNvT6JjwfeIbHHDxxs42JbfH3E4WukfczRN3bkyTb0fkny2Dt66j2RYPTYON3l
29fk61MOT40uAZtq/Mhx/PZSei9V+XWw3eA7JszYwadvISKH+dv7kfcA4tEjH8hsPyW//DSB2Rt9
OZ72PUR37LvMmXXv9ej7PCA+x44MLTF3jh/5gKIcO/Lvy0r+PiHwT231q9ete7QAD4DHsQ98FYZe
nHjHO3LPSxw9dPzqbU9OkT0yb/TISXO8LPYor7HDrr8/m/aQodEDM0D1EnTvd+IBgTJ2aGRIvOK7
ad4jGsaOfb314qPTgybd33G9XG/zLtzGr++n49B4H//IRbF9gdL8VpZHa3pA4VB/GD2+94JGxPaY
u7kH448fmrugSMqjlT1QWonjx4+N4Dj/S1Pv62C7CGpPMfs7Rk/w0TgZ+m95cPx+T86QQxNy7EPf
vH3JtyfR0wEbN37oent8b5FrDOyl8QM3Py23UVq43vG1zvhDOvd3jL96y4u3o5Pq0On7Owa/fmu9
l6Nr7NBY/zsG/5zkwdc52K3ufVdq9NBIf7o/TbYo33nHt9mh+ff3vMF0G5zu/X0/aezwt653POP7
9vXoYYOQiOQ4qzm0PUYPnb85p/T4XSdh7MB3b3FcIDq/PUkTDsXpscM/uMnr209XxXd3274DMHb4
x8GU/DcX4gHr//e8wfcLcRieOsnY4Z+Y/beieDsKKQ7Q9PFjt8dZ5aENOXbcD+XW/frJhzPlULoe
O+wPnOxH5gnPHpnNyfI+1FjHPvTHLfdO7JTHW1PZly5HD/5WlD/95sPvy+Sjx/eKlwTdn6PI7VBw
HD12l6Dw4hytk30V78cj/1al6Zsqyff1p6+SK7/1z46La8MrXsK3bf6v/wUAAP//</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Times New Roman" panose="02020603050405020304" pitchFamily="18" charset="0"/>
              <a:cs typeface="Times New Roman" panose="02020603050405020304" pitchFamily="18" charset="0"/>
            </a:rPr>
            <a:t>State wise Sales</a:t>
          </a:r>
        </a:p>
      </cx:txPr>
    </cx:title>
    <cx:plotArea>
      <cx:plotAreaRegion>
        <cx:series layoutId="regionMap" uniqueId="{4CFFBD82-4921-4124-B7D4-58078DC92372}">
          <cx:tx>
            <cx:txData>
              <cx:f>_xlchart.v5.6</cx:f>
              <cx:v>Sum of Sales</cx:v>
            </cx:txData>
          </cx:tx>
          <cx:dataId val="0"/>
          <cx:layoutPr>
            <cx:geography cultureLanguage="en-US" cultureRegion="IN" attribution="Powered by Bing">
              <cx:geoCache provider="{E9337A44-BEBE-4D9F-B70C-5C5E7DAFC167}">
                <cx:binary>1F1Zb+O4lv4rhXoeuSmRFMWL2wO0bMdxvGSrVFJ5EdxJWqI2at9+/RzRSWyr3F0Z3AwGBgos8fAc
mdInkmcj8++n5l9P4csm+9JEYZz/66n5/atXFMm/fvstf/Jeok0+isRTJnP5VzF6ktFv8q+/xNPL
b8/Zphax+5uBdPLbk7fJipfm63//G+7mvsilfNoUQsbX5UvW3rzkZVjk/9B2tOnL5jkS8UTkRSae
Cv33r+uX+svqpRFP8uuXl7gQRfutTV5+/3rA9/XLb8O7/fTLX0LoXFE+gywmI2Lo2NAt07K4SSzy
9UsoY/e1WdOROdKRRZCJTNPihOK3315vIpD/WJ9UjzbPz9lLnsNjqf8PZQ+eAZpWX788yTIu+rfn
wov8/etdLIqX5y+3xaZ4yb9+EbkcbxnGsn+Qu1v15L8dvv///veAAO9iQNmDaPjiftX0E0J/hJs/
N9Hm7RV9AjzGiJkmRQa2EGY64gN4LHME2GDEdYIBIIDp7be38HygQ8exeRccAPPH8jSByUQn488E
howMjhHjmJmGgRiCcXEwbnR9BHiYnDLMGTERHwDz6w79DTBvgkNgHk8SmMlLuKk32cvb2/mEIcNH
CFm6QTGiOqPM0g+RYXRETEDEMkyd6Rajbz+9HTEf6dBxZHaSA2gm05OE5iyUmXj+xDFjWCPCDWoh
omNLtzCFMbE/ZixjRJhhwHLECNUBnMGY+UCHjiPzLjgA5uw0J7NvL3EMC+nLZw4aCusIRrDO6BwD
MNgaQGOOMLQTC8GEhjCMrsNR86EuHQdnT3QAz7f1SY6b8SYUf8ksFp84dDAbGZTqABDoAoToZDCp
6TofwXRG9/HbqojbWe1jfToO0L7sAKHxHyeJ0OxFZu6nwmOMQHXGoIJZFmEmNQfagIVHhBBKYb3h
HNAbqmkf6NBxbN4FB8DMThOYP7JgE+cbUO8/0b6BV84NGDHMwCY2BhMbhzUHWxZAZuqmsVWw9wfO
R3p0HJqd5ACbP25OctDcv+TFl+8CBs7nzmwWDB2jHxOgTit9bbDyIJjYMIDDiVqYhvrah7t1HKWB
+ACq++8nCdX/AUpsRHWDgZPAhDWG4B6FfdWNAYoclANQ3zhCmA8nuI/06DhAO8kBNt9Pc4obS1Cr
N8+f6cKxRpxblAA81IRVBg91A0RHlIAdhIlOqcEw+BD2p7iP9Og4NjvJATbjy5McN7eyLLwv400m
Q/GpzgI84ggDRJih3q6xBouQhUZW70iwsI4oWKbDOe7j/TqO01B+gNbt+CTRevOMfpF/fYEvsYz+
/FSVDkYVMgEq5RT9ecJjI1itDBNGG7cMcKEObNX/beeOA3f8LgP4JqcJ31pmMNgmm0AWm7cJ6T/3
/hAGmrZpcNPkoGsfmwwRuH84gWVKN3VwfMNQ3J8MP9qr43gdSg9wWk9Ocpgt4PWUT0H79p7+c4zA
mIVlyMDgRsCMcYOzQ2XCoiPDArcqzIVEKX2DBesjPTqOz05ygM3ix0liM5bgCXoqxFNZfB48RB+B
05oinVowiMBWHRizDGIS2AJn0JsXbwDPBzt1HKED4QFI428nCdLis01acKOCl8GgnIJZC267gTbB
rRFEi2BxYgYHf6vSNvanuF/35zg0b3IDVBa3J4nK/HnjfaISTgi8dFDyQAvXDQJ+VBgU+waSrpOR
ScH3Y4K+wGDwwJy3D8ovu3Mck1exASTzyWlCEoLaLUX+9mb+85WGoBGs8aBab9cZ8M4domLxEcxy
zGQMIZ2DLgdT3QEqH+jR3wDzLjnE5jRjDlvN5v/ANALbFACi4AEyezfdECEGCFkUM44MCxsQeRgg
9PF+HcdpKD9Aaz0+yZHUZ2X8kFnw9jV/wkgyRjCMEGQh9G5udCyqakKuCCeWRSH0+pMD6CM9+huE
3p9liM1p6mwrGRebz/QugMmDMCaWTjkME3C+/eT/gdgQoYAdOLlBnRvG7j7QoePIvAsOgFmdpp42
j5/FpwKD+YjDao/Aew0BVYgLQXLOvk4AyTuGpTPOsX4Mlw/05zgu74IDXOanGU/99tJ8akRIBweA
wcATirBBGBoYn5yPMMxwkNqDIJoHoXBQ5PZVgl/25jgmr2IDRL49nOTyMpf1Z7psjBGCfBwIjCJY
6sH/Ca60/WHCIXgKIbx+bekdbT95R3/Vm+OAbKUGeMz/OEk8Vps83zx5Zf5SFJ+pPRugHYMLlOrg
DCA/54YycBRA2JQbpgF5bj8nhXy4W8cRGogPoFqdJlRLWYr8k5cZNAJ3JySHMDD5EQXdbDB+9BFA
yBG1DJj2flbNPtSl4xDtiQ7gWZ4mPJfZiyvjtxn/E9RmiPxAeoFuQPaOBWlVw7ipbqBR32KZcGWC
w3PgFvh1f44D8yY3QOXyNFMPeuPhfBMluSc+M1OU4JEJCw7ETcHXCTkGzDgcOP38xhiF2CrTGYO4
6UAV+HC3jmM0EB9AtT4/0aVIxJ+Yl0joCOvUgMyC1wR3/RAik49AjQPNYJtjrcbXvra22vyiO8eh
eRUbQLKaniQk65c/s00ebD5xVoOBAd5l8HSC+gxLS78p5EBj4yNL13XwFRhgdW6dBfuofKRHx4HZ
SQ6wWZ8mNqtN1oab+PnzsMEQtwYPDKRRM7b1mB1iw8wRJCEYOmQp9lPeT9GBj/ToODY7yQE2q8lJ
jpu7YuN9Ii5gV0K4EyIz3NKPZen0G0aYBSwc1O2ftbRf9eY4JlupAR53304SjytIe8/bsNp8av4h
hAggxQO2G4D6bFkIlLTBeGEjC4PNaYCJCho0eKDfvoltZvVHe3Ucn0PpAU5Xp6lDr8STJ9zNZ2rR
ZGSBjakzCGeaR7b0QMIABKxh2wgHVeCYIfqBHh3HZ/csA2xW85McQyvRbx353IybfmsIRHCYiQg4
O39235AROEFh86JlMbVRbjCAPtSlv0Pn/WmG8Jymq/O+lbDl132bYT7B/oSwDYctO5DfbpkIxsjA
BQ2zHtifoGHrkHytvDhvv72d3T7QoePQvAsOgLk/zaDNpSc+M1kActDghQMaCBS17ebQff0ZNsIx
HXQ0zmDh4T14h6j8qjfHIdlKDfC4PFEzU+R5/y9JxNur+c8HC4bXDv7l7S4EtcXtABSIolETPNAQ
Bu09Nb2bet+oWX2sS8exORAeQLS6PYml5ukft+tv39QWowPO/+15BRyCARS8AYRywwC/5mBCg+Qn
Dht+YHPvbjXaR2lwisDfd+s4TgPxgyc5jSMK+i9NltlnDhvINzMZ6NCwA0QFaIb+535bL+jWcIbB
0dSAj/ToOBo7yeGQOc39B+uXavOZG64hAI1hSwic7YE4xGmO7Bo1YU6jBLQA0zTBCTpYZ37dn+O4
vMkNUFl/P4mJ7KDXr8euXLxk+Uv7NuH/50tNn5gGVuVuQ9VgzDDIFmSQfYvIdjfVMGej9x3/uk9/
h85O9uBZ4diVi5NE6PtLFkFWzSfCQyAkDQkCkEB7dBcBpECbYJBaHPybHDJwhxt2PtCh49i8Cw6A
+X6aLpvLIIQs2089EAfyBWFx57CcADx9+vOhu4aDPYPAWQDa89ZbA67p/fX/Iz06Ds1OcoDN5eIk
B82NB+cmfZnnn+t+hs0DkAIIkQHYygaeTNhkc4gPxNQI7IODeJtK9fgpmeOjvTqO0aH0AKeb+Uni
dKs2JX76Pik49wvy0npdmum99gbWzL61A0dNjAwwUSEHCtpgo9tANfhor47jdCg9wOl2cpI43W8g
PB27xaemD8BuNnAEcNOCnVC9cj2IUG/TB2AlgsgBgaLfSbU/232sT8cx2pcdIHR/mo7pe5E/yTgX
n+uZBv369eVvN+7ujyLYX8DANoLENpgQwTXaZ7cf4PORHv0NPDvRITr/T/Pc35+r934A4WRTbKbq
5MK9o/X+uVU9PZyoOBB9fY1HHQrbNzx//v0rHJWz51/ob3Hw+gfW/EDuZZMXv3/VTHPE4cgjyK1W
m6l6Va+GozB+/wo7rMAXQWDuBFURdjH2U2jcb2r9/SuschhyedR5I8qRBCZ3T9fBO4ENiJhzCJ2D
e89g7ydGXsmwhdSj95fxWv8Sl9GVFHGRw1mNOjxNsuXrn67/nmAGANMOG2AsQLQdPq/kaXMD0xCw
6/8V6n4W63VAX1IsVzRG+K5JQ2OSeB2f6ZVp3NUkNSZRl/GZakWWpm9bjSzG29YwDF5bj8mqWynm
Y7I63whXehO3StKFKqwwTBN7V+dNmy5YXwxovtslb4xavjTjojl3SZctd0WY8P2qIJG2kME5Tzm+
d5MwWmKTu2Otr6ZtjKZ17bGZYabk3mDFcxAX9aXbdLbueVPJMv8s6Or2kSbpOC50fl+5zRnlflE4
NmIdmYRO5yzaNnUW6spMuLOIHdfM7F09cHR8UVW+HbTInRLmtHaRYd+dWHWnL5pQZ+kZ6Kz6QtU9
s7zUpIP+TALhn7c+iZd+58ll2Bee07BxiBIyHjSoqipMkcllkARabqvL5Jy7dbBUbWHTaFPXa/yp
67bVWYM7a+3nWXXmJo619vqrrmkaO+NUThJ9JnOcf+co1a6KUAazQPOk3SSVXFd94WgBFCxtbZrE
tV0UtVsmNonMaJKkLp/holjrbtGt3UQjtzrs4ZoaleOeZU1Gbz03qVdukt+lUeRMkIdodRMEfn7R
eGPwbec3JQqLG3iO6jwWQmxpqqEfKzYXvjtXVbMz3Jt/ElI3Cml1jjMp53WDZWpTUbaL2gr2C0VL
DNbsNShaRZK7V8wtvG796pzodXiZYeHdOo5GZzkx9XFGTO+2yVvdruq8mfhGXczSoMALmOXLi4TV
1bmlp2JNG9+cxlYnb4zGwmOqBd59ELLYrhteLZI4RRNpNOHYr3P/u7oK36/yWhNb2u6KYcM490PP
nOphJsY6i+mMe07pjVW9jis6cyPunld6W06qzkttLa+9W9YE8XmXVem52yDrJsmrzK60yH/2mnpa
pF70WDitPvGIJla0MJyliwMycYrWOZMloXaUOK5uw64fasNHL8+S0JBrr/XkGrFMrtu+SFlN7YZn
yZlqyKzW02HcQIvmFdS20uSJlc0qdcJHw49qb5zwVLvoq3FcVd5Ysk67wKV8hOEJD/RezWKSXefd
XMddtOhogVObBERf+HEYuJMCDg+Y4rrLtsRtu5/rf5pJ5J2ziIqp9DRzXFaab82o9qQVUbMKmIPX
UcPHls/C7nsV1qGNUuFasW25RWjrNGltlwbtFe9osy1iMgEJsU9xG8uWadbNHAKsTdiMG2K0s5C5
4lo60rCNNoueRO2eN37Z3NM8W7M4nQX9PKIKmPWcBe3nEVWN1GSyqwOAl04XC5tlur8sKj1aeRlh
E1huugfXQUszN8xnT3S3pKPiPrJ4PUXU8Zeyy6KV4PyVtYq7pU8ieb+3FB5ZXWCj5GB14YgbYCCY
RJ2mYKB+9dlbXZgeidIzPeslMEU4FzzwQ9vgIrnQElNeFIEBdXU5rA9Z9+o/XQ5l87YLxlrRkCnB
HborU/cmpW1zGQnh38l67ER5NHZk60zDHmZV6GZHYA6LgmUcFlt6ZEgP26rV6iUaLXOmim8n9i6x
o1Ojc7GtJH79G2mcrdK4jm9bKwvsvJL1tTCybOmYnj+hZpFs3KC6cBvsfo+4JubEcqIzN7OSTbUo
hBts8kjmZ3CMtHVuhkH+XdOieeQHdt0Vt43bxVeaWdCbyCtXbsvKh5ZS77yDLV5TnRXlQ1ylkR1l
uXcZ0dw9z1ymj/VMj2yetd5j5eTtOEKoWVax1d5GQXrFenpuNd4URZ0zTwWN77sSjRW95D47awvf
mDlR4D3qxWXdNuzBaWPtvCozMlVktyLzwk/EncutYlGQLpg4tSseseGDUfd+MPWxr88C0+ZAt+GQ
cQszHmxvx6DhwKd4+PV1PrZyOJRaPPt6gAMxhqXLR0H3SFBnjuvWAJ0hcfBN2VmwlMv2EYXcHGtu
kS+7vMU3nqvdtzBgz/Ra+pM2dIJlhlGwjJLs9UrRNCu6CuLOPR/QFW9Tmk1uK75ds2+mVxnO4I0f
uZ2iodyfJV55zSiR06Ys6yUqIroMMsufRrJzHwrTv2T94KYOvUphb9i9YjU88spadcYeq2Qhe5Ya
vvKTSL83nVZO9UT3JplXuMSzNaJ1SXxllfUchuRZ7RPftfsrFJLAtd3Se706bB3yaY04awIJEod8
0sr1CyMrydiKOVpqbbdf8ESf+9jM5gP6jjdwErRUVZPKZdFEzrkI2ra0dyw7WUWjMr406rA5V6Kq
UdGHYhFHN1pg1JNGBmdOF7bfYPH0x7qlZw9mWwhbFFb9p5sUqy5wPdf2g8IWQiuFHYnELijPbnQR
ZWONxne63/iXhoeMu/dax118J0R6Z1SRf6n3tb5N1QxYqXacH5Lr+l94v8vu91z4BVV7b9v9Xt+2
q733jMYhmweJKG1fF97KSlwybqghJxEj7krR1NWuCFSDG5KxqTevfMeYvcZxzv95JDPwQewPZLCd
+t2pYJ/07qbe6DkcyI0nNMPLsPYsfHRbdJl1bTHfX+WBU43ViAaV4KmMsXUNqo9Ype90C+j5O73q
RD2WqdH2KsRTwwTf41d07LKn0NmIjN/wIuxKGwa3vnTev9rtVU9DXZ5OfWESm3s5Asb+o1bNqlBf
m7pSjHDWELFNTOCOiri9uaU78TjtPDTRJCjFaRgkdlzxeJH2SnEkMZp5CIuJqqLYCq8L3d/WZM+B
HTexRRPJhaCPXRGOLaelizAt8svaqJNxIYLoKaXe2HfM5jECNXm64zDps0Mv8soy5wzjwC50E5Ss
XT3Bv9AG+lDgEMXe2IWNLBAVgXSuAYpJ2UoGc5D1rLmhTjWb6qkxVYah1GdhaWjfVCUIzmuaaN8S
Ycpb0W6qiC2c3HdXppmBVvheTRwEHfZrZ9vKBcuuudtOEKw3tEuNJSahe54nyFjS/gr3NHWlaLtW
mTjabMenrmpR3+hxJ5Y142CDEKM5K9Isvww697VQDbLkDRiFbzTF0sEiO1YNCQ0bame9HByr93ob
xa0YedBy+59HivnzSGFgHIKjD7IY+81aPQZ7CpdLK6GhxsPPNC7ccS6EvizfCzMX8KWqelEQ0A4T
d4oLkV/sSGkMwISiwtNOULLWREDWQR7aPvbyFWlLsjb6QtGFT8Ipb3UyHjSo1oaHYNkaYlqUXCvm
shMsXCNZ+RNhRA9pI/Q5lTS/zJsyv8T9VU+XxGzPt7yBT4JLUgaLilTGXWdIfsWYWGR1gu9w0FpX
fVuKrL22vK8RUn+TMmyn0tDSeV4n/kJd+XX7ehW+X+1ad1duzfxFYOTZ7J+xgdz4nwaABeHaPgkY
wTkvsFn1EByPeU7otyh7Doq4y8mUJfws81ptFVrpVaI11VzVtiSmO52dxWU7ceHYmHG4rffcqt0P
RHtRs2zexpa2wpFHq1nL5d5tVIPiFZCTNClkXdhOkvljX3baD2rENzLJdNcGB0lbMPjfxVeNEaeP
tZO447CI0S3yumYaS81ZpQny54aI07llengVwKI51Ws/u8VR7I/b3HMf+zt6AUP9HYnjBjcW9rIZ
0RJsF3UaPUGcepY2dfsgqsiZdhqrL/TQdK4UR5iZ9Tr0fd8u1Ofaf54NKdGSqW+2TtvEptgNz8r3
lh2jNMpwgt0qHsc1zq95I+0wbbxbknLv1qhLYyK4lZ8p2jtH0aTBRG+cm7S3H2nnxWeG44hJ3lcV
TYQsOks56H5MWZzuez0GS+1aMSqaxn1/0ul+fq0adveKlOEaG8TWc624IKk3TQsrXpduA/Zwf8WM
SK4TGtOFnrrTAV1xqMZeUrHuhGgvmfWS77dVHIqu2AzRbG+rSAPxw9vmXP5izbZ++tipAft9YWdi
n/IG53kMZvvCFMhvg9iBc+HiCRxpaUq77FKw0BGY6bBlOFqoakod3aaZ301kBzahrZoHjL7lMTbe
siumpr+H4tyxq1uqqrqlldDL0MDRmfCLdi0ITgy7cMJynSwUpatxuw4UmSW+c+bWqLFDWNQNe9cO
XtvSZiwMZp0u2vW2+fUuOniR7CyL6FS60ySzygI8JmW21H2ZRhN1qYpcC51F5E5VBdUkW+4x79ja
vsWDXIGFFk4haRFup0jbS6cUsAAx7Jw5eShXeRy3Zwno7DYD39tK0VRBwbPQ2OrSqtkyQW02N73C
e6XtGD1evN5B0XhCOSR2/KP5RQbGP2wk5oiA+QX2P8xQsG3lcLpzeedTnhTan0EeTAvwXWBby6x0
osuymag1YreWWBVv1tajIog4AVa1prQRTidB173yK5qS7ETXrKsnmEn6u/ar1PZeh/ff/qjw2V8M
PoKgifLrqC8qduMhkl5tdYZecQATfEdxrSi4SvwlKY1xA7hcB0VIb7lWuZOcSDJzHU5v4870F2Zq
pLZqbfSG3vYCxIF5QJHA4woCdWeHeR7PlG6j8aCcwJiR56rqRmk5MUJdnqPeme45b63K875rVZ53
1Yp65oGsHqD4TkZ1NO+S5i+nNaIrD3nxttDc6rlLAn2uSKqxtMJq7hvZX5Gex1chMrpJww0MTwIp
MuWZj91J1WuOfpUH49Zo6WXaonLBcppMae64jznTxpnj4Yeucyaum8qZ05TeBBYX77ZKsXerB82U
u4V2qUiNaCQosok3qakPa1xZG1NelPGZp4lqTHXJL1PYF3DJ+quEuq4N3pRwvmtoAk5WqdaNFduO
rm5SFnG11wC+ws7GSANlQzikW1RZCt6NALQ5P5FXSDOfipY1D20l4zOm03ZmJkn74JTy0iyt+ibw
vF9MhAxiOAdqL3jFECEI/h5Jv9ERmwMfWFk7VobSrvmzycDTj+y40WLbJA1dgZ52LWnkJGNWkL9w
5fFF56PqFty2+XnAonqsqqqokm9m3KU3qmII+G4gY9I5U1VPj+nK9em1qpVOXN1WwvkrCNNyYVRa
sgbfKtn6udpWm8q61hbKh7X1VYUW9868KgzGOz6svFi8dKYppxMtvFBKWMRBUw6SEE2U3iUPq7zl
0aRgyRmEvegKh/JWOfdVkQTRlVtlyVrVHIBgGsJxxtNtNMDPzB2/1Fs8rkBBvSB+gyfqKjIb61va
Zsu699MoOmkDcsELx/pWWMmQjmsE6pAvsnGtI9f5lSZH+6gYqIwQXVNRM0it7//+D/yxhj51i4B/
83Bqs1IjL9rclH/mbW1NYsfJ5kVUrv2mDVq7ib1m5cqsWakrGcT53MzyNdhzOb1QzH01qh2/tTm+
CVHIVlyK6Dzh3LsotDpaMb8zpyyOmltYWbidCRFtWNQsgjLJQcEKLZtVgfHM2ta3Y0TXBvgEV+DE
j8HDZbUQVwKNJO2QZdlm2MZXMQtszrpZGTmG7VVGIF4M+GNpk7j1onHXLz27wvREvrT6Yker4sRG
euPacGCkPuWg3hU3sjLnsZOdR0aD77HvyUmbEDqnoYbvC9NaOgZPbsqwrW/8wlnAFBh8T9glY12w
hK4ES3WlCqvL2tz2q2Ih81A/V7SMVxAhMlw025rNEHj6Fia5M9sZ2so231WVYa3s7ndeRVIcppZM
HVoV8zxx28Wu6KqkXURhdB5FhXGOsZuk9q51W2ceBKxMp5tTvyaXnVlPyjhKV7ivKVIBq84CFc1K
1WCOeaVXEomz1kf1eEdTLBDDedTLNp/V4OPN/vQxiqd10ZhzHJtgfiWt+yPCMR6D77JdyDaK7/XM
39Kl48h56/n+FDxz3g8sc/BFQebuJYli81onxZ3Z0+HIQohW8saZxRqLIYjUel1tO2mjt4uqqc3b
GEtxV8gz5Xgiua4qyn9EPMvrW1Ql7Nncao/NFWepzz3YTP1P2gLkBf00pGBuhCwh2MAKmgP8pcDD
IdXgOk543OE/Iw/GCyREWEtVaFbnn6VtWNg7GvGKtrINcIRveeIwREsYefRdSvEOqoqfoja2wwge
iaXFrad17YVfcXCM9kVL0ZgQ0ER2JFPkyG5TIz5PDUm2bB42gzMT5dZY0XAd6BOa8vQMNu4246TJ
o7nepPxbampoauIEIrp9NelIdh4UlgdmB1T9NoZ4oEwKW1VL2KlwWSGyUrXA6+Q3l24FFSUyq3PH
99mVy8WTj6J4EZngdC5J49gqBNb2BsiAhnpacMi3o2kUItfbWNtArsRWu6C1Edid5v4ogyj4nleV
NtUND5aU1nVWZoeqSUgD9AN17hzppfl8yBowWH1Iz0rTqpqIpqlnVuYxiLxU3trqixSBOxchb+yJ
0FubNI2QrVpVvbaaNRh7ZK5lRohsReMV9daZFhRj7LXxdE8u1Qw2Cy3IA0g9L7zEXfHYwVl3330T
1DQSgXNMVbOkJjMWePFUVXMjFFNs1c5syxw63tgIq2yhqq6WPjDqlZemm+nfvSAfw2lfL6VTQjCR
Ynrb0lSsElN/UKuYIkFsbgH2rbhkkrOlG5Ab0kqIcyqDTI86ZCc6+JJ2ltrOLFOtRgoOpYG9pjlI
zhtdWBe8c2D2KcrWv0gFmXsNimzfsCDk3uYL3BcuHIECAUO46mQgYbbjkx1JXSk2xaGqqkAFyxeO
o+cziLoL23dLa2Y4DE+lFOLBlLK1Rdd2q6B2ne+8vfRYJR6QQ51F58TxWFUNHpEJ7PCM5qoqi3hR
xbpz42f+Dyc3N4HesolrOs0Fh3zfu8ILF1lYtY+KLno6HIp7lM7Ap34hNNzZKhzamDyYqqqKiapo
qGrYhU13tLIrzpMOzbUc4ZWDPHkGix+CoDdUdwV/rzqIRjZNiZipVhd8H+2WO0sNf9WJuZOkeOVz
P526DYmnuMPWqgEz3HbrOv0BjoNuLDzTWVTgmbxLSgcGu0h/kEAjM98Ii7O8Q8mP1CArASv7rUU8
vhXveraBeFRqE0UHVYlMqfCXIrW0vfQHLBPf9iOGL1T6A2gC+mXe6YADJE20MSvGtAMt0Srd4JKV
d6JxmGWDVQ7GAQQbJ43QsmnlQwBL0eAkL4hgsDteygO2mD4ENVg+tpdo/Jq0Nx049+RY57E2CQws
ziguvVvEU6dvTPvcB6cyYYPNP60QsKN0sELA9u0+kxR2mcCWFDi6euDbZJEWp1VcJY+JQ6pxBPrX
AlUizmwsdCi316ZD6aJiCRobnknGVDVtGVTTtshoMvNrEdoQ/ExnVRSHW0c0nB+Uziz4NqfK5HKk
mcyklodTZZCZlXxt9atIXnMYqip/QeUzqKsyL+8yVor5jr5LhajfGhW/yonYsXFU3/ldfiON2O7i
QNwFfjNlVdQ9GHoIY0pEGri4svaB111jc/DxrgNeb9m0jlWrqNGMsVJ4QLtAZw7VxTY+pmg7TWgQ
0dgxD9SpQXV3Z1inxDaKsbup0VTLAvvWJW+KtYpLRqK+1rWgvicZTafED4sl1wK+1NzWm2qaHz3k
OFvDQWftplQOYsiLdW8cWEttPSnSS0JB960NdAGrdvuAcxqd520G8YK+qtgMSGVaJnoV29JpU3Br
N9HV7lt22+iuShp0sf2YsZk05zgCG1exqKLoP3zPlHdlLdHFjr7jVffcDhqNyu39fNmKcd552RiM
1OAGPNH6pMkpnyac+jeqMCLx2EWkXaiaU+vWlRM8qIqS8ZhjzHHBc0iWAZlj92niAP1CxYKdcj8N
IAx/tAK2PkIqae+WG1gtQRPkkePJ5LHwjOgC/HLeKiTcXTV5G40DMD4mNKdxPlHEY82qoUjojzwn
yUIZmgW/LE23ulGVIMvyieFY3kxVtabUV8hpbrZGbhCgl1Qyd1llFj1vdSrGTtPQeuLz0p3gNJGT
OmvN89Qv7wWYPlMpPEjg6Tp+SUmtM/Af4nsrJv6Fopm9u8BvNYjFOelM1bqWlH2uHeQ21VUCM6CU
ObFjh5Nry+umqlORAZ4HFJjeVFnLjiy9awhkj03p1reKIyMhBHDiUM5VNYW/unNR944eVdVxSOw0
EPUsJF28TEgzKUBbWv8PZV/WJCePdP2LiGBfbqH2pau6evcN4fYCSEgIkBDw69+D2uP2+JlvJr4L
E0ot1e1qkDJPnpOEYpru5lYCZ3RKW68LZcmsjBUPV2aot+wviYj93ZQUc1YURblrJj6sinF0bmXU
D6sZ4M6toNOwGpcWWfqaPHbPlnHbI+okOCMrpNLr8hqULtImy6Vf8kumH0Hf1VhzZa+Rx06OcUij
62wNb2br6Jti3gzCYlun08VRSRLuS57fy3rsz4ayJl1O92XS5UhWYks3F4vl95RG/dlYnzMM5c2s
+v0ZZkZVjFPq4YlPP/dFs9m5Tl+eZf79r25jRoNbngFVGeNzyzT7oxnL1ffPzdK0Wv889HEX3i2H
lYgJPaG6R3lA3AgyDAn02XYakGXiegTeV1b4UgPyrEp/SJlsm68tk9ek9vOfoXwf+BSCBeGIdQMG
4fdeOl94mPC3goZFxpHwOAgXAbVredF5ckl0JpGMzlXQN3vu0PuYcm9elUufGeDxQ1jCBxxsawnA
x4JkfHCL7Sc0N/J60yTDGXfBfVyU/rffjbogHz3kX41lSDrRxSoHegztOj5bZa/mVHeAFlVgdQhF
0Jk4YHCuWpmLDddRdV+RIDgIe6zSUkm7zno/KFaWTZONcQ6w+3T3ZLrUVrxtQWI7fe5/Eb6NDfw9
ln1sfUN/k2VsrSMHNEtd0foR81+d3FfvqgpZOjhI9gR+0h8iW3jrtkMOKWJ9amY0yqlWsuvomSkV
3YW5LzLaRu7eihscunESHAUi12O3XIz5eelae6u9utx/dqmQ6q034Q3Xz07Xqy0A7zXAt/LORTby
OiKTfY0tEiKkmqPtEPlWnjYxGTZlG9qZGfaXidVYEkQeBRKZLdnGVZ2k3uAlW1J388FhnJ9qKp2N
cjrcPBBWZH2QRy9tFHwb54D/ENRLowQ0vnQupp3VduM7tcClcFWfryaA4mk8NN1DY5UpJOjhfd3H
7UNDVLW2FaUbM+hVMrrkVrIxg6arcLiVSgCSe2Nadq2PQREgwNdUCuA09VNNvPo8t4KvRAA+7qbt
bbauGNIhZY3kCgQEyKGYpuk0F7oMf7TwctgmFRzJl885xsR2G25jf7QONC/dKB39rjqUFXkdmzG5
5C1LLsPSat3KymwqprUZ0LQZd3lXWCmilyijeYVtJR6nV9dF5myMXsTg5sdiFH3GAfG0zCfz88xt
GzeuS27mUlhPKm/zqwXQ+SYDPh6dqfvyOe51frzWYnRXps+1+69xMxI4ChEIZtt6qpApKcRXGbBw
lYRuc6q0Hd05zqQz3Cns23+YIQrb2Wjhv3oIz24F8E8PQcaTsUhQ/GEtY/A0kHJeZjaOtf60lrEp
DOkPBhD3WDeKXBU4cx/PW1sD9B+BhH6464Z4zPvhmPsg7OWC3U3SsZ6DuM+6bh4ec6sfbrbD93Xd
WM8+D8ZT69VOqpdZROhoS9pSrM1oTcp+VfYC7GIBCoH5aLep66sj1R/BwaCHZtvl5NdvQAqPbWVB
SdrT2DuNs3tTLJpr/GWqej2ESPU6Ou5v5oJ86d0ommAt8/4SGOJK1yNDVlYS4P3Ch/norKeg2Q4u
Uql5QXCEhRZiM5fyq/AGDiqspS+k3Juez+7PqaUTsKsZqJkzLlPtyEq2g4A2Ylc1trsGRt6nYJfW
P3qQy5wm/xGxuEKGQMqnoE5A2XfUfBqF4xwjKx1VBifRWn2QeerqkITz8GQXUXcYiviPfn/0yLmZ
m3dWMO+Gwyezay95NEhLE+dZUmlxMxbJo1dnyPMPXMYFCJoNqm0OZnAoZLJCIq7eGrPyQrklVeSu
zKeFUzcdIteK0iDO+83gNASQZoJccd4FJ9tHZqWDtC7VuSzf8ezdDw4tnnwPB5hwmbexq6Y9T0uG
C9H0tu+s6ntUeyzFFqwe8rmwtqqcph1YSMOtnmOVmimEAm0BC+RLrS38RYYS5DWXDf8DA/f/gzOJ
0o2oyeQtrytG/fl/x+s88DoLJxH1l6qiaTi06up4Vn+j0qUH0dM2BWtJ3kyfiHoHm36ttsY0A7MX
/b1qtJzd1CTSegjCIeVzFo8Jo6mvPhvgVrB7zy7cNdAoUAIiT/ZHc8lZ0G6awP46W1Z/5EU0ihQF
KPujvVzMFGP6XGKdaX4u/mON+Zxx6t7+R/RqyB3NHykDN8I5hNowywuxwGT7+/vqO7svNfP0mztw
tmGFQ1Jv8Sec5WJaoqxxrFe2vHVVRPamr1qcCt0GGEAeoN9GlkdS06loFZ8ZSs2c6BAhBGoKBKOh
c/mrNbi1+9E3/m79/8/TbreRQTFvTZ4yACE4LX0AayYsNmbhE3o0iUljUn8kf5hm9HPy51rZDHH6
1+RPs+g7/KDayjN7dKJT3DTNJZ7oji3sDnMBXu9lDC+k3wKALR/qOeGXMPIy37Xb945OVgqOsryH
TsPdCYogsox9irjA81IyDuF3mqc9/trfQ6qslNUjOQgHW3IoepHGY81fiwlbvlWOztaYfIwerSbi
99xFMg7svDu8moa9VnXT70pLQWpgTDLPaajz6azJMD17/AdhM3/VNedHz4+XOxsfDaVBtWpiuz+Y
0cm3sqTkHQij9ohwAr+B+TCbVcXG/AYfpp88NvHA71XC21s/BHesKIN1EJBqr0CsW3VjFCClIfJr
RRaOLG2rdzwcb1XceA+eTbx9WDnlpg9I9yWO3i0Zle9/LcyV8/Lf738Uz/kr+AREtbwzAe8Ogeoe
bzr/a7+YPeyaVhKy53CEL/KMqgn+pi9JOG2KeqUGlR+t0MuP5dDel0Xhb41l+pFZi7r004aaBsg7
aGA7rX22n0KCGK/0G5ZFrnLSKJ/7vTcE461tQ3FtQpUVXT3dTBdvxmEzWFyujGkGfDd5CDsFwuCy
KII459SX85OxzGXMHQFxF1CVAZTfNXGhW4rmPto2Kp/XIwFVEk5mmXW2rE8ByAgvYwVWQsymJzDp
in1LIpKVwxDIhQ41Zy5etbsyD/HHI28e5Uo2W9/vjoWy3TTAsbQlydxffCS9Pi6C+m7q10H9x0C5
TDEromWFmcxF+O54eQj9jIA+bigUklMJbY/yd6szI8ZGojeOM+jxv40iAeF7mWiN9p20w+tfOIAx
P/uqKZ3BYjuZngbH0fkTMpBu0SLLlvtpGfPyAAWI9VyQ/IuPvf9iLCUvtd/ET8zN2b0dlReknaxn
V5Xj0bb9KusCZT1DpFRtQ0CtvQY79QYBDr9hryb3Pf4gJbWDB4vg0pa6SRNB2qPpYyLZNpJN25yI
4WjlljpazTQck9qNRfppm9bnnHiZbUyEfXclQGZ3cMbdRxBXArw4lLl4MjQKQ5wwLb9UbTo2CZjm
k0CwVwBK/pwXNFCA9RaZ4R44/sWpgiALO3hQ3mKaiy2L4MJ9cb8weg9TF1RRKgean7shT/+aRlo5
pR/qOHvO/SPtu/JiLnzs6F08XY0BNBCwM5Dl50a5857PmvmpGYmqJfnkO4Btl6UJbqZjLMkZOw65
jX2U1o2ur8YSIWXIX1TLbkRu5sJqpLhm6KvgXvyrzxclfHkRZ4wO5Zl30/c+H7wnGorYWKIi3hOx
5j8s5Nw+rJ657hOl+R9jA0RRK0CvbFWIcD4EJbEPpiX1OH+0TB90mF5q6xoEfVW3hyiIxcFrnBzp
tkjxOv1oOz50iozUPI2Q897H7TTtR6bqkxvn0ONZU36nNJvXFlKdt4aJauXzUj7xoI3SXCNvMQ7V
D4J48lvAHdzOo4QCoCKpP1QIOvquSyNasALyDnVirRW/h2X/Mw9l/MqTJkl94bCnBiqxVR5DjPTf
N9R/KHfxEq3YRvCITRWbKYb/olfRMC+5bvvoqZS5nZqjVwvVZrUm9cHA16MFpaqw7fpgjl4zyqr+
16jt1L9GP9eaUTcY98ptxP1/Wm8+ziwoXTCMg65zpyNvR/BaZMnTvxQBoQLlHsHw4KYfIFZMEn3y
3arPEC/rJ9HlXVYkoX7yEbQrkF0ty734fiVe5riaD2PULBlZmEAK7XVceBM2SZhhEYFK38r2PEun
eQmCJmuntt6qQCbrQpbhDtqfdhsMbvik5uBmAsFJzmUag/D8QHQQ7PrCbreFJNGTNXi3ClKpXRGU
/s4b24PdN/wtsEDNh1LaOfsed49l4gbrpAmHZ9aHzwbl/j2V9fzX1GjInY+pcTK+NFpYKygmo7Mf
Q5a8cmpop0ijjjIp4dOpqYjPLlKwZ0/q+N1l8y3EQ/lue+2PqBzDN08wlSYsn1+gWoMkMgyHpzGC
CIMlrnqoCZ9WrQJIYVtyWMdt6V84t4YNiMHlXd4JezsqX55C7Uc71xqTA94syQ6e1Yz7SGv7GLdt
s5tCiAGTqqm2ahTRnSCBtQ7jab66oAUjBajVjZOmXpEqlo995yKWd7l+xsblpYqNzmsVWTVYE9r6
Es3zK/4n3Tc4AOdobqMfgWYbXzXloUDSZtdq/HcGn9eXqZnaey7a95F4zptT+PaqL5z2QHsIIZ1a
p6afjTLaduC2bcYist/KItiVdVw+anUZ8XDv52QiOwGpNJRSfZUhqUW/+a1Ky5aqH1MbF6kKlXiq
8rrYuIHlHWXLi3NcBGxd223xQnX4rJNZ/bAo2SgV+JuwIe5uQkyTNR5VN9bk3sZT9nCMwGbFhliI
jepK8dAzgu2y9Nh70M4bR3TySJuqziIq4iMS/9HHxZh49UoPHyQoV2YAr3fXXWqaNiNomkkfzWRZ
7smZH2n1x8eYyXEldRbZTb13raRfjdru7nK7cg8q5O6mAGvxEYRHjgPH5z+88k3P5fyN42DOxo7b
9247851F/HjnW4V7tcoYj14bte990WVmDY/jn8q1myfBfLpRuPWOgQdltuXwCBTecgQc3dk4Fgk7
YDd8qIz3sVy8xUsx/Z2aH8D8/NX12Y+s5IOxdO5CFFFX/cdn/D/7zIeYnzAO9SvzQBMIqzhYQSxU
PKqh7e8ki6+uRcpH0xUG8tAjmXyxl6446RgElJW9NYMkiBnoZEgGGDNxJ+Bx4daPbNJn/TisIa+7
8+pZXkJpyQdZVseipoCxnKHetU7grYcF1YJ0mqSDm/SX1vPUg6uKP6apCUxLlrx4NJp2AjAdSzRY
vG4bd6cxAHfNXIzJ6IS/XxDwFeAj75o7TXEl1QHSXOCVpsvSwRfPTuSvvjnEgw4aQLs2o/AyBEpK
/bf0KnCGf3fQYwhGUGDRRWoVDyeKmf9FwGk9zuaGcPcJ+U8kYzbYa8VBz/E2BO523y4H+ZwkW8g2
f1nL2Ke1jJmZcjnWx3+b+c91Zma/fObvn/B7XUWtbqs7Pqf5kCOdkiuN9EpysvsBnMk4nO5Mj7lM
IEttLVKjFMG/D/RhjSjAAMVxzOxV0vFDSQMoGZaUGx7w5i7o8p2xzMXvq2CLjaLLnKDUFAzEWGVD
Ek/bkjvZDN4SNIAquURTlR8qj9xXnCQX02VaVoV0jSpmCyfGvwaAbnUbzorpjiT92mezey0Wr3Vi
rViF1GpBO+HBQ+kQ+wj/gaYTc9874LyPlRP/mKVbPnXOoDcTz52Dk9PgDm87L8EYLvq9aHSyBhoF
9ZYMbpFg4oEKvqUsbF5CrskpUMAGjTmCr4hdK5CbbuTiZZrdKrOcQ9gIdWfVnK2ASbng3zchHnMd
NHdFt56dHpTR3rL2cCXkemAQwW6nef4auI1OJzrINZDp+EkJ9+Yh2fqNDUihjA0kIaAGhbvaQyb9
P8wAutmsZO64Wwh5nM0sJJIaLmNnxMBizYTNnnGWfYdQJP/hum9Kqv5aQ1ns7/KoKxA6iQDoTR1c
dd04BwKkZA3RRfBqC2tTjgH75lj1rxn47e3DIjpb4/W9/bkXfp+VjMIFXyi/gNRVVneIlV0Bkgs4
p5UV6+MHRS4vVXGqpvE02kVbACKoUmn10IP2JEDlDu3+LBz/DjAzfe+gC04HUGFfYtHyDE4pfZyG
ylnl+M9c6yqRGw7q+Dko2bQbJagsUzWUx3wMml0TN/EZcGO9IR1KAuAvhqIMHhLKU8HCfgMffD57
7QRthNt4+8K2plc64gwQYwLMPO/OI/QHqen3835eeeWIacvGNbbjH9Ns2gapXHYwa+L4NBn8mkYp
JN40+Ymjnb74+ApRRKF7K1DuYF2HcXmSpO3uaofmWQGB3ruDyiOFHX6rbLvJZkkTMKMS99DLrsIv
67YvtGF3LKThN1bXP7ilu8eobcX/cn2Xl8P8Sb/FVpU4nr9U6MMbSX3I3f4de5QjdaJaNdMT2DrJ
rfOfY09h40W5jEMwJFAM1LR9YxURaWhJdRl0692ProPSGuinM10Pk16V0GFknhjp3gQixqz64E/T
jIaNPLaVuE/muD7lTqU3ZTeKW93RLhuBdrx5bL6vDC83ifciiNqffSi+elMdv1iQeGZMO2yP5M9P
vHrPPlp2j+SNEtOXMuK3HhWDHrqlvwQZf1X43vRlOLUkby7aBvRuIvqGzvZGz02RmXjf4AJIcI3n
yhXBPqwjX26DxuZpG3hkG9UDPEsIx5GrjHn3C0yPtLMCW3o4RYQXcJDsUZ+MnReNPhVjoJCVGMnf
A2ZKKEIsMRNl0o1rFo9P0g+vhklouIdQudenpcuCaOC+FFGNEhOxXkF8aZ/jSLZrvFEGwZBtC5QA
qcbvsoJy1S2Cn1Hc3kgeW68oKBBklHTOdYZYHfu/Ayzu9/IqB2fMLMc397E8DAr/Z1cNt9mbiovy
c72LqpFfesgK0qYI+WvXVXKDd3ezrdX1/LWMwjeV+/patXP1kEA2a7qnhMc7FE9AiZ9lEZ8Q/flu
l5/80pYvVbPzvZy9Jo0Ij8gSd5kxR2t6gP7mQpaCQLzL7yIStI+FlvVRO96wMv0FLy4g1bWPnpxW
PJmd1K7FxpcSLjg8+RPI439ePvvsSOq133ReaqZ8DhgTTFG9hmYpWnHdT6vRZfV90vJkDXfDxkFZ
DduKsPZUtFOzp3ALDwzMhaOHB3TnEaVQI4Q5G7sYYtCXZ7aeGBlvdZ3kmYh5/0Rlk6ej46hXu+xp
ysjkfXXzJQcsmh+d6DcTzfMynYNtHICLmnpTnipaVEVqN0jC5JH8porqwRtmTn4OIFPsTcZs7JEX
yBW9t5dsWhNXhxz7270ZQ0bnY8xbRPG/x0xO7p/rEtqVq0Fz90M9kPhVCFJpUu4MAxPaWO/QiBLi
rEUjLYvI2vi6FqC64o5UD4ld7OHGFz+hVNyXeVO9AQtxsFGM9K5Oau9go7TNhhE3eog7ZLErlGb5
QcIMT3/0vXNaO51dbt1iZ262Es7AYSxQLqlo4W+2bj29NW1xrJJannubetsISF4K4LP4Ccop4773
0xLyrUFy+SVSVKzaWM0XLxLTbvZcsfdy5W+oVZdHVEqpNnXZO0evc6qzLdt6DdIXffF0/Yw6AOoH
WC4bRf3y60RRt0OEU3mFMAI7TcvLXdEN3n1U0hJhsRu8R/oLXGbIDWru6XNlZArhKPRxyU/qRa9g
BsAI+tXynWlEfYNmTu0pCK+Dlm+dSMbXIZ6mTcR9YI0LEUs6/spWVvI41bo9QddUZbb0q1fVENDV
cHvsjJnM3Vn1hb51uZT3uqEP7jIrabx6x+SEojSLCfAOyKdVfuOBVnfIJ+CrEBAjfZKk5mqKkGmu
gOX/JltNalhZKDl1MV0Rj6pdV5db5Aq8Y01HCC6KKNn6osfOYNfWqneUeqThGKZ2N+gvshD3BHdH
kQprTSltypQTcZy8oXiXswNhf1H5T/Z89+EYWPQbNurnXPrei5DOvFOMl2tjJsmgMsvCk/Yxiv+W
5kWI14z8Nz89/MfZF3oeAGIXDH68kfMfCm9Hz5BIh631qBPugNvkednUzsPF1oweet3lG8glm8e8
gVviuyz6LsALLCQe4s+5E3SN+4newS3A9ErwR9GWdSoaL/yczmxUpDIfXUPgeviYu3x0sKhJ+ly6
2YdQm88KlPq6Pkogvj866RxG1dAvsh/8rJKEX33aubsGcceuaBxyLaAazUKrKb4wKLILOOVm0aAj
ChQUPI0ZvAl32QlEwKrHqCCpu2TnSxS8eqQayd9lBzFjv62Jzn+PLevAcon+R1kZUOb+9j6gOPFQ
w8AOPfwDA/3fvQ/AN7kPOmH06CG1u6JqouKlDvIUFDO6BVGsP8a2hjbTNDuFdKRcLh8j3J+SzHTq
ukcmcp7irGABmKThfDY8F0OHMa2/ODF/mVoHE6pHyNDfQSyF2kBqGOCAD/EDauvC6YwHdXSsNjpJ
Gg7rHqU1nlCqpEiXKOgHEycUYwi+m0XMqrAoImpje4j5zaKeFngsy9h7imoBV7++uK4ovyut17Hb
4ylpiyYLJ5BhoO77Gslwfk0c2WfQsgQ3e6KQxdIqPEviWzvoD+09tWl5DkAX2Piztg5J6T+XOQC1
GiSbEyC65Ah+KNlYbNaPHJo4nJV6+pGD3ix93CDg44HvMZAnTZNgXSXdr0UAwquPRQhb29+LJsMU
6FCqq6vd6mMRWX7SEjZ9/KTctfSjnYdIkYAAtB38hK05iJ3V8yyLr6gN7Zy0R8lhFiSBswuUsc/h
y/bjWOz8BYNsPbtJg3ZKPjBIlJdKl3jzSdTBStvgb1qWE76K4We/8NylkuOmA56yiwMSLd2tR5pr
4dNXFrEc5dGg1e179wVlDPM702UuxkxYvQHwTk5/9fu962aK6W7NpxtV3nQslwKIyIBATLy0Pi+m
jxaD2FF+wg4VD4jb7AdOF8JxnQcnZ5GgRiH4tG7Mw5M7hO6TGZ2UHZy65KHoxn7vMuq90DnZIEkX
PthjVN53pX6oFxFY4/fJzmE0XFmz660thXpAjej4TgN/X5mn1oknvkumWH2YZpSFYp870zYQ8mew
hGYjiPobwDghumBaxDm34H/e8ua7N0XWqU+m6Gwc3NLZVJHdnj98XjcO5Qx03h1WAKfhzlBUd9M2
QfW0vgS7Gq4aosxihXIF5UmQkj0EM/mzf0bUN/KAPSzzA8WSN9891RMY/kxCY0tVufbNb1QxsYfr
H6+0N9i7cA7wB2DlnDIp47OkZfNkyWJt4syJK7FnwIczTV31MI2l2IrYIxuTKMwp81JG/eRE8ZW9
cHIVtjM9g332+EGCAdfLW82eZW/gG0cHlivrHA8S4SWR7Wsg6bVYsM6BiEPIePCm6UhAFE+qS5tX
+T6x+n5bFYl/q3ntpjG4Kt+lu/Fp/5ND6/DGmxvA4AYiwn81LOvvnj+HONgLJP1zDm9l9GZD3GdS
DuC+LDmiCHDrcjvxHikjt3KKjRkdIJNsm+k9jlI+IVbP8efMICWQd3UV0ZMKmgq11/roTbFu3dfS
+cYaZaeJQ+f7Gk4SiIBhvKkrnTwxOTyaGR2rELBW9ZMUdbtVMa/2Tq3am1rANzMjQuEJEQzTWWBP
W8ml3ki3XLQNMY1dMmcVO+WEuD4k6IxCL6tVRJ7YWN15bt1ezeHTwMICcTW38TL2aUmv+MP6vS7P
cSP+99M/saN/nv8L3QaZHweJun/WQvICq7cKe5we5+TQWY5W+4qBk5Qk/rAaGhIejTDCtAqVIwDy
oXFakT63wCUb8o3iKPsDcQp0+MAmjq0/xsie2480osk6xFa1nXxJNmHOgQov1GJDMiZLjRvZoD5R
C8FahaJGxxA76zPet/fMY+pejGUXY+px8kgroDZOyPMD9u1uVfAoeIPi+nsEoty9SHrrjs7DmDIo
zO6mxGqBQYz3pRx6iP/Ud7yLLHnrgKyBuzBML8RTVVZ19ZVOhb5rCFToVRw3d10S5Tvi6H7fITpl
iCHXk2qHh9G151NdqS/O7A4PU8vdjMih2IQJsgoCZ933JOxTD9/djjrE2rW5fJ861IFjPhP4Pgpv
pZ2k++rgaeeuiF78yc+3kAPzbdgKdV+G4lyDyvtWM29l8kq2RF2iSTflNSLtvbZKsh/HKjzmHFoU
c8HxCYZi06Lc2qITWnRVw0/t4rxFhqZqk9eyyVFo07O7YxxN8oKUGI5SVU1rLxjbTUdz/9Jhd8p0
3sabWINRkEK1japNika3OLcvHmhwXx0QZtJGNDzNIyEQ8Eybxo5fyoAP73FcNWmru35NZkW2YWc7
GXYA/ZKEYZV2fjl8KyCH74pWl6nyHgfuJz+DwbpHULyTyM6vpgiKhYm6mZSOTDUr4y31ZXJsxn7c
hbF1yOeGr50JKva6H1Ib7OqXmatxM4AXt2lyhQicy4srwN/rQTp8V1RfYyRbfyDlBMwmSrIiL+MN
ygXJQw1ajFH7YcK/ZIF8mgfIFurTWJTk3lza1naOFgWFb+miltVlFYuDtQga56yjCfoDLV7HWFzb
kItHsHIfnS6pLyiiZD81lvPcFE505xLRn6egu0IIAEo/IwQh3A9iK36yq+KWQNe9LyJW+RBiN/7J
AgCdrOcyZG86BGoslN1tjGlN4SUWCA9Dd9B3KpRjWlicv/kWqVadrcqjm6gzaJox+M+oImYUNGWC
VouaTVSUxZZN+le/GaQAMQHXLFOMjWpjX6yo4ashn56QGeGXtiZP8E76u2kkeJJm7Ry07odnO8ZO
DWo42wIk+Y5zV9+zePDO4xjtgtovqwwFtQDo+aCgL4P2lOv7YYyig5jpO3KMmKFRIWGfVKhL9mFX
qIibTlBNpvnIh7UAsvwMN0atQb3HsbaYoRcmGV7GrfYc9Zk3VSKmTMveQvmX0OPHj2bkK4RJ8Lji
TC+9tMABFbtWVuo7ocvkgNe4XtuJBJeYyS2izzXeH/m90Q48PCLftR8M11kykblN3G266m3uQPQl
iHQmRfqf2n/QcaSfelompzafoR1ua8gqqIKIhGBLRwm/fGfriqUCj/OVWUpc+dKKfOfKsOkfTZcZ
HJqebbX2isyYIDexO8vp3ilSwk0fBY8dtYe97sMuM2ZUFTOQN/qVWDx8RG1hfWOqyerFEg0Um1Ux
qPVoj9ZpXi5gk/1q1dQbtkMZfv3s+pz2f7Rd2XLjOJD8IkbwPl5F6pYsyXa3u/uF0SfvCyAJgl+/
yaLH9GimZ2diY18QBKoAyrJEAVWZWYuvB0YxUhu4+9tMx+ZHoHh/NWHtHoaGp3u3Cz1QQodil5ha
dBZJwrcxM7IHpBLlxqiN5jK6zFl7BaQ9hIiuHn6Zd1VRFUfoEbeHGF//XZdU7smAUupGl+p4GZq2
WocAfzx2YwbpaVOoz3V+Y8wC6sAdixt0rdNdbzK2TyOvvcikSxD3ytlnPSzPaoNvepYDW6CV/EvK
OsMHUq+4Gki77gCkUnd93WV+U+mg2yGKutdsrCYsZfrJEI3vOob21cbBQleZ/dOtiycNewifIyp4
FYayhrhI/csEqSzGs/Bz1OMVijirrlaZdDsm2wcXX6VtprtiO1jAyqiOi9iCHesvqsW/6XaR/irt
M1CaEFjAl/lqI/f82YmN2m96jT9C7qXbNHlbndyBHb0UOcEwUvgVDKPOLzkyAU01+HHF8p9qjGOW
V2JPgqoM5Qb0wuo4joZ11oEjCWJPaJ9MIc+IgbhIVHoaHtkbrtrN1yS2xrVw1eaAMKXzWHLxE9wK
PCiRtceJmNu3gnfp0UgiKPkVvXwovOn4YlnfUq2OQMto5U6L225rR9giQbLo1gGl+90DTG6llYV8
lIUpgDBn6oaVffeC8AQSJPBIpo2z21TFTRe8Ag6A71QnyvfO6Nl7bUyrE/6X2VaqrX3xzMYLEjHJ
VQ2pt5N6Ik9lDTj+kHjhs2Wa/Oqw4ZCBmSoMsTIapHujoc3PCQT4tsggt2sCd0V4LwNbJM2eoF8d
hM2BFHFbiFoB+sU7d9VB0/RZVfvyUQ0rhExb62ixPvcNsxf7rtOi9ehq5WcQMX4i6zJcGw/UjsqI
fyTTM9fKvFXdK7Wf6IjDSk+1933Sy+3QZ+VjpAsP8cqOf7c9BjHPTvupIGXRqInzoVHNca1p2WdX
sjqoSsO7FlMDgr1Y6Sk+qKGt6MoKgSAtGJlTr+OQeVdy9Dzb3Lqp6a2WMSi7gd9i4cEyrUJuuTXY
V3dee14st7VtBFRDL8YXqUTx2q3q8qxECACCH4j9c2/kJy/1vjiZ4Z0TA+frmD+NhpH4+qhDsNYD
y52FBwe1w881CCr+CH1tQE8giu/lXN+XfS4v9dQku1IW5QaH42RX46QQmHanv0Du9KvBhuEX8nMj
kMrYqOC0zZS8WPHWq9YCsW88LvNoPCg5HtSmYt0GPEd2qlTSIG9s7YOdRs4uzJQSIo0lvq9a/gmY
mTwYXY4Nl1rL0xgCPVKgEvAmtY0BekBZtXFV6Zyqput6KCl1T1blFDsaWxqNu3+4cFdHXM0B/Au7
ESgScv7icsFXpWMmH3uIugd9YRnXzItxRAUWAnjubWqMoAiAkAB8D4Qghd6I1Zi0Z8EMHAERoXoq
kGdagZQ97GlMKwx71Y8tSMWKe02NxPmJXBSqIPhtGLmPkYFdcqKrX1VFkQcgT8eDqYBpsgqhnZzI
KTTRKAIbweyTwpP8s1BjANYBB5qAyy4C4PEBqPQeAmiG7WeDy9Y2MPRWnCAhGRXJSa2Hcp+MJb4P
taoEjTPqSO154aN0xGNkR2dwo6MY4kAKAixZtw01Vt0QTwMlWWlK8Nha0MZt7JpAqWUf7Eqm5wFx
DYRCWvYhqyv3wcvMZ3x+7OdRgs0DOvgfDHFnUotZqGANTnFB0yMBTARxMqQNDx/a+jt17DhW15Uj
ssBx2HjNII21MrR2ADPBGK/zGNQ+tnruAnsxuZABpwVopCjQgMFILdLMV60SG+BJQG3wnObUdfnr
VW7U2RqykRZkvgRvkYeFz3yJJxE+V7nabyCZD11EC5KTigpqd6F54ZkafAy8fQemlQFtkbPFbPwA
FOmtbZQMX388FrGDdW7aOEAcBe/M3mKWc6Ox1q0OesbHXZW6OgSmwOzqchtZ+AFqcGoJTZVGPiDr
ZFxVKS3fCOPoFuNVb6Uj852Co2WjRyPYaHIKIVyAYA16SzXxMw3kplfr4OKk5ucepL5z3P+QRoVE
ayfrjecicFsnmXPgIcdebLrSMsjnzIPUp6Z1HpDllZu+S9o1wqZIUdRgQgol/xxmcfYFxQQmRRSl
/Yjnvea3aRg9AYuSrM2UhRdbxYciyb7icIUEfMcA3u8s/LRMXWqEpwNVa3mIDoDXBpM+OPahFIEi
cv1q8MfE5CA2qjakV0K8wZBEgHKy6rF8H9q6AH9DUxK/HhEPMDMrD5JRMW7UNDEogdhtdRstUl/H
WNt1SNjozX7ImTn7CU17QELPPmWV5W3qdMKJO5p5aBNEWjxoWD9rsc0fBRcrFSK4z6bTr71MVW7T
Rj3suPZiALF6QoAgnLtWXRR+KkW6KfQ6ZdDaRQWMGvL/W0gw5cjFVt/dMK1QOUCIA75rCU7M5nCz
oKThSy8ft5YXuseMKR/jtMoeBRiSZsf4cyQle66ARqqNVnuoI4U9e4aw/B4a1XjCoosqLOFW6xGa
CdvwwaoAqgJ1K3woU/uHNo7pS1SkbJ+oMTJCXpS92GDLrE3Bkx1ZwYiAdmds1kCvwIoyE1C5zZQn
1TXVR/x+AMaC4cHpwVuMK3tl46B5dJQRgMHeMnaWwfMAKiI2GFMZh2AT0GPggdsfCoQSUL/CVQPE
9WGVqratK/y8K5ljIcQSQ78TMNE1zdW9PtrWWt2t57kdQGf4tUecb3LGDo9vqhHIeLJmPWJ/phyb
uQuYFn6w5KBuyLkUOfKbgwk5w+m+apSVa9YhMDbPHYYwcJDQ3pKz0bd6wGI3nK25zTvoWxTNbp6b
CCTeeqSE6E/IxljxkWHNtijGs7Mcr7/0kL7fFMlYn9zsCPRJ8qxwv9dU8axoTv9csOEjWFTeuTLL
Ydf0IG8qxiAuXQsJuqT3wB1SEnsea7WvzQg9tXmoh1jBg4lkc6jW0LlNcWIG0Dw+uMIVF1qjZEkO
zZMy2brl4BdOKbDFS5wA8On8GEUgfoP19r1EcOprXccoB1EZ1qUIrXSXDO6hbcfi2lnZh07Nohfw
kfUD6lpA8doboheWte0GsXa5ISvAA9xHjtA7kLUy2VPBq/4aJa7xsfvKmyLa6XGlBrWwGBRDbBZw
8Fa3PEWSEzUtIIPk1agOsk4t54/LfLo0taLR/XcO7y7NQqs3mUT4ILIeQ5AwP9r48548EzDewYs+
Gvi03cK8OlBPsYR5SSP5SL10LCGBWorv1GP4o0HfThqkW5v448igHeQOyNHRqmk7GpsQyJQgtRXj
IkP1tTGVvaOI6LIMY8NfH/Iw+kBOy3hudto6lsgU3xmqKFVXTQi2wOJMLohH4KwDHTPxdruwx4HR
Ypr2AXz4TSJa+dkd7TAYW4CapVaqZ1VHuAvY6cCF1gv47yz2k6kKCjWoq/R6lRuWi693id9wB/VP
yKq9XeVV4a2HHoSSOwM5k1V0SvTOCrIPyq/YgiMqgdjrvCrn7irnI4B7HUjFCLDIsTxALuy1SbFV
OORTQ1eLYfFbDHd+/8JlWX4EID5b0frLPOouPsud/oXL3VLL3N++yt/ebXkFi8vd8jyagHl35rs7
LcssL+ZumcXlv70fv13mn+9E0+hVar1sNl2cPC5/Ao0v3d/e4rcui+HujfjvSy1/xt1Syxv2n+52
9wr+09x/fl9+u9Q/v1LIOzDsDo3Kh0AItnbJ9DWk5h/670xIRWFWmbuvs+Z+Z2bVvMrcnye8m/a3
d6BBWur9rN+/ouWui4+KvPO4XizvV/q/3h+HGRy9hZlid77ccV51vs9y3/ej/9f7znd8/5fQ3Vtw
IKxG9Jvlrsuruhtbuvcv9LdTyPDupS9LkCWf/uV3Y2T4F2P/wuW/LwVMfRdIVPhZmankD90QO2sG
RLxP3bifJAPMkgO5AyswWpavNm4YKC6v9G3OUdSPMw87yslMjoOMgIkDeOUEkjo76BVqNgVkjvq1
aebeGZhfMOhoqB+9/Nh42AXWeq1vdWk4gYmkkg/en480A6CXU7m2uZgb1XWjkm7g7EHSky6tYcwU
fyn0pjuvE5ehpRRcGBopVI5R+zhMuLI3Ifnsl0WRbZGTQjxKLapHoDJ3ZlO2DxBbKh8VRF9Oltde
yUZeDb65G89mQwBaePlIbnqGUmIxgi0HctFDFVukEltTrEoOeV0Bw2Wm2mpZ6F/eXXf7q2PpIYKo
f3NnT0J5SQ+/RaWBCFzpivMIJJZc2dD+OFMfxSZjf8i9V/NiMN9cbFOBSzXApRKv02guNeTnva1i
NVm8qUyQd7UajBaDpcgC0CU1iBJCpHTpv3PKXPcM9KXcvpsD5Okf7u9GIa6Yu/5gqAIyfdDwR+k3
+6HXEueBrnLUruj7sjvfjWNDlATYn+IzdDdhaONTn0VQa/hjDfKgpsbxFipQdr9dxugqzp1+Bxrk
z7txWqTm7pHVo30gIw05udgUqhT7Bnh7YCaRJ0QhJwtvkeOXNvPmcTLSOF0tDeB19pG6Iwng0aWL
ZErI0te5NI2bSRgkBmtR86wYNoAA9H6Sjrq3gr4ev64aDUESFDVS8KkFhBphO3vYpF7VXkWktlem
1c7B6d1nGlrGIb/1bBWti7MGXKkpAEfe2GbU+3KaSWPzPWilZZDu4zqRnO9DBrUePxUV41ui6dIV
dKBur3zdO+ouRPi8ejXb5mvi7BJ7F7KwQDu0gQddzhg53IPaGkYOXfOm4AelUWxch4rK/nTdagZT
fXIPW9YPx1bT7VXE+yLgqfHKnc6UznMR3QA7emmMmkOsE9F8Gnrncs+8JnuUuqBjv3M1lFDQdCJi
Q75glUDnH4XTELM2DRClee7ax3gCRaBCpPqlqKAONFXSWDxiW9MgGiwKX9/fgX6yAuDzDQ06U7VQ
8F8tBECC6g0bBE2jY2lHyBxNEUB8Ux4TZFEhXAlZPGogyF6grlzbz6J5NelJT34tsmGzH6AWYg3V
Ew7puJrfJoWCTdKyNIgh9R77QAqWgIMUaSBCj91qIdmNxrRprAOpGyWHEKPdUJ/Md+sManrhXRjt
e5uLU69a/ckTyBCvqJ9Chf7o6g9VVw1lMBsQfAIeYHC6bzGK2yBxr/fQX47qYFmhK9PXte7G4mm9
UH+4G7bVRNkq+nDr3qqEvvtdea0iysLRRwxBe/cLM//sIAV4nH2o/27m/CMjwkT1I4CefDD8oI+r
IGNa5MmLAC9sW07F5qjJ364kFZVb+mTuRTbPuBunLk7Q/RbI/09cdO64QuATrCkPJObCTJTz0pQh
f+2aUbvqABM5kZHG57k92Dh+NLJxvUxDVD0M+rrR/Fnt1gThEDQoATFA00gSgIC1Zq04/LMhuyI6
tKUjTmVa4mCa8Gafjnmzz4zcVR+FhdiBOrilTz5scsyIqiA9IKM7ZN0Qh3ygITfWKx+bUQF5EK6p
he/pNvSKB2fc4WdOu4DMql/oqkAdUH1MuvMyrqN026nQLWgXwdVTAapdaUNtbR28bFD8MLg0COvh
LwHqO0gUiFjP5sT0IFX5djfy5tMth0pBSgZ3W15AzEp+6rk53+3deJk3QMegLp4Y9f2YJ80WcWr1
yesKCFUqof1DRzmPuCvEN7cthc9A6r+Gb76J4Yx3vsL5xHCbvIGecqQhBdBxiKPlHkc4qYx2BvSa
xGxu7AQRSSAdXscqEKuqoUGFnWnGPJnWEfEU1Gtid8UnC4OOmRbQivYQ78jlfsq0Nqi1CVTfMYOs
ldUEue44g30BZr1cuxxCw/jX2T/sGDwRLWu+xnYKXQ+L55eGZaj9i2KGGws8l2fyJbmWP/uq/Wgh
TQPog6IzZeVo+EkizgBH1QOQYTJ0JxixakBXjazENiCr4wLoQFaaW3XIQ6qeYXrMD7GObyJPvmJT
PSnE6xGBb4CfWrpkbaZKVGQtKlSVYSYATVyDyq/Xrcww5xcIlYDBM10thmUsnqxAcGhbOwVbgfyo
EVBjng3gbvwYkeEbhUASdZlAt7hbiW4hoXYCRWgsTM7LvfPpRQF9xc8NYE2GY9ZrWwKOl9hD+hk8
KJSDUT9HeAOQLEwgNSw67XNjaQBZ1fJJVgL8PCXLkQmPtM9OqTpIfqrhOcpHFQUQ8YGdptOqZVuy
/YB4779bNRx0aGMoCur7YPO4t4RrbbWwBzMb+KwV9MP6U6In0Utcj/uoQbS/ddPxuWoqf5iE0cCf
qx70DmWjoskLpEXsnW3UmCGrl+kN/hQsSVZaEqw8cSJrYqrvlixliUQx1nDb6gdSCjkyDF4FBL3T
PaoQHN93bmxvUOzK/qiMyQP9Di8eOYCf+zpxrE3MLYgum1CnEis2Ws2W9sljmhhH0yn9u70ySJXY
gY+qahyt9NX6OkaWhLN3Fjng52c1b9WR8NkZFX/KpvKNRp5DRcfkh1YVinh46yIpGp2pGUtnD3J0
fbYV1LPDQtWOa27ySI0HgEedAYtHPWhb6OfGbI9Gb6IATCGLYVt0osdDFhNGfP8fnSJv/an+1raC
FB2KxLTqoW4750wuUg/Fg+2O22WCbo/ZDk9QsOppAqjMlt9CPn32me87Zpe6quJ5EQPyjpdYIvFJ
r8IBDB9l20NrRb7UADWdB8A2iY05LT8qbu0PqIrwpOSBmqKOStVx8SQjpvuJQOFbGhuAuD0BFfXD
m/ReaaipTEgFFerZmYYE0OmbjNnYRU7dGoe+R8P6RDZyN1PwSL0ClJ1WDc2DLMLP0A4RRy+KxFGG
A1DodEkNHu+KgroWbw73Xs2bhXyoG1Zt1KyoD6mzZK1bYz+vufgUVSpDf5lN61pMvr6OeQnq14Xz
rAoWbe9cbK7iFzXyPsQWQyWVzjMPbq8kwA6OKi6pWfpkJ08yO5DKevWkvr14ziZyRUJC+loEnRFy
ojXoarklahMohv+3dyNPnFFjqA4CmajqfLg4EBgM0kHL1tTtvRhjvTFcend0VgIaFJs7QyjyHzHy
Lfv78Wo4xHWhHVnJchvlVLDI4D7pshYPkR61ACcVzsbDyfIGUXu2Ctko9tSlJuvcR9Xs0xP1mjTV
bp01BCUKCF2qqeeZUXQDMXOZ0kCF49x11i6UfEx8r2uhMuAVXzXQvxMfGi8jviI6xP5o+nTjwYzF
hicFcEoN8wHvETfmqPETiADAVYZP1Bip3QJBZIWHfBpzOYCq46iguMvURba+u5SRfmhM73WC3gPC
YKGQIA2BilasnbGHbOzkD+xteeor59fiD2og4F02qttNDk3fSD/qY7mj7tjWHcBoduJTV3Fz47Gs
PxZZ/no3qCI1CF/azt7I2wyom8pA0Mad6pZBSzTFX5ZGASTWqzONJZUFEPHSN/cGiHLQ6odDOE0i
L+pSYyR2ChxNFQV3hqWL2i3mJrZsYAQ/GpqLOjnSiFAqxUWyaYCOvQXgY9AKPm6QhYd0vZvENzVx
V6msi79Yaa6Jkjzkmxtu9ETzQe6/n08eMcRpZ4/lDm/3J+OyBkDB0PIFCN2D1P/GiqHhlTGU0FvZ
IO+cXaVdg5kRQUjAEt9Zm0aHdMJYr8i7sxPHl7ExXKlpoZp6rkMOWftWXksbJI8iDYstvSZITKMk
g8VOc89FGo0r1rDK6O14s9KrK/7GmiMk9m5uN80V01tXqpm1Q646AsMpB/Umq9kBcEFoSwEA+zjE
fp5MCf9ppFJT72AP5S8yzU4s7NZ54ybrZU4kqnwl++h1HTJAzPj/cZ3l3sP//nq6flR9w4JCWZNb
xqni+rZPdWvfhgb2W3nfGyfZYBlsvXLjlNtGehhAAUZZSONEQ4Kssw+5NyDlrLXWA5dkmkKetDZ1
lQHVI4ImguBTmzVyTYNknu9I7gNISGuQr9gqcZPs9SldS+B8VrVpyB1qYqxR/S4xfQQ1zEPSFBag
23jmtxF+8lBiAn2Pnu9kRyxHuuu6advd674mHJI9onzKA74g0cXtcnczVK0BreM/xtTJgPp3YOYw
fR4vobyDYsmTCyqYf+p1q97TfBqiCRo+PgE+KZBFmeaTQfSFe7J1qWzSYgCfQ9QnYCWa06hZ9env
umQgFwlVa5uNoNb+7760Up5EXx0bimjMfqoVQ/HpygRoZb4qp7E6V1D87836z36oB6sAFYxgppuv
77SxqKsDxquUCQCz0z6OhqhhcR+9K8OdA1qQhwZk24rorDkRyGfIL5tmAYzzYBoAMKdPxjQcFl12
kDhL+9S1GlDvoZGkAMA8Vi+6hiA8okAQHJ2csaOf1xixp7mmTvwUgaz0gibD19bEPgYVLuwC9d62
Ve088tBGNcmlC3LIvo8gaLJVuDdbI4iV3VLbtE6QCB+uI2RSLGl0R4igyWtoouGJAhXsJtEDp6/x
8BpSOzuN7usEmkWNa+TzVOrR/MHK0rUDKE1Qu02OWGcnt5WWGLcaRKt1VyNOZloWSupNY6Fitn5d
2Xx2IYPEAisos5WHWpc/u8jSDggNGzeImh7UNFbPWte6iV+9SHDFbu1kkl2rnDV72LWG4yUopF3I
Q6bov2ZPE2QtoNPNyqd7Li8mj6D1nQIWUwPDfqTxvPVav0GJj+281PJiyEwvMHXy+YUsy1Uvmpc5
+zLVIwgm4GBnTOdJN1H6HaD+4G0pONKvlkFNjsDd0nmR3IH5hidE62efZYnFsIwty6DaT7oa8T1F
rfvhI0JoLyBUKs9tJa1t1Zn1ri1Y/gwlv286gI/f/+wwJCh4wSKEZUgKSKrgyRgQ8iIxQDW2jcBu
ivddc+qSM1nJeemS9W5uZQOe3gJj7YvOMs5FBjzQELqfgG/VwkOkQS4dJB6ofLFakQjTpOYZsV3j
TN58aIOMGeJYtb/yyjIPMSSejmCS4l/VKKhTCWZoxSAihlHUMR+OCAmRVU4udEUN4yBJzZb7vp20
xsHuv6OkmQ1e9ORHy1EfQaQOVOjmkMoIcu1R1hegQaMxRi1WdkODgP2I3xG/t5rS/ZXnZnEEGrhG
6DMpiiMHIsrPnFDzaRJ3c2+ddF2CvVXpKOYZtZrBWhcSDMCpQvrUhWqUvHhx2KEIufdqtdSe3UaU
BjiDgPeCU2f1qSvScaVVSfjSdYAjaX0lX8ImsVZey8uX0EHZwaqKPFRR4MpKscDZ7QwwmpA28A4a
qtPOPG0zTcO5q5HUA9Rq3nUXK/Hq/u3cPI8S3xE4krcT+9PoAI8xWKJhr+A5Z3tSO0H6DCh2iZzh
UUTNmsYGQC7HYDZPU4q+0tZsWsEEoWvtaTpbu0ypd5BPcdcZaLuf9Sz9yEExuKl9o19E0eQrGi+L
3gwKFTBybwL1gv6MrZn2KRyb9oA3gKNSSZF9BruNr3jkhQ/AAo6PtdLeaDzSi2aTh6aFwBhukvB2
05mAE7XQ2XxJvhhxOvwQY4RyBXis3fq6HXeoftLsVLOIHnEcBIbeLu0fyRe9hf4JeULeTN7sFLIw
rztr6E2C+YSajgEkLHJwoN7Kz9MgqAb5WkonPwON51zKRlF8JbLwa/Z2FZUIldJY8na1WOerdKjO
XQlxrCSybzF2r3t8Fo0HakBiNx+sNETVRlQOXN0ZqCvT8FbXhbsn38UDOu+IhFnAnPZ59Ahxv/JJ
Y3m6DlXA/isO4liq1LVv9U7+vR1SfzTl8CVCdbH1yLL3HnxKkfyjB+lE5WniF0mMaqKRAsJHCanN
LdRtCnyLFDW+hFRnOfacwFKhCTYXUY7pcOIsNZcj8BuUxDp60AztAm8ykNXLXXxpcnaWSs1ACpnO
NO+mTWsjBzwcOTu3U6ldvUfA12i8+lECmLgXrqJvhrFWPiKCNXsYIP2sCgnhITsFJapEflib9NZR
BfwrUs/aEcq67SN0FOUDtM93RomX7auVrDaW1EVAvtQYav4VEnbakXpNl4zgVPY76LnzKw6Xfj8y
pCVDFHOjQrktRxyuMhAdGXkrPzh6GRAFGvKoOA6jnEpALGdXd7SVa9vqGQRFP4+1XnlKQinXUN2v
bDBlIItLTWyr6kGxpgZY8wJPEVwCW2vqoBR03wo8G5EpmCzkPnHaf3dZRigCyUCHBe+1kcMtmZ7X
EPuykMPJLRzrQVwof45hW26Wkp4jcLeo7tegVqB0djR+X/WTXMrUGI65jM3VCBWOgBzJsCxFV1HG
t+nbUndumXtRPK3gyRaSK3oatIUVtK1dXq06x0HTzNIt09s84HqCk6aagzjfqagzarJvoi68jd6r
I0oRoD411a6msdbrR39QBn4jw2/H1GkuGH6gpi4+NCVnXPidHLSAEo+LQPSctnyXx4xRvWgTCvGB
spazedaO/uv1nN40DZSkmzWnu6qzN33VfXCTAOKXK0sf8rOQfR+vMwVUT6f8SzebWMalQIQu79st
9d5c24mLzKbmbZxWpB6Nk8ebP42bU4GkN3+6Jbl6X+wGAkz1pFpNTVWH9pr3bFwtY3Q16Wee9cqD
jC35WC50CcHXf53XugKkIPIUWYNSWiJz1lWTvfdZVmwhvLZFNuoH6iXYh6axHub3g7pQvQItGm/A
8hchyza70ZBbOsgCvE2du2S5G0PE92sYsWal6UJd8xZPNlIXqLnxA4D6/hIBWgwMq7YiDQIeNcXJ
NKETSl40yYl6qC9MUuZ/ndTy7PyaKtESDZW+zRJ0tzqTqCGF8syrrLaHM/UjlMfZ9BKpRBpTJp/3
jmBdr/G0cubZZEZMWENmEfE3YK8NCA+lP01k3vZKKY0rNWPbO4EjeLRexhjodUghqtGqKFUTx2KU
ahdT4TBqEK2G3ipDzLscQig4ToXDYjszUIz6Czm8G+56bQM528KnsWUNxOSAe+KOM69BBrvUvLMe
Yas53ap7ux9QQPlmHE1xb8Ce4ztSr/1+Wbzx8DWozQ4fPk/fQUEJkjBT0VaIGrKboVfgWTvmhZeo
Qo/ikOw2OdAQOVCTOu+HyHWaCLCyNU/881rL8n9eS1btJy9JtYOrxyvHtvgjNalWoeK9FnavdW3a
CqJI+uiZ+07N28e+L7xrX8RTjAq1ZESE+qqhCu+5j8AVcvGl9urtgI5zrXCUufde7kcz1Gl9GpPm
4F0HrE+9rtZekiJ+GbLEuQ0C270mM+I9dYm6443OESw0fiYOT5F60S3VjtQhpxjK9OAyms/JxPuh
cXiH26wHaopZIIP5HUrnBRrHN4dmkA8YyK+3WpaabuUgiIuy23gxWlvFt5CB5zetoYJ5dRK4TeFN
mS01LDeRGgNkAZz+NS76Bzbm8khD1NRQddqiKLYOMUe4IfIILfkUfqoF8ECmOM2hGczUQSVhlN3e
0VEio584uqQGGo5h0GqatqJjCo3RsYSulrFlxt0YLWAi67dS3apbxyCAAjIEvbB3omEgizp7pubH
WU4MdNdXwbBKsrVl6ZDI7FFccKOAP7lhU4J0zOpiA5pBtmmmbOpilZH+fdCAoEFKL/HBU3LWdzB5
6pK1Rspxti4weYLTI0sbz3PvDPNSkzUb8UlGbUNEt8AiQk2jj2MNpa5Qg6K/22vWx7DTv6AgU3kh
Y9fqK4jk6c9NwbxHqcdbGo4LFOIzBHi4g57YH4dK5ftSrbOArFbElXXkpcijTTcIUft4vsG85ODc
3QDJxHc3SFzubiBlCtQraC7tyYozH12EXahbWAD0SU3386w/QMDTPXWhTAJuJcm3BkSOUYf+KQrB
mRuhVzZELarsw6CwGzkAQOlA7CIyLstMlAeMvzUaDsFeaH7Kx8LaoLgLPlYWVOvzoYA+zIRZ6Sew
y9LQWInCK5C3LbfLuJcwsWkAlEScC8XB7qZSVyEw5TQXPF3Ui3pbWD6mCT5MVhexetVN9SmosasO
gSq6ZCkgWO3ULGYak2MUB6NAIIgM90vM69QMiWJEoQNDZ/ZpaUTX80NfA7r0Nh4BjXQyBgjtBX9c
gnLYj/ydT9UmwzZrvW99NFQP0ErWz0zZUAfS0CjzbGM7Po83xZbGaYSu2mmOyLh+xt5mGY5QUBKa
dkiy/mnRd+st439aNEJBrL7kiev4OphT05mCDiBW6NrbYci+0NDS3J0/QBT+hKJfwNNOM4Ev0zdJ
OiBaPHUXX2darYmTL/MJiKzzeaZvRABAk3tMjaJBSKdkTzwHgU9VRpBRisaBjnDjPEsbzHQI1vxC
CTv3g4bnJ2J4WngaU8aOugEgJOoXGU94z8UqVlr1h9JeqM7XNMdq9Nc5oaaEJx4lKM2dVXKtCenL
osKpGBHtLy2ez6seIi4XxnvIeagRTl9xMX7hDrQfoBcp/ZxDy9ERsgqQUUkvgB4Pe9uVylZ3eHVz
Na/ByQc8LMOD3PIkHiYTcR16rn+6m6S1TIHaqlndWgbdA1fqzt4UnixQdQIbSPCDmLPJrNL4mLHh
IZdu/j0zMjApsXt7hL4mA8cUHrGiGh+Z6B8ofvZ3Hm9r/NYDJDbXL8ECDtwu+wBdiuJKQIdurSK7
9dGSnIEAFj8ToKKKVfswQGNrhjkUtQGoJ6phbIwB6lUd9Ha3tVH2flWZqLY9ISHSMpkXpfltQItK
oCVpUcJQgNjpzIt2muzWKYqWAFqMbYrqiGukNuUJtQ1wAkFxsrlLRepJN1bDEGInUFiZtjs0Pg2x
VC1PtMTbOjSEgp6+kyoa3mbI99sAPYJ4BZGP6DTaenbhUyG9Lo7L710MxFTreV/kqIZBjoPW7GG1
ar+KAdLxgLTb2DwFgeotngo5AH6p6lyDAWXkJMVPl0ELOtgoc6ng6EKzkbRpVjo0H6Yf5MgOqmFE
eE0WxaWooSVKdc27Jh0AqPqrgdkKzhKTIUJEbZ6R9R4+xZMhSmvzpBvQIT4PCFUVFVf502t8RxhO
sRmQoKZ6d0HYS/V/WPuy5bh1ZdkvYgQJzq89zxpasmy9MGwvm+A8gCQIfv1NFGW17OW9d9yI88Ig
qgpoDd1NoCor82uXvUAptPiOTJ+5TEI1XSzgm05oYAdF2FtAOSTrNjeA5zPSYKu6fuOanX/0VOT6
K6RLsk0JIkWgjKAxT+7EYP4xwe8D+iHoVeZovdvnDE3s9JsBZr22gf5/6Ucwfdzs4MZZO3nGX/4S
72k7S8IKyEYBLrIK9B551uJTqnOSNDaDuF2gbOxC0A65i7C2xoXjFR0kYxv7RaDy0nZIQiI5cOFt
Xy+IZRM8K6C0MsB3SEPHc/77pMZyAM4r1RlJqgr0t/pigKcS8ELoZ3TTL5t2pJApgyKMBOzJ9NYK
7Ma1FTSnVCj1wPWlHN21qCuwu+sRXQD4dxKBTae2hEVv3vWoFdMIlI7g4wCyD5LI8fFmSse2OMrB
/EImunh9WO0Dk3XzTJG0fF+27g9I9PRHcH9CxqgfswHioFW/BBG6ixqTrJFv10byUCTdzeE0duLi
R5mbJvAy2XjCkclaN9MgF4S1tCS6b7Avh4fGFEN3dAFLGngLstPNDPpeADjrvn+b0ApIbDeTeZcx
H1JGRhf6+E42GP5yfRutVRMHqzSz1ZMYOPKobvjATGC5+FiDPdSzjCM5J2maaKiE0Dp5A9A/7SBa
HS3JG+BRc/aU/xWdxerJBRf0FXIAVdu2/bJqjbtGgluMIisX3dmNKs09rcNafHSEK9WavEz08mCh
3xVsmPiJgONI71NWH2hZigASEoR9RvNIo6QEESWOnM2JVkPOqgeJfaNAo+VBb9SBHp5rDTiGTZw9
R2hmRcEjAU0UlEh3Em/kvQ0a3TO6svHV3Mb1UwNyjIUpocxW4Y8WIeETQy5IrMw4HXd9XAJwoXOq
OE5byyThDVjxMCxYxe0F0AzZGQ8l8LXUDpptDMdfpV1qLfOo+C2Q+xABiJpiY5YNVIB1Cc7QJbhI
l+Zy5IDCYewuZCKnJ0BgY4aO3FAEObweRE40n2y3RSy3B0a36C9kN4UhIUkDzSz061untm/KXc2j
h2gyHFB/EaVVXDAQWVngSJ2i9HuBZznIVbSHixC30ILJNh60gxdkBHczwul2DgV1Zbnue5SlIE+9
CsMXXnXq7pYCUIaDtoAoMXaUOCBHIpwRQtiiXeEL1r4nR84Eat6V9QKCjPzgV1WJL76QbZ2iDy91
B12Dwk0gqBBN09Js/fSlk0G18Kci+toEzUVKJOQX4/Ra48CHv2rVoYNkaH5kTvHJlVn52hv416J/
WT3jPFCseJmLh36okBBwXOsc8HHaqdjvD40ZSqjysn+9cjU6H1/Z1a9s8PpSqwp5lip/RdH+4ysP
ffYprQtzmZbOcDcl5QYkZmDjnhxj61TK+GpLvM/DPmMgw26DNSj+wxN6/ocD6ujW1papeZ+B0Gzp
i6b+7Ir+RYO2Mf8nqI1Q6Zyyr4ZlmC/x4Gcrhg/9fZxHxhb92+khyVJxHrt0WrvhVD35PAJhNHes
bxDSePsxLPwYRhTH33obScA/fgw1hf/6MRInqH77MVpsbM429snLfsTnuZGQr0ARongCFWz1YHf4
WtEjJzRxAZav9FV5IRN2W2IVCrvf0pCm8wlYJRp29jhPR1+3L5Z6KhoD0GMOUmR/cpLVYHP3GlVW
8YCjFoAJnXuFnoB7HWKdhIEI0pFsbRxr1K/mugLJ8RUIo+LBi96mQxIM9cTERTbB6c1T3zlvF6Hv
MsDfPWMAulSPvGSYkFvJbSROtQfkPFDtscy9CZbKFek6OBayCyiBTCewwUJTz/xOZqiLQipGR5FO
DUWVk1KnujEfsG+Jlkldgw9TSac9DZpBhS6sGwbsj0EGnYD+cX9zQBoB0eZ7tBrbddVFO8h19ksb
+bM9Fe/yDNxXYJgIQIYKnDV5wXkd7qnwV7AJcrwB6GW9KFrPwIFJcr6IIhlsq8Rq7RXpvVvaCE2F
YEvC7iQWT3fkZWBxW3Ta23TAzvSyg+o6SMLuJm4/MWKp1SPlmU9EYUs+Pbr5dKT5Hvn7PAgMz5G1
3dpoJAMsLJKuWmcdOJRoCzjvBsk4JjV0QvRmkUrldJmjnc5Gly9K87dLqAy1VjV2v5J7u9QxbIAU
EvUKYNeqzsPsRSVtjVY/2ImbNktCMFk0+WwPlGYYCyL1qu23eIs5P7B9k/gOQ+5l1IztdOkyhm4R
2SdIt8F288Y6rvC7CWAHOi2WecEvsYUHV9dJdFoof/wchlG8Gu2CHai641f306TEyx9R0k91bfGQ
4wT/YOCf1tseChdB4juroOQocGphVmmL8aFR+JdSWWNgOLNReW20Df8hd0z7CpadtYHnDTRT3P5k
5DivkVINyy1s5xhHE5HWsYHsSwloOhdH8na5e1CgrXiMY+7QGmQeIC164gXWoCVt5MGAR8qKRcGr
DApWPb/WqmlAvwOgUmMn/FqBuB9kLcFyGsE+u2zsAZqGUeRvGsd782Y4VtNUMv1tvo4gp48Gu7UL
TRr0DrR+V+tfRcwE5n7lNCf8KmLmLDdd3p7IO+nKOHlRHUcwB7/5zUufJhpyn32c+7dg+qzhWy07
yWOZ+OOy9ELjyYjVv+7UyN5s8v3ujzgjhZb7KNpxK8rMPvIxAOmOftMCB/Go6lFd3aGzj3Wvcqga
4s3Zgu7bxunlg53ezNGveJmCC3QaKumZ69rzkSACiclxEpwdFeu8FSTh7QXZbo6/DZFLYM2C5t3c
djl5q45DIfsPh6XXz/HEXXWBDYkvw+J3dCmq/An9qz4Qj79MdAdet3AJTvl8XZFeJhnrVIA2xQtA
gfZ7dMIBds+9bzezreLk9gqFX729gu8Cu6VZ48Ili3m+phm3YM8orrEs9oYBlk10L6WLphjTTQeV
T2jJBWzfTWZzMXWl1+BFeDR7QAx0pRdPWvEokHOCzEID3VYdQY5COHsLPWTzJLQX9ysBcTNlTdEF
cqTdwsjD+ktXoxzpsoIfi2ioX6BHNttbBZUiCBI56yZrmy819qqWVVWPdhmBrahQQBpr+6CnowMq
vk1vILl6jb3+E0QuqhW097KrNJFuoTuySW1T2kZ3/zdxRoX0QmmCa3ocubUM7Ql0+/obzd1Og+o+
O4yrozKBWSZrlhfWcpT4Rqm5Df2KdT+BBDuECI8BgrxNK1JrS0IXk29fXKsyH7NizO4Twf4hM0UF
SWBuS8dRn3WUGfpbuwAepjKcK/aa5dFy8SWAerx7JVvF+WpEk+OD7druNYVQ88oH6npLETTBUUh3
agHYK9n0hMEDe+ucBwhYnADEl63B2s1fAJdu99HQsjXXqS8fdrdzP9orHItedfzf7HLKoT7bRAs+
8v6SlTLYZGyo1lXJi2fQGNo76FKGSx51xbPkLZqW/dhfGCGG6RQhKVGDHpOCLRt8PkMhL+TM6nR6
zEBCFmPrJKGztSriij2xXiYP0u/kbsi8wEQazusONR6W+UJacbR37K3lCjH8Qw6jAt3VsWBjd5jD
IdsHvRmIUAE91YCFZarHi5NU/Uu38kZHvpiG6CA4NeYLGsZ1rxkmDcjAai9USWuIK6CVhYbFCAWz
2JVXVKbDh6D3zmTGXxcMRTFA7nXWYskAKmgFhGB25PUt9Ro5qttkOc53t8ctsiO5WiTIkEAL4MNj
mJ62t4dvNK51U++HAPJxUmCBc4LMy/yspokMOegEZEgnB+zuOENacjPoKlvRj91jMkWbrufxHZl6
M4DeMW//IR+ZbpNutt8ndePUHK1e/kPx/7+Tkh5oMbA94EfrRYA8qT/ehWkMqEctpN18U218NFLs
Nq9l1FVPZRb9tPSuq/HbZBFgM3kGnaA9D73fh+S9BSNjJc63oczQcWblcbMKjX3k6M7i0Q6me4xi
6jMe/jqy/bJcyNxrHgEJYUu34OwhYJbaQFa6PYEIbjhIAbGc0A/EHfLL9soAYOJ5aiCkoaqm/RY0
fC8s4G0XFeDc4CeAUGhhf4PyDv/sMZ8tM5Tb5iUHQ9M++uXbknICYKmX7tuSaCk/xXjvJp2Qn42K
DaBmxJ1CD94COgfycynwmnQnte2vcZU9gSY2BGHpcuwKviFtsAhplbPng+KiAXHymoZt30IoHIqc
pBRGmmF1wfzzu52kxTwkMPAwzlLsBc9BCdngBW6cCM+fBaQ65puPrv8SYwLwcximxN7Evd2v+ORH
+yQM1Wcfcta9rOpPwqrScw6G6MUIXY/PFJYkmbEHRzB0Nh1/UbMh3KUZi7YczYorNCY760TW+F/X
+dSv7CqH7geNVef0oBVxnPUIUSHognrT2jb9LbBM/0SuivfEWw/QVXdHd+/2m4nsk2vN8URxTyZX
A0ZG2PFUjfdkJxM5/6f9j/XxHv/w8/y+Pv2cISE63teWzN2E6GrbWIbn4A356zKAyFax/q4vM/C+
NzJA6aJMv7W2H2VrYNuR/2l7kIzoCXOMPaUQekl9qMKk+Jb+91I3y/ty8/QUlL7eWEAhXKshOJWr
30WiXoZWkG/IRtoJPZhPLzI3F/bAwIuNR6ntxNYepVFzxo3JIHcWrgj6sw+W+eeksd8ewGn9FjbD
yHRY2FX9Gawh3nP2K2zqxn+t9nsYTa+iGP9iD+9+e8LBGApMd13tQpPebvyHRCTOA9CeEv3DeKNX
5invwGxBkcKxu53n2QG4EhkOJTq+nRJQHfIWXLcUowzXW7QCaDqGGssco18B7Mvuh1cwV3N4LqPp
BNqIe4qmZccQ31v2XBwyxXgYfaBWnMgodjl0MD+ZNUoSkR/FZxqC6m/bFl1yNaBIdy2UvVK6xzXL
bYauJ1EtaDhNlr0DGbM5e/ORAwgzluWOvLQkh+DGmYZ6SZWDk4+WLEGvk/dxd3bjCLQoRohkBV8y
ypvoi2gLwMQhB3eiXEof1xM08ZJ4Q0Mr4/LITGgWDQ0vn2LUja5OPqdSKKBtQPl8my5EYy5Dv19b
nQ2VwjgNH8YGrWpMq4XWcgDthN8BaNwPYH/4d4QMumM74lH/RwSQU0iL65LHX9bwcX5fjYkNfXjs
WQq2BhIHKRXPdnCdNO3+kBobItKfbbMfpPog2W9asMC6pWFt3cZBVYKB1RR1sObk0xAlk3lICBvC
1HDpzqYbpuZ9EqF1KOrdRCMKfZ/I0I5w4jFaqVNW3fV5doT8oH8FNNi/+ox9QhtXewZJrA/J8iZY
I789rsnZ+UZ4VkhZddpJprLML5WfM7DSYnaWuOkaLfXthqYHprBwEm2/zbP1JEhpbAHvT+7JZAYD
NlUgft7STzAOQX/k0ANekJfWYKjBlSYbHsgkawMdRNLPdvQjQF27ObjMMwEA+fUTgfQHql/GI1k6
s4Dq0/QtSpNhTwk4AYLc7dT09ZzAk4ndXfCgfSAnvclQjYXoe8of6A3Gsw5tH79PF0Vdr7jHQN9c
ZsE+wXMA2N1g34VN8eSytHwqsE+yx2y8ixsb73GXOUuXcbEjJxDS084GUcKSJrxPx/dVARJX5a8D
r0ovtn0l0ATDQ2gFSO8E9h3w3WcNisqtHJNvoMH96vXQ9wHRSLgvONQY/Ty3XjGR/DRR1UawclOA
ZsqVYaZs72oIvmU0aoeyuKWhF+IBdWF3EdVtvgnAWiAhg/S5zxIbbKc5Khi5VpLSUi7aDmQt+2D/
PR41wzMLW97v0bo8AsKaAamgM39/5ABrP6mXdoKCxs3xIVnYUibQl2DVLBN8hw9DBS4NGT1AxSt6
8CxUWbA9DrcDZGwfwBGAnL+H1i8ZhCeKYFFq3Y/910m5brrMQ+5p+vAfkS+9dOlqduBWL0mxtAYt
6TYtNPv0KzQDQ/K2h3p3NKDpTZ/s8L3kQcYv7vY0bJm54mCFfU5w8sC25d9h9KgYXChoh0X317BG
r0ZA5vcwfY6ZVyM7vajRO+L2orRaP4BRecgkgBMQJtt2U5YdoQuWHwvLcLYKKIQ7LivA2CsruPYR
UtcNc6svLOFfEi7rH00KvbvMH/nCHgGBbnn1ow+bL8rg5ZeiKVNI42T+VTF8mGuD53cQqHh7lcYa
P76K5yTpGnWwFvTHr41tvrHGQGlaHoHZIo6YD2ZoQ860Mn+z0SRNwRHEFiQ2wmCdI/d2hUhMdXBR
soEwj+tcyRaLz510hkdp4XEQupAdbidwYd3iIX0FSKMwsUttrfZhvrwM3QTR0sq5d9XoHWy9WfWA
3dhYmUpRxp7EHYrtI9Cuvxtn8Xgy2joyXTuHUQTBP1VmnkywnNxufM+aLeGvm99iqjRUn5KueaU9
Mu2WaaOsBojNi8jck12GwR23A2Af8ulLH0N24JbepTSwtjsMYueOF2+o80DJT3UMpQpIRVirBHVG
SM6l08WOhLmkADf8lHWNs+QlmtVbEedLMZnxZkpc52IAcTtfrJDxUyic9VBESG+Rg0Ik5JaWJT5k
G7IN6P9bmW4SQ5iuF3eDBF1I52bjpioF/n5NZSABKdQBm0b1Gey5PiQqXePQ6yFjmyYc/Zca5DVH
N4B6H9fa0VYx+ctegMJ/8o0STFj1j1rZxqu+CbL67cYCP24mIAjiWqgullZufWqCrlvxXjh30oK2
QNYmxQEFAzA6RFO4rhlUEVIrKpd5DfKdWMvTlfquD4D2BpAHY9NC0S8dTWv9n2MokC5pCrYTrqNv
i9EdL76WZRfiuGWf6Mg5VHy6Z8Z0IhmyLGXqXvvohEm+luHdog+n777/Ng98KGC5H53XFrIMCxAf
8Su3o2CjAmBsJGgMzywNk3XfCOtTZfRfi2qEmnkCHjzs6r6D7tlejHqSwX5NAvh2PKOhJwWzpmF+
msZxngRZ1XlSWyGhBbiJEQ3ZMWlcY5lPMl0i55Qd42gESTt5uihVb7fkmjITCRS3mA72iAJaqdsq
KwON4IkF4XVogSWnMAKDhlGI9tFw0npZ1YK/qkLe+S56vRaD/DqIoPuBlqmfPHCDT35ug4c5GJ27
zDcz6D4JfsBftj5nymZr4QT+laXiJYni7aTrR3SRlQqBreHoG6dxbqNcnLnjwaIK1IeYdzcPuDrQ
qDOhON+pcNoSJKgaoVM+tMjozQghDR8CJcvfbcIDAwWJUlMwxY3vcwl1ROtR3H9cz22xRw+y7gT+
DbSnmL6xumVYBsd8Aks6MDc6SVM6AAVWrgeqMo2O1heaFEHbaX2zTWl4sYzXBsfuQxKENU7JpjHi
bxiv5uEoC+9OySJF524SIl0A4qREX8gBJrtoYbsl336Ixm551ap8ON+CXV8Te2f19UMYhNyT9egW
LbjAX0AQE55FVbv2okM+YB/a0UvNWHRRAueWFeD3G88GA9kcgp6raZEmkYFvF1WsgCeCqMHt+2lk
eQ0y6zV9MXVkd1TvXMq8K1ZSB5MnylGBW5gCAMFUzMF/fPnR6gWzLZAtoi1dsx16mh4xZiX6MunW
JOLDm4uM0kodoPqAzdBTSAPvQxwfrIqvKNBNLLQH2bVv75kjZ9u8gq3qXQuZNocvirqA3IRlOfdJ
NjU7N+nyfWm76m6CECQ04tLmywi5R9+IjR+BbHZexfzXzi/GJU0qvLTZydwC80jYqzsbS86TCtM7
0zeCU3Y75Ii8eVIEXNt9mKo1g0LfotCdCp7uVKBLPTZLJK3Cs+1IC7gafbQH1wYH/RVaD0DI+BaH
UxOYS0TdAG+OlM/ifbJZJXILfTTIG6OccwfM8HhXZLI5Mw8K9YIVHsR3QIFiJq06VKH5QCNPm+gO
vCX5rvd0e4KeSouQozTibGPWgN/5UVu+rRLmebdiPTKpiRVEybp0cNAcMwZCwttLobaEnwYImh2t
Nqp0F6WpuAiQKqyDQCZr+kRV+mNlJuUVSm7sRKM2Crtz2fTg/YOPLmFjyrUHxMU6rcI3GzpXH6LK
CObPIrpqy3M92XcUTx9FkMeLdcxls74tJCNxb0O2+EzrIDkM+g3lp0gygVKl1vxXVpb8FDL1790B
4t0iAms92YXn+kurtdixjcvxmaV826nA+pJLC0rWZau2FJahhJ5bONi308AO/2nZiRn1wpOg4aJl
i0iWB5tgga3R2zt0DUbrwp26DbGQ0TBFbv3DkOshUZaZbROtb95IIilhlj9jPBaeB2gKHUSG35KG
Dke2vPICNCJob+pqjkheA5eoh2YK7KHQNP00RMkgOWd1l83DWEnzHNfGj3klVDwuaVx+pVEsXPcy
dOYnf5qm564U3Z0BHTHyccvm920eXsg3Arl43yobnAF4RTBqNA/YYO0iEKw8J8ZkAFOkNuQrBmY9
eiAMpHm927dX1SVL8tVTnDx5xc8a77ytTIF176NyuMqizEDLlQ9HT5M7ATZs71Lm1NDSAV/UHIJu
msZ23QcapWXOgAFMrA0NBwsY7jILLzSiSSU26AskCIYjDWlJP+gf/Cx9Upr2JB/a7NHQWduy5s4W
G4wBcje83o/o3b9QCIoy/AINiv1tQlcIc4tGACAo9CJ06YtEzIvERTPsbUCXF2CYCFHKrr1F2oRA
M9eOYyyY4XKIbIlw5fRTdF/nVXSPbsl8l0DeaGFSTMPQZlfW/YW8dKFgdSjD2Lufg7IWXy4t3gPz
ulkIpiTTzeLdbdLttUr9MlYKCtswK90VGq6AIQljkx1d/HHe9wKFTIDWpvGHp/+YqHzd+0iC1525
Tft82HnoFrrG3P2Hp1PxvTRDVA786rkAXdrfArLWfw5VVc8BePAOu1rh0KVXyHFYevTBI7NIPGja
l1Zcn/3csF+Y2ExRkbzUzdhcxiQGTlub+1LybQbg+AbFKPvlNultiN16ikzWNFXH+ck4shCfkYRX
aO+DPNKHSx8B8MYHBZVfOFr9bKU7yLz7Fxx4EnsMV2QJGcM+J6uqbZSXUMNznRCyrrlYu4Klz6LA
VjDp4u6fCrkqgznOT4EyVu2r9IvbIamRA5+Nk3aP4yG23werbtFsp6dHELuZp0+B2T6j5DGs0xy7
/VZjITyNjxCtg8el319o5JtgU5i6TCwtZQHfob19IN+8cYx2+catgJjSU9/nh8FYbswQDKYJKKyR
C0Aj/KB7VHIbtCr4gFxRtw/AFYWzwOAz87WXT+SPwO22YnY4HWlirid21NwyjU9NnqiDr9sqmi4o
L66+o2HsRficRsPJmqC1DRYO8DM2lTxRGEVMRlxtux5ksXuAj/pl4BYNKp7KmHsDojytFollyntr
COoLsC8G0KwonXqyrvD+rLU46a8ZdpyFDyAEBId57nz3RSCO9HDq2yS8QAZt23E86Zcti4cNmPTa
1W2rpyd4Mu+OZJKg6duYgQ2QNNKjIvXG1yiv9yDeMX5YrnWCcOn0RYBZYOmj3/8OvFnGzu3NYYf2
UqA29STfRd9iajb7aeTV3RQ55SJTJT/nuis1SwCPlpAEmkfvdle4pVgVsjiUNrgUbyQzgIVC18fo
fbCrmuWBHDneXusqd1DjZxGUXHtTnRswpL30P2tp9S8xG2Nw5IIVLWxC+0WA/2uTWnLcUBBYW9/m
MK9xXqzvTpzvZFMmD31j8ysrbADjcxP0VW2aXHNRtSd843wh58R5fQZF9bkcvfxkqyxfQRkXAot6
GPZ4Ai7oli6RkeIrTHvUmMHjQ7hTC/V4azIO7jdA4vIHR/nNJQd+dNENofmZt6OxqhpW7mmYoWIB
dUz5nFn6CAac7YKDGeZzlDYjsBVmsPd5kB7RdeotsR1a9JkQn6Yi5mfTUCEIdAEDgJBstzKqID5U
eqjDhA4z44afka+EJlrcohgGFNYKVDb8QMP3MEuvBrAYuNEIVDC139DZAYatuvoaesip64x5arYS
SKs+uIxhWZ3QEeet3iNQkkALQCrl0tMRUQdKeYqAJlH1NW7e1qAIA4pz4CICRzK+kMzHDsW09dSg
B2SsGusRrfTWYy7CTYss5R1FFElqA3EQjgtkp8Cz66fetMC3jdpTsGOjJ1uoFpgrTKUZrV4T6ch2
7VRyKpa1Z2zGwf3CoKm1z0DHtOg0M4w7RfWRhhCpsZ/dXrwN41ElmwStyquxEd6uLiEYRmd1D7/1
TlQyWdFBnrw0pNP6LdjpZHREUiddUFWrczpQBaflsEnawABIuegPwrGDownU1lwdyyJQco2osNIE
slPprFVjslXAAM0r3Sb8uSYyRVAlXGUc2x6WA+jGiyG7DzM80cbJf2iiEiZgCI4jC15vpiH1IIng
FHIZd3mfLn1eiFVqdNlmHtfxpDnLE3s/j60ID9+mKi+0RFV42b0ae5wP9WTg7eb1c7TYgqRuPOTJ
sYhldsJu5+0yBSnAPn+OeVUPx6I9kp1mdFFog0bVJKoZ++JrsPk0RBAM9tFLaUcGW5DN1Q78+6tl
CVDU+kYDQndIo6OMCqQdT4rr5Cr3aRSAyajkrheG+0QW25j2oI/o74U2DbbZLNK6948UUaIisWoF
lNBao/Wwo0KrpGjAIUVTOaRkD2jGChc0REusdfkfr+TbTX+fAOLSogof9rmLTumpKY6dviSjjXGv
eAHM0FQc6Y7cldOPICe2R/A2vs+JKZz8FFlPNfh8/rwlv9EOzRpSWsnWyeNsRbrh+0J3h9V4n6xY
a8pzDwD+2c3zbJWbzD6OXvVDRFl/smT/dolTpz+RzQvAr+c6+ZGck47owdaAPNp7CHlGdNCB0hm8
aoXxcCtTTYPPj6Zqvoj3znIHZQYyUZmKLkYHikodRSMKpYkT7+aJc0Xr11q35X9fi+zvr3hbi/16
RVqZlaV9RC82vj7xZdRk6LwlBG/wPsRxhz2nHb5Wbl5sJz4OyYuCOM9Ze3ZcQ55HJqI9Hm2HjqVA
7JBtvg0AUNmnlnUgG11Kr0Y/s76gzQAkpS+8wwkCvF3CV88G4PdBarzUXVN9K+3gJcAb4RuooOcb
4Ennm99cZjT6nyCVcdDuUs/8H0v8n8dAAgxdXuDvXru9656a0XMWRPRQ8JxvWujUzuwQtg9ll7o2
3UuHX/kTC56Sidkvf5sUBayd2SH+PWlMa/sltp3kJEs0X/aFMd7TpUv8HFqZy5tlQiLu3kv0hjzj
WvTV1GyWZW1trQRnVE9a6sPUvF8aUVNF85KDBa4Oc9RJCf0KOqd330Tc2mYRiGDJ5qBCuWg7vwQ1
aFmvB/TU7yNf5J+UMW3LhgHUqu2mnYU3u4yrN7sPxrZ9A3zdJ7fCGfLdfov/3V416F+j6tVc+NLV
K1BeQpNZzcWyBrS1pz5sn271s3xgzXZwg3F5q59JlDCRhU2Cza0o1jvxlzx2xiOZZjtfVhE6yqjm
NhlRduJ2/XR76R5fONum4Wp5W6aNho9Lk0NZ+bw0LWSCyvm+99hystAhKLwJicEckJRLXnve0mhF
gT6AMbrMHnxDqT36Wp4LbaO4lkVQUASCZEsrzHNpgfdVJNh90NCkF32/YHs6r3Qz3dZskmyL541/
JCdwYI+pm/enAW38q7HwsePWG5l554EHX60clGa1KQDP9K7KFai69JC2K24Zo9Ymo+xINi8AwQFA
4XfknMP0uh5K4ZubrWQ/b8saKvi4LE0KDSSzUikynKOwDaJlBzBak5Mu3fuykcBRQdXYVY2d4e7r
Djs72s8EMXAQNKT9DA29YJBoREJp4jYkL3rZ8HnJTkGMU8+ADuJtNE5fww5Hotg3hxMIxbHHo7Gv
jXRHlyQqIRGbtVuaGoFlHY8NPYXGtxWiCgT/9tA+/mGfV/7wIioPk4UflHKDFMewH/34ypzBfPUh
xBpGbvK96NNh2Y5pcIHgb3cCjQfaCVUVfrWaMwW4UCVeVj445Zuxrs8ldERW5PC2NjSmvkHZuVl5
jUzOIY+LC5+APUBpK/nusaehtqavNprSV9CxLfW2OdqiRIzcg4BwJ5656rUwHbFIMju+L0vPuZAD
RwD0VmiHgRa72VEb4F+OGPooxubgWxzUiq6GQI1CPpJNdi5QdmpQjw0ygxs7NuRdlHN2Z7Xmg9Cb
2hSlJBrJzuAbA4z5UASGyGPs++yArMqemlpujS40hLqzewD5+eykeLLTRaG0dHATb/enXS8Ldmjj
UFnd7kO8ttMLZJPBj2jImZ1/TEf3LurHppx/vFu/DYUBElkepzrf3pZlwNSf00AuG0OMZ89DQWcE
Jv9uiPC4RqNZ8iiyELDfCooNYxuWS8ux6hdftGjjk23+GgRAAUhZfg8zkCeVXv+zd8pVlhU+9EMf
UQxKcUrJxbIO7egnSmeAcefZtzH5Bz16zbPT92rN8dV4asyyOlqorm6mwMGmEuQDi7gIuu82i5fG
lBc/wcH9qXeV8xIaI5L7yLxfPMM095WD1n0fZ7KHtAyGpexM61U5w156Vv7T9KdDr8LmFaBNCHSB
/dDvxYLLYbqarEy3kdNkh8YX2Z0T8HhlhYN8BZJ+q+os/2Eq/rnPU/VpkKPC6dMqT6HVOyd8squ1
P/jVi98jHahD7W7aJ37Aj02buMs6TntQYLvimATWdO2EdQVPh/sKjWaoOUVOd4J+WP0ImrZvZMcv
g6zM0MhzCdq6h1ZwAKmTYGWEaK4DAWZ8MYoyOTcWx2Hftodvrbv20qT8DnANZLJ0ABOe2qKHkq9T
lpX3aH4p76sIDV5IONTI17vFvQXttWBRF/iJp/yOTOjhMlCZlqHNF6NR7WKjSzdSgz7wrzYeWJD/
P8q+bEluXFnyV66d56ENSGIhr82dh9z3qqxFUumFVlK1uO8Et68fZ7C6s6TW6WMjk9GIQAC5VJIE
IsLdwwXCxt3Bnp57c4cHtMDo5ffUCqSXn1MrON8GJTme+kMQgsTzr4kyJIxXuJiijUElIlhQv09M
Piow60XqVN+J7G2c+DiLWA/HJl1kYqJ8m4nf5iP50OFDu+j98Vij1lWbzgESNgshweKRJ/ZlrlkY
IY2B4EC0oRoHP7PqMwAan6iTTDIwz5bdvvvXqHBHmswXR6NyxJLoKHhefclDbj5YCJqdfmNvy+yj
PbKaLyKp3/1LFAAtib0Cv5svrhdZD70PNNUcycq8tn7nd0US5KQkuEGpJoGgain4F5qqAfeEx+/x
xeTPLSSZdg0g3JtmsM0vI268vlbBNzzCQJ9Sx8Zp0GK8g0q1A6IMAJKnkcjp5s/9NLLOERjyZTGP
JAfhAQRGI21UVNzpCKLj6s+R9JpMoUSRRorAYV9qFB+RA1Z6wF7469Sv+AMqxKMN/hjuqYtD8A1D
vHpn13aBvEBgQy1cM+hR26BXta34O6SLNkOhRh+YxGANji7ze8SBLETFbPRJjKxbuVZn3eWdb2zb
sW0OsmyGE/LsEB9XeflQ4jYPeF6bvWAZ8eTFKO5dBA+jrsAYVqhiUhXhL7XBsuXv3tuo7b+9N79g
H95baBgQ2Z2wXwTdCvo6XdZ20BxmcNbURNV8cyDYV20ZD8CR1Puii+NugcgqKOQoXOdUqlzbIRgD
ZqNE2nbt9IGxQBo7w661UZseYmbLoPfwrZOxzkM8o31xGicVr346ZJqpTe1D7FwV/dbuVXYwUBJy
7qTuz3RGBx3lYCjzpFzdOsrS+xbWzFukleo3duTbe0cVwYMzTJC2AVS/qDw5AeJZfCaPgdsW8pv2
M9A/3RJ67P6hx63EvqX1P8T451NyGuFEKQAVhWLT9QG2/WCjGxDcFcoBBsVL1uVUVlzbdbMwG1QG
tigLepICJdI8Hr+Qm8dAcyqKAhG4FnuNMGyaSzO5tT6wfNPw37n1uPK3GUoRIWOl9HOVpltAuZHX
w5W3sUQwbtOp2SXFMoJuyOc4K9khtiRkx42RvTDR/zFErnOPRHN/BzZtINYnf9t05bLWCpmradpU
Z1vyHyL1Pm2OuPFuTIFsB7U2GHY3DmrGlsguhnva2lKzYFG0nze+Uy8QG+GHJmKZ4T4qGTLRJdCl
DhWu+qFoF6bZirWbuewkqNoVD4lWbgDPuH9/RajTHP0GcZpktJoTQCagl0hBVH2CQKdnbfwCoPJc
9d2G+ulgqPA1koW17TNLA8OCQ5j57TmvyxxQ/kSAQcaR/YKMYV6/+9hS62VR18j+Tt7UoZXfg/8S
SgtxgeQttNb1WXceigmhL7Vsckg0djGq+ZG6xylWXs0GjG/NwkFosl+QsZp66MxBpcw+L9XdzV6Y
Fqg/5l5tr8wChYY9VgYCj/FjTRcaLqHg3MQc1xydBs5jYScRFM4QN6cDclRJh5Dun+0G/EIZeP3J
8mEktcc4NKFZvqS5bmMgJIRQ/HSwUmWveZ/I5AJ6sGbDwAV+KUzPPjP9bE7lXnQgM52NQWcvZTRk
6xArFYU9iOecRj9dkktMtsHNKuj3BHx9m6EK2TN2JwFo+hydLQyokh3c6UBnfiyaDEwKEkbs59w1
WZux4ijfnbyE4lA6r4cd+ZCJi/zP0TTlrU0+1MzzVPDlrUeaKl+ZEoKSVYeEUZeF74cI0cgKeHm0
k94pQTjk/zHbEuohd1GpfNOmxg+KQH4IUsZhCJWfAOTpDarZT9g7foxm/hLcpMGO8J+N0PiEKmj7
bBngB+zsYIBS/BCdyyHJwL2kjStAaNaybAILMZ7EX4AxMnvr/XiNIsUMtR8hhGuEF/yho/Jb7svm
SzUgb2/IgD1gweOAe7Jm+Dvm8R4PrRYsOBXQ/CpeSzxccT2IDN9F1A2n+dSwtXEwK6ypsrgEkmjq
oYPsUJk1gBavx26wCS2A9kCH8YLCyyvEOqtHZyzcE8CC1ZLshgb5Yl4F5V3s2eO9K3qsX6YBAbgC
kDHKxZEDX/zk5JDT7Vj27OdjtejByHeiw9AZ6YlNh5uNmrrT9VIk1iYfURDeZfW5ln7+7KIK9qF2
vCWzqgB1LatKZsmz6Jv8GZFXlDcW+oEc/Ty5oErKuaNWFVVvfVYO8yTQqwOtahLgOpzmzKcNLW5E
3Z6aySjGFWqB+JaajVMgPYgA94aaQ+jV2I1VzsqeXhRcoeEe2Q17Sb3IxBuHMge9BfU6sg3PTYMV
KvWy3qruEDK4UieWruGiEAPbpYZhj2BbjisAMqpDg8UBQklp7J3x2/LOdGZ0xRfwZXc7y8zFuLBK
r0UAfgATvJliY5hCmXk6o4MPVYCDF+Jwa/7O7zaMRpALDbs1//+nur3kL1P98g5ur/GLH3WoutP7
1nz0AogsG1AJyRd0ejuA+EOscrvoFxBKSI63DhWCkr7M0z+HUPvW7Uwz3pp09usLJA0ykqYCy+E/
TxOUf70xehV6J7Px9qpklFXJ84Xk5nXUIfZu05u4DaHm7EKnNKQoos9Q3iz3hh3m9w2kIQVSQads
YuykQzEIVIEYXrEcLPvd1tFZFG8MiBqdh+kKQG20rjeVjoGV+GssjcgjVMv1yjrf7CMDdntMcCei
V711DKDX6WQXXzInwMpcB61cx0XoLudX/GtiRKkA3AaHd0evnegMu+TSjFbzVDQ40C+J6oK7eapE
m8U6CI1ydnEN92KDhGgLhgl9kJrpw3ymkvb97Dc2cukdrhJc2BhHh+yvs5tNTtPcZqWOm60ES+gy
4rjiQe/mPhStAjdVACZ1anoidh+0BQntLrbugsmjhLzaLmhEu6TOkjvuQ454S1p27DwP6jSUAgHi
QeQLJaKZrrM7x7YvoEkp34pRXAzJijeu1SVQOMlgcbyoPqkwATeTy7y9qvpnKkinMnR/qkVHJGC2
30zkQfa0HO+AMl+wARuCRET3INDj1yiM1AU3pDW16GCMYHNO7OatHfwYmb4GFXmFW9ZLR3pgMVCp
f6wSPu3nS/nS/HUWR+a7jc7ahMuXIBiSBctT9TL3+ltmuo+x1vFVCBFfwXstT3UzHskEcYj42qAQ
/87DvQyqeb2/JLe2vQYgY7onLzo0Vb2L7bw7U6sPo/haZfnnXGVg0phmJlNfg7NCGpa/v9na3K6W
TsTiLblQR6JTgC5ygHjIRnMGJeRE/YbHq9ur+krb27gHA/VtPt9OrL0ye9RrmQ7ecJSPzpHL5krD
6COhLqKEUmnxYXazBA1vNL+F20eIsaPswP51uZkyr7rvXRWcbu9MKy9cmKBJBCYVXxj51rLyFoYh
1YdPVVoeykgt0FWRCx3cERwgtVmb86eiSVXrQnQvTfXy9rKsyZydUaJu/fZJ26o1Dszpvty+OARI
wfuvk/3t3fWZcO9y/4Xmmv+Gbl9MUdfhbm6OBT+AYaObwDTdXlkQSTDytH+N6ubJStL4KYJk40Ex
hgrdyQ49O9vIm8uIdTiKP51604DKaO+kBX/WILojJyYtc9lIVp1DWxgrQ+TpQkOA77HtzU9dM2Tn
bmrJwh03qBUBc3Lpmo+V7Kt7B6RXjRObj2RqTVB7+akfHsnWt36xS8OcLecBwvIfe3PjaW2CiRMl
elhXt9GeJgcnbnxAVMRcUJMGuPixGNLsr2RqR4QSk76ttjQ50CbpKbKzP6iT3q4RmkekcP27+dUb
u0O1WSjXNJmj4u7CeHEhfzq4UfSax8o8UavH8nDrKasFnQg+0Gj0/hWVKivqJFMOicwFr7z+QM14
LOydChGsIxd6Cx2QcWx8JIOhoPHiliPb0RsArQc7+LrHVhJ7qi78zEK7vY5c6fti7N68znW/QNp9
WEMRcNj5PZqBNlYg3UKNZuS6p6JKocAHBPUX8BRyUOKmzbFoQ5SuWdfZ3EKBT5cl+EIQo1m+77hB
obab6/RutfkxUh/HNisWHwr17KiGmLhpPxh424Xvfab8tc+yb7rW+VOBJNtO15D4QZTWfZocKLWN
NeA3Xn81EOT8FgkUQMYd/xHbyV2TDNaLjpoBeqBWdpV22G6d0uoPXiljxCliBtZA3j/FA5RxMwh0
fp+GQ6OU/wgxXKUIBuMn6m08O8FPI2GAJEw48tAxwGxhxgCfJUH/CRoV4HKG/ebWTejzxFVIIyKg
NrtJYO/JDeiI99mGye02Wxh994joAJLHA2i+Ae8wFunwlqoA1aWu9RmywyWKEs10V/dN/Kls+UkV
ZvANeJ5kWaA8+qKVxc65OSC1Zg/ht79GdgnEKGhkLn2Ubds2WxlRhASRnyWf6CzzZTyfdb+x/c7P
ZybDfbNIPuTZDGkPRzCD7T5k9eYcmxgeDTHKPaXX5l6FLNlaGCVgJn/l6MiZZknKekf2PkoW2YjE
7qVoi2IrQT/w2UqLmc9KJo65jm2n2qMKCeK8ST7zWWEtDXvUgEDbco1Pk7+DOBlQaihTEEMOHmWr
6Kz1VDu/DKQLHuwyiP9Nu1tGeuGF2ju6MWRHUCoT55d0FEi4mN2KOpAnzC8hNATtVTT2K9RQeceb
mzeIYDP4iVr2HGjODoUaR5227VPQWdkaLGX9Zm6OIGLjssJbslT7pDtzBIFrcqJOOnQKhGEAdV2p
RbP1sfk+Gze799l82/A3rc4aRLwcK14QZxbkh06dY1YXatUsqXeRm1ZLatIBQV4Qc/r1hZcuCjYn
jxoEYks+SYmQ7TdzzB7TgJ/n+N2r2CW0X4sW3JPBwItHIzaPxM3gQZ10FwNrte6niwIafeEUi+7u
Soh2P/JuPDKIv65xc1THoPaDZeOM/FTHuf2JgS59pq3TWX4AC2Wx8lE194XcvKTkJ5P5W8fKW4Dq
5Te6YuoawhUlYhbXhrHm2Pits2J+HH7T6TkvbfdrG4N2dWzG8MDSJHucBlJ/FefQ0LFQLmSHsdzH
CeaRtSXffAR8gqDpviFb2i1b7gb3sWOaEHMdwTJq5yNElON3XwFFFg05xmxlInnagqEX3B+crXo6
s7FV7TLtIFyAs7l3OrODV9H0UHF3ABOaDiDF1P62RkHvVjQcSVmNO1GDZQT4/dW4dXGfuZYKqfWJ
L23+YwTNsKolgq70t0yCNrpCWW7S4LoXLhNfE3DtQkyx+2qNPVvqOOqgped3u0a2xo4h03nXARK+
RF5ufCn7/kQc2m4G9s4w776yMoEcJPAXRhelTxmg94Bu48yvCsiG4pb8ZET63XbrpbOMsXrdZRWY
gThulIBopAd6y55MkpMsq9f5HU8fRRYg+yKPNNA7KBZEz25anPLccJ8iED4dcEeZrsJu+DrZE4an
hRUE/CAVqFJ+to9IZCxysy53uP31Zyz4+/MoZAd9aJ5vY6sIFyXro2FBPSoIx0VTimCbdwN0zQzo
IDjuFNSamjebipNhh9q26tpOhxrE+shewEZN6rjZ8lrVm9Kz2iVVuVG9G/bAV8Wlt6f6tpvdUNG4
ZagdXiRE03pTtnLt6orcWr3ONO4evmFad1ksjHU4nflyeD8j2+96UVgK+hzUSm4j/HoODlIHm3pU
xXNVZW82ooxvYVlvEIjrvpqpF69QPzVctOMgsmfm9SZLlFxa2WgsPCc1Tw4xIlCgmNoCETmsc/wD
meigpigynSFNAS3XYoQQLYpXN5HSQCtPgDsq4iIbCACgf2PLMwI5+cWdbr+Ztl6ssWG7iAvckguj
j/ecGXhKlDE00Nva5xDTMaM3D1eFY0nxWrhBtDKFSC9uzJxjMOb1uteZBtYbeHGoeb7xOv0x5G3z
5ARhs/W8PN37qYBS2jQZeYw2FNfDWrwitB+tPDVmK8WcYQcKQapRp4ObZeXaU8JaU7MDeO9Bvjtw
W2xlmqJcfGgex8wDtD8O0z1yGgAYQuHhCmWQd1upzoYX7bNArn+nWeHZeNROneOUildZwFYoWeyM
R0TX8C10oV+sCPsfI3W1Q67XwiMMKk8gUqyuAYIxs42a1IHq9mZnLw0FAoSWt9YzYODtgVvFxE3t
IHxYQRri1pQgUMT3ap8j20eFtCPdZTwxjEOq9ZOsK/9RiSY5tUPsLYnRW/5p17mdnHJ7kmdCBH4N
Lt8EooTFApet+Q18Gxo1/1Zyr7QcwPWCP0QiwvaRORUIh6Zb7RC8+7YBGI1tSwcPgQnyau0hkYW9
4fiVMyjz9Hr4DLmYdzsVYoAjc7aT/5hF3to3RmAMmibe8S4MNkhyIK/njLgvIlcOdhuAQuIk2Zlx
2nwhj6AJ+TaCON8Ci610OVPPNwbrt79tE/E88mVAyQjH3VkS1HCBrKF+Rl+prj42qRcR/25P338Z
dn/r/WXszbmdpiodQ29Hfzx0A5KukEIvjz0iAJusMu3HDCVhkDnOxrfcuyv6zvvDHssftnCcZ52Y
2Fn6vXdCFXg1j9FpYayzAUglut7YwKttZAQ5Yk/TGkhPC55uOiTuaC8Ze71hpm+46gJkEvu0hLgP
B/K6k2kNgeJBvyOxb37QZMDavE2fOasZfqddBW6a1N4kAsXFYVwWZ4DgszXKnspPlTK/E7TRkN9x
24rfbmNYOAYrwxMvWuKPSag1VBiXm1vTrftyA3nkYJMo3z+JAdAr0X+m6vc8byFNF3jDxeFOd7I0
NjJh6ZmvdTw72P0j680FsgUlKkRwSeRYYSIszIsTydCkU1NMTeq1W2A7qRd7ReuZen83NpYBMhdp
BgJVI7tgmYB1JQRorbJ3jqVmWGpO9q6SIAwYmpdSO7n9Q8fKeYAe7QoMt356DfwJwKDDE5i6Bf+e
AUO8Aq0GvzMKqP4Nhoqf/SSv1lCSGs+AfCUHWcRyOxa5fW9HhVi2QgYvrZU9pEnOfwDYj/pGV78F
5Z/DVaBRvtHGFoj88awAP4KLUIybnkTTeqge6D/R5U92i2dyq4pqVh9yByu9B7b7mGUQRroJEqVF
0GyFDkCGO0KQ6NZhFhyCH8Y9GGzARFWgah/BlUUpwu5IzWbI35sEPcTT4WPv8HOTeiMGeNi/HZuP
qNEps3QFatuTqFW2d6cFFqoRocjmlGlwpjYdJhcvH7N9FKvwZGLxSXwGke7+8EQe3Muu5w9sjC9E
hmBnnb1F2Wi0Ia8hHf8ASs+/x9p29iKzNdjw6hN4TSvXv+YCf8XsldWF3GintteIUKJAuK/Y59AG
Nxyua++aBTX4uHHzPwMjgxyU1wYIunT2eUSpOMQRa/uhyetmmZtZ/yVy7dfWVfEfVtlg+JSHEkmJ
rRKL36QLodXeFwyCbD6uab8GN0o3IE3SmuHZM43XxPD4vKBsYzM95VHwSss02iA4QLkuHLuND7RY
czl+gwDDF2ti8yJeL917ydmo8KiYmL/I3vQa0I7JzjtneXMlO2Q6EzwY3HIBwt5xC9BM+llBXjwz
neBb6gEGrcDFdomSoLs4AFCj1KAJvkWQBhAM3BuWCr3tzyNjMxzvs9T+nGFlcwYFU3bGqjc7YwcS
7URvfHLsMDzaUbjxrbR8TJKovZexQkFLB2XQHjGXZeUxtqNeoxXNyfedr3MvG+RbDfDHEYsj7Fok
NyB5iQgZ+dIBxHUb0WXGHbXC0pWrf/3X//6//+d7/9/+H/k9ykj9PPuvTKf3eZg19f/8S7J//Vcx
m/dv//Mv7jq2IwQHh4VwwT4ipYP+768PSILD2/xfQQO+MagRWY+8zuvHxlpBgCB9izLPBzbNLxG6
dfnOdidWBSDpH5p4AAxXa/WG1DnS59n31ljN+1i/C+IjECvbmFZYnRDtDqVmIrnIMUi3DvHKQS6V
L4KhDLezymAcNj+1gSO+BCiEuS0zolhEK2RjUgiEgJmIDn7sfbSRc5kmK4bf+AHyxKienQ4iS/uz
PR36qKk2OW56YGT6szep9BeQ6ac70TKs2EUqK9QjOe3sQmPJmSaAmgJb/PNXz62/f/VScolflhDI
QUv+81cPerzc6GolH5suHHZIAvuomjLHdcqN8qWKkTSZlhPdCBx06fDqnjwkME+AajOUif3eq8o8
45AGzod5OjbRbNi9hlixcRCiDl6SsLJWkR13ZwVJzGNZgCdjQG7q0wjSZ3y98m1yBf80arwnV+ZB
acRPhhNdZmY13Okgsg+cW7jnAtKg/sPv0rV//XI4Q9QX3w5HaYgUUvz85XROXDoonc8e50W6LARw
+Tn/hAxFfoWibHsFVP+ZbodhnRkbuuVRc/JCuVZ2HQpoFVuB+4oYsF5LkWZgTcONKchqiDUI0Xyx
dHVW0xoRD8WHLGL5Z2EUkAwqOrgOOT/W6j4w8uoehfYbJOzFYz6x6ZfgtgXdQewdyQbKsHjbFOB/
pF4aUIX9Rky8/IiaQbW2Cjlwe3a6RHAq2o8qA2u/lwHy2HvgzLC7uFrWHlCEQfMI7Xrx+IsvN+9r
ae0dKHf8srQnhTlLC/cwdZL83Nj6QCd1CHpg+ctOJg//qDo3fWqmAyKFRSUiEIChkYayXbSAHh5S
t8ieLG1WG8Mc8zX10uiuS+bROch77+Z4Iy8strZ4E38gl28bNd2VzWZDHaXFgv/wi+DuT78IwZhj
4r+AYrYCDFnZ0+X04U6FO4s1gErGfxR4REE+jvWXzgS9MuEMw/KT6dbWKy3CuNH2J194/cUIXCzR
jApSkFF8JlXZWSWWxGNneVg6rdyiKBbNpPYWoggQ2jtlBHGZuDzSIOqg5r+1zZP5LPa2de2gymaw
nWSnutE8Mu6YRzrjfWyXiywcUG2FRBHbcSfa37r/5jMbeKW3/+He8/Ntf/oyQQAlOZOOa4GIzpU/
f5lxUDEzSZn3oPp6QCo2dRcm8Av3Vmi4KPpOzXWbuNlLzsSa1rrkUVUBUHod78BwC+JZpBELB9jj
ttjVyDNM99lqurt+OABkdG41xNvgQGZofCDoZAYIp/ljtqxiE/SuFkuvphuHCwq2UAdLjfcOZGdC
RAlA625wnS2jogCXjecmV4k6l3/+Vlz1t5+YzRUTyrRAucu4/cu3ghUV97MmkQ8McrlnexLMALVJ
jBK2SeWWOFF9GUWrvriGckxWH6iXcwgaEF0y2cCfB2CsAyp5olb21IA6uF42q7qKDHBxp/WSSgFz
AXoOSCH7RzFVDEb+VulCfb551RLVaYpBurGbQkOFF4EUIzT8HTX1ZOscIJSCwf6bjfyKKdQ0O09+
ZBtqB0ttbrxUE733Qvkjf8RtGLoilh+BqUuWe+oJS2hseRVkuKj3g7fL6xoCudw9BdqafgLDV/yc
ik1k1eMuEyhUmews7yXuEQgqgjUFO34Q9jsoxhfOoq3d/tGaACQFgMhI3WKnNLWmvm6AglLSICwH
ibDAz0Dv3JneHuLexUU3IWjmx8Y7Oqn6kmS6eSBTjkfXKkEOY0NN6jATQKiY+frPvxFL/O3ScaG3
4ZoQF3AFxy586v9wHxpchsfdYJcPQWBOUefsc1RX4besQ9Gh10t2j8xPiPI8FACDXy/4VoARA/l9
76VAWmkD3VSwZCgZPv080q1ahg3McHJTIwTGFVwssosqxKRAV0tNJxzXQaHHxzZQYBXxs004KeIV
uZGfQROLUtOpiR1Gs3PUxHIzNdMK5KOlI/odNQE0ep+SmpBCXocoNVs7Nn7lhAgKPateh6NsPkCv
gRbHyqiqZuAQAlXjPuGAus3Qa5GCSAJKYOYMvYbaXH7n2eID9Lrw+3qtu1TPL0GvMwCYg7pvK1Yv
lqX0VVqufxe3wL/2APG82NqCUjhj6QkVCurJ9Mu9FxTmC1hFmg3uqd6W3KII/OcFcl1d46DeqcUO
guySN6+3aW1/RAR4Gk7TFjr3EYovTrXmI+pGId04lG3wBM51jvocROsqVe+HGhkBwArUEuwX4RuW
T9kiHUvvOW5Ha+UZfXKXoTZ0p/PW2tNMokEG8DZTx1L/wS16gJOhk9V6/dKCaByC08AmO9OB7KJq
hnUtbL005fhuow7y6zHKZsye53DCLUSs6jvHRwQl4zr9CgL4AylDNlFzFP3ovqCIUS4jNQTAT0A+
VTWVuetDBOxNy7bxDpz0qxPWh9rLngFmiO8YbofXARsjaF5A4Frk7RPyXD7k7Pz8KU/HGjIBRbul
piwTva9bFI5TEyLM9n1ds02k7fyKCLu5ylmiHqwyT+5Yqbbm0KsHMvWh16w8yxs39mSzeFlDuWN2
97oku1hFtqdgLUSDwG6YyD0FjALKkE22pleojW4ZAOFYLDmgbnsxMvMaVgJBvbze215V/mit+NWO
RgeY19pbYpvO70vTrrc8qQ3UA42gawCKc1OEOn/43TxJvO/TotwiYNGuyxaSeFlYPBQTGgVlkFBJ
noAomZFDtLFOMlxSsNFBQDiAfOWIu5QTlsjJ98MXJ89X45APz1EMgIZTShO5FuzYsbrlAGjkeJBO
5IYiKVYAFvWHrmoqZOC6tovPdZSXy9pk7hX8pMHWdooQijP5cIotROdRkqgepYVEgcwD5xswVesk
9fkPX7vHtkFGhoajHMC9cj8ItyhoGjf/fCe0f31aYtXAmc3wYJCmaeKe8vONEGGosrF6o4VgvIkQ
a+chvUSQAdBN3buBNnegCkNEhGwttKOCpn0aG1lC8AYs+VIV5jVqM6wHujL9nuNXieIy/vnmgRp+
H4lqL9ypiWKFeFY0SFax/2ndNZGq6EnAls4g4Qhh3KVf1+m8jrBRfbzUfIgvOmise+pgyIDc//PX
YP66Lp2+BsGwbpj+SUk77A/PA9X3qPN2mL6817Qrd0KS4pJnUD4GiRfCALY1gi/zdtEnvr3ivV3+
ejOgEUWCIn+6+oMCfHbIlEXLf37L3PxlnaNMx3Qc/OUc3Dz433aeQJqaEBoMo8u8oB89VYEJ3Q+/
IiacTEF5sO3E29L12PZPMz3jKxOlVH83++BtnM3M1uFXSG3cvOuoUSsRlhk4mtYU5kyVGz5bAlwu
ebIeghrEwUh5rLLYDB4Mv3w/gxACX3UaMI/MN/lqmM5ufhkk8v7Ddpz2D7dIiMAzHdtgjo2FLV3O
0P7559wNYx9Wo4h3gweol1jaEGVpR0htKyw0EUBSD93YQVB3Apx0Or5H0Vv16ebhGXxEfsjqF53v
QbXRApQh7HtIOQUgmE7wzAEKNA8eBUvLQzf1UpMOPhLBg+z9U8AZtKr+Gp91IgZO2DS/se74z78B
a4ou/PxxcfE6Ciwh3FIKmKyfPy6gFumATJa/mzFcdrGcIzKI7btny8+QuASHSjUd4tGvwQMOeztk
wLSBoHoRS7A4+roFMR9TCFv7lr0dwOUcYL8A6O6H9q2fMGFO9R9+zfgj2VM04MOHEczCJ3Fd20KE
hzvOr1EsBlXfXIVBvU10zA8acuFLVAqhgq0T/pcwdUGBh8JzR1VASvI+XJAdFUBqAy5GJKDDLPji
sjyB2JGQFxM5h+cUeVFyy3KRHf0AYRdq5gK01HXUMZA6hlgt901xQMbsG4qtoh9pccGiEU+kzLeR
kfKcl4lqeInIoH7gXtJsUlaWpyZp1QFJ5G7bVHy8BzbbX+FWbn2e5mkbL/wxju/zWAaYHiWSiUVx
Mf0ADxAwSLYXFNqfHT/ODxaubnMKD2kwUPn6PBrPFXg3LuRFZmoOuhx3QD+/kp1M1EmHoS29lYll
/3J+BTLW05S12bcLnWX+lmwfXsxRzVYPUX38YEvbLD01rFyJroTeJA2hlxIAf22tpEo/2sjHEFU+
aaC1CFj8/V1Dihp7Qoe5W6y0yr3PwIKYADkGFUcT+EwnyVZA+1niFBUWwvWx6YEmTxvtkdq5k/vL
xjdDrG6HdeLVEqpqYzwsQaCMJ4ps0kelA3UeuXcneYDWZNKJZy7qhglohYgU+RufHw2e/rh5dIL9
AAm2wq2dx1gvYiQScWrfKMgs0xzuNBGI00FaoMWZPHhSxjvExhGAnjrJZsd8jdBVcD+/UuoOm3QY
xtU8R4gVbzRGd6rahnUMprhpnFU72dp0TbWeZ8i98mpD3/I2qTLHcAWgZ7GlWflYeJcw8Q+OYCJf
Ag4IRYrCG3YJm1+n8T1+gnTLZ3KneXqk9RcNiDQP1PQCh0+oHdR1Tm+BDqUPPo1EWica5Tu+sasK
/E3oXZHNtgBHQK77Qv4hD0HO4ZnBir6bofe+2nkdnhxww+Ee026sgPMHED3yB3sEFRb0JNx1I0WQ
LXsjXkCxJb2SC2oMbEDYoEYaWla+tiLebN0WbMJ18pp0SbLpRx7uuWEVn5LRwwJEJa+ogKxXssmt
I1RH+wejbb+ZpRe/oi4KS4msMS+O78Z3WJ3KBXVksv/Rlsq4hl4en8a6SVb0AoiMH52pnDFvhwuo
+kBj3+NPQS+SeE954dpgX+2TbVJ07rbmRvEF0tvLgVXexkpqQEtdpHGM5thFJXIPGsHAJe4u0d6M
FQPGGl8ZIo9sUfQhK5cebmKe6WdX6jVl2K4kdv5bagaGi3omCK/OU1X4DZeI0VwcV7NHCGKEG89C
II+aZVaxO0Aad7Nv0wOfDamAfOPV9neaTRXK2EJkVyyxCzcfLaPnD6l9pL7Z8v8oO68lt5EtXT8R
IuDNLehZJMs73SCkbgkJ7+3Tnw/J2k0dTceOmRsE0gJFFpGJtX6Tw4TIQLxdb9VV2vzIOwtWK8ud
GynvV4iIQBtqWDSJx37d8xITjUnW7eR9dIVqngwz/7rnwXbvgRPn13te/h22aBsUG3nV1ALBPjsO
mfTlAstB3jfx5uF6X//tnuWgsVH+xz2HSY1gP3m3+zYft4OSWLuu9g4luTk4aF0JsEPp2VrI0ynt
amCr5ETKyLH2nmxxlQK2Yp5i63bt2ULqiC03xLVtwYUscwwgqrdB5L4nhsBIWtapyIuKkzy91pa9
rvpA7YJcSdYiYgEwkue4qeBz1Ki8sQVJn+Fdps9VhiPl4D3KDoAGjI0KlWoji6Wa6E8Mlh3lEBzA
3PUghnwr6xqXZHEXrbBCnQ5Fn66+hjFvI1pwOV2F7rbep89qaLX3k2bvbj2yaur4M7tiL+fq5tY7
84nk/aoqyzvZTw6twxE7NnVsDrIuH9XhNJnx51zN3cE1qnRNZDfeme1oHdUkz87hWLNTH9dBXh7c
pMDeSs0zPxXl9FPM2zR3ml9TOv/FG7T+5hYkF+I6yMGEI3w3NyYvlnobPo4BOjJ5r2ffdM0lV8wg
ALO86bT699gyEOJv5+xJXnmcCusYx6N9QBpwV7o28kL67Ny1sfhpDHpFmlRB3NJ2rXPEqrE1y1CD
TYdl9pRU3koNwDwozaYyEeZIQVl8d0P1goT2kv4kauOOfMgxQAER6cXfShf+VeHs+mGParIyhyl4
btCnXGPDoEL7mL+uDYu/PP5x3agL3Uf4ENDmhBjeQAlDcNZAFPx/18OiGz5f0ZRbbypRMEf9fFuj
AbIOUix08l5jwz312neIeX7Q682n10C1F6jG7VViGW+eaR+rbJm19rSVO2N0ZIy9dp9HCbkcOZJY
ZCCq6TnwtPLoYCa9kQOyfDfrsfsNakmKQc7QHIDpuy+zZz/I9tmOielq1XARJeF52I34nS9XyrwQ
oS/TeeFn1x5GVSTbSq+Db0G9vQ403H6jd3Nx1FQiXJj8fVxvBNSsr+R8cAkvBGed/M2qWCYEuHQs
oi5/m10x7XWo4Nus7brPpJx82UEx4Ofh3ZfdIb5UPXku5lPyUo0Febth1/AQgoE42ShgrmWDYjVb
j6fme+ca5s5FqnQnklF5L0y++eWaSNxV61m4KSlcED94JFfXj6vAWN0H7xI+2QoONcFiIixH1DGI
HwJJn+1sh7txLus9LiTT21zgs7J80EmGrgICmNnZnhUPCF6s+zNL0ivJqtdqwsEjAk+wL8IE27Br
4pvst4V2AvEsm9TlIgQjG7TQeVZGzDmX1bRWYuupXA5uyt6uMmJlI5fPyOtpcP8S9thcF9Qyi+Zd
ge7PSg6SvXrQuxPbybMs2WPn4boxsAwXhb5jm6sdYVD5DqiY19RUlMckLO+0oA/fR6fgw4HseY1F
1rUGzEnNxo1stbMwXSuk7g4y+AiS9FdauupFlpYZdVAUr/kyI/J0CKsTv7Qqrvsfsngq8JuEFHIC
e+qeOqtnd9pXo74fnO5eXxrgukEi+61ZGcs9D337MJcxHnbgstxTYOn/OZ2EjcvOPP4dat8GM0Ts
u+szgmCekayEI9qVyxq5qwzVTFbYMe703jUuDXyTp7lWxdnI1PuvzrlCwm/ssvW1rBMvhKFZtTjd
LJM1OT6kavyYRl76RGqcgL/wfnZ2SpveudlGbxv+zeSFGrP4qytbbQMSXd2AdzZQ4rLj9zRU7E2m
eAXGNhSrAUn2QCTlSRZHQ9+DQWMXVQTWcz6Xm2LKk/dQ1GQyFlMvNtLJO24J7q5Wg6/WOB2TNYpN
00G29qrz3SxEfS+HKuFmNlQYC2lVPhB8eZXXyXKzOsqbypb5oYz/+03J1ozoo7wpBYVPNgtJtQum
WT1JlOcV77kUcxLgfsCbzFUsQHa5ygj8hgwNlYAA+9LJkWICt4muneSc0dLJyrJ5XbXhhlf6FbCk
+BkcyPxqgHZPWtjBsqQOBVs01NhlydWMgzGrybWUltPJCIvhQbYFrXePXpd7L0t6qD5XSEteS6Aq
37vR0S6yLQ+zH5qwoqtquIrDPLkRczhfL6HWqc9vIzhJbXAEVms/9yYAIcvNBV2BZoGWuneyNWed
97XMJE8jW/F/5zeVgrTtQvXVdrx0lann1q6TA6mx4mW2nXiXKKq2lsUwVduzWwcfjmpH/BfjUxpO
qI3JRrXlUoXReMe8UYqXMemLbR4TopetQ2Bkp2biiXYd26KT4qYvsmuWI1VOoJ6N+3JR0Q39BseH
lOw7E3koMBxB/6f10FxSA2uBNMm0Nfn15mJV+PwCyuE0FmAsJhwbttfKSng0VY32EGe9eSD0MGEJ
t8yhAgTJjOyjHsRhnMGoI46YP2vekF2qSFxURVMKwKIzL2yagZ3Q0mpFTXsXTCDOgqwqnmUdRlff
rEwHiLVURd6AafzyIjTJCSYN1oJeNDx9GT9qQKcCgbmjLMoRerkVSa8+yRpNsNebrDTZyjYxJcMD
YZBrd9ljGDG87koiSbLoEvZEuL9/mp3xG1I57UlWtwqwRv5B+6Mshk1lwjSCLiCL8jDU+ovRpulZ
XsmboVdErF5QlrhReVCtNd4ba/5R0ofBHNWNoXb9hidNtc3bwlnLgX2hKU/Dz+tf21TevJ4gmwPL
Y5Y5NvT7JI13upjyZ9ndyknM6uqsf92+G5q8A1nvXoLf1Aq+KHz8cIWzE8rejmE8JM6CzFbc461K
niWjswXJN55l6VqF4QZpw3HcQaj9Go7OvwF0fOpXKB0cRDk6m9SE5zCBgn3oYze7HoLGXQwXgqPX
FcjMZA1yd+OYf/UzvG7Ydg7Gfp4oo/WQhNqZfHZ7BgmYrZMxFX8FBxlmvrWrZv9f2+V4luaMl7+0
2JLlctYVKaK7roWbL93Rb0UponMrQh1CfmbpDE2Rzmy/X2+tcmwDLHNde+p4cMlg3TeG9kumhG1X
INFW1/ZOpoTZtZ0njAieWnahslcQO6/TgF5xmA3e9uqhpGuvfRe1j57pVY+pkb5JJEwZh+7WKUtv
27F0kpL1JxtaJSTjYnfT2UqVOjsJXluSJBIlKKD/dJEaW8koqjVSOONmGopk8h0vf0D3MD5IgNS1
TsKk7LFt1ldzNzy/AYiUIwroturyoSGkLGYTyG4OcQbdP+NVtmIxhsExvg5pMoTbMSROVyoDapqa
XqhnkXgbjezYg7EcJtQvHsKs/DHpdXKUJVnvdvrXUFknD6qtjOuJl7Z7y0DrOEKc+m5ymv7FSrpm
01ai2Q5L0VQ052DHYbSSrYUZe/dVbR5lo6wq+37tGar2KEv45SDPO2XFHR7sv8+matsorO1HnLLb
JyU5d3o+PGqL/fmQkUL3glb1ZZuss0MFG6toICC09Jd1XnJu604/9XF2uQ20p1H1ZfGPgUZukRZn
EHywgTDF/HUlOSDO8mBf6K6bXnL2CYguaISwQmevKLl+lweD/T/O2OFvNScA/dUSPSKSRpRiYSEA
Dxiq3jrJUjcq1h3GGN9lSR6A/E+rGKfznZENCHX3bvjUE09dBstpgqhVll93tO6bBNXtZcZWWNZp
GBTxZAtAUmmOB+T8pss/KUbWem0K20UClY9PHuK6vksNQznL0jTAox0H7U2WamfoT3XhzruUzNkp
CgWOkssh+efMirxu1ybVp+yRatVXD1mc0nRlmWWMLaHZIkELCWjGstb3UMu+DFXq3atLQ7Y0FCZg
VgRhoekXg3cP2fhrBGzXX3OpQ9ex0kO/QBQMbTYfTdQvZ715yhaYgsOjfd+UhFFkB1k3LGJACljY
66CmUMxHx9vmztm2xpWd6BFg6dy8yMPgjdiw4aG77TFU4oWeBuEuQOdpaTHhL44GITXZT7YCLnzp
cWXbS2Wt3LOxRLHdOyms5Wlo7PuyQZaXViUI/wLzCf9e4CWUe4P+fDsLlUmsy6VOCWk1E+/31lu/
sbBOmN38EMNQfRKcJR3C138h76o/VWQjZX2NBz1hs6bcq2NUfQpek7KxtN/6jg0PEpy8ci/1t+E5
LjV3NdDsh1ZHsWbGx+mdFwkE0JezeqmTZ7JOtsp+Q1+LP1tdb/gaW9RBvfIGoe+U2YAk1wpEklDi
PwJA2ciqW708K+w2PHeu2ew8K5lfzDQ4K5h0/L2cAJkc5Amm8Ncap8bJ92pFHvBNdHEnjkqtPaQB
7xCR/ObkaePNmPW400CAhO/UXg6ywZh1cfT+M8LlL71cqUAOxi1gPIx5rRdjuxvcSnvhq1R2Qxrm
a1lMG5DGFmEbXxabMeE1jZ1CWEd6tzIUfTsMcQx2iKEeCEe/4pd3p7SG9iInruOKwOpSFDYTezmx
9oAILzrBk/uAwNimFPp48RZyUDJiEapa4bqH9UQqO2hN4x3FMCQNk6xcaV5qvit2TrRWySt4bpXx
XpfN52QZ6UNI/PPlXwYp2qSu80K3zzm22ooSJ+yV1mEI6pJfzDqSJ8O8ZsWy97ZhW9tM0fPdBMab
+DiLrywajcmb1bL4ymKLn+pqzkT1OE2pedRTT1khAzV9qIgmrfrOyk6EXPp3MGm5iWeC7CVKU4Fu
5o0fnotoL4JP2cnoFdlLDv63XoYCFyTXbEE0JOnfTeUsZyjb7uuysvjHZenVpEOxrZRBW5M/zC63
Q2ygB1eq51tNprGO+2CyVnVtlSfZgLtIfoH83p1UhH0/8ozfMuvMKy5h9j6bKmubkPn86OtmnS6Y
pdjBxCAsW/cUowR7P/ZYnl/BTIwM6jh5Tav2a6QWZNeRskP6z8hKz4zrSIl2wmLycSrafYRXxfcm
340IVv2qcaL0q7K3Xy1UOjZFP0TnulKSu1oZ9a1n2cUzkRZyW05v/tXNnS9HJcX02Yk5em8Jxq9B
lYmLMEmtahbxO0iwyVPcBGIVZmn1IxpcVB7InCUBK6pSNh9z5FVotjTiHrnI/uDWxSeb/mxdjSax
KIyX0Hua3G9sOMHUdtGvxegkgfX2mWeaswoKK3rQ2kDfu25i7wtDI0kE/h6b3mH8NO0CGxvWVk0J
PjsWhE6zvEtQacVLD4VgVeIRste8onhRSVVB9/TmVWmK8mWYBvW+xS2R313xIntYo7sP5yl9kFV2
7TWr2HXFQfafw97aVZmWrmUrQfz2gjzao7yUrHLFuMZqp3uUpVYYHnwjfEzk3FFUK1sbT2WkYbkZ
OzQKQLDlN9l3LLL6kkUWjO9IMTDTibIXQleXPs2Lb0YERtpE0udYuy7Y2hlSR6MV36ZgQs2zM/mn
wMvjo1R/yO6KBjZpdNnYyyK6DE7RDp+F0VV7nPWarazGx3TdmnEGlyLTD4Uuqo2ctFesY8GP8cXO
Wyh5hnkAQ5Y8JYWJb48JuLtxevypij5gKaxYq4kmP5UtKCMx9ZC88iFZ2WHd7VHxUkiQLuX/5eDr
VMvV/nUCLcQFNG4L1FcWxYYWZj96Fq+xhhhZp5WWL+tzbZzXZTgY1251Pv7WrXXT37vZbJYOKvvk
8xRJS3CSiH9HSev5jaPhl9DO5ruK826OHvSbqnri3rYr4c/LQ5T9Qb/z4GZsZNGuLPLwBApOshgY
r31ot2/CqM3LmIUJaUwm620LMnGHxGHc+zY5/79gs69VPSc4AbDpLtY875tp4CaHdaL6hFhLvx2T
VrkLvKq7g9ztbo2oVB7jCcE3Acf7m9V3F12OnxNkoIao/rvMsagYnXZAoRXv4TLw8otTTt0BGetp
HwdNe59NCqrCWJG8kSD6mcW9+BWqe0s3uI9K01/d1B1xo+G3pywksziutB3MgO7Yihm31j63NhHa
ny/q8qDg7X38odgNWtbExPCL7PeJoQb7SanDddvoxmsete6+rAhCyOIEpGyfKEl8LWJyaux1r0mu
xSHkV5phfbZWi9h8TdWRbLmR56yvFFsrHinaxbWzQ7p6X2GkeG2167DdO0SErmNF4bDPSwVWg8vY
0iZ70kwa9o/LXUHvybCNU/pra2ZBJO1cFRXKpdXzymgfasp0bU29QNmFvaZeW+c0Dnak2CFjLDPX
DokQLMGNa6ul4fRs6QiOy6lEpBo7tUVHVRZZ27Td3DXIFixj83GYd7oVYJqyXFfr9XGHfRtUrak5
NG7Z7oMpf8V7aBx9WJbNWR74er/OYuPeaebx9GcP2U1AefVJ5KU7WWxKTIZzYWGatNhHZqbunr25
BWdUBvcsvoaDOIodbasQ8VNZKfvJQ1jEP5wIZKksyUZbQX+yy4ZtvIy/dY1TYlFpTC7sVifPWl19
0XMsTW9zNziz3rnCOjZRwIonuwUxnNsKrZy1nFjLePj4EezxDJb13e1iQYH9SKUUDwkv5L9dHwpH
g8hRHm9k39vFHD05WG5Tnm71XahkR7Sr3+SVb3NHue6uCIxp1zmc58DRoIoudivyoEQ4rQgPl+xp
YZX9pzpNhdX6sqxjlfHPqUUqDf0WJAcMJVurACxO11PZtS1TxRctfnyy5b9M16bRTg9CUgvLJadl
HjvseCuSZXNSXCRGPH2jxS57M3RwvUHzDlXIf7ks2lbi8N4kirNqeeFbjYebrNdG1zhUtco2FvDV
h9ZABbMb4M6gnM3XjGiArE8ybzzMYoQcKCfHloccCbhCYiBsaDVSAfJQtrF3qpeDLLatVW3VAKK4
rBuqiiQ1Of7SV3XVJDIVO+fYaZ1zkjbrzjPmOxZhk9jY0mAHTr8h8MW6kuTss2VH2aJF2DYuvcUy
9lYvz7xA+xomi9exdWgdzQLN1R9V2uymSVdOQBpS18zO8jCZEYJVy0GeybqIhNEaHHS9+qMBqXEI
iMtY2TlW+t2klsXxj3rZQw4lTR5sa7bL1yv+28XkWK32fhBAXCJzhH7TIZi26mKPOC0HcF1fh1Ia
KKbQSg52qG5qWbz1GYxQXameMuz0xol9S7MiDKXr8OCUWbobRJi+RUHyKCklcxPE/Fu0v/fwAKP/
9x6BUrXraW6Rh/VQEPW6luBVG+YnXXU2poHX7q3KSWPEEW7l24haT7q9UVRn6DHZSdZfOzuT6qz7
DEc7q+vaB7TmYbaYOHaMxE480n21s8eWqvCryWofrpVl3uwA9C1CrtQVy6Gp02jDO7a6ltNcGzQH
/5gENe1ZXWycFm+nUZnUVZoG3epWF7vCca7lQno33Zo0DTlVX46Ulb+1y3LToIXxx3T/2nFc7kC2
yIOc0dbcr7pbkV8dC7vs4+YVjjDbBALa2iPjMvplOJXnETdGMjtFpd5VcFNUQ1CULV3Q6N06bGu4
lXzLW1lp1/ZiCjIZ8Tqp0T41huapilSeJXrkHFwvIVwy1Mmj7n7INlkD4jTeO0QeV7c628LHI8ph
02mJVT8JsAJPxZPsLg+p4bFtV13neg1ZZwo1RjRENHu9cIe9lqlgYLIsPROMS88NsY+9QAWiCgpt
4H/X5ShbZB+wnC147B4d56W3bIA7qW2L3kAyLEv1Y2ElffMSZBj+WhVWeJ4bPmdWNH5qGZj12spa
8tAVpnRpCEAib6bjVEGqZ+MYPiCkiUGjAgMz4dXZHzJz+hui/QoSyhD6aTeANTI8MEsmggJp1L0o
AUm83qiR7nCQ3lbTJD4oy74L7lKxMcZpfCkbwOSRjbK+5iaH60wYnRJcCRB87Pj5pVl+CeYMEdW2
vDMsnTyuM6Ul2aH/lOWZPDRRU+zNxkDsKQzP9j8HQmtw30cea1nk6jvVbT5l463+j77zWIkF2/av
c9yGisTtj3jybeTct3p5dqubSzc6RchmL3fwx5VudfJmkhnpZRcXwn+6urkZ7So7R2grtJozwrAY
1TuhsR3drNnU8Qx+P3v0HIicStG6L2WuP5TYL92rJFJfmk6b/dlp07t+yLyXOeiaNXEXh8+AVrMZ
7K3B9n+jL0Vv8dKdFSA4cqa4rzV8Y8R32WghFfQU8HNhz32qE6vEhi3kp473OsdgkbMlAwWWQZbl
KTLpwxFE68L7GL3XLMDnOx2HiyxB5XzOcnW4v5aESWDLHR+uJdvZZ3OhPsqSlxAhsdENyA3nHfw5
tOGhne/lQQcIu8kDQwWiQF1emV8NNYhKLFdcd9OqVmfD8F9aEFXxQ55Q+9sMFToB93EodnkaYUb/
z8yQ471NboC+9DDhhO6UmRu0x+yHFtDNg1k48X4yHZhlfQm0ZDkYREXOGdbzesDbCLtS6joj3Bn1
PLI9pST7xpGp+7UdQVfH3uehwzQpVsaTGk3DOiOy9QMVnkqzf9Qo7a3VJNNPhlI6l6knrSYbKtjm
+Haqn/1gweGc258Qstzd1LTFMcOsARHA22kMPPtIWreZV3GoF8dWs/HuGpXggKUDMWcIlbZVly+i
BwbOCl8fCO6VLxkbnF2NFfZatmaQC8/1kL0RjE7bVTfMvttFzVO5JFVRmZl9y8HFsQ89TAFgSGEr
0uXqsdGC+XpI8uH34g9ltjOEfpXwjqgQvJTlLJgL8VtRNvxRly79SjfHglYO0eZ2w7PF2tfAgUYh
yHhMmdg4Qq1hxUbxo2bVMGGqpvrR9PaLN6rGS9KN5j5xzGCbln3wrkAjGIHS/KhmJEfzfmovsZoZ
55Fs56qqx/x+jITa7MIQJloOygs9jCE4aE2CV2SjBw/6cuCtqboMC5EtJty/AQPLJr0ZcI2hUXZj
if5J+Do+yjnkQdgRIPBwCy0VXJowZ7zNkTI0jembUZYobZJIxxWqi3dRDyI86C1xidFxuBSVQPO1
CWwiERRvDWIpZmYL9MnAhOnWoNhWdVYAbjpVjnJu3jgfRhigtSxq586GWPw+dD/spTrAA+rQLcFB
sgSVD4I53GtwXVHAGhTcUW3lBHnY3AxhRuJnaZB1stXSeM1FrJ0+wGGrFRqEvpLNzr3XghB3HTP6
oU7pU1NVyksJtGvfzKa+Tatc+cgtZSU7TDhsr7sqMU9yZJAD1ZHWK9iMPGWaSn73ywqitVJWu8S4
j21LvyciOWzDTMFB5J86eVbHolot4Yzt5E09HELejPppdPnHZKw8WHWqX7ziRRaMggeEnwH6O4yF
87dTT12yYd+dbkwYfOvbqGoZHxpl7zdT4Oxkg7yVAOwDFj4hIvOLK7YDFV/pGvE24fl+35da6JPQ
J+Bcz9POqRpnI7u5ASkC2/RYd5fW//Moq4+q1w7zJcXQ+wfEifoH2AhIfRj4JJNJOt3quygnUTzP
Lq+DdJMNSaqqJ0KsBzlI1vP3IvrQDkuIyzHuyXYTYR9c+1211A8pqhN7O3QHnJ9K2CDfr7nlm9Mo
9rr3wNcZoWgPDY5Re5BZxr1VNl+j+UQ/QA//MsLuJ9OF56vOn1QAdBZpGmHh4hQFGHrepAFlQ9uP
93maqGs91QADN+550lBVk4pUca/vQjVyz7Ik65cq2cubRbC7Jn71vADwZ9riuZz04FHJngAJQ3lZ
DjOWTOu4GqOtLAIXXWyUq2lXxTPClm53arR2urfmDCFLsu4rKFXzQTZGzjhtcWHON7IVv9vxLsvx
4ZGtdYai1wSOSzbKKpgWQG3N6V6WrIAYQ9CcAl5vcn29+E2ni51GD6B0nQJIX8niza/6anQjy+PS
p6mUdiU9rVXHHeFGa9Oz6yLbqSsYmbLlnZ8VWD28TIyv01KSVaquvyETm55l/4Z/2R028aw6Sw8X
GNFjL0wC+EzmQaZAZAOkmI6Njh5dsMdiCzjy9CnTx0m12T2a0Zm8lLrmhoZHZO10NrY+z83Hse5L
wJV6spqyCb89pccloPsIW8t7SI42D5tHB253Ok1kW9PM2ZlE17eu49lbs0g/yrhUAOnbykqQntyT
jj0gBBw9egEPdw2O4jeXQLfZotCs6aaBxoU5XuSZYgE3qkoEHHWbrzVWhgz79nIRPfZWxJ9YpQnF
EjljSR7UALfjJjDXbqETxU0WJPneGR8nb9kReUj7hlwfCYypOBp6Pa9e9QiWN/IZR37/ow+M7a8C
ib2nUjXCQ+hmn14ffhdx6O2CSPP2SaAQ2+J1mFUy4r9ofrWiKd3ZC5rBbcZDXJf8rejnuBE2xabl
T8hJPZQwEbcC2YMkAH1eaS+doX3zNN31VRBha7MLiHYqjl8bJIjUCeDPEHarfuDXQ5Qgx3OqxbYL
zRD1wfNU5M/JE/r6LCAAkYjYAHp2IJ6WY7Mm07EZho51WU3juxHYoi+K9twRjg+J2P+dWDkSs5XR
bsJCq7Zlq2T+YAIw1dN+ha4kQKfoU7O7+XtbdTv8Cw/NbN0bZa3eeQ3YVhanfuNFde5r0fQr6L7X
OerLvPv+RAqbz6L5RGVwF3v5e58BJtHLDipu8aSDVvOHGnN5XXkP82Rl1RXLStViPybM72n+ge7X
1uCTyT1M80an+amyTVhb5htsgOoI5Ji3E8xefDPuCRkoyrDS5zwFYGV90yN9BvDNntKLCrGiwydk
0k2Zs8BOGWZTVZlcIhtk9RySt7MSPArGotuBFv2uDHn+0gW/KiR0d5DQXhWio+wT5ks5EkDKokVw
akxZPGZnrWr6BTwmf8lcocpEeAGI5PAzjcP6ok0GZmjpS9f32qvhHHsQlCslEC8avJB1gbLBeuQZ
QMTTPGAvfjHn8VgIFSeuJLsMLZ5PGhSZzZzwZZDo7XcReNJjFB68qt04OuaJQVFjkWMOj50W1Ww+
22oX2YgO9n33APRjbdbTAArZPGqFq/hqFGUg7bpnZy5IWE7FvO6CvD6KeDjUHdhcpJZIzQJfVzp1
PwxwzAozB/gKrgvZerL9kYOFSkmaqO1wi+txZYgC++I6wJxxzRFdZe/aLkI7M1JXNghIgfTCfp7h
MZhYAPlakGtHXsvd1dApbN2D+kAM2zerdgLFoR5jT8APr6pI31RT1Ry7BOH0e3lawXtL/d/aZl2l
Ii/sfteo3aEoCXSBjmSUnEWTzdcJQjyC4kD3s3EedpA9ctjOZu1j9T6iozE3R+FF+tbq1HtVL6sj
QPKZX1jkYpfC+/G6mQCZdPr0k7XKhiYze4+NWNTk2Rn4rH7h0dYRV8jDVVA6eFCl7t9P+Dl9xi4v
cJNTRX6u/9Bt51kEna+T0zuEcFU3Ttz/VTZ8PcKbH0rTRsC3RLuZDHyRLyLZvXdfp0mEfjDGq7Z4
yaO52qQdQOS6+5k5aJYA1HWQTS3LzaxE7n1fB4dsdpXnAIHfYIruNKN7za222KJc8tnmqbJxgoYv
D2FH1H/6s2qLnhQ+iWqtKZ6bqP8W1maLkmFk7xKbhEo5dNugr/MV95vcZdm48yI+kKxEs0XPrP5c
FXxYWipesoG8vl7x6hKIXRJn25mA8t4WzSnLCqR9kuJ1KNWVWLxh8KnEJgrPNDKaybYtglNdoiqR
8GNUtf6hDLSPSHcI1TT1ncr7xqqb+34Dc9E6KroiiNkn5iEViFzUbfVLaEXh40ltqPUvVHpifzRj
rMmbFMPU8LHNDW2PQm8ddtYaBeTCaZ7VVLxVphr5njHy6utml8ixw21tDOgLh2BTay876BqbhMRN
Ptram/0ucaeV05zKNvVde7J94eUYvmeluy1I91w6IIt12LSX3OqI5iJHgpgaPKxWqGhSNt0rMf3Y
F731YRQhjCxCTvdC9fZDiuaJ2xwLZfrpOehfWd6nNWTYfxrDISfz5EeCdDGL87iaLOB8he65K8LQ
4543r5TsGmo2aVbdxUPLM9gdzS3mGbrfLU6fRqq9Qegewa7WJ3NyvXVc9nhnJJBTxRDfyUMvrPiO
7OhdmtU21GE7A8bbP7sJBAsiS35mK37X1r9iw3qzhumvWm/JgUXmCTD2XQkL0ZmII5q2W63RQXhv
MBvdOHn6gqy4dRlZ7v22Tut9GTbZQzaBw1Oi7lF0s292WbrJ2NStdYhZiGLFOHxpA1jazF51Gs7K
lS4MBIHcZF9nbnjCliZA7ceI7mYvsw4BO7WjiBLtGA8GDM0on++KOBn2OSLIJ6Dhxk4TYjr3URay
mYXWCjym2vYDxojkmrRNGSfOQ9aG0Sasz1UHrccUNslUDCDRzmBLnFf4HEaI/64WFOSqTVTy5iaQ
eEsI68U2POwCZ1G9Ns2+V2z8BvLYfW1J2q9qx+pQ24/QGO6AARkTlkxI5Kvvc8Wbk1b1xYdSkRP1
knY8lJZpraG8Nn7L4/JjtGD6RPBaPqAVt4CTwT6AU8X1rxPGBwsYzopQtT5Gu+vw8BUq3poW/hnE
RT5CBFF8HuvDB/F0XtiSqv/QvKD3M1BSH56FFJI1u/VHWPCIQMew+oBCNiKqjcRbqBhHDAf1C/qT
HgEJJ1jLYixm/ZIrsIjG6GNuk3IFL8kE0x2228ocWWRN8xjZ/4+tM2tuVcfa8C+iinm4Bc927NhO
ss8+N9SeDmIGMfPrvwfS3enq+m5UlsDEsUFaWusd2BOHkdlfW0Rcrw3/63l05Q7AGXtlFqBN5eVQ
LTPHeiHWJqPkvSqzVN7alK9sMIPe5lMiMZQi5T0OaCQjCtNFxpIFRc0HaBSw3wgHPXs0tcAGMr5T
VaXBOKX54fYZJWa0QeD4l09qOtOuR09kA1LIDnDDMvxeM7JbbQ2OP4nU2KakgH3D6vd6mXp4kifD
bq6ufVpPh65JwuvM/6Ik9gXM4nsWh+KVRGrno0nFkiUV9YYUOop+xfxqmxMLdimngEQC6DqUuylM
sZNV+6QLIDO0O2MxQe2KJIARn97soSuP3ozTKtKOeLBU899lV+IzUs77Gle+7VR5H4CDN50cEogv
PP/hDOJ3ql3Bv2KDDcFwuJ1Bazv2NkzjyA8zEq2NRAdH8HKXJFCGRIjGlzZkr7aSXvVl6o4yEld2
3slNh3aogg4bC7eA+EBCAC3W0Ao6L3d8NS8pRLI8tEloP4bKI6lu5bumMyp/KElqlF7kblIM4PyG
yvK2iSt7M7myPyHUYb8kQku46WZwCw3pMs1kQi0IoW9OmVwKowaka1wmpOm2vTUlZ7gd9Z7A3+KT
3dBNqw8aihlCacJzy6OKOFT1y3TmDiM2YR16pGjiOCGFPDnatm3Dcl9GIgvM5L2xtfo1mkbdJ6P2
N7M3FeZBTKfC8vupr/y4iZSbXTXddbRHxS8o1780YhABms3846p3irHeKErSPGkrX8l2A27oAP6U
EgXKwsJA29E0lOnRvPQRpXVVLb1Cb9xxS4zXtqHaiI2id4pCF8fU3H1ByH3fR0rm9656M0nobA17
mnytVU6tV74LYTuXolX+yJEfarQ048Ws6mLbTOnvxgC/IxEVxznntexkcsn6YfSVZHL8EZeBlnUf
VQiWFdXOTxh5h9spxD1I9DCluzDEdA3pDuEof8zRHM5mCHxrrOIg7kYraAT3SVfp+UkRPRRQg8To
NJZHd+pxBnHL+oLm2FWVbKkMoCIGlog6lhuAZYnIRG6f5ejh6DISPGmyb/aQbLfxqEBZq8V8yK2s
AVpZvbVNeVdUAG8IbDd7p2m+ayLTA0NqJk9YxsPnmbe5G2HJzdHRjXAtWnKiXR+nW+SgieAjbdqo
7D4qLxYnOEoq1av576YxwMoRFmx4KOBQ4LMezOOI+1Dnfc/CwvRbpyfXgUzTmKEN3dg3SqXjdQRk
iGZRs8vc6MNBrGY7ejpupiLbzmNksxnu+YL6XuzsKFS3wsk+MAQaNzUpsy2Sq+o2i0ETlkqE0Ipe
XYoRPawmZInKbdPwHSThdkrSO0GbJ20gwnhPDi47pUjv2qpun4nxL5hdtsiYJ6+Gpin7igfJD6fX
DADHkCfi3rCfjSwKzYZL3UTAK2nrhh2rKnUifXZ2lRGN+7yytU0CwMYXLnKyyS0So0V40/RBDkJy
YznpPfbE2bZcuW2RyKVunau7HjreYXZUD8YvIifM4VBp+jTfdQi/z51dIueV4MWAnvounNRt47jS
h66c7ULPYiYJRbRF5em7hu7Otu6a4anlpIVy2De1rmP15Xl4lhoIf9VhMm4wf3zyU7nkWNwfpD+z
nVBwupiMjZOBkYlIyoHWdySOJhJBOz3MgfmM4iMmPwPPNVDABgJqb2XQE1LsagsF8xolCNDhZfuo
MyhcBoVAj5q/HEHQZ6M5+SqRtNlhDcb88xOZheEskuyuhPUc9KoWvojG+G6b1OHnvjolXSqOxcR0
bSrAuUqqGZVzdthlQj0947270XChC+paQxGpDKHOheCU0ubU6gUgrzFD0zGq/RCB1b2qsGfpa0t+
NtYMCsIsc6yRbOseeum8g6OJGUYKIbWbFXbqY54ABPDqI5aX3WkcRH9aX301kW12pzwBOgWnhpXa
Id0Ovn0/FZm758etTkamViebfNeuncvrhNjvCUmk+ZTkbNo8eEnBejW3pRjQZeO+psCIDM2Z7IXr
k+q/Cs2Tp7QuPqSbk0ApzEEe5jhni+zBanazCVnibjoNRoeWudPghWtree5bFuosemEee2UxxKv2
4zQXJ1aRgk3QGG6trvywY1ABbR+VXJ9US4PPbm6WgRKXMXspNzytDeErcWicXi3S7rtQUeVp7iR6
WYO1l0yHJ6mmYBdjwlK/luVbkra/mrboPr+r9dX6NcWzhfb5FM4uyi+d2IeLG+W6z1hfuUt3sebj
997Iqhj50DT2GA4nO3qH1FQx0W01pP7ZXVCV9ZzkwyiiQgsatU6PbTtTcJ832pDeNcVLcLPnH6P4
ZiFDiRIEEXzThGHAJLV8gPrWl801VZgukNAN4nQKcz9Ww3A/Z/VhaGqEFQpcEZP4OLTwEhWCNWCw
o3FaPwFiHtSFnfmdsl2FX4XhzsH6stHiiu1vaPhxC4gSqRDo329l4bG1GkzyNRhSnQA66CcBxzyo
HHhs9U93zn6Sd3H5ZkM05Hrdctkd08cDCxvUWBzX36rSx/Ikl2btro2JmAe3+fJT/n+HQ4zo/+vs
wfGa3TQIkovFXquGALPl72xOuqAxUYXb2oqJwEiRHvo69yjqcEJU4f9dugli6ZMvPQk+Uzg1kDua
HsTfbvot8JSgAjhqSnsJsy4+ZkqOnPutwyZw18X9vQirS8o8cEIlG4e0Kv+BnFxEoryBptXhMTvr
twZteNLhirt1Uqn4AKMpJ0TJ/AjrvGDunvOdNkR3h6pYmD/xXX+Xqmvs+yVNoFpWfhojZCKl1M+T
hrXNHiKC8+wkz7DXu+Al8/LNW2mQ2A8UEUTKfjgqpZ3y6LjTVUwIslmO0hA1kWf0EG+o++wUqgJd
7lYhrIKMdearOaIFo1j+TNXZV0ZAWq6h+6kXmU8Uj4qqSk9eOf/mx8afBtDq0RwKvDX1pN3ElMj0
ofWug5iNPUnlCtZYkLCF2FiyKW9qDqmxZxsViKxK/C6LypuVUHFGyArR/mIP0X7eUIXxOAvBZ2NE
2RaPG92d079A/ctzWCRmgCVysWmUub6kCGcYWql8VEyzO2eU7jHDl+iOdyY1aWtuf42p2Dtzi/d8
az4dR5R7HoHiEJJH/yiLEMWERPnRhWYVIE/bgxgV2VVR2fc0Xr+tslj8iKr4nUxSgAO3+b2PxB1B
VOdPLsinsS7ohWLfspDwpYiS2pcqtm1mY/8kM++SC2COctS2O5AseVAahOPS1RCtyJZsyqhJjzqK
8xsnN+cDKqbzfqZ0sAGlaWxmpW22hI+bshqSvVov+Q6PjFRBprUVnX0F6I9doegfBXwSIynj76FS
2TDBKSboz7RSy4W8Em9Vw54fzaB+bxvtr2Joa9TJIUxS7acOg1dL4iYeOkBDsUFzOb2LJM0ht6YT
k9S2nfLsXOfVcLaW7N0E1HcwZH3weqm8Y329FZ5BShXG3ibssu0YJdE7SMGfAqOpF1PqypuhWgr2
GeqwdbscZKNVxrtMju53Sf5aei7Y+iacziQ+o01mIqfUU0E+oMi/cVFy/9F4gxE4qaPd2AEYR1nF
zb6Be/aMzRbWO5XwPxL5YMtLfksMiYmnNePulVm1eI+YB8/oxd2oQ1Ibiih+ZdUfZAViaqRx5c/S
9p6gjcNdFDsQhusZj605nW+kGH5PenucJ9E+h6Z17x3CFnEBnhmjablHCZzpaK1/Z3zY01rzTqml
Zf5X//PweuY6uPbXZj39691fY//vJdbD9hyu8zxiZcoxIvMJ+2MxNf58WQ7YHa/99dW63vSxyklr
/79efh3/On0dW5v/GVuvs45NWltsDLUaffZ2GdpvRVGxqC4vVYcQhnTqv0eN3iQgWI5nCpDdLX5s
/+p/vvWzFRNlQMVSdlEq6tPaVMsyO5gl4mNr32ymf/dRryaK7JNLOenRw9JUHgc3NwJARNFjHaty
m9k9MYf9OrY2Ktx0NR7Cy+dQbqevEdPY15tanBuPJmr+n2PrgaKZJfWdRet4ufjnWKI0vqb16vFr
jB1ngJi9cSvNTNvGbhXtrQqp8VKpratameo1zL2YpW9sf0hX+8gBIj91VRlPcyjyrY0B0b2cZrZP
0eQj8VZ+j0Fc7BMMIA8URmAtw07EZG+j6V6/6WVGLiUsXuyyby5mku1d1tgzTp6ESHOaHWGO7VO2
/OcCydY94i7vhcycK/RDdauw7WJaieyXoR0TInz1JR3bE2Io+Rn3XoGlDkBuUFTz1vA0G9OTHP24
cv4hHGQn+aK9Jwn9l6KV6nf01oqNGOxiq87aK+Xmji1mh0xjmY5Bg7rh3pQllR4VQSZNhyhH6L1J
+159r50BwGibLmwKMkkZ/lBYUEXGX0n122i6hp0ygMYusj7mwaw2Ody5RxYjUlCN5U9y+dN5HZKR
3l29LD+uvbWBKBztGqjfm/X8dazt9HfP6uVl7fVxOVNhGl/advLAqbViU+bp8ChEWECDjYetEg3D
Yx2LS4JdwFHXtefhynmO6/wPMjT/OmEekaomKwkGZbnG2uT6P/Fgift6Ga+a46OKdaH/dULfYfdg
KjI7rmM1z+2lVcKr11DDn8oNeonRqzbnKiae6bRz3GhJTzBtr2ORFd/zggrqOmSVPajbrPy1zuvr
UDzMU6BWmr5fu8nUlI+JrPjnFQossHWASivmdQW5Agd9TarEOSQN8yuSLf8G3X6e0szE51r47Wv8
f88jxV8AhzT03Xq9rxN7LX6OVOPY2eRDgIJT+YJkoHk0xkU/p45Hfx1bm75Uy5d2aaJEAc6pT/Oi
+QQ15z8Hvk7W0tk5VLr6+jW0vpqysHz5GnOT/I/qSaIfGXu+K5vkpdQpGQvMej9ffY3ZSguIQHqn
9QyFCtPnaUVUZwdFBwzT6qiOJ5WJGYqat+8RiaBtSMywW7uaKHPcEDp4147VvIswXEA+S65wOTke
RH5IhABUvXQH0VU4BoMzQaqJvZew3w0vA99WmmSYl65JUf2gNyD326Gz38dCDgehELGtR7OxSQ+t
rKZNZMKV71vbOYWSoMROyc6piiYQScvsN6cv2IJ54mPtWbmWPpc6wdqL3dB+M0wLlaQ2v69DZRcR
TeTVfFm7IKbMAA/H7zU6Dxt9rL03K+4VJMFiZWt5nvumERod1IKgbu2WSL2gv0aQs55sMF28wmA4
rwdDEB1v33Ru6z4YJoPnqqpe1eWiaUu423pecVlPxJaYmG7qcEbCuNBfxwZWnq1oUKHy2N97cdVD
omHJG9eFbV2bXN0JSXcuZZy2hy4SGLY+H5ys2Qmnz8B+RvG+QC3kLRruVSXznadgDJ0Ni+7lYD9J
ElgUf7VuW4LKelfSnuxUpn7ropTVfSryd0sbJ+J8ZjlMYzJiccM5zzF0Z3REs/deGSm2eOEHctBY
cIyIP3uduV97dTXIN8c4MjvGWxsvSwdU0MnRdQ/6VooUdRGK92Ykk5XVlKSg0egHrYicQFATWLJ8
TtCDdNnGmdntSGMtuTGXcD5/Tp1RBKaeRwdP3yA+6r7aix/M2ujZwTCVm1HIb52uYMXj1tOND40M
RzmSr87YuygGtMiE4nEQ2RVUQx0NQVSzyh9t0b+GYa2+4WS4Im58aXrhMyevldbE6qpS8/1MGuii
pVlfiSXGsEvzJSqi7HNIG8P4pBj9I2myX5XtGocGG4ursNCHmwhxz3md/0Xs3fxyTXHtx1z7g83G
LvUai83SrZlmn4C8oIbdtsAlrNT3EFf+Fi34a1FIP8Ib491MmmMMkPeXliMMp7xm2Jg8dLs8o8xb
7EqNPG2hJMXWHZKKonf8jaCv3vcuRAbRegJ9+rR9NftSkgiw419S/FCj2d57jbag8wt3M6nkCItE
lBhnuyRtVZCx9qzf52Qo3oYuWdiFmTit3axGbxTQxAXmvf0adhN1qG6o4WoY42sszYVfljQ7UMHJ
oanRCLGU4oDdEyYOmS0PJP3k1lxo5ezMjQehP39+pgZJgWIDCGqbKBT6KWplfqK3Mckb2zf1O66D
j2hmBjKYandRqJe4fRegvhStetedFs3avLhb7Nbe+9nV7m2j79ZjSJ965w4PbX+0f3dMzu+mcLxn
XiHPj0XGe28ZEy7amDAvx0aE4Mg142q69FT0Fh91T+Z+6fUUix8FTrxrDz3g6tF46U6ElfXeljVm
u0W+X491nqXenVAePnuVWd/bYT6aaqoia6Ef0jqbr/nStOpwnpNWJ11Dr+qafte7io2WkW5fR11z
2PNOuU9GB82AddBYjiQWa8w05edcl/ZVHTSOhlM7b8047hGsXfrrobWhgInNU39dO5+XyuvGoqha
kkbNB3EY+py0ZCMwTHMtKSAMoRy2dsvlD1AEsHn3AnumagGciO7Y6pw9u+p87MT09tldj2iy6k+x
lV7zrP/LLJPymJPxuvZ9/a8GBUxni69cHfzPgUH1xhedj/J1bms4muE3o1b7AMiRFlmuErckg0Y9
QTDADKObkbrjTvSQKbVMjW48SZAE7H6eLouH0Tq2nudiDXRbu25tvsK4I8uwvP9rfK4b5IukraDL
GElCuVDbiCkUME5piqQtABhDsRyyiiLyMhabzJ4IAUXAOez2LbeK9yqsxXXted4ULtBKHMmXg0Ob
KHtlsBM20kX3ptqF/mLj+wFipAX0whk1sFQ2x8+1IyQ1JvTq58va1VqgHJDxsv3araYiOYaDB3J4
eScynvltHuLPP7wO2dYUxDKLHmvPygdSrAOaKGs3xvt9a5tLInp5u7Ct6gQXw/bXbqY71quEgrv2
1s/XRvohs3P5un72fMF5jVai4Ke5fO4FWDTpWrVduxXm8tyaBW4362ezc2SQEoSglt56tTjsX7OK
FC+FZUprllaogVI38mRTLCCRPNXM1WbZHFSbylCE+ee7M5aTn0SR8wMA8VnyCk86nqfGmv8hb/Ex
kQn9XnXQRSjKiyc+3yz1hIY+Hp3VFQRHdqhKOzy1xizOYajEB+qQxaFExPOm58lHhjzb73ZyHuaE
X7vjVr+LvLSxXE7Hk1ZhauwmoG/I/cS/jxTiGzL4bAy0yE2u2VgkIHGi6EyJdJ+M85s9F4aPHCfw
jSqzX9q5K2c/rzVub57UPstva6PYdnYjG4pEdvjDQeEx6FMY6O5QU0+L6h7AFdBzOHQqGpsdLBav
Hc+A5eejbOqf2GYqR0vLpzerq7ntxlcNP/gPfNd+FbMbUKBHubsKd8IWf+ouT29xEqNbmznKDpq+
+lFZiUbQ2u40V7ffhb2nJJZ9M+Z52BlKnGxdJTtHiveLcF09mTL+Y8blz24UJuWd2jloIEapsrkY
ZyE0NsokQ4EJ8oMnjPTvgSJRNlkuUKSaYqXDg53Wo7fRBeWlGiDAoyz3ZOQTSn6YnrdFgvkL6sRU
CbRv9Rx5B8uj8gnwPdvWAnlM0wGsNICFb5o+vFh/u7C+r0OhPQy1OUFEr32qUNFOLcmIWchdkngZ
yfeqxObSMW7j+LeO44lxL1vbPUx5h/zhCEBZBuQZlYOmUFeD01Tv4M7ryIOExukXUA/1mpEB26Cv
ZG8Ku1h8ZOcjyyMSm3b0vc5d+Zx1Fm2G9JtD4R5wtyPImNIo5iguo5f8mgpMF8cB7VysFv+ZocFU
re7hBhg1gdWL9k7xVttbtSVOkVWQlY8rdxMVqvEB8vPnYCXVPyYqmNSC/sRdV0P+FiTrywpxiKHt
fBWRuiPOfcNDLbX4tQalsvbWprZabQdxnuTYcsbahJUO0mX0ziFklQcyKhqwv+QANmKb4MVw6zVT
fU6UVreeTq177VoIKV7zBC345WAPuvA5GJCxR7u/rEMG7IO9E9v1pnFT7en1RgvKEwDR0luHNMNC
8K3N0tP6hmX1ORqszMQu8aHUwkXts+qeUwik1Yyr+9rDkyraZm6Ihc5ycGRnQ726Pa09T9e6Z6xk
IAQcJOnXMR2PkGPvFTYsGt6wNgQlOx4N7EWXN0SuMm3TOlVBI3AGUXXy2ulUH5aDytKMA4k/BdLA
cT2DVPdwCktUoL4uGbnZCfHV9PMz5/FQBrE3PaeEdMdkafqzCbFGK6Q4ZblgpSvb5B+7tdGVJnZ6
OMJ+ZMPvCk/cN3KawWRYI9YkhfFWjdUvkSI0sR4jRasGiFN6BxCj5put4Weo9N6wXc8tDD061djU
BOvRQaXSg/26tQ/NV9b7CjCMnPKTJ4ggoKLFj7VBHKXc1mlYbtP/jOlTnPtR7SHebevxY4pGUF6h
h/a3uc9EbDzdsjOe6aww6YNpOa7dRPG6ozYDD1lP0QbbeLKATU4ef55fNJSRR1RaD/by9jqSO+Du
IYLocNtqpXMea5MmDbNdM4xHJ0qcR4s2+nVMFGjmOgC00oxgR+NIs19PJiMo7mjJsacJ2yIA9dts
+YLGLcDmf11Pdv+UuRJuYfYDjMI25QGXTsfiruk+u+tYa8qN1FjP1h4mpuV+rgHYfXb1kHfN+T4E
uHFbh0ZjppzXJSq2HnX0XMemOTxpBQ/G2pOt0h9aS5acwR9dm96ebhXgkJfPIViQOFoNnm84Rfzq
uDzmLdpZ9qSbPrVdKsXGED3WxlPFXi2N+br2xtBtrrF096WexWkwN0sWWNaOvx4tY1b5zNJJnTVp
svsaM7z0j6eqLHp91dy1GFbZHwdv0bFRH2vDfYSCR0+1+mssNId3GavjBUUf9dFHYXKRmv3X1wkp
+xSUN5pm/zXmYlfWjp8XbfoBwQpkhAJrtKeLHiev7ejlV9bA/EoJ/dRDgjitPYwybdVfX3qZeGit
2R7/a2x9m9WUP2UbRhutqnNAPoVzXxtXkiV0IATAUGesUhVAutRi5LBJ4ag+ZRJWzzCtSK95Sbxf
x/K4IFeZADEXRVkFUx2qPvd+eFxPNg08WktUig0T+E+lYoeVMc1uoy6WTzlXj5ZE4Qt6r/JZpojc
mkIJAxU6KF4Pw9npzJ4vgIMC+NSGQipIKc2WT3WSya1J3ON6cB3CZ0wjed94R20aqutkjmdbip7f
czDeG3OoTt4oO1BBU5S/yKjaFtVWUYdq0zSO3GhWNAM8CpudqRjOS59C0Uj6MF3sx7b4uH1rjLCE
D99fwqp/sfoIxXZBTQpews+wS3aWQPAgtdjplEQAXqXVhzG2f89uAYJNHtU+gjmhCDDdaq9vWmKQ
oCH6KDz8hfTcn0EJB2OsQCQNWc3Xah/4GNj1Jhh0VRlOICbeNenE+4gFgQS3CiQdkHLf62d1Rmuu
1RSD4gLsJFfZZ6P+wb6LyQb0wqYy1GveZUfMqJVL3VXQY/vBPeY9BDjDeE+aIWH757JPBu2Z98J9
zrmlnSYq2uQ7WpKJRunnxdTCmfLVESdd1Ikp3064AXhVn/rtzBrJZvhF7e+aaLzXRYRvgsRgT7UJ
7zEyLmaTqDsFYxS/jD/meX6jIrSJW63alXbrnvscNxgSAbz8aqYBBXjbqM+Iln0DYTHiQtf2u8oR
+Ljqenjti99cRpyQWzF8dJ+HwDENKrelol1yYtXcGtW7kXHloc7ns4XgbCQAieQKloupDidvSg+N
NsiT7EK5xT5y2DSOE10yV84btdW/RSP+ASCmum00Q9FQ5+puAf+417r5riRxfchRa7wgkwiuhDVl
mzVOe6nKkiyJPsDfmsMgqqf+ApDg0EkEGVuZBoWs9l4+esfCmOpNRtzA1soUvoGbViD77mDVCyIw
6rStOdjpDoDwT6SafixmogeTKnnAt9UHwOG6AHU2MnjcN3ajANdL2/as0aKTAFwLLQl27J3Bam/Y
sG3Un3WqT/DqTHkeABoclSXhYTT3NaLWlrCaEIXbqKMOkgmEWYoUyYh4aNV3Pf/R28o1y+D5Io4S
ZMkd9PI/s2vUJ+pvKithKtFcU09TWWsPE4aHyW1PudeWQwr+xqkDoxDxpSvq6BSNRBi5xvM7CXx5
sq5Cbm9Y7t4qJ2Xl9GhSOPE7Rr0EmCk5VLuWci/s6adrqu5ldNM2IBXYClKhn2AHvNWoLdnOMeoF
jhARZBqtwLSslEum5BtEgCIYkvh3k1e4ZMfmgbW8T0GsIG8ld3yh/8gMi5iRNDzVB0w52tp6JTGi
+wnosk2YNE/PbeCYuQ3ub6pRHoVkHkwUM5iHvgmqjpyALF7RNFUvfRxrl3ZpHBPDSgcSZlb4Qo/C
rdmB1BOazg5FcTrmXqvZRmnqBoCydnEZ/VaoPKDEEKMoRCrjV28N1UeLrDmL9qErsLFzXDhNekQN
RB2hp3qExy9RA5BnvrMjaQPqnnVlXrE1z33cAN6zRBX8ecdaINSbCXLxbfRIsEu9m6gKRw+EVVg+
2xqEUqh24PDN5DKCvPSxzSKqYFPYpSocHrMleT1n0c72FvXZuv8duWGOQJkBvNHVM0AMZgHwMNyL
GatGHcK832lQmdo/A6TBGNjvtvGA80nbIevs+GbRqgFC0+VWLTsQyp2CAYumKshHohcTRSGFhcp9
TvX0GIXdXEg15sHcTYii5e0N9vKDTHPjW+jJH71JBwWqh9bRsd2TEvbeSUlD92QtOJ066X40rnep
YqZZs1GYxrK6PswoLGGh+vcAEHVfd93feB8YcILtaKtU6fQy4FV0cUgelwuBOMr0Z+a4Z/APE1H2
GPINDn+P7NrJbkTAl5Jkqxtd6DclJIo8qUlUtJFJ1a2yDrVbl76V2u0e6HoJKM6zAN2wGOwgM5+c
gqKUXqK5hXTss7I6lyxPqW3SJNlXU2vue1l7f2XeG1ymTm3DX7MtN3DeWUu9BSKj/IqNPiisPDrp
Y4Q/Yq02G3bq3qEHeLa3wIGCO6EkpYRs3joI945VkvRQzQ0x44s3WsNrNqBR5NBDTCbdtmb0VuSK
ff5q6qF0Prs2kf/RllDEsPm6WiGxozdY4BjdHKBn7Xm7MAq9QHior2lMfQFbZl9XIx7F0DTOs0wo
mxJ9/M4KfVtE6XRSZ+SbEIq6a0n0x1ocoqDqXNAtXm9GdmcsxEuziOeYxahdVFO296Fvp2ubLDM3
Pa+K2ruMCXVrme2ryFFFkDn8jGDCjkrL/qPrMyIPK/5IMx2dQ7N8tYzR3o1FzP57aUL3ZfY6eGit
lmyb7p45TXoSbA9OWejEG6OEAAAbOz5btnnXIwP2hjdyR2H3OIC4Ir+XbAdF3mcMKknssTnrFoEz
LT+sGDB7qUhDFQaWaFqL1xUIzP80Ske9qEfbtPSwyzAEklphBVJjzL2WNAt+DQ6y50shQJn1rR5i
64rhFhwJzEA9ONZRDxprioaJHWfIe0mNXBCUPnKjlufGnF5VMY9QO0J7M6JKE0xLF5mCKehNfiwz
cwGaOSKDV9IhPTlroIs8szyDyDgME4wU4ErXzuzuSov/U2Em6UbHRHMOVsycWAj8FvizrTNMBZyC
2b2OmaYRCnb5zaM0d0qa+mMGbvSO1wZow/KHGOLsXS1wifHa324ZcnOvWQJnSRXIWWenk3FDOZ6r
vazNxBIGwMpTNuF6Nhrg2KtVa6sA9gxBCkyyME/rZXCtfItlVBzzpGLKHjtng2E38BBKCoDgyjko
UUyLndLmubADkynvZdCg9EqAAvivDbu04e8hORK+JCRYD+ksPgRScIiP7ias5TaOM0JwX/BGALQ3
qcavi/5vpgRZL/9hX9Oe2yHfy1GyTIIKTB0srdUUklALj1PKoyO+l0VlfENCHkXO8aGnkXXIBuUx
kwRY6K3qvjYX44Hkb7UzDok3Cqr1Gy+ZvaOIrWtCKS3IdGSVWrVA+M8AMW6fXVOfLlqWvI0qu1RR
R8goCijDi0lTHaJrkzb8PaBAH58KEFEuu51NwRssV2V/Ckdk0z/d4GhPYLsu0tjKxEbAZJ7WFlx9
kfXNpsxs7xUWgHNTp7cZBN+rARjBLqJmVyfpt4rAAPnKGGhlRTF17c6ZnhPzVTkATUXZp50riJ+M
DPiLtSmizgjqquwPsCPKt86UzWGELRKsXT11GvDG0sIvVGleCJf5f9rO3uhV9HuylWlfJtl8Rvjj
tZ8Be5uund4ipFxuUaNJKsNIYTq9k20tadf7Chq4EcHOUFIk5nI+3sLUcAekgh1BkbGMfGce8y27
6JtBnoNZfJPnt04AFvtR2G+YlrXHfMHMVAuuTvwfY+e1JCeyru0rIgJvTstX+1a3WuaE0GgkvPdc
/X740Fr07n/mj32SkQ6ogiRJ8xoQFlfTeYwW3GhtTOoVYES4IEklmPToTVEM/xj/N0vypXq2vHb1
TRlwX70WOt0uK1JCAXo2Oshpra6Cg3+acIS8WOFr3IAU8F/GJkhPAXReuzXgFg3jC0LlqBviebfq
aghGSHBDmcmEwY0dlLwXwQ0p6PwUkuT41+Q2wQ24LGs+Mljll0hU3mirgkt2kWgys4IEC4u/N9QF
aF+31VEQKpXztEAKGctmN0UP3Dpo8Hrwd4miLesI5AZgsY7sqnxzlPyQqAEOuX+b/QCKeblxzXJG
iW34RFtL1PkoUEXJHOdsyi5SM3Ja7gyyiMGf49vlJFJLC9VpZztZepBfmaA1zQYswmeLq985aNSz
KIw43h6S+3AFw/mzW57faEbOJUeNWvaAJUjk/ks0ZorMlhbGd5LMsuocloqO/8zym3JwnwHeGRe5
pPwMnJfDqBoQJ+mro1eWf8tx6RjAMV8e4/qEJVPwUrnProu1kEa3vLHUuzNSK3gyAfpYsb/SGqDd
skM9Tul4VPX6h+CBJRiAUXc1/DrWU5EcyarBxoyoclL6eLc5yqb3ivMK1eB7D3Px6DUhT9RGQvTU
Js2LPHs7cR8H1n1Oc23QrVtDhN4eQ3e2t4qb1GH614Zotm0PDeywDoS6CQ7yuORpSKzE4zPZSVRa
gRXqPvvK3c4r+vwGX0cP9JlElwAiAm1DOVd4vdO3DMkMEAGYM1bDGIG+i8rRDo4UIJFdI79Zo3Pa
g4ayo4tcb2wa1qibQ9wmX+ZRv5E7t94lqKW7wkqng9xruStJWzD/bzXEVxYMgDwTOUJikrc2B0lL
YKQ4hjRdCEQT0ceh+yQPfm2acmu21iAlNSufuwoM+0FuhfxIva+5P21Q6HtW0BnlWtVf7WIbgtzl
en/N3OlngFfGKWM0QKt70aq8hWkbnvIZonOrT5/0peuQz3YW2855DmaQwNjx7VTonCjhNugJWUle
/D8XfvcbJIrtFWR3PdTXmuvTQ00Gh9Le0A/SBcj3vUNu/GIDyBo/pXB515u7winevTXvQBUf76DB
Nl4RwZqcm5MR5tp8jN3wu9Jl6nG7w3SCN7rjQuneOhe1f8owsTzJb+n96jG1Z/WERmM/75ssvGsH
XQHmsfRDy2stR0rsX/O8rpwRDgiTg7SEPk5PDGGYuiwNQR+RdjLhWG/NZ6lgVzMVTH0/IMF2kRY8
dtZwmXKLaUl1zJ0B4yN3AVf+63XtIr36IVhhLzeAKyyAlK3tzfG9qy8ARqOw60Xehu5t6ZalJUly
yytY/Vl6JEufnaPvVAOYlfTJCRT6SKkvwfa2vmuia1TK58obLl5j7qUlrIdgK3BW3tqGDQLpC5mw
N2cUuq/bG761ZcmTZLC0QrXvTw0gvXPoRCcpM6WxS43t+I9NUNLy1CS2HiPpNfqhXJIf8tZmW1a2
/afrwVaODf7UvAZw5XYp8JgiBeTW2yCclw+H7kE0DXQmqpN+woeCfXrGBfLEB1vHGNR5zOf22WFs
wPzwTmfFYlYLPLaT5xxQylB3t9aCVZ3H8jkf3O5kmjNDiUZXD2pQsHbTIzCzY4P3JLyDKV/sIs15
qA9BVD46mBdvD16uKsn1ddrSkrk1kw+HFEPaXnrsB6UxSlAv3bXE9AT6khnDeZK7LycpwDNOYFZo
dr0PrX4vbwmsdnIl+i53cI2vuYWIksxbJlyDj5DqvtnCpQi5YV2spFfWwaGGxAu+YUz0z1EP3B0Z
k6PcYwnkscfL8AShXObIU/pXPuk3XmxkJ3UebxOzRKDM6y7SyWj02i2c3RL13ENYBOsXwGj/hpSf
XeWE8uQlRk/fLmwYOxr+ngfvCbM4d8Us+4n94uN5dsqlRWydgaqpzpXjtt+nt6N26CeI99tdLDOH
njRZPjOZm1kH34IuJKQSeAFfwSUbjMQ95EelCntrUE4MdFFGzTquOmYy2AKvW50n17lOAHPYzz1D
j0SjOLL3GY5h6+hqnUVFWlCw56ZraycMl/qhNhLjJOeX3+Xb0Xht9cfZyNuTahrP8lS3RyuxvOt+
xsYU7caiQOkfCvmfCdrWcSjy7Zf0OrBjelriSMP0AYz/UcvsHHZ+mw/3CLKbF6Bp1Y2wdoaoq25o
C7/LMMvW5ytPYutjtgfDB/pXCj3TnLz6YEGQRhbDMXA4KXgJXHrwAwqBx5JbJk9GmnWgsvZoAQ/2
C3xD/tuZS4WtR9+e5Nqgl/5+uwlbqcSkyv//VIzVRthL91tXLz9GkutYfEtLbM2cI2w/GNAizCAD
XaWzLyoei1JFLrsOuSSKwyav2hplX/sPrH79UMrvfDfKWI8tc3cPLOCODUHsMfjQy/iVzRGWruU1
mQvkYPbBZH5Ha4X15LBPLkUThupRqq9Rf/mCRoBBuiBdx3HSUmVEtwVb3jRnbDloKEVqwMSWQZj8
nS1YUZKSfjeWXX99OY8wce7HAl23nngDPP1ks0s179HrLdiE+suVH2LWN7qrq1cZlsmgTmISrKde
hoWSZCMIzesAAshWWapsSYltwfYYt7ztGh+OjfLPHUId9GH0mdJxdgAB8ouk5c3jjidM45fy9cfP
pVbsImVQ3w0j5RGuLW/+EUC0v0pzjVDSBTS9PIOw65DckJbyz1E5eu2qAOU0F7dMDx+pIAFMkW0K
94ETIgQPKd0KtjmgFEiw1ZPk4P8ctDq/rr9+ackr2WN7Z9bxzNqYJdfT8479k/++dxJba0n0Y1oO
Ws/6rtbHC3w8StHY2GjtV21Galb6lW30IMf+U95WRUrXcbZEt0Cex5aUmBz3r2d9N52R2lLxw6X+
Ke/DWT9cKVg6fIzm6i6E0be84ng4s1dRzetcVV54CVhKgZwJjYjJ+7LMtgVb3pzhCQr9jjpVaxBd
K0l3Kyffqr4rkahvBiCE2IJfW7S8LPKebC/L9lL9a952mLx3Uu+f8v6vp/LnfCH3FzFov/Hg4tDG
sHYZC8uHawvWmeyWfrdW8U/VP+St84nltOsV5Dwf6qxXGBLvTlOG32rnhXvpGmQOKrHtGy19yJaU
2DYg2yp/yPuQlHp+j2BA/1OrkURIChsiHy8ne+8Mb6UJr1HJlfTMUjbT6qzKTrpXvGzdO2AqaONb
WpkXGrmkpednLBSwomRllrsuHfmB1c576R5Y/UeStUEZ+A9dbe00bJU1BOldinKGhIn42+Gfutut
KTgy6d/qbM1gy/vQXCQppWPQpCxZuDC9BnU2D52jp/Ne5r8JAAOWi5LxNWiH6LS+8XJTtmDtVre0
3K5/TUrB9upKMmAh5U/3LekPZ5C8OUvATmgJr9HW2a8D67Vcns92ZINXCZO37GqxMGIsKyTvZo5b
NTlWAhkYbEmJfagnneiW9+6PS8mHQwavUo6zcQ8q8KmGSoFrgNRgpdzQQHIsH64SR7z2RbouP0uy
7CJ3pkz6PLvMqrNrMse6yMu+PdH13X+3mPluqLBVlZg83qjoWdFbK62LXLmD6IkRR8ik6GhlD7NX
sh2Dmos2Pcgruq5TSgsYZz1uvsqL/GdVq1aDI9bZbJ00bA7meXZNkAiGJQ5pTYK6Ybdyt6V9K1DQ
PwutXbnoDjuzhQEZHfK28mHpWnA2df9WONsWGwCRinaN3FV5LnUGlUmvitcyhmcifHJ9ecBzi+hO
u65nfrj9clPfPaJ16rredZmzSHR9zSM2J2fPnI5yl+WyWyA/YEvKjf2Qt87qpOQjmXOrKcXbX9LD
UN/bWOvtsDHEKi7I/beuiMezgRDgUYcxSxLqGQKkxRWfSUotnb0zw0GmZyn1PGCeepLg3VQHL5GW
nbXlHGpSZ/dlULc7qTV32XhR5tI8qH0GSG8Yil0T8apL4GWuubc9AJ4amKK7NHFPahRa+RHJIAyX
mdkfWZUENTw510YPmkc4Wew1IxoL8TxzcC+K1bvUH18XRPunABnYT/Bv6gOqcSOqHCQlL0PwKEvY
nqhHVCBiu0o/xZ6DsqDZ3U8xWggOsIWTzt7+2bP8+Smtmp/wHS+9qZVvY27iqpX63/OSIXmND/yN
H6ggxbPmtfdm64fHaj07u37AhoPWoo4zDLugqesv9Qymlyl5+VlXU3uPog7wqgjZLrVYbAFMlpLn
3KrQb1LVQ4VEMMpQJThujBirh3EpYSkJM4EBR4Ew0c5NYZcP85RUDxKTICsKB92zPEdYmEV4q4iD
Q1khP+RPwzeTzbNzqy5SfplaGdiRoMRxWBaAd67PzC0uYlSvVQifho+RqIqC4aHNCjBBXjswH24K
9wakBttrHovtLapfUz9FT8MSQHSJnnw1+Y6spnKVrDLDpBvdRVS5CoTPDIvdGid4alDDflLZCX1K
FU3bT+MYMIOgILY9oFWpzb3MsRTFQ3Y3DUP3oCWd9zgvQZ0B27NpW7CrqbEVhHqW7rXSwRVtYHfG
nDCbG0cdXRj/15RE88OaAs2B8q9Dm9uOryLLe0RlJtpXYbtD99Q4OpplHqapydF4A0xfGJp5YztA
nYG1agfd1pN2hxU8Mhg4gJdeWN5VUO3umiXYkrTPc1KwhjogbWTDTSv1m3w2U2OvmYZ2I0ExBf/J
LPpK2U8eLHcvTFlsRtTgtfcBjLr22H9LhvyrwVY6uHDo/rxbJnxmkImgFYoKlZh+/sV255cwT/Rv
U5OAVkAQ5zUYM2DX6GA9zhp7ydaUWLeVm/c3eh+3lzSNiwcegQblv1U/NaNC48pS8141+tca1aB7
N0oeB7tqoL4q9ae4Z+PIQezxKEkpYCv0M/Lr+bEedz3GHbtpqR5rKaZ8MViu5Th2sMlyFGi39BmH
dwdb+Xcnnc1bOVXdmNqD44UXyGE4dWbIop344FSH7Re0QfI7DOdkPW9tzO1j07XHXEXWZu9jsdwH
2QtGhTOL9kXDXNk2byFaNJ/gnvcPLB1fJYXRbvsJ0zrIUNmIWNNSQ/Ico/x4UOK+qi56XLgGAtSG
9sOKxRJVYNDdoZ/W39UDy8plitqJFDgoWVyRwUxAs3ErdFNpz4htantJyu3JUnX5VDlgwpb7Y48j
QJdqGejFZ3v8vf6dNMn9s13UcM6W+4fqNIi8bPLwp6fNjIOJcopEJaiCGYb7lpbWNrZISL7LlGIp
6SB3HIZHgDMg8IJhB64LS4WyolPS6691HYSX3h4CNN7D6ntZnqQ8HsL6lOqoNlWz4rBgrbi4hbMe
eG2CKLjrlmBI0D1xDf/8rqDvU+xk3gLfjo9QGOLbcszwMFwCiUmeySwbywYbRbVYixr8Bv+lohyy
1t6O7kbMAf8vh6TuAL5C1c4fT9N2BSK3z+NDqbIauP/w66S2XGQqSr25S9uFR8G2o2m1MGBRpLyP
liBHYOJekpPvo1gY+QPkdTVmcX0pLlWUy3dbJYnhoHfLh69jH5mDY5dVlbCsPDwxJkW5cd4soPgo
S0nph0MlKRduUR29OAiBr4fK1d4dkenmsSsBaHwsWH7VVMaQHZ/nwv6aYk8Kcml209t2qtJbd4wA
nGgob3YZ+4wquxXHpAi1F7UMhztXr//KQ019GexCfdHD+qGjg31gbxqmC6KDfP16A/0vp271Wxto
yZubcSo2c8r7FDWDt6hSvsBHDh6l0CyDe7+I7ScpAyl8TCHUfcqXmmP9lgya+ar5UfFZS65ShW9O
9qI2DfTLh7BOp7s+0NL7cQkQ99OHnZnURO1m3tFng8ZbklIHoikbOb77S00G3Etd1i5hLqVvmVej
o60Z7V6SRt8MFwPX1ENpWiji72yr6z9hY4V0kTXqxwhC5VvTY4ugwtc7L/zKN6Bg5cHOfPMyYpn5
VNrjKxCa7ptV/pjdxv1iKW57k5UR0km23n1rZoAUqmPlT4jooKUb9r8Dx26/AdnSD3OMi7jd+K8a
4DM0bNsBvCexOGyPM9aw8IX/kwUt8k/hhzzdckDFZvNdOXj1Eb+2EoU5p3jNFMu+adJuQnO7L151
GNOfsH7fSaECjO0VBMYXmLzqvWTZfsP+gjuUZ0mOqElcNW9K9pKsY9d8mtmlk5ScsRvUexWtNx1G
9G0wzeASCis0bmu0YqBF1z4qbHZ+z6J73B3A4iHribTssfIH50ZK+tb3jqY2WLQ73E5mn54HwZjo
rVerfg/HJ7qRpBOpNjCFqL+VpI0RET6Qun8nyVmZfrh88x8kNfXZE/11/mTE4Hv8MbiE0aA8p1mr
3kc+NOLQx65qyKsngD5HZCf659JrPydxq94CVhiedb3lVYlRla8S904qSD66iKdSqbMHyZLAROUo
siEw1J2O4WqBe2xmB89SPYaO9pSbz01TnNzOrTAsrI/ImJe39uQUt1EHWW4RCy5vFZWg6SoXmVl1
OsRej+i4HTWPoeZgBT5ZryiEpd9Uq/KO6GaWF0nC0QFSrxdvpTkiSWn0YAmWalo/+Ts0/UDV5CPu
ymoLULxKv4Gizs7Q8Z2Tzt7HN9sybnNXsV7MMHPuy8QCYLFUayf11wRa8sqnTbtnWKfhRkTMXYJZ
S/09K3gN+N3/5G1VJGYp7a+q17XzPx2vtwBgOjt+rMe5eRiVCrh04SJ9B6rL5Ev0K1f9z+Y42G+N
M6IPlOvFXRYaNsrGVQoibpi/9JX7LFVHI72rI8P7Wje5enDr2LpPSw8DlrpGLQVd2M/QkX4qiF8d
42LvAhu6U0teKneMf3QaADHLcJtHz+yCG8V2knOUhuoLqir1Tk7vzF/V0mt+duwbASMyY3QYJ+PC
mm2J6m5pPXs2muO87g7Cllq+S7K6QBkXjaq7kj71zi7DQ+/r8U2NOPmfgrWOFJdbLjwSwM/I+B/U
OVDjg5SH4B7v5Gyx45JpV9AJK8e8rkkp1j0tGU+82tFaM9D0Z8tMrLNqD3C3t1NYjnlrAy+/cUJL
OaZaoWNLNTgXC7zvFa+b5k4zTOdkJ9n0NOHjcuhbtfnM26gC/XGd74ydn9HmUX433qs7JAxJx8I6
Pb/YbWH+hJOIWKRJP0/r46XNEgeSSjAf66qqH2K9rS+mUQ03kdtauPv6JbYEnYM+FmBVOj6YmXqJ
LJbf+9/iYPycRKbySwFpuV4oyzWk4grr7ykdfoSK4nzV7CZD7VibX0IbbXCGKMEjFGr3nC2i4qri
p7d9GltnlgPSRxcqEBjnxmL9jI7M9ufwGx3wd8iHyt96gA8y6CRG2AzCk8A1f2UoI+td/xpgzdG0
n/oOzDI6xc2r1zIn7PpKewS30QHPwWEJ3pVzYHHN9y+6buBBNTqLpIGa4handdmtxBynZgsQCYT7
LkHWBf+aT5ozeK956n3Vpli5N3vP4x4g31uHaX0jyc5AeS534u6qxz3CVBrjsmtXAnUrGtf7HEBI
31VDqN73Vel/jur5m24F+oOk5gUB7ujWo1T1NOc20iz/SVJhH5zbtEw/mYXuf/Zn9hILq3kpDcf5
7J9HP3O+xXwqz+2otmenHYLvhX6uh9r+XoLIwjKnqi9DMBRfsbnb91bkfmIeeYfJQ/FQ+wri+QHk
ja4Ptd2atxREBTvOOOsuTJbxjNjRxEuE8JoRGb/E7tBCTC10gu7zVqExauNQ2Z11GrAUfOiWgIYx
HRq8kQ+SlAI2bIuHZsZtC8vqW8BOXDnoKtANGI7uWLsrHowlsJHivXUV4z53qvkTqwBfuzKavk/R
AvRo4XOgA4XkXqp/jedh+j7WkbUfl/xoyf/f9V0kl7b6vutzHuBp+yZwEXz7z/m3/H87//+uL9fV
qwHmtmcezdyK9wMT9udymOpn3TH1s73kIZdRP0tBzuR3zZMqCEU2z+WS9+FYvpzIWSneOdb5Jkpg
LWxLr2rUEy0j+5OnYh/t5eZpqyaFY+x5u7qGbxCUj0rWWhAm4XyNWj0ER4d3/dCjY3PIRq14lGA0
eV5F/6bvtKY66mGi3gUVRDw6KUmg0K7etUsgSdtQIN2v6aw69EzX0Hr8T6nkb0k5QvLQtrvNIwBt
W9Z6pi2d0unNo/tYcrt+9Nh/oEjmfUvgM9Goyvzq+XBJ9dH5NNm998NAgI7VQm94tFwXw9EEvZUi
VSN2X2ETQzy+NqVyMnRv/oIiw3DuOKsInr5By7rKNcIMOF9ftdY9Ttjeg99pbHQt58a84lHnrn0G
N2LhOmAYJ71pxxu9DtHsXgx3xFFnNdexwgJyLpMvKZCgR6v76AKygoneO1czNUvEdVr/OXMS5RmB
6O6gXzxsxJJ5RtPFQDsGEXLH3DEEgRcTj/VZqbL+zOQPWXzjd2W235EYGb5EMU7wSdf2j1HTaxc1
brOrP6bmQxjoeGIo5fyWhulvQIfZbw4OsYO/UUwTdSysf5/xkzkbYxc8VEXTPBdLYKgMD8MCucSl
gqEvVKQGyIbVlg9aCi8eyWT1OHhF9yD1pRoGT0dMIycM0BCnSRZPdiDzeMn2yXOAWAe+ak36hOgQ
BhEWxmhGp44nfNDqByvoknMFteY+ySBVGKM53zkuyGLY8fatkw3RtUDK+NYzI+vKskdx403zcJNV
43hV1Ki8zYwCYx+/j+6SxkfiaXDcu6Sc8HqtWSSJusQ/xW2r4sCg1ifXK0aIroguIwDVP7E/UR7T
2OmefdSe0A0GO0iPAxqo6vuXucPqB3Pn8TWykEfuzF3fhSxKBYX6uWEPeh+OqvE2ui5a3uiefsF7
pt9V0TTe+/hQIUGdp4dqCiOUsNCP49sE4cNP57+Sxj36+JF9Zfe6QdcmWrj2c/QClvR3ZKvzX0pi
/MXCL/RyK2ChPHD1U9bycfYH89wvZ3Bj/DvAgZVYPIxMqOwJkU4gJn8V4BL1zvzhgTVgCpgNt2ij
jk81RuqLGv+M6Fp971lThxQybwAzo/KSNRpCMoj3jQ8xai0MysdLbirRq694zoOjwaYVI/jQ7KHc
Wf5w6dNh+mrazJ00LXh1C94UbcoLZAPU8WsEAPAYlEN/kaP0OLnWxqDd5I42HFhLLG5gBMVMVRdk
sOVhyOG3uzXLnBBElCoSe5dpLyWS+bFkqz5mok/IBbbzSF5VufDQ2MDbZzgGPlhli5Vjq3RvHQaW
N6OvZshXcEsy9LZZtxxgeixJFO2849QW+FwuSd2cIC2ZVnGVpJ/W2g52YrzD5AGSnO0wKVgCPQ/x
eyrNqbwdvaTCwYKYBFsdiUkeTuPUbnQgSkMOGuv/cNyMYFQJQf1/nVuS7y7t4CNwZSS0e5e3HSLX
H6NyvsnSr80Uhq/0uf6uiB3rqvtwK/rceFE9xz8bQ6js55zH7HhF/GRXxUVScpBpeC9tl3n3lqVc
kC6aH7yugVLY5u2XfnSqnTE4wY82UF4hFHl/m5p2yl26A3TA94GW6xEVEOXtsvg3ixmPqIPEf1VR
HfPZadqvi939PrG68p517lsVEfd7iALVfa5V4Qk503mXmGp1vxVIKQOsP/VMLHmK1tmr3RsQGZyb
lzPIIVJxS/b26OycoWbP8r8X+XBqZUzgC+n+WwpGFcHM5SLbCSSZDuqFza/45uAOinPXjQEGRFiH
4vii9CEUEt15MlFyfErtpffVChAGZuiueTB9sVRK3YvDUsG9o2JcEqtI/a/JJQ+n7uE+WgLJA4Kp
HfFFYxdkKd0KpJ7kVbWancwBVwBJtraRHyNkYQ5dPLG8X9V/RRAXvEKtv2nBBP2tL6c3p2TSXk+N
/5LPeX8AKtY/612MGqYzZo+ugahKjIjb/WT1w6UAVYuCYwRmH9uqq5V6aIIsvfjgqNFDnqrVKWOu
+6SitcuKAavXqVUrLKwX2Wd+Xbhnzdv9ktgooFizaX7HU/Sr36T2z9Lyb1QWMgOUcOA1JXXCUPpz
UbY28n0sMrCh0f0eJ+/Oz/Pip9HEPxSTVWp6SwD0oIYsq8cNy0RqwULSM5uz4bNfDw2a5kwgpHR0
wvI2zKACSmmOheed38/NTkrjNMzwvERTTkqn1k4fasX8nixnYscjf0zr6kXKYtNlzQmhJcbk0WPZ
qspDjJMQ8cCao0eJSaBmwbdZV6vrliUx3FDDQ4yPz3rUVqo6mXOO2YjaSZ7ThMhNug28U8RB91u9
7TrqkN03ZmHf+LNO3TnGlQom0suYeCVbRD6bJ1qq3Xpup92q8KjgrEfaOZ2RipECCUYX1aC9stSp
FWWqTtsxmq/8LOcSZbv/nuZdFcuJ4ZDJybez9dh07HtnKg/reaXYT2Mu8a7mbCvKHjss82DYHkSw
5fTKUEMRhMH67kApWC8pPzDMVP/kmebbmmfIL9guPnkJTdB3OvXahO3hH//TVvvPebW/swDdhvU3
LHdBYu9+7PLj1t8kJetFuzJ7jBF2hSp+tlpXvS2WalLBN2uWeSQqJRJMcvslarod0g3DXx47QvdK
N5wYbWCnNjb3TRJV+xoDiyCCahY0+Q+raCY09MA09urVDv357HjdL2C50yFFWFGNfvZ6gnWkaeNH
4aEP5g3dNUzbv+vM906MmW5dJEyjSo8Omj0tUrbeT1vBIjvudkpNR47QrIkcvuuxxtjgbuXWyRvz
zAskvM9m03u7ntcOXY/ptfYrwMXdZy0YORk0PxSxk4debe6cGP5lBeqJBZ1jyupWYeo/wmK4U9j1
nAosESckGMplw69Q2HRI4Pte4BEzTfWS20jRnus2UZ7UmClviZ/RU+XfmoxFsJdbsoaxhyaVJvdr
noaJy24uhuy6HRWwknfIaiSX8E1VnqQADtqPdoZxVbU9VM75palemtQcngYGQq1To4WeMyUfZiAj
iJfF/JDgs1JisoJDDrYHVeeg7NCOuxGqqemBN7TSh14bcQBbgin1n+sBHn9W3DrBYIH6JyhYLd7D
MRtPeoHWmOTlKDCcZ1zWWDD9T143M5BA0lQ/V7joFa7lP2ZLgByFVzrVU2sj15S26OKMjGGe5iWI
UqO8uJMz7SRJD2I8xahRQBhq1qwtv7HNL5HVGjeS5SqVji7ZOGMX2hRHyZPA0H2dbSI0G6XKuwIU
84ypWS8s2ZZesL87FflVLix5fjjsbK81Du1Us2O9/EgpjBI1v7VsBAiXLItl9QfHUQ5DEMbPRXks
IAQ/tZoWPbNn/nuMKv86aMY9QuTp3YhZ1ZME7ozWP7JW1mnLS6c+x8QNZf5EVWIFSqNv4Hnd3SRW
Yj2x2G+tx3aRfZwLH/ejsG1w0XKZtPkpHkOzVbrnNY1DUnWqi9Tcg/OlPCwt/XYZPMeN+zh7jA76
uWKvqOrMJ89LlEcrug2WhBHFf4LRqr91rFreTGa6TAvh++D+BzBjqzcmqBylM12vnMhRCxvviugJ
w7vuoSymw9qi5jIKwBq3O1SRm8eizoJnk0WyZz0uXko/GG+lmgQMyfQdtkDlRZJSV0Nl/WBVIMfl
KMmDUZFCSUjumcONe08NvKc0N7wndLnnG8Povgd+jUrIkq87WY+TVLzzYxfmv1RDAfPKzn14LzUY
+T2pkWbcRjPtr5ii9qIEnv0EWdR5wkGsOmqhi5fBODtPUqC1iHuqJZszkpQCBFPMhyplwIjzhoJy
bNiylWwY+z6i/016626rG7J2iplZ45xTvYpP7gRiAjnL8LmEDXHAniU5Gg7KaHunrfyT4Rkoh6Pf
8ozUc/Rstg3cUCNh/WBkPdQ1UkyFFi8TCRi7zLhl4eapzyOjjTLADk/BLMRflPp8hIf/xJYk+npf
8hYvP7w1PPB3i7WKjzn0jcSwa87Yv75pF5ZQt0AYJSbBIEDJJWBSC3BSMpGu7c6ezo73GCP4Ukyv
4Qq8WnDeKsPu+quqzyyztMxiF+LDFjBGhuog6UxYD72ZfTEX4lG3MGnq5SfgTQTzyBb+kVUh7IYa
JIsC6O7eSKBX7ThjcFQv+hv/jeqp9zNKdDQwmhzZRynu+xmGqERjZGeQ/E9itjkQzmfTDpW99Y65
ExYkCTojsWuzhSh3cS1G7OV2WZU5o32C3QEMM+gL5lGZDAWKXfdr6sy/fdQi0qI6j9h/HSztJcDX
8abo+q8Ot/U2wg7s1Grm93AyveO4oGoTTlN4t/Q42VH+73a3JSZPgD2s8GgG3CsFl7RbtdMPdRKY
lxajthvbKMqrzSQhqeJ6p6jdeTDtzyn/2rJGGPqQOlSeME1AqxmTuwjSz4p1iGtIzAspLV8Q187y
sCSWIdpwrJAF4bvbazcNyhZBZbPRZZQo8SXpePfuxkBR5r7ZXoOEoqPtFSXzWe9nwa0KrZ9mFipH
w7orhnq8aUJ7WAPDjMYbX1/uXDZ9zzS9uoHyW914eYXouERz1+u1o0TFelViEiSOX4F28lDDWLDz
xWLHUhoVBB0GHf/YsErPya9RhhDAwhFd/qYE8oe3ZJcZKMto+Gb6C4dpXjCKcjsK4ZxKtJ1Z8Moz
ZzpsT0ba6ZaUmKcN2FtB4KXzLtAJJDAW2N8WWJ0ZnjvTuk0W7L20AwmiJTmwxXGao+ZOskrfwtwh
cBmNiK1BL44GttLzfPui+JRqTY37qJHDAVtYY2vU6fThmiDyBUmee7roQ1QmNgYSSDKOUCHWIuV3
zZByuMUYst3NjdPjiqLE463jFgcDm662GKddkGGtG+JPfVDdilmMrvpn1n7+9tLxVSsXYV3GI/jG
FhjOQaWf2Do/6lkPbzS5z4oq3KFRxkbpXIZ3NliY+8Dv9uy3N7thyh4yjU9E7lXWwUNl9Vat2j1d
RskWOiuLZdVdkRtYpraz+gz7Xr/MAw5CtosnrfOlrdv8ZLIJA4q96/FiaYJT1GJEaeY7pc/YHwEm
eOCDS6cRP5q6Zu8nbVKOvtJiC9PrJ7T/kaebPxtmes3LkvU7LImixvxWDRWehVN6Qn4pOloQ/Yq2
uwuDWt3xcYSZHBbFoYGQEXZ3CL+CJ4nZ0lVUtl6DmEUVuFR7RNmi01AtHtGtAQqXJQo2p/dzqQ/4
G7vNoUSionFZa+zH343DjXF7D6sUjp977y6YkngfYbDl57GKrikWpZHGcnWvInxrxKjjY5pZ9b9j
H0a2CpJqP86We/bRulHK9tLqITcBHbrItLnTZghXvBlMcDHDm+cuS5cYQTIea/52+HQvfYumoR3j
2Nc8ORvKBBFYAe/fDcqZEcW8Z//xO4Pn8OhO8PdLxU7QJgKm486MPU24OS7yaMA3+eNB7k2XxH0e
kUC6sOOp3gGmxT3DxYFBzXnQJSxdOPNdgGCwG7gqXludieYUrKdQ+d36eMvU4/3SgvTYbu/TcP5l
UbjPGz6UFZNsxfEfCr37+T9cnddyq0C3rZ+IKkKTbgElS7Kc0w3ltEhNTg1Pvz/53/v8Vedm1bIs
SzaCZvaYY36jLaEjmVyioTFPhDUtM/3G1CUxR89FhCB6qoueBFyHOTEmuCOJnGAJhsLXQpehM1yR
IrCWA2UOrzH3iwjKa0AuM/mgJS0cj/dyWj+DCbFOIa6cBaKXfR5bbVsmfXy/QFxfW++rkaTqJXry
uUzadvDYCM7GFF0LwMmx0iNeua3tpz8aHNagVmQTG2p981sECwRIQ/t1iUiEa2RlB8tAyfNz/R7i
ghdai4zidHpaDG9LEC72kRQrliZ0uq3skLTiu2iNcbu2aoyWVDZbzXtJtaoK7LyMN52s0Gemams7
Wn1aU15wHlAGM8O4JCofQFMuh1H/ZOefhv7iTpuxe+wLolo78rrQ8zeO37wbwwSeBUCSZxF6PEwv
OHItYEd5GpLiWQZUg0a4wl8NfAJTg2FRZZC76d4Wmh5MILucXLwAEmsFJkkwX5L6qNWjKid9xYMY
qhvj3rASm+8tr4k/fcZJ2wF1qn/y9W01C+BrMv3GnFtGvflMhOLzhF+Srgu01Pnog0y99jYGNXoR
WptaRhfJDBOwE5v/kG9AmDjv+Wzf1oqmvfRPwuRppTGfLZ3qnzU930ykDg9Nf4rXkQDZatkRz+uQ
Llul++WL5Gz06qeiGj+MkUB5fVjuRE7lP65XXG+NEEg0Oo0+wQpdAZkc8QwDNkw4J8KuHgGC5Z8T
BynoGkKBNUs7NIoiKxVGGw47jr0eSRfBn0iBo9Vsu9KO78k2HDa0dvJQte6zo8rIqkYWAg0MrZRv
ZNzLyPBpePfdkAV9X77iF2XIcWAPrYqMvCTcm05HkPA1JxZntNr0mnwB5n8POs0L+tfJgUDXZgVz
9/PBy8yfWit+ysz87luLsMAOMr/OHgqFe1fN47L1SpoFmYGX3ZP4iNIleTNQQVUJ7G9e6kc9b2/b
q1BVLddG7K/Vu0QvzPzCKVbZfhIB3LtuozTnOu7cXKY0D7LaQS25GnXbRB1qg5tCiUfIAd4H64VV
00nC3Dh0ZXZxMWIEjaxvy6L+V1ruoW2dzz5j46XEXerJMhK63GNUQQ+KB/Ja5pi5em++GUgzS0BV
Ry0O9M1o5RB55qmIHI00elMblkCzKxXFlvbtQTZK4wkjemZtBKFS5uA6u0V1T8S80YYuxQ4VYGev
KJlp9VwpfStI9d56qYN/GM9KZnOaafWbr9f5zRQmqXdliD1MVgptXL4s6yAj+DNPabd+18p5Nevl
fnJCs3TarZOo8wqas3Agz/XkTxqOc67BWHt1D2ewNumoif5QxDE2bWc3Z1rkZWTdvy9Z8+En8slp
xpNy8DTq80s6yH2PB6dQnBP50G9BsoGmmU4p4EAMbYDROmlHRcMOXOsiq+P6hCpvy33b1zMi7gIz
Dj400ACyKxL7YxnUB9nUZeBK7bn3ANkMmfnel8X3DE7PatU782W/2HbxxVq7dcoOoyifFsbIQ6nX
D80IvDyDwzQVOKo5Ho+CELFdTRsAz5+FdtSvOxqQwNT6QzKO92QakSHooY/Pg/vbix40BXdYMraJ
eq8EyF8AyoEmZiIv9QpskzyZQ3VfgOYJjHW2N8L3d8rxD+9lD6AP2tChVvYAb7/ALL9gj0jJ0SSN
/UgoRn3L3DAWPhdsuskV2cQoO6jCg/2tl8Op0Oe3kV+Krd9rhgkD0qd88TvtyMr3iLmsCcbR5dAn
twbJ9LVt7oZ83qs63vb7fq62PYeFRYKdP71DFdDby6j/Z1DAbnOboVLtB/LU9J5gMeWfihrW52gV
9FOq7Zxx9c5e/CslEcoF/rRKda/OOJxMf7gbPRmS53DfDMmHXbJvZISM6IZZvrvM1MMnraeQ1gwp
D4Loz5Vzg44A2PiKsqEzZioatfEsHYPxuBPsMw4+u+W6vCV6tKMOyHS0Ki6X8dUZEJVX6akADs9F
5qoPWhcioC4wHFll8lQ78rcZVBeUg5yj1h9JjGTosEv1w6T7D65FEbmkkLOrZDpaPVV2M8Yf48B1
t47m1gHm7fbT2UK9g5xSRCDuHE3SDW1jUKJ4p0DuvsIgxOiUIKFZaIfdZHGQXQ4jkScrC7pRRqPp
+gz8e14w5XMZlY99CSNqKjR9a1owG/oueyAAfohh23ODo5K89390NY4nAxAZuzF778XDkyYWsJv+
+CEGSOOLluF7GT+63t8mE0jRPiOj2C/8SCIRdDQ4JMb4qNI1Lh6KsFbkYZugCIy6XqJYF/tynbwD
IZOvbga8hzv4ODU/xkBtvMxcnjV8nTw7Ca0mYW6GoZhzurTZg8HyEzGdhKuJ/J41a09JVv8jZDQN
hDHSVrKe494jqKT6MiDXeWvHlIRBIliceeRzVucxaY8OxWIyVLeTT9OQfBFQV2cGiF6otV88mhah
nVyzIkz1vdjsAApvUreez63GWaLCG68Jg9zNHQKk8h6OavtamC1Xxxw63apf7KlUFOOyCIRHDeZI
fBtJ9m9Czx6Odn0lZNkK3puan+163himrSisCM3IXNgOzninzao5ZFpxZyUU5GTSVqZd7SyUqbZd
ZwradNoxpG31ThkhCD07afIF3wp2aoFnLzVargBOGu0fot9nVheH2LEUycAD3crbsgFjBuJeBBK3
7X61ky7qIWL6cx7mq33uRh9v6vhrazdELZ8yglkrRGiAj3jvimbDKONdPgmx1av2HcjCzVitEJ/r
K6L5oxUEVyvfYFi/Tp8b4VIJ4YHyEAmCVk+oO+sMzCQW9MrbYVqyiYZ05zB3GO5xFqZC7M98BAE5
zQuZ7Y65FdbyZOrOqc25AlOOcCEIlaAr+Wu78RTJAeJwuUkNZ5c56mNVNzhnniWO1IBckHZTGhwn
osRvmcTANrKyX3eYVRqWqwRvv2qQ+a7ethB6yJvZHzVj6xB4FPi29ihqsZ0A3F4XqTqAg8oo1IKB
enely5H+UbCwadYRdOD7lFpfpqMt29icgCUzQgrRkO2plODtqAhtn7O/1pgdoDAhNjFlfoUaf8hS
GEmF9c9yhipwFHK/DTWJdRMJ0QYvaOr3maebUOXcqCDlNNB8zhLXNj8RXH7JUG6OU0HX2qRxvxBV
VJjGA8C+MsIqwwClZUR6UdvXH9hkaMSRadLY94qdsOHSGkrtXWPyqAPyJgQ110NPGd5yowVHPRy1
jLOt7kTQy+Y5lxXjSM4NYMxoramf58En1ReRInBkuptJHIfaud46WNgb8bMY/ndTrnmEka3hNB3v
3Wp+d/v5G5Lofl2W0DGNj1plNrTkGUQvwxex6mz4JHMV0gfRG/E4Fe792HuMZeTlefJGGiitTiPb
f8/tgUT70nqKh4dR6KC6YYiSIEbiju7GkUqrs7TFSRgOl24ykOdEH6PT3UvDrmOqqzlKM/2OwJFn
cyIV0x+rbZIuD2lsT3gB3XsaKgS45DHM5vXN8x88R8MkYl5ZfOWgwmHIKbApMMHXJVFu1tECxZaY
82DqRvoN6U5rqnMln8Hm+TQ74z3nZNg1qbVRucFObDJ4qplVG810rNC76ROAnYh+eBfIBvdHPCeV
u5lb/U2TklbLaO5iBXNPxYThSTBorTuGyTR8py3We9s6UF/0laTAmN3Apqpk9zVf9OJAJW1DHZak
VGV+aNSTw9uQhyB9LYzx5latZYSel/8sbvqW0qdclrEMtQk2YO6by8FdXmuRyU1s7qSgIV0xh8oM
arJxyIGpxfhWVMlVoWbnH+d8ar7ThdwQ6JV0BkoreXXaLmeIdHGKZ6W4e9ukem+bmZJjcgbahD3t
4ZSQaN/1YSj/NDEZGUXa3A5JurUIEtn6izo2hfklNQZ20xzy+5U31A7fOJKeaYjXWw2PStByxW98
zWVv6HMpzXN/Wy1bHwrwsiC34+dqo7hIoLPVjAW2TCJIulp5z+yfjNFCsuynjuVJdzWg5nlDslBs
03rK+n0KYCPAtOQGXW3+zBbYKflsOG61S2rjwzW0vbsq9BMfN4/V/NQ1qFN43T/wZj6pqOdta6a3
K8hhyL5FEZIGC4VgvXQpEa53irsplyIDh9Unlhis39M/8i1vY5+I5Yw1yiDovJzcF99Qx6UDRgJn
jix5q7tMnfis+LBAotxnhW/utGvkctosJ2nrUN+zatxmGfs0ndq/aeYXrlFsIJjqr8uhs+mSZcfP
0QUfE8C36YFYoefCMLWIBKzdC4OkcTC3Me6hH1+9tp71irb95JYj1SbGVHvFcUZ0NaMTR1n4bFNZ
omKLgpdrE5MtWm/bYa951x3zozXwUpV4JhBsH2oOXlDN1r0mCyRDYb1N9C2NZJ4i0n+uPBU/OaW2
eEpWZ29ICnSREMrH6kQFAGmPPaxnwm5tRwujMSRhBKs7P03um18W3pjOz8xkpUqneynYqTkd8zT5
TCyK0N/SjqCGxazJg5qfAJDKLR6uu9ydTrQVGPTT5K2QyRCxCTzNV3LrYj0an0nlfbpj/9LrnJiF
/UL2xaPpVJFIyCkkAhgKOEGyy03fcbUw1oVDfN9b+ts42F+aO6Er43TrLbLrch0xJuf+766ZxcTE
dGjH26KFA84CgA3uCm823uPr5tXTktMKqRCk9qkwnRXhrv9uWrVtXe1FEkkcuKk1h3NN4a3buBli
zhaqmLGqfUbFhR7YQt7U8fBVCUYo0nEFSon9qRsfXSmOVun0oamN1FQV9nsdQLXKNS0S13ze0Tc2
jIITRZ/X32mZ7gFX3HRZutUL+yf1OnSqji4gSapEKWY7c2luC4dA0a6Vh2YiMnXUmw2u8M/C6LGL
miR029kmL2g85wP+t7gCHGxv+BWOY3pxswqT8HyqNAO+k2OkAUOP8Ww9xAMjFHH8b620J5MoIeXU
6ZNWfMBMrOzVDLVEx401m7cL7LHIGoxvdxwOpp891jOddSYAf4b4erBT+bEY02tRMVdN2gL0q5q/
OZtvl2I+1zn2vDj5pIT4JFg1Ddx62trN8jE217k8nRu5Vvo4Atca9riJ247a/KpUqh1dvDSyFqRZ
PTMJgDdRE9IP3yaRouirUymJU6rth9KbBR107X1N5pPegpD2q7PJEi5cbzfUtReWM5C7athkc/aW
yU6E/1q7+bYt+RU3DV5Ls74voTUObsni4nSkLdkDeLzjWs2bmPx4XE7MahvNkTmjR1ObMKcz+cuU
xX6ZwRKmZIPmuY6oN1YTZyOe81VYkU5PFQZXwixINYd6OKwqJykxK7Zr4h6ZoPx0RPsh1/Uywfmi
reacuUJenQJamzZGflXjwfSSndnloTuPGI410qLy9ZbhpRuoteuuta2NDd6A+49BHqUMPZOra1r1
aU+mAxR9bODKG4Gs80c1lv+gXMQbFz0lsKjoOIursyVfRlFEBKjedenwlk60wK+n4LoQMYWxRN8m
DicK8xO3q4x3KOJvsTvcotxeYkD57BKYQ5OtsSGF6ChF+Tik5nupHMFGL6WsZZ7K86E8iYEbY5U9
/lkFEh1RBvG42bMbeyRU+60Z8m92v09MgQ4HsPlkKq9xxNzLm92cuiZ+pzzAj5FSosQI9SeNRk5n
ELYyLnax8Upzj8sIWS9fLEqGNiEfUjvVbqPdstd8VSXa7jq6W/Kyq6i2nZk9vfK35QqKZhWy2Ffd
uao1GgS8wMYrtG/2vcHCLITIYm+vVo25yRJkJSFZifKSmymb2TRCTqC3r4VNbhNbvNi7pS+NG03S
wWqZRKAT4bJR81Kd8Qxjtyx+e2A8Lgu6hQwmZVjlg7b0QOPdot/9ffmfx8DQ51yXvYwjlxEOQPyN
yb1qIGzcLWuyDK7pT+rNExkwbgIsHFctYesvh9plJJ0hpw8HHdkQ+E9da9T2/D3b1aBQHUWM0gfE
nq3Nyyq7fjdRoXcz97CpQ4DMhkfyhT/HQV4nu7j7rNp8EMbk79z4n0tmZ7hI4xMfGfeaHrtbrouE
nGP5ro0AVWuL0t6Zjd+48rhoqLDLOP6ycjGGSEReBDZA+BYQZ73ib3JYlrz2JpuvJVuqHVMXD1/s
fqe++T312LcXFuF4jA+QmAGko1gNvvnqF0C/7W2zaOf2+nbZtQNjOdinZsj3vvcCPw/sYUWyxFqF
05KfVt15KJtLk4spyOX8WCV0n6XnHbpGIGm6l8Jkmtz1fjplA/FP2rvFlvf5tXXgayWyoeqOQk/m
sO8srgifFHimym7Ix6iiNmkVPfwhorieuaytQzUJAnVsdm97K0kFsAmcHboDkcBwG5ioheVCaEy6
TW43ly6f3lR5DVpU+bSLrfLfnK39eYC0kSBv6zY7ZSvxucEuFv0By9r4qf6WLe7ZT/6ZvUVPtiMP
zWPD2WRexfKYP5bzS2xl0IU89mhpYiUBI9aBGmA5qFqFnp+zd3btOaCnussz3XgtfFZr2LHsbpFY
VEk+lJEdxYj64kzilj32k6OXr33pyY3WiQyjRfIGY4QRds/cMc2khxg9WAavpkOX2CGUQ0SqMbzK
npvJZFjd5DM2r93WVSMY0i6KHUGm/JR5tOiFbXXP+VyZ5C9npMp4orkCQoURdzru86DYw2nkLnmV
9MLCcQwmmqYnQwIE1C2QL1PdYKtCsLKbnyJvYb9U814u6MyGtP2DKQ5DOYzBktCY6lfEJ9ctPkdE
Pu42tRZUmB56WaeHJJ+uBbT5bjPiEqBWJuBOVHenlyWNFdP+qq+tp/ijRWEJjUKjdh1OPZolNtnu
JmE0cKQYuY8dzsqqRuwcdeZOptuJ+boQj0qz8SsbSvpC28O5JtaMLYpfto4z/TJOGMgIxa5LoVRQ
3gWqK8b7lsz0qCfe6ArkP6LLnxO7DeWIbqMgahgzsia1VHPIpxbiB3eEtBVx2I6Zfh5mfVtSUwaL
y+R0tpJYLvSL3whrJ/Sx3UKIPKxt7gZOUW1Sk8CWNeHmkCSiP87o7YWHwT0v1ItTYTLVh2e6Znz+
1Yr1B0U2zvr8RtbI6uxb4dTmDtEr0xYWAxSJtspOg0v/tO0Q7RtLaQzFwoOUfrlZB4ub8dy/gejZ
VPa1/qwZjVung12wksqsfqmc1dq7Zo2bWdTLjeivPaEOOw3xG3j43KKjrpXkiTO7sREpp4U2Cwaw
e4RALjS2WY79UsquDF2jikOQKxVeTqZemzwksq0CAHW9JC9S8RbFwiVsyc4OhRDXPIX2ZIv8dXA4
trExOPs8KzAwcdkz5vPSOfzFrc1bMk+EEpM4LGu0ZBxverV9G2NxUZ5AfapjUt/rSCicUVUQ86ls
0qIH9913bPd4b6NZtgSNTHSdqbJcej0bx2vqME+mvWDjTrxwScTqKKodzWILRszWn851SngLs7Kf
uiOGh9KMN1O+vFozU5eTOz33MbOe2IC6XUUQDUv0cFHZypO0f4KUIGSd5KuxnDFyvfEmoYeKcOib
gFGSBdncaX7gN3OIlvxu0keN8GmPCZjJI3ajYjChbfDTmih0JmEjIwmbFWeyHYNb40Ji6r85i2Vg
uVGVeQBUUq+UFTbnnGiMH5XYn7r5b1LrD+gZwi0Ahdvt3do7OmScGB06/gS+xU8L09nqkgkKWobQ
a3qGTNA9tHm6nekxO6T45Om06VPt3e+EtxmNjsC1rKjPdP7cjVw90vEEPR3aXqFuUOmwz2G4l4qV
fe0OsI8IYWIUEbftQ27Fy40T6/Q22PqICkuOm9Rqq8GCx4f8OGhS33beHYwLCkN9eZmUsV97HVVY
dc/DREfEmYfQTKo+VLNvUCjKld8+Oaf98C4dWmTWP3PK7jx2+2yCuStOk8JqxHZgVDSgU1+jZt93
zI1fEvJItJowa8KdornXfrp6ercScr1kfC5GvJVi/Jk9BP0mR4LHXfk0IAqQ9+bD/a0cxA/reYrZ
HubQGzYM6Hxq1+m11F2OyiW6oMzze0000PPthVNubeqgxooSGRN7PvfKxO+b6le35q9h0qlYnHlv
sPbsrtDtuZZfeDdIr4R+Sr+XnbHpdg/8RTlnVZojv9hyl4LAxWwYFVq+L3UCnbvYumt7P7+pe85t
q40SDnKwND72QJrgRuvbm3SY59vG21i4ZyNPCdI2xs9lqS/cYXOqYCsQDeNzXV3hA2m2S34d2B3Y
dxDahkF+bX5yhqzYKuSPpu7HYdoivaa1nfE/hBOZ1OOlcpjM1b7R2ucPLdnTfdVBO4nbqafNtqrq
23WvbBbB1qjrMdZNfCqGvu4Sf+0v2fUfG/WtxEl78/eQI1uijFAemsLhr+2vETSx2pfYH/Hkmqyl
BKt7mg/Fv5uWqGlZh+PGeMrHLOc80F978BKRYZpumFh7z3HsSKz+a5Klgik3NO26L+dNF7ORKWfm
IPKgU3V7aFX/NLnNujNzK9tMnbxVWMboHdOdszrZ7rh4CDb2xgKOsKJXSyeOEo41lil9MBWowxur
68fbqfEeZMUBrVYZlI3R3Q7+0JDhvfW46XsNTJaB9gbUsUsXL4j8yIxDqr7m0YAi7tKWz0fjxXJw
Fjb9R9NCcmGii1Ko3PideynpiEXNKvqQonUTMzo40WKFmXMN2ph/826JYmcaiC+8KbpRbQF/41yM
b/01OScOexW2ZdvCbNJw1gr0GGO+McgfoMhRvyy5wKNc786wuvt2LJBhnORFLvQ/BfelBIJ0py3/
FPnBeWwZt5ltTdFQlclWkyQjtIb3z7XxaJbDixqmOBBgkEN30UO3X1ifrfVHKG/fWcRk5/9chxN0
LeV3q5it1d2B2k8jxKhakuNsNc9dgZli4OQy+yfmOI5+h8MnidNNnHVQPEYzcH3xfZ04oRCHTtL7
phXGpnsycV5L+i+bKXEOPpafGwYVn41rzHjSaHTbaw6AK356ybAlc0Q14utWxR5Qm1w++Q59atMl
owgWyI1TL5fJontgi/g9vcOBwqoSxvO6GU2s+1N3XsZC7rBlHJYpvhAXwugLWkRhKKw6Lq+ZLMtr
Wdm/3arOQowXqlSwxemxiHkGZ6eGIajfFmLk7L5WZ/RRLk6eCsrZvkQ5sfatPRwMRQ56qR61ZTXO
I14gEx/wts72ZUeJO/jWr1lYY1A5/atWDys6V8HNgONmMpnZYnrqvPQ40EtDc/s0xTCcDMJi89Rb
ttow+FG/1qEvUs6W7F5CZggT1vq624FVOuCZ5FZe6Cbz/c2HdIgTi5VF4rT2m9jjZyGKr6FLV85+
cze3fC4iI7yQvPWts/YfiYUImefXcfqcDppFxpNZe0koQJShMNCxtTnMUzdtMT6xwt7kQ/7M5//g
fnVN50cJegEyLaJ/7+uBNrOtspNf1auH3nR/Gzm8ekv/SBciDs1cg5PvEpzlQ5RqY7YDwri6d+ij
aqQGOwJLNpEHXjCWa8uWX6fr7MbWEVDalxHPXthW+MSu3axqYDyfnZqMiN05TMoB/nCzWMvO5Qqq
knpXsnDHjvZmjdk/4GYVynOrdrWOrY3x97T7rdz+lZwp1OiqvrRia8TcOVnToSv7+1JM0I+rL7Pw
8KarzehlWOp00ZDLwNxpc42f0RYMdrHx45q/NDS9Tbr6Z4UlLaoM0AhYr7NWx9PrpzfKXo0gz9Jz
U2ukVlrlyWFarajacjcstr7BNmdTXczhWDk7Y1YJtLGmJYKlfTB5YQhrXP6FuOnYlCZMdJLumDJ4
7bcDK/xuafLftG6v0KnhYFUafzepnMJBxaG8ZRN2zUBb5hdjTf0jykaoerLHPTszNsqtntKmu7NG
giDAVPNrZNFc4nX1UMuZ97bPTsFWqKVdHmaLTnCVVZxg6t1j/wb6pxo6VoomhiLcCefUrh20ZjM3
l2HVjWNVTtu50pKoLSjKmn5fVwZ1K5pwVmV8eqraeOl6zkoWoDhtq43eDDeJR3B7ohO7gOPI8LV+
40uNceXpTapu0009JcCQ3GkGRf9c1T8JDb02J4zST7Qs0hbz0xnai9CHfenLZTMY1LtyKBz0IIth
IQmRJZ7vhsT6asQxsVg1yQl0aYf98/E41MJmzH3yf8lI+UT8Eq33Qgdlp4iBY6blaLEpTRPKCJWY
FwZWLumsX7J5xO1hHJpEllsDecApnTtl+lcrD+Vo0xKkuOB1bTrztVfZEw5LylE4VPYwMahRObfV
aj3GVv4gWFO2njvuim7d+Y1xE3MnZ1g0HGsaZERTbvIcNZLEzjzrArNVVoSNkq+8hGKnwRfTl6jm
zHJndbpbJmPrDgNVCWKjT2ZB0GjyJFT3E+fTT9HTq8jXwGgfZDuOXDSM/MX1m5k6P5myf8ephtdv
RpYumx3we/plC2CFll27k34hydKwb6oO8Uy7WPX6lNruS+6qvW5ahzalVNUG8wR+h3EPgUdn5IZo
994YnP4ZQtu0esMNAzTE5Iut3XKH1eevrgIbWHwJS5DDVhwQde8dFyVODvXrGvtRt6xilw7Gs08O
a9v67+l4dcRn6UmbMVJgtCMFolQnuyT3tDYRuEvvWYfiNsb1BeDRhPNqemwntJghYRi2dp0zg2ME
2sXNQ8kgQ+Cvy6ka/ShbbVKUeAodk5MFJ4U2q7e1ve7BssvPrierTNNdWPsY0vTpyRfIy5bPWIHt
Pc6DQcFmRyy5dKBhJGDDFc8FAZ2Mm4AXs63us9LHSMOl2pIaqjLz4hgumaFwA3M097GJ99dbHn2B
17Uq7ECkFbPpjPrErX3fWv2t3SkvpNfItpvQukBrrTs5Ov2mwtMzezgf1XA0R7rBCe2UTvuG5EDU
I9pqMHcQJPGlmi4f7Uy/XEqDfal7QIJnbcyMhvvauhuN8aXUkcCgIl0n0ncag92971CUUCjOTKtc
24DwpDKwE3qyIA5Q/cb9R+sZ27ETp9F14aE0JEMWrNkALdwaQXMcznMjhrNRZ+MZAWKlrTdre+wj
c9BrjTqUvWgecqEVD2yrr///e6DumX+EU8Rt04lhQcZpYoSdrfe7//02T9TUtCHWsL38PYQdgD6E
Ld7/+yL5nOSs457a2GvfPKDDtA/YxR4bHXjH30MW8a63ra/v//OE67MkAaZbfts0+u8LIaQzpT+b
2uHveZit1b1qia+/vurfP8yW7FMGKmlb85v9PdY7/RDisLPBuPzfYzLzQgOoz+XvGbC7FtwuOYK2
XcwXoab//Ye93b0nqvnm/3tcUBuA0plpaP3f843WgWIhTvRJzdv/PiyJVrtNcBj9vejf47JeiJ5K
7Tv2ItvGbOO7nEzPpzbGOFU383Dz96Xj18U1A27dZCofn/wukUezRUusknnkzjF492QghJLxmyGs
XHWedRbfvx9dOr8PE8x6h78vc+nnOwYbRPSfF07i+URWIaLZ9W07CXWuMP7z1L+38vzmla6LOP+9
05wR2bjGXoIgwdPnsS33bKe18O/LjMnT8+ybz2Wr8Xvo+sVqjf7x73UMfhIpo2tPfy9kV5j62sqP
t3/fHXI7XPD0MlUj6/u/f2zZdtui49IClZWm4ejUsC7msg//vo2jub7nDbN9RwYzq/j1OWW2priu
aGr993WKflHsB6odIoW5HQYruyCxp9t6VvKOFvzVOdA09yDq3KhOsumhAKkZ9VAVHpeudcKY6Zsn
aq8uTGZHvgyob1x39vyarvDsXGm7b5Wyq0BqY/0huuaXUFnGJbvq1Zvy8ls1FWODufVTrRjZpVf/
GxQVRUlPhQ5HHU56w8Kx6nexoqIJuhNqFZbcEgqNcHLsB0QTU+5MPHutdym9kF8aEUdrWNsf2bn3
Lg7/r2zO370q7T519gRUb73/btK7DYpcLtusSYhG8Y32njB5uJrSZQm6Bi7/PZYUDSOVq0bxM7Xt
/d83jMRwWSTiZvP35d83ugxxKE+kRrnDS/3neU2iNg4Ws+jvy+H6ArVreptJeRD1/t97kPVcY5+m
j2bPbZ2Ga+fqW80yoBBfn/P3+j49wZ1q7ek/v+rfN6o+HndVT0/r7yl/r680HZ//lNLvr1v8bEyk
79epIC6SFuiFtKByP7Z2TiRok565zLTNoKn8EYhBFnaGPXyUUrs17WZO6BHfr16c/mtL+xODt/86
O6ZHBPLA2OzsSlQVvz1qVW0dXXP+H+7OYztuZEvXr1JL44vT8KZX1xmk90x6ShMsSqTgvcfT3w+R
KiWlU31u9/QOGAthgEyASCBi79/YKxavLb//RCUvrrUvndu+GBlSLr6xhD3AP2iMxtvUys3Pvalm
c8/rxjtHCbKVYybI7SRVuwPdb69xbXZvsDWtFloRyU8gCkMEk/xzIUd36aiqJy1PEFrQzI7UBLnA
JvKLEzcOiSIvi04RS6e1htbCMYr0eN0UqKTEKQmuJOqGY2Ro9VpLQRWkOsn/RleSo9IM6hplG++o
OKq55odiHaIIIkDGA5df2S4FdLLOofZvNCP0b5mNMKVTLPObF+/QlTDfatbhs6r2hjsxNDBGiajM
X0P7tvptqAbN+U7G43vd1gZP3ya6Bz0VHvA+W3cu2qaoLRPOEG0EPNdtkXf+ssMudJGXMlk/t7tN
1Apn5dAdl2owdreiwF7WmmvISaxEVZnGKS1MXE/LjXXOow3j7pBYNqo+3lYNiv6ynx8SVLZVt9yR
BH8bcfNDqIpIP1j/c507yN7AU2I1aG8yXFTAWHaQgeEl3GqoCi8A7fRL0dZltnvL7B6MPoqb5IQY
J9qsTlt0A/JMotb5bnJComwjauJA8NOcTYh7HnBmjiEKQzdcjJv5DV3bwHOWpHJNddv8HEf+Y6Ei
bXcjmnLHTpF0KzdZiYV6H8f1QlY70BUEUOqVFOr877CD9JewEeFjSmNELEutbixeCwABpkZik9H8
Uq+KEgE+4riXkaKKcD6hpqm4HkJ0ZIZX35ik1NGctpGB6aobxR3kjQjcp1LMl+DG/G8aPcOUN5JC
iF/sKAaKQnTAQyUdPO08jjnw8cgxt960AC38Uju1xH9uvKQA1oJq4BeihhVJHiM7qzlCFcYIHydr
SDhqVvqeqplzG3gQb5yCeLpoTyznHrkP+d6ZprtFAS1G8hvGp9k+y1GFMgbcpt0hLZaivfFZEXVN
/kwWx0KcqMdeNSR1mRhYzip+J+0ri7tpJjbrAefStG+RMjekvWgqw4heUb9sitZrf+tAXIsT6ftv
7aL6W5uh2so2KaJlZxNDxfdq2Pvq8KOQ5eo2aDjXUQcvnviW8aKEkA/kPMq/kLR7M/TcfJWs9KlW
lHqrm5q+tpXQXzqJhuoHGvBPeqaQPoPhkao2z1NPQZepjINnHC8xNeaBCSpDWlbasLdR2XKHUFuA
Cuf5l/anoSiS9yFH1LOp1BfPqGQQpJnNir2Tdt3zRlVaZEVlUvczudO8jZukLK1rqF22mrzmjvIZ
f3LpDsHsbJ+qyAwG1gggoW9WRZLHz61MEm2QYmUlQeH6YrpzDpAsm+e29PKdUpTxSoYgts0aL3my
h2FLMDJ9VTotg/XkuvvEb8M7V/e+i48bVZv/YNFnN1aWtCfXI8vQTztM3wMEJTmtEGxganr6GjnJ
ryGSpEdRaGnfHAu9AV5r2EgcSKzSCwCSR00N9H4mxsDlnDaBacOB0/c/qj8PIYYnef6cJHG2uR46
1oAF61JbL5sCakDfj1t0W5yTqKURBDSrRfZeVMMSFAvw1G1nVyeLhGC9rYiAgA6Tg3lWSOXz0JJX
DVO9+GyN5K2DPq5eszh5BubRfcOi+dgwH32vWhNKVurhYJ+Ns8yGJjCTWMhP4WjHg9+S9CBkbE+f
6PYJPPEanvIkLpdZBQpzqpLPAqyl16J67YhiKcEHGZxlS7j7JniSWmzENQSpD7bpF86qyoH4dr1Z
bX2t2YmaKMQQYxonqsXELtI7j3hZbd0GvSxtUxteVwJLnVV6i4iCCvlqEUzdYkwpufI8jomJlobB
GF6r31jSS7vLLqoSz0vVM24ug/k/nRScJYzSsG4hDHGQn59x2b9zk5I7i8+ogBTs+7zuVvMaHPad
FyXpnTstOQK5BKvzs82umnoREQIDuoMkHMwV9VzKtn0o1LA8wGV5Zk1sPMjQqtAbM895ZSEpG4In
t7gRD6LTQNV+AQ4k38g5OMG61fJ1aoF3jWvNewzczFrmLeIIatjDo4LeiXlOC9WtT8yHMQZl42Se
9L4iv+a+py1TUq2sjYeEYy0ByEaH3tD8RR7GEIhACtwTzVz2HOusGZpxP5YugVNLZYUJyY61OaLu
ml6HM9FraWQ6h9pyD6TnERgNgviUV2Z5skCskUIvg6+FlezKNDSeSi234FR4yIGMSfCcSwQQpgHW
r3uSS60Iqtv+V/Ailz1NnljzfKjUM7klIu5WET90MQwlBDyD29B10Y1S6owUSWytu8FU9yHvCOAw
SUNGO8wOPN/q9ZDI1knn+iytKNJusxj7u0CWrId+kixCj3dWFLq9rhp3HGbJ5MHQWINyJNUZE7hE
dWtqSkHwH/OpuIyrSz3D20L6sYfoqYcBh+ROd7EghNxOjnsJIrG5M7XGv89NNCsChN6WoioKBuiW
2dwxs59YQAgPXQeINgYoOuFAIiDd1nUaHWfa1tubaVweO79LllES109qEH4T/2pF+x4Ynf8Wcq8S
TB8wupj2sZEq2uvTPrFFTKEM9epp1Kb0Qee+6+lln9SJlZlqJz/2KUxwKVGc7qFUOXulHpw9KU/y
W51KQqIIU28V8W4occOmKxVdv28yCdYWUhOs4r5IGkwKdHh8uOrOKs4elWd81AcPEYaZIduU6dRw
Leo4wAAY1OvDCJF22fQ4rldBrx2yVI2WgRFKz5DkbzruwjcjaM961WnP8BZS0uLVvwx1k+ZGTF11
vz/nTvBj6G9H1UcZj/WsiAgjvqplqj3Kbpk/eO2HStC+Kq2pXnoU50PP7/vkTt6tq9IFhDIWLc7i
ldzzjoXxT0JU1pdiM1IQBAimIndCFCbtGxndrn0ZTes1sZmiQSvhqfprq6ijDF/uRo2QtTNIu9Tw
9lBG9HVMqnhHVl7aiXaI7wRPRaOS9Da6yNNokn5OOhOjGlNpjI0YUIlWsSmKwjbIlVlNOMtRzvgx
XvQMivelcUp/P/CcP3v8NDZxT2BOSYr07KZKehZbzEKfapKpu2t773rKxtZI3Itdfx0L2vTH2Brt
3hkaBw2yw7Z3FIWB0Cf3UaIvrSJBu6Ru4H6LzeuYaiDd8fsY0W3KBmItLcYyATBD70FC/H2fprVM
fHraVCUQX2JLFJXHuwt4kj+7trWqPRTHaz0yx2gVJuiYiZ2hOKLU9NtxCFeSpKkqk8eVTY7swzGY
OFnzdOhl8DU5XC3k+lonOCNkkJ492U/PRTxYcMRdbeEMavKxY1O3CPhdW3NNsxZkWrWF2FEUSCun
52pTTiNFQ9WBDzOZcqzhaSQ4zTyPpBuPmCEUM1GFypStKw2lJVFVdSijElzNg6gGZrDgBak+5I6q
nqNEfxDNXYB2a63jIRcO6fBcKaR6WUJYW9ErGfINTprjLUbZ+n2VjpdDO7He7LuwydFTYicyHsMS
XSHWo9PXUmLUBDND0k4dvkrPqoszyb9+W336tkzD/BWZpP75+m3FISO+bVIh0FzA0l8LJfSE18Wq
zjxw0ZNY+kUdfdJTv1aLyoeJ5gChEb2iY+xjnuyiHsvp51iJ042oDUmx51EJxSdWlk7IXBdaYBCc
0XbrFxXx7GVfWQNQJj+ZuwgVnDKmQlgnuQbphxL5LDH6sqOl+WCnC3vy9QjOhlQFZ/BmHkuL7jbC
/+KAgPy+kXr7WVb5+MHpYR05zrloo8dqak4deDZlRDq9biL7ua+1cE4gPjiI3toM8cQYoidPAT1d
61js9J1kP5eQxlZpGfYrsZeqdoQjmzA8OVLsPI3hQXykLbXyAaVXMoDTR7lhSCK3TKW1qA7R8HnE
dxYNqyp/qDx3KT7SqcmNKSPO100bq086rLEosI91rJHxkGXIxRhZHXHKto5dYZB7CRXTBReq3w9D
rCM39LO7l8AwXHcZx3HgIYrEvsGrVTNgnfjtvec37T1GS4QOY8ChrkcVyRsMZLrh9TpCadzHLtTi
oxiP60m11lqIlqJaTgecsrjTscQ+XZkYczRFnLWjGeu6GcqbPoVvzwQAqH0p8WuVEclsNNN7828b
v83e8HBKwAl6k9eADtt2rG2I/l34aJjVV0eT0rfIVYG/mMWLphrFskaZ8EA00jzmo1LggeRYX0Kp
WIihhU2eT+1k+26M8YYb5IA3iVF2d2PutDPxeSYkxbg1i1c3B6ooFT2TMSky9hWkymUWmPYzwIGj
GFqH6ufWluEgqqbClyKiI84hc7tibrGO+uscItZQl3PIEuZU4hxKWEOPQVp8Bb7brtwi0lexHI0b
wAHJQkXY41FU2zJKF6ovq496Xf3oHR1P+1CVI7XYkDRKVrCdyZNoUvgk45O+kAe5PAGG77aFElUb
ZJPREZWCeGGhm/cyDO0zEGj9u13tq1ga3+uCxwQi5CGEcvYeHbc8VcQzswbBhU5LX7uk8NfoZSXI
38VdfiAyh2XUtPVbtUHkGZthvZ6zDmB0UXQD7AhsoN06MU+xoi3dXgoOpI3seUzcdSnaC1sFCwTR
OT1oRrbM6g7LCK9hD80JMH5xevtygG6rWTquWspkr2dZ8kHXwYJOtSL0QPFk5XDpbEtfWZZliyLB
1CGGiF6nVbM9CQRU9EMSVCiBreLSM4468c2jORWi6seduR8xlxQ10S5GKAn5I5I+FsrUaQj1fdq3
y/A48o1k5eN6MxcC7DBdH3OE/u8DD8BkpYCzEELo1lg9mo4d3ZNO9y/teWzNG0WtvqC2Adu8fUNt
nHcY8JdbL9fdjYd00Nr24/Q+6khy1JLcvmmdPEcAunmVUW1aIOOonJBOxQGtiYNVX0jVUykrj14Z
dUjqYJQ1pM6zEeKhEipWdGjyosMDRBtQ7R+8M2sMyNipdwutvDtoam3eGlOhq+AWjex2CANzUhRr
jkAw9/D/wFqWelRu1ZFpxXV8U1XBSq5Zsok2sVvrg8IfgiZZi6rokIPyHdl6Y3cdZoGksqosuYG8
ad7GhVvd2K00vw5AWYapWTh8ux6m0qxiXY+Q+sROoqNpgn4Rxb4L5YIDiTalTnvMroNkK6pt5pqr
NMhBQ8h44zie8WyzpNt3DiAAUa2GwV+iVCNvRNWKsseadNcZMpV7D0N9VdWN8ZwPHgQ2507pQ/1I
6gIJfk/+DgxLXodlzpJGtIkiCNLqAOcK2jJj5THTVu5Y5tu6TT+DBYZ67rjqQpHt8K4bUuOsq18b
YgsQZ7Cr2CJjBuV16szKLLqT9UBeyGSHlqLt0uHmn7VBVfaihpSicXbSr2K4aAkMRd4yaf14nDDO
ZFARtbQsrbaFSFpXnz04VJdjsLgArl2MnyG/2PPSITMdkvpXpgdQgN7r/bXmupeaeFb1qFxc+9pf
aj/3Ew+5nyPFfuScunu1I1c9PQB/jrx83tQ3Ce78zX5O74F+9Lqt1w3REWZjdDQi965JhnaDHEt0
vLaLrUtb0ZMw60A2MPzanJY86WeiXo3tt9gDmI8/w9FNjOwotkRRFQOaKmrcYCD2V4eryEH/oa5b
wSaTvWQXdvhQXg5zPUJbScNSCSftvun4ohDHYlLQzj798R///K9v/X9679k5iwcvS/+ArXjO0NOq
/vxkKp/+yC/N27c/P1mgGx3T0W1Vk2VIpIZi0v/t9S5IPUYr/yeVa98N+9z5JoeqYX7p3R6+wrT0
ahdlUcuPBrjuxwECGttisUZczOlvVDOCKQ704rM7TZn9aRqdTBNqaGYPDqG/XSTm2qnatrxggNeK
IaKwk8KepyV432ImBZ3DRAWTgHjlhZF+KkdDuxTJqJx0Hq07csNca9SS9BOo/HwtKV4zu44THeTc
MNDMAiST84CgqJFuitTujkaa9Eexpf3cmkagnJIyjQN36rM0Obqqsq2DJrvNA6C0rj58qDmpvDV8
Z1j9+ytvOL9feUvXTFO3HUOzLVWz7V+vfGAM4Pi8wHorsXE9mmqSnbpGjk+4W0zbsLcr8htTS7E0
BpzJgG30SIdMxY/msHSQDSwq9yiR3FwkumwgeNNXt05glUgo0Na7pgGcVG59WH1/1fOm/FbEZYP7
jP9UANe/CciGP8nqUxzVzaMGaeouAsstWu2mDo+KC8VQVGOFpEqvSYjnT/sYcA+WXlyVkPcb4wms
RTwfrTTei940iz4cv88/HF/S5G3XlBAtXQXXU9etEeuo2iPR539/oR3tXy60qcjc55ZuK1C+dP3X
C93Yqc2E1UvfiYh06MVw/cQV9hKHi2ogZQGxD7U8cY2v3V2GLGqVprvLOL9qYAqjI7rz9bE8ENaB
DxtxwyXm0GCaOTW29oQfFpuuq0+blvpjVG6Y723BvKvwcmeLZpW2bO16fK3r2VARDx8xiFnJidps
m0S3HwxXOYv+hFUOEXM1h8npmqcSeeN51drjq1tFDz0x5geeAb8dMAZ+cCc7GkDDeR+jWzoa/bm1
LP/QdPlR1BAJHM4/2tszPs8o8LV56s5aDeVHYC7awtWvQ9i11tPLrqqkl4uR+ckmC0F5+EiHIGEf
9HeyWzwMvaJg8NYSS7Lr6Vw86cWylkNjyJ9l1P83gIXMS9UcglMKh/VeszEJCjIjwTCVvf/uqNPu
pYYWgrg1/uOXx18lHoffsnwoA8+vf6v+c/2enV6T9+q/pr1+jvrnr1V2+nHQxWv9+ktlmdZBPdw2
7+Vw9141cf3X03ca+T/t/ONdHOVhyN///PSK7BXRUTxVg2/1px9d09NaMx3V+nDzT5/wo3s6hT8/
PcPH5cn9N/u8v1b1n58kRdb/AXdMsXVD5liWxm+he790KQpdlmNrmmPr8MA+/ZEiW+b/+Uk3/iEr
mm7yojD59RB1+PRHBcNm6pL/4TiOpcgyPyzZshXt01+n/+Plc7ncf/8ymp5413cRAUjZkBVUcA3S
NnyOxlf4+C5SMAONSqfoTlrx4tdzC0AbwndMzwwdLtb/482nTW+2f/dpv735Ck8DBdLxae4R0Hg7
M5+yHpD6bEo2z7DNMVgF7b2jts4ecKLSX/Jl8I5t6FZfQQ0ERGLP/QO40gOR8q2MMdi8AxYG8oEF
yv7DP/HHdfr4klZM+deXBZdGIUOhKarGj5YUtSz/emkGpYLSFuvK0apkb5YXY7VDfr/aOZ3WI8Qp
WdWu9XzYZjViElr6gEUGKUWmOQgqFka5q5Wu3Imt0HPqmdeX+sJXsfwt9HScqU0QAZmjaJUxXLm6
/KXI034neV2/09C3michLA7RlrodWhcm4vRk1x0iVVUwd6EzrUbi2iw/UNAVhV358EoIpYdLXYGq
oE2KpMhy+jGUm78USlt4GTtRzeX2nNpFtxIKpaYRjOQp8mCuoVG7uxaNRzB2sEJzhSPlKWriYieK
pIRlmxve5tpUKgFSpCNO9ixSe2cBSD3fybGc7xorBzbaNHm0rHt0MYQKqmF16iYt8rk1TrYpQu/U
FKVokFOMUka9hVsSK8O8s0t8Ptp2lUGr2ektQqgSjpaXLWfaEtWKNFStqFscFYpdgqBNPKt8C0vw
qSimQumlfNFN08OLfPKknGylU+DoWs9QbljGvfuM7vOmLmR13SoRTptlXSMcKx9JFror0VSDKYoB
XWjm0rWDz7ZcVDuyUN9BRRVLc6qJJlFcq0oRvhiwC4BS1vCGp/M3piJkwjHOxZmL/4pdegcLjO1a
nK84S7H1QQ1WxpMDbnV4fz1DNcJe8XLaVt0htSNrzVvug20WWtF2n/+leixko8VpK+B6N/wclkL5
WJK1aie2giJDHVEft3YPx9qxjCfRFweut61yjagv9GFTgk3YB8wc/TTmox21hvHWZE+XqjZJQg9r
dboTDMPOd2JL3B2qIaubbsLqTu2iif+4DYOBe95zQHbNikkAuHDjZpyjI4uyRUVwufckC6x7AVjV
qCNgDkUAjb3pu12HXB3UlHQocFRFGU2kI0QmotMRUM7ScWNNnyVu23b6zpetsblFlhF+7PV+zUOL
u1Z8KVQWCHa55VF8G6FJfPle05czghy/pxxLD9HmovSO8OFoIGTETeOiuLLD+LzeiaooIMV9rP42
BNctIHI49qI5hJg34VA4r2ijIfeMM8salORacVD+Fr3jtPVbNWWJMHOcKljohBAWVYwpO3giVVmK
XUwF+e08bl6uhxdbNYrcmyaG5zl9bOmj9dj1wxRb4Hp1Fb98Jk7FZUu0DRDYcWIqA2yLWx9m9zRw
RLlsZhROvLx0fxhZy+9SKyVbooApyxVExsVWr4d5+SI2By9VxqXYFAWJmlefV8ayAp9Ifn7aURRi
7+LaeD2a6JZsSPlxCt9GXPno5+U39U7hZ6feNX4xReNkeZzzG8kRcZ4eUaRznM3EAuvEqeEV+ON8
xemrWhutHU/eX3p1IJXo1JBLjGeXfh9UYFBqz9kA2cAMtYNLrhPvMB5TYqwYJerZJIp9rYot0XY5
3Id9UmkK1nTxHrdea63J0qoPpx/Z3x3m2qZ2Gibialm/EcYBw+/UmKpxm9od2t9KbL2KWjg1ydP9
igAvK7Op2inc0mLrWvzelvS8VExDC9YIl+wTaZIRFmPS0f8+TCf/t/uK3a49eGGy37Uutn7/qF+/
koesNo5Pa4IrGADBcs14mi3b6YWrEWC0+hxvtVR+0V1EWZB64ZE6Fd301kNubhK3hEWyblU0ZQoP
Sa0RKbM5Wj4tNIahWnR62exEYRvynRaCkNCm99C1kJm1f6iKjjQo3lEqzZfD9DlynoXoGIc9BGM1
Q2O8TuRl3amE5rwG9MF0D4sCH6YfW7+3TW+9Mip6nlfxdNtbrrwE6chvrQMu2CAXMq+McRN2RbJS
HX1rI3EJirj+wuVot0xKIc34MTJySKqmPKDkpN0RprzXb3QgkZdPR+UQkX/xCyr0LFrgHWXN7N7J
yEJzecoSHwqjsDaYH9ZLtS4QKZzsBtqk6piyTZu+woNJFMxqjZlveuPCHrIVQUx3k7ffxLUxSAxk
UHFynN3VUzxdEXGVzOl9F1nVTeiM4dqrKkR0OuN7E2rFvkH+aejtV5JWWBhY3gZLhWFDjq9RMm+n
e4/wPbptNc2w+ml64lhNIs/b3L0LsrZYibbpdtBUHYnKHr1M4P6js+3UQ6fwCqkKq4J0F92aivNU
M9cdBi9CHWOflUq0a6vEXBuevy0MT90pIHgvxQhbz0Gza9PWw0aPMhsmLV4N6vhQJG67Codk13b5
XYDVyyxD7WphSEA03dS6DQFMz9W6R8POQHVeFNPDduck/Y/qpSNA9QN4AoHGSbZfFJc7QGwGZjSp
R3QgU2BDsdqQThbr3blcjSX0Dx2dp86ZWyr0ZeQ8ty1Y2Ju6N1hx46SLADbzVrOxbswRNYoc/zte
qInyHYsfxI2nqZoo0M7iLe3gvSCqqdYqa6yX1mmmv+W9ck5jrcXSQGqRxWELLUPEEXykFKABl7uE
M4j5VfGf+VB3ZB52pPOn5sjxq0sfSMV9a5Tx+tokRlyOkTQtU7LKBGqGJKkxr6Z3C4iWfBfHtgZf
dtps9JCoX9DWC7IQaATInZOw09SVR5yHGCS2+unNJbauHWLcZRdU9d7iEDMJ0WZB9lnbpb4y87TZ
2VMhj6nO5Zs2udkRfBnTZMGcrd6JNkvS6c4JSAyKsRVNotP3umaa2tU7xJc9PDv5enGDFhZWy0tQ
//Y2bYwzISN9xZ3CKx2Tjbh0u3Vn4jsCp3tqqwnP28iYCFUP0WQkirSQtYmENI24dlyr3U3ODFeH
CQxOHQ3KpS0BdJyhZmmtFbs9xWsvXNUanLelYS+75/TdBkTdIbTL23GN7fZDfGLZcYeUvgPJetEm
dwNyMj3St0s2VJcMMdPzxVDeVR322KdplRQuQm83tE+N+tpiLe5H69heRip6DKRJb5RwDa8hkfZZ
CJltXav8ZtaWsrfbaoYmnpMe0vBU9JjSHUbIR84iIRUqbW0HfZtbj8wX7M9gG6FON2Tzsl+5nNfK
3KUHe64jI5zP62+Q0BHK/F6gXF5D5p1b0pcym+FD1d2TuDdCfFKHmwE+e/SMJjwQE2/hPyK4WHxV
0NbEA0x9aPwlAq6QMxsSZWRTIGLAZZqh5QGc30y2iIt4ATAhclU3NkLoj2V4ruSv8VFe5bODsctf
7Vl46mc5P9F5MMe1ZmfMwy9gdxbhd4QoXqts1i6zhUQyfFYhGvUFHeO5vVXflNt0iafDC3zup2Jh
L/qNM878G23TbvBPmAVna2nC9juz6Cxn8tZeAHrf5F8hufj1SYFkli8jlFCDlSttK3ikB9jYebNS
mGHXiwwvocXXaqbdpGgsjg9QzvVldCudvPfhzX/Kv2eHAh+jGXzEZfKSGjOTZfZjnS6Mk/pQveiL
d9Qu99vmi7vlWwXrcR3M+cLMQ3bZeaehv7nOkQDWl7K3zFDRsRYjOOk1QFbywXW4Cfw7fHzVYlGW
yH1tMEQjqRYna9QdZg7Csvcjytmwad707BaOy/DZQw9RBla2GEmLJTMia12z6VnWgme1ZiHBgX6H
BEZYIU2/zBVcHsov5f5g3TqcVro15+m92e8A+zrLYIupp+Q+a+NmUpoBkYGOBjfHI8L67sHfOLfq
Ij0iAPeldubVm3pAzyupkCndeMECyMNwHwP9cFZ1vwFN2Lkg/VDKxdp6lr5q+V4eV5/rBCms2zSC
o3fqVvK3XFrm43Lp8yad/gLUG79ab2CW226e4QpioaK2d5kKd3PtRnFmRG2H+d54aAGm7JVVvsie
0afjPViF84o76eDewfO3PrfpfCDL+cWBba5Nnfpe1zftl+HByQ9IosoH5l638RflXUYsA+2Vrw6q
WLv2VeauLA5KNmf2s06jRT53vC2hSuSffexH0KCCMu/P1Od0jfMYlHnryfza3iZn+6XY4tQgI083
y9MDP3+p3druortHghMzmOYN5u67w89HWaL94GI9rqzgvUJ44Bty+Lhj0T9XjtpOu02HeQ9PKdlg
2xS8y0d0M77FZ32Zzftd8AC4+i16ANKLSG3TzM0Z1PpT9Fw8Z3v5FjcUb+Uvmz1qluYp28TwiV7i
rX56Gu6Me0gd5/AdojE8Yg07joX8nZCfuetX2bKAcD6sy8d63d6qG30vbyNkwZ7w925fWR1HW/yv
ZnjVvOCWYa1QQps1i+YhQEYimykgbtkbwfRFoSzQao14ZLOAuG2/YOUGKMrhFGG4zzCfXvBMfdaV
XTTz7jN3walnS7TQ25nK6rebqTN1ZW/SW+dztHCeoBQtxk30BQjPUsKRxL5BnleGfjznobnwdsic
dMCN5ghdHvi5hSuCdBuoU8Yz9+EBVUXE0ZeEJDr0JmdquB5PiPPa/cpY97ffSFIfWHlu0s3IDzUG
qHuuN0T/efKUK92Zwb5ItLlMBm9R3HNNt/W+h9K/gNADBHnwNohaeSgSA+DiZ312XrAAGpCcQG+U
VKk507jz1VlxsjauMbe5D9fw2Ju1t4zmxTr8jBJh+cjaK8RAlSM6K+MZDVWECnPU0A4gCbbFwV0l
O/MJVRt7TRpz00fzGwsRoX2Rr/KNxjsFTu4C1DfhSGin4fIdE5WD86qfo0eEK9b+11SZG6c+TtAW
yIlYifeiDXYynuZcLAd4bCQtChUEj3aybpUoprgnxWZiU08rHDdjva5Pa6Om6zS0zUzctlT7BWgG
c+uNbnYwZPK8WWhEwHaYlmHxM21504JEbHUGFrKby6YjI/cZxu0+wjZjHUxjYrG6+e/31qKCWUyF
op9VG+Eia8w5wmDV3ra++1lqsaDynWbX/CzCUsYTW4vbndgSHVWVf5HgahNHslF67kp9BwUX5kuk
Aprf1HYn4dwx6jwpxWaPCMmsAs63sKDP6Uj7MOFEGhUeF7LgOx+hgWSWpH7Ic5cYRCjqrkUX0OjF
EEXDxiwdptNymhAKtTHJElu1Py0KrvWSoOMahu/ebPV4kcflMFMnXyZ5KqzJfklsXdsUp+3WSdmc
yZvhXsLNj2YN9H9vimQVqZLDkVIkwE83SJLIO9tCCwzSIBROdFDXzTSXFkUdGadiQPpa+JhdC7Iv
rAKniIMo1M7nKrXyzdWdSWyVuc0j99qomxXipJM1lzqtAk21mcv6iNP5FAmup5Cg2DKnaDDeMvIG
UNFcMZX7WNbclQ1SjNcHufwh5zXhAvPYAwNRVrrG87h56ouh23ZBt5KMHhzWzwASlrrNfIggcKcp
SA0EtDGBS0YiMRp2SHMMuViuq8w8MS5a9EajXapyh46KzVTJad0Hy6vkHRSHjjnbqDzkpV2syAH0
O/IACIsrvbbWAhssy/QfL3XjOSF7jJpyj3ZdOMXr9EhrQe3b+eI3Wy1kjNLdta2FuIEbM+l7PMaQ
N7KYKjU4BA568SBXMDhY9eB5Z25AgBLankJ0UxZkbrQtT70pnKzDceVHK4LH12CyqrZfDAM2rSxl
OtKevbZLB5CCQ4EPrVl8HYSzXUfSZJVV2nNb2QorNwo5wb9K7hr0ydGvE2HVflqWi+Jatcldc5Is
DLExxn+af68yLe2lwVJYGKGWBEYfI6phsAnvFFPQ+VJMMeSL6ZbnKdBEUeLTCtRGpFEhQicirCFs
iN2ljg1Tsvz/OodmkeH6kH35lxQawgHp+7c6+Nb8knq77PYji2Yp/7BsR0ZOmUC6BhWMjPOPLJql
/cNSDUuWNcvWFYuU2TWNppJfwxTHgu8lUm/k3j6k0WzQF7bGPYT/tKP8r9JoU67uY2pLty2SeKqs
kvC2yBWpv2WLEL4mlZcF7aYEpYQNIgozXnHQYYMjtgu32ajrl1r6HpXanS23wM5BHi7TpudtH6Kl
l9oxelhoW81bO33OM/1Gru0Hu7WjHaJk7r4tvvdNTLZbr2BAmKcAaaeZHGxjWYJaE7bOHGdClnse
WHb07XooTzq6dFjKpSYUvXR8DBzA7oMC8s6XbnMHmnCuWa9VHz1ajnoLDhArEK/DrLbEAeYsLw2X
NQM8fhQ4iCF5Cl8SuOGh6/4vd2e25aYWZdkvIgftOfBYQqiXorXD9gvDYTvo+56vzwlx64av62bV
yHrMB8tIIImQEJyz91pz7QA9fY+1vHQnikbq+AlkeuziEHtwpkdo7M81MDllzp9rSoFhLW7Cil+7
wblDKH4dav8yttR+acsnGoFbZYuhr+uE6pZ9/WUOy+fQLx4Ja/napPV+UkevQcDGRFB+No3wvpPJ
W484lQlh+QUu0VsRtAadQD5mKfQHUVrn2kJdkPM5JQH7HMiaKrdXAnw2MtDzfuPFQw6BCySuhknQ
gkvmxF/S3t8vAmIX+owK7/WnUcWoFW38T3xsfgO70FjEegtJvXd8gG8ZiK+UNE8xXWm3jEC/+FbN
5GCbJtR3GFtqxT5AZoeNHacH1cy3AZf6MRS2BwLiaI7iG2zfH37N86J+BlHFaIl84HOUo8wNfR04
2HqkKA2g1/mbBt99qSPtkjBVN8kYHEUlIrdPzAfO4TNfp35YXjg2fcbyy7ftw7Uzy5dg4nMoU6P1
KiTOcbc4VeKRQViRPjQB57IKqxPx15EYEFIiKzxiX98OFA0aE+JU1Ay3jvA+7MJIDPDRbo1S8MXP
waekcdBYSWK5nCJ/a4yZnlmck7ce3CLJocO/fWs3FlyaRnPbQr6A7OrPhFr98FMFdU3tPMcSs37E
iI4hZcN0RIb4mhtSadwwizHItdgHNDndK732Q69/aEmkPOoNbmVS3PGTlyohycTRYJokjB2jS7Kr
wT4fnPFEw9CAAcm+DpY89r48hkye1h+L7zgj4KceBD3u/Fl9K2WvbrXJeMhAuVJXdp6rMXghRfWW
RHy/DF4z1Xroo1p3dS14qNqcCsDkM2NFqYm9jT8TrWjMaHbywYro6Y+RII6yJJte5Pqj0+KlDh65
KDHBdeSNUGJyBRjZdKnzy28plmePpW54SzBZaqpvArDpBj43P7wqOaYhs96M4Cm6Rm+jkxgbXedT
AQb/Yg0HYNIbhCP8EtQXjSEtxyhlEU2B6V5fzIFDRPbwnLKM7ypAA0ZoELleRWNv20L0HKaN4wLG
+TLEghkF0j1qmn3KT4ygTwlNfV+VZM4bHA6R8SwdQFKoyg9Eypzm5DWhJ5jY8AkrPmvQ1m+qFryZ
NSXqYWfO0XNEpLSWaPcEI5auLfnR1D1lqTCrN0mRHSuT6JhwqfIYMvFIszc2wo5fDU02MBuxRTM0
/YJRaDp0fIXSlM96DVXJNjuPNYTUOBEJ19WYbFPB+dTIyY4PaBdR8EzJYWi+SAIYXJg+xoZz7Z6G
1sXm7JkIGbtDeU9Nmi+WMcMOZmBN1Hf2qnAic+O2OmYlJ5ZcZo4LySHVqU6XQaVudJX0DDUUuzrV
HjsbflgcVN0BbykF3pJJ7VAzonb05TfLcG8zRfKG3BqXX11/x7L9RhE2cZUmRSNckY1UAZVMAAgU
pnK2cRfsIUXdL1HHdWjonlHxBznh56bhdJTIghiVwQByRExW3pFDWTVQ4pyW2mEc5VwMEgjjIAys
zCaA80yTOtrgCXtScKiNrWK6No0tU0uKrRonb0aRAXCkOL/rQ+s2KHyDvWmROx2AXe3zXNLZAmeE
haqwtdDFF15dVVgCcA7iYqNmXbN1ZMHpjbI9s+7OC2BNwz1oTRcisddrubrtIdvi03cACC7xN3dK
xlcBUv2il/4P+EBuoGnw0MsYOF36ZAx8W4n1ZWgZtc4ymXcFxLc98s5Xirb8zQ31ES6+rjBCfnqp
TbKbznTf5HBZziVBoz9MdQJjz2kfiRR8Uuvu59iNn2qRglJsW04WIriXpOAtR/noHFpiADeAmjYt
eWvmAFqlmYDoSny9BnzGbOB0m5vAnwySsdYLlhXylcwKO1ooDYjRBm+r78B2ja3oFcPF3QjJS3b5
W2hm+3juvhYVh4GmpT9Vhd8i4BrHDXTKXqaOL7I3j36jMmp3FGIn1PCMwqM6j42/t0ZrX3G2n/zu
qATkUfm6uM0DlhKU5n6scgYG3uxWKKs7Wl0Mjjjhz+ovXOifAXBhb06nh9mA4TsTbRR1M/TIgIsR
wQScykcNJ+UChZv7uubilN6UxuHvykFSyjj7rg7JS12quFwoO45cJwG7lar6yzLBj9o+dTIf3BVg
jsAVwXemFD3dl4s1fA3bIqXCZxFRpcExqMdWdQfBycZJYC92PFu2BLqiWz2QJ65u66FxlTTgJBVo
mMOXhsogleemnzlV2IsItdMf+q52K+LA4apzghTwwDY9k1hkDSR8MueuRn9TBbDFfOYYVAkBYMfh
AKnOJI5SuxmS7zVV210mU2OzXg758WBvYMSRLqMvuqCbUdH2MGZ7NJvK8zy1X8ZkTk4jHDGEs5xs
LfNBVQhX0dRw53RcKUPjarXFMn5j2KBY5ZMCaNkNnavRaD5nN2onAPRzLAUgKpQQd0TyFoGWl02j
bKSu3aZZ/bIeOY6xRDhQ37SVCQGFImhjKhTAuMTtzFwkXjKb9aZWcIX2Pmi67EAaCCGINwc6HgeS
SRjCKOGih/69Pg/hto2ZNoWqj/GoDDFvTKTzUt4fNAjwFtGLlep/RzEPcqyn1t2BlZWbopKfs4Kh
UqIwzBJLmqkPxBRntCh7GgWa+chHnh90gV2r1QF+rTfVVLTneuihAU51zpDJE2PvoGBq9nZbagdG
4F/DiiByrNnbpsnWwfFwqmtiOeDcvqTqSB5ss7zaoxXK74G0iE0vSx0gdD1rp6Dh5v0+Xa50m/dU
23TCHmghpXdxbI7bzlCf7KUSUU6IVrSlMFHIBfIYezAjepzLtHStjuIJUuO/mrvrY92ywt9NQdOd
hPk6LNN5uczkBaIc6g8kiXdoas9JZt+ZSPh3Cd0oih417LtYE65iACHVaxti5pJDqR9mgnvGxrxp
2Dn3akQaH97ccIslJtbcOOmcfYbxvDFb+u35si85n+NpzNJPVu2ku2pdQdQ6ObkRBkWNBvVpbjU6
KksQPPzUWAsCfkn+fIwagvI6CIFhTvJHS3dYD/SNwL16kaK9lF3YuXXqVwzam+Di43RUCl3dG6Eh
TjSLxcmBvx0KczwIzAx1nj/51i8x5v5TMxsMwJz+ByZc0iSl2l/mhzQUt7Ii9AhNmXXiXYhp+1ba
gVjiO1Bz9ekxbePUq2oOGHsxBOO/pPS0LiZSZ4gjUuxNrEAskTDil5AAES3hMR1OpMiMp3UpBXGV
y+AshSzPMdS23ajLr7kyd9uKg9WdO/FFqqLZFbpmnIZwyUanDUZi7t/3dVCJnsjDn1k76SdkXpKK
1rpoJqY7yYSxo8/7KHW5NHd9gj1TQJXZgFqGYU7C+c6e90WmX1A+wVKPEZoFFqTo5Z4+RAu1j7RR
F2dAuUV+rJzXm2ZZ/X53KD8b2Cd2omhp2FjE6xVZO5yh/mqePlBMUKXoz5lKj59aAvaYPBouwg8l
zSYLfHYd3LJZtc4aQvZzleXifck3a0mHhJr6+ti6CVh7CsXzSSOB11sfMZYniRxdsaxLEl4b9aoZ
1tUf4h44qnIuR7X+mlAh3SJwEHC+iV/sna4/I7IRV+xSF/A9KPLM4SlqG+XWZtY5H3TwqQYSFGxW
2rPS5A6VYhHs17vWHN6MLCw96ECkcwyq/pxGsXZBDxluhj4tCOTOyl3q2MG2jYzhG+jxvRxl8pBY
OtkUyfg162T2uezg/6Y5A4QkJxBdBf5ndHzaoRTPv9UX/k3duczGfxOiLrN1GAk2ZgAOFtsxkNf+
LnslMkyfzaLuDuCq8j3giGWuGiWTTQav/dzVjGoMMkcjuP2U9rl6/f+8v6nZqi5sVaLj/ef7O5Op
TzCgu0Mjx0/WXN1qyWCSiSBwdfDtG72BVdKJ8OSTSvt/f+8/FL/vf7oUmtBNRGGO/cdbM/hXTHRx
HakNzBOXCWPTOc9jCtghMFHCmOpBDZvAXd/1f6rsG9UXBaa/XT3/R8nqf6XfX79n339Xfb8/5a9y
lW3+h42kW8U4qJtLNjnlor/KVbb9HyYFJ0NqNlZUbvmC/lJ9G6i+VbkIwlUOTyEdlOd/lasM9T90
HZ028hL45JzR/lvlKu2fFiQLQTMUnGU3gKMyY/nTCMOwQDcbw1Q4/ltnp9sjleXZISZxKA5lsOPn
mh8IbFY3QbMAawmkc+feT/5fP4N/2w3pGNTs0LLbTFr/+TOYtYbJ0tyTqloWCzVBt88YGl9lo/50
8nYbVLFO+YFOKr5v6baqEqOgHo3Db1/dv50N/qzd8Wk4mobOWzcc2h7W4mb5zZBFVTHmemf4B7U2
y61Pfrk3aYp+VHzX6OVxGIovifDvReR8wefBhLVo3VLLCM/KcYo3aJJvA/bh9yrvP4wS/5Cgm+Yf
enm+Jmk4Qlsk+lQ8pbp8fr/tGJBzq0JH5B9wYwIGUrtib8bVnVaE9iWTlrMZR8Y/K+uinmkyS9wc
2zHWzXLDzBAiQy8KzxKm2PsdKUpl4Vy0Ma0vUu4T+OYX8ofng+Vk92RPm5fp75u0RLwUIhralpM9
efmA/KZzwvEO2tJ0ipTpxQdcdR79mjSPSCmuwQTTUhSoOytbnMwHK3iskCK6zjjsJ0GIoTIPyjHQ
8jfHt0dyQchhAr/nNW1zkFV69bW0QSxthC4m65ZZZvOzH50NMdwULtQuv6rx/GRDgtsp0w8/aIlU
ipGZtZ4EZ9YP7Z5+ULFNpv4cJEfNxhze924rMmNXKTQp45/OlNyb8RCS75fSaaGfQs0+naBxDc+E
ajDkpAbpNc5ZBe4U69ieU9UUO81BXmRJQgPs4VJESXysQ5rKPT1GLhbmDrgnUYtHOwQSErNbSfY2
VWp2VErBJCt0fi2SrzEPAZVGL5klpv3Ydtl2Dhgvi5iswpl026ExGVQauLtaez/0ms+EN/oFMQbt
shQe2O03mc/3hYMx2AAfbvr6Zuyrh/gJrfUrIVU19qS8duMCYjEmkju0cpu5pH3NSJwcKGtyLYOA
DslwLiDgnFw3RCQdVCA0Szuj1u9nvz7IPKHW61hPGlfNva7Fx57ZGtFITPhLssWsbPhk6wQJK1PV
ecqIw74cq1d8YDtf3iMo/hbIWdmVFrlNSui/wAmm8UfXlGGy+tCO7U0m6S/NnMwNtVMyFrJZuhA5
KGMPfbjN5VethFCAmIz0l+guVl8DaqdUA8hPAdsbZgk/gJERbDL8GkkHsmACbJrGIXAaEBWdyhSA
sd2RgpWP1w73xs4OOuPezHJiMWsiIe0J8GZdk5SZiR9ToIFTgLLkFtPwlnKxdBMwi0izFMqNQvhb
gl+yvUaA4s6IAknltbSuuV8Dhhr8bVQB2S81vT44qXEqOsPaMpamO2txgzXEQiCwLKox6q+PmwyV
JB4OZpvrY4pFFytKZy9bpgHlGN6JoLF2QN9o6y8P9QGu1s16f71pu/wTbEvg/X9vsi4ly8brMz5W
rI993F2Xamuc97FiHdZWKUZRLB/DaL4QoiC89x7q0iFdl0wdjbg5pS96uCiyV4PJECEMP39sqC0O
hqKWYvthQiHlJERRvWhcOWTAZfOR1i55iCDxli7t+4Pvt+tWkZNADhlgcK93MZ/8ZWdZ786CIhsB
cstTf9uTSVXDgz9pXruYc8xKi9/38GPf7FXY+v4+66PTuvPry5PUxI6ti9W6u5xCSFWHdm8Kauv4
8n91cM431OPIiwq01yEh0UOHz7MPrBZrLqnbbRjYO3J178nl21OTISeZ7Ol6rOEmj/1zZDY/YTP1
gAQ/C6Ff8gyd2pD3D7KaP5tG99bSBy3TInOJZ6ZrWIbknE5ddjDmhg69MapHhRM72o7ABhxRH3w1
eDQVoXtWFFKClfEjgTpIT4w7P1Gdw1S1D3pgk4EF4pDsJ092IcXUZjEdLdGxVlAKZH/mLcwnerX5
N02FX1jahJfEDHI5f6N2ccpfbY/wIBf1ITcIbfD1mgAKKyZ0V9WesOVG+6Ivb8roh6c5RHvTT/Oz
bhR7X2l+QITx5ghGQZ0Po4sTO+H0XD3kYEI2o9+M2zI0O4rIJUGtxJ9uVTkpm2gqg+3ExJ6KyNFv
o5jTASKYJnRUD6Qf8cEjccPRZHu4OnROv/Md+RC/Kn6/X6vuToRdsY0UY961PxMZiAs4shIqYh5D
6hg7r2uXixaZa50wZ5LccaU0HdhFgpOWepBDbJZTRuSgF+OnSWhcznK93vUEHpLUcm5GgNVyDg7Q
wfytDqt/F3U/6yH7Zc7za6/Wnyylzh+VXlYHXXFQKXOpC8AG3eUp7jkjaKRL/6g4m2+M95yNTyWm
INBv04dT6lZJT/9NUHypO801ZFR4guRHZGz6OUzwhDsqPWt+YTXxbX0boN2ZqdDPGBsyopk2VU+w
rt/h7ri3VYKvdA0EelkykSn6U1ZpZ6uufmp2OVDhoOdU3ZGr8iUiFGWrSzJyZdWdiHlk1gY1THTf
8z7SmWhadHzSajyAx3vSOuIEeuqYhhYRgaGJVz2rqBKMOukwVeVBOiHnwgHNWpRnTYzX1DZRFRbz
bVawmM9UAS2dBuWAuNglO3rjqBwBOhKiRhpHLbYOk6VfknTaM8Q4qCS9bjmw74QeTjs1YLxpiqA8
6AUKRv1cdf3oBVMot02bKPcFo5ljP/6aJYdX4gfzDobuLmiHb1GhzuTZptMmQAgXZT/4iR97SxAt
LDNPlhZZtNmWsMhPfpvHjObqZ0FgQP+IhdOzR6K+fJpnSq1/p1dxMEIUjEoJpyeywy9GRDsBxxUW
rRkZW3kXo6XmmyjOhs4FavTdxMFq3yt6eonq4F4NUfxZ82MvDNSz0ER9w3alPY5nGAA7pQ+kq6Pn
VLVjYgUIGcfioESLtSIYH2sNjoxYshuU2XgDUcKxBV6nQNS59CW8viTtM1O/jRVdutApf5g5otRB
onZbsdtVxFUsiZ4Gh1Kt0wOtgzItrwh77sYY0xaXn3DpsniY+5XNeCRy86Rn9r0tq/tGaBElUXPD
wOnr6A9XBFSf64RTk5NxHCqniuoHZ+3pfowCPujJfvDrxrO0/hnacsDhQbgS9HZ0rYrziIqEs0sY
gpqnTTBKSrdxjdmCAMADnbeXWIWfSr1uExso6vowJfqm2rU5+srKiC6CzDtJtoDoIyKsp4tomSJb
CkrHlBiRue/O9fyoz6Hu2Tq868Avv5WIq+hHaZ8x1GVUAOlczWc7WvJ4/fCqknk2xeKXParfJzwW
iv9JCcUpMesl6QA0SfEUOLSoyAG/mI79Mx+yl6KkaKfSWDxPXUFXL5PE5ZJuecMiRkAxsLPsllbC
8KJ80eksa9bH3ldrqWAsJRCeFuVzxUUGXpv+Zd3KL7PaK7uxdScu/zcygrq9rnLY4CvFNuoTWBOD
47yhIpgu+mgiXM2mG3E/XqsrmYcTCAC6cJbMVYHtrC75NerIoGXl0JsB3EJXunZ9W32Th76opotB
5Dodx/yxNkmFh9B5NVqdvoK2tHZmbdxJ2BFU6WizzFzSfDy7V015jqTkL1z2xFTb2RONn3FWlXx8
vZp4DrXBgXxM9MYWeXrRW9DO+d1oFNyM9BnMvv8+hHVPlJ+T8sVjZk3s0V+YlMYVDGsy838BOazV
2wwAh/5Ld2jHKMr4TSmNbUpsKFMk/xK3o33M1OK+iQiEy3OA/VayrfS5u9lZEnnE3L4pirhLpEF2
cxvcDbphcNFrDQTSi54pTa+vKsB5nlIc1UIc9aKnKGzVV4xhzS0Y1Qcr1dUjCJ7sUk7ZNrSVhufS
YgqXL7HMsngXALTZqDpl+6nRJs+mNuuWVn+caunR1kBBT0BQZ1bOsa1KUrEbJAdLMSz3k1uDVfWg
TdVrhJXFMP327MRDcnLG+dHvhulGIhZ0MTRGOP7eQsE+OsneaHreJuPISmYLgbGVXLV+Wobg1kuV
c963GvWAo2xLyfGrbfGtpDW+KGYc/U2v1WOfqAeuS7QX7PyOdGUfknNdu6aV+4AFcFH6Dhkp2oRk
simqszOFxxzF4C1dbhx9+AWL19xlKge6mD+nDuI7C/dRwGSoZeRiymRyVYASBABHr04wDgeSfJOL
rIstnRd4yvr80y7Ge8t5hV7HYTGc1pt+WVIKwKTuuth02qy56yq8UjYXKWZ0IcaNRX61LsWhQCz2
cX990CxryqrrYriuZyL/1/b/+mBjYqM2ZkSsXTG47aLoEotfeF2KFvHWf3l33aRenrEufTx3fdrH
3XXp46Vsk6zkMUXXvL7y+gKcvy2ltY+rl0pZbMjr0sfNf/mYvdqV/+15lY25WiDM8ckIeHdprZtJ
4Fr0DRfX1nqTVbRJ1qX31/p4qwh54V9bmuEZY5NJ95O4HEnYwPL039YH5pKuvj6a2KSC/fZ+6+t1
XfettiedAPaaPmCxvGdSgVz31sW0b474wT6ls8qowI/vaEanDDwNcrktoqqKQLsb6Etu2mQi4J0p
3jEOGoI/EiTVEIP9bdWlLdBfaDgx8VeLsbyeOao7UEChyMBjm0VGIJsE/Ueld1eRtnWFA13vlLCB
j7vc7QMtvUYKjg8ltMbdUA7mRWuMz7FqmfvZYCqdWr7umelglVsCSQ9RXmtH27aNiwT+Nav1kwQt
FZrxoYPLfYnR7F/KsA5d1eAapoXCnYcGwXyt3sUSIQjDoqm+TOzeJiARZTc5B9nOxWXqT5+YiM+X
nnbHZV2ya51BQuFwpV1WaMtNbth42f0YeW/012bBrM0XhEjkiGhowXMDyQZ7Mltfo0zk1zgivXee
mBM0iVptSsPfgkHRPLVFt28I/dSnPmrx5UajdtHEgXWMq0rbhIMptunNVJSrzkwFJVplnHUik7iw
8RnxgkznubzMxXjhbEoOUpA9V2j1OC+zRR0owyWhK7qZENSCkhRLAl6ZMU1PqTCM0Wep1+V1toke
AnpMApeZ/wgdYuwQytKBQr9shyDGl1YI5PADyIP8NKdYcQonzmgDR9/9aoR7GUdfakdE+8Au1Iua
2ijxl6X1xhgm9eJYmHz1lJ4ITfodtR/F4Cvo50QvtutW5eTkcCLRgX70XGBDEFRuy+2kyR+0580L
GYCESAQtyXXc65YjhfkFdUpzaRv//VgoKa2AX2764bEESbeJ5wxr3rL5umT3Q7CLLX3p8OoTA8cW
SEwnDlY2GxdnaI19Escvs2Pq5TZASoGeTS6r1vViKBHQw8MMke1iPVxwToMXqMV8JOyDFijtWEXF
UiMtElpHfiQXXc2Uy7qUBsiGEDbkGDBKctAuso2aQ9RZQBkNS8m9NK1e5k4/1UjBsOqACrSSPrkI
PU0uhmwBwuwdE3fH+iiU6HorjIwKT2HHF/n3luvm6420z7Honil0JruONuXJ6DNna05ciUGrq5cw
w/FjL59huxz0643WRQWOHg19YVMyEbTi8xwOf90otBpRMC333xcJEZyWWXsOwHP+vK7olqcUcdf9
Y8N11fpq6/r1rlRJ2TMSQ3t/m48VH++6PvZx12krYwv0GwndP3ds3a40moxe7YsRIy4mnAO6x/o+
6w3xNEwBTGe3bvq+fx/v+LF71brnaU/lzKcX4K5rBg44x4zV/cd269Ifu/fH3XWTP3bj4yPokeSm
XXWtsZruAzNVue4Sl2iVyVPSyYs9hOguAV6gcYvy+4KC88EojS9Faiq3uNZzN6DyA+TTjPDEhNbV
Iax2gIJy8wvnbKjjD7XG1zJDZd7AYe+2uZVqpyLV9QvFR8jKszgwqg+ndr4L4pdGqvuUmoWn18kP
nXGuZwvH4STFTNckI2Rj8Os0A+qxJbKPZW4ZfrPzPUJYTMtzg4NxGOeTGdHkztqSI1jX9mYHLC2f
VDCS6ZeQec2e6gbTUWOk82pL/chOkMbbMBy0nJg+vgaadgqus59/y9TJfunD7yX68rIetTskFVnd
1wel7h9yUtk3bRuh0mfy5M52X3tJnnwNFSyr8zCTNVVRSBo640dnNj8QtZvHpdJBgjSSrHaMAdX2
Xxvfvs9owu5QZgUhiaax9sI8zTqnU+rNfJce53Pf88ECbBR7KM6VPbhkOjn06hFBFfHEmSizaQCM
1dYnJZVxP5GmCDxmFKubyjFfYe0TA6YOx5yf4KNeJBYVdKC9LSTKvaMW1rYk3WSseSgH8kk1GKOW
CUeaRnvi6tgah6r51qoWnoWJicVsGgQtfZljK3jKmmRP1rLYcZBcBxq9pBnG9z3o0p2sxzuY/bd+
oqDDT9k8pYd5NBOmYASLt6J+UJ3Wq5Oo9LpeyQ/E/Axna8bDGd0prWj2oN5PhWOKy2hP87YosGpZ
pLrf2m+xL+zL0E/lc+tEp5by5bHoY3PT5X7jUvyydiERD65WFuLO7JguFZmZb8xm3uE3sB61OIAK
3IpNX4jroAza1Vf9fVxmxomM3nGb+qF9rqLhl04+4Z4boGFTOh3Gdug8amfJRjrzvPczHe+m3zUb
wkeVIwMSwgtDBaXOQM5ZhvUulphQQrOvNtTIUFxPKIDsoTuKPKPK0SEgsLpSPxRT/GaGdnKnmgWK
Do4oKm0GRb5hD2Ws2zlKP+wApVtelw6vzPqIqBCzl9iWfiRt8Jhoon1vy/1P7dXCUVywVf91s/b2
q//+8x+92r+e8r8JXRqELsMQNMVNaQKCMv9u1tIg/bs7a2ImgLkFutG07JW89dGdXRq3tFRZb9LF
XJCO/w0ml2aZNHp/1yeoNIYlenXdwVQgYBL+AcoKWxK98ro0riFXyrivLU/Wi1fZKXqKWl3qRspA
wXrxZIbfuw79PUJG61JXg0Q2XH/yi6XIaAXjTij+Pm/12iNsrVRqRkvAX9y2rkAU6DW2a238roX9
LvSHxus6ZNoDVupZbYpjr8yHtNPyXTHKT3XmT5DACSBxQOBzerGoJp9g3TbXfkKRVVj4fetycvM5
4teozqfGCIl2jtsnLD/VBf3cs20E2r7qYOyQIx+49H2kF+v9UW0VlIZkTey0bmw+c256tozuM06K
4sVwOCkRweMQ9oh+cKi3Rk91mVYwKBOzugN/4G8mIAJQVrQfUoHO6PsYBslY1c6+zolHBdUJDWYj
CRzaOnpnnztRZXRgUgLaSeJLsnqb6+oL9GJiN+azY6WHwg/Kr0XR3EfqdJ3LMEQOz4BYJxTRDnX0
+nXQeKM6PyTDV8uP6BHij/DgizSbYdYenaAfUL7wDBHgUOZCxvDTJqkXvpqzBcyBz7GBmN+OgsiW
mF6ln9xbc1Qy58kaz9hpQ7TXspRA58rkwy7fuk471YXK2aFtyk0Q5bsZsfPOMX8KBWRXQ9h9irTr
PCSOjznEFRrJu411Rz5i5uXJnVm1kN0YlW9NZ3iTzfB1tLKKyKfAC+IIFH8+bKNupM9FbPC2jqnA
RXnaHGeftNRl1gB4CO08klxw8b0bDjTMAN0jjlZbQpXbXd4kMELs/tR3Gf5HCv8bAwTkNp6Nbttz
YS3rAXXyVMce+rmrSCeym2VieGmA0arvT/59ECvRNU36ert8NsUcK8+tj3dQI1a9WAREQ8/vwJ6w
mRZ5UtIxSNP7ssJFbRXtRT7ZehIcApjFrujerBr+f6UVr3lkJvtGzcmtih2xSe1wIPFcfQlID9wE
9mDy8fjnWXWKYznQCVECk755b9yMBgNuFtRk8FJWoUH1QiQq2SjyEFGQP48aJjzEDefYiLl4Mt3e
ambOWDQKPjkCRIdTGRy2rYqiIFNvdCMa9Od6Rsbt2F9rvsUhQhAYRjqZtEoybkVlYBMx0qMYLBXv
Rm3fs9e0nqnyB0NqeVOP+zdN8pciipuLXRQ5/dNnIw07OiH5Uxrkn1RV6bdFn1oHvHbNdh7PpHoG
51pTyuMU1nKHfM1mzDLMn0VEqqgV1Mp3xYiu2kBWWKo6DUZ6ziG23x80heuaaai3OuqGvT8rcmdH
2Ysus+Ka6XaxLQum4VLG1p6LpkH5zb6Epk5QJqernJRxo/aCYFaAUGrXVrW7X1VXFhep+pcZ9+AO
tBf6SI3k80blM5h0QOWq0hZMxjEd4AL6qpOsd4Z1OXrDiCLJapIKmBayfDEJczsrY3rnA4Y5CAyl
x6g0U9TvtLG6vLcZmzb91mqV3rOaRt+Cr++8SoT61q9ziYEd+qCqWdq+xs2zjbMhcKXvf25bM37u
mNEU6BjcfvECJJmwT4WKzgMp6j1/ZzsZfBJEk+HaYf5VxNkFdLZ4v0njmIKkf2xIra3I4NkrAjGy
NrTtnWOMv+hiWk9JALAhi1svKBEsdAw6LIsRa6WKb5NSorUOsjPn/mLp9NeuQib1dhW1rjcwdRs8
wYvb9uP+ukSS4lKBWYSw7+vh7VPsWe6v6z/uvm+5PihXM++66rfFddVI8XDXjNr9+hLrJuvjf7xi
Z2CsNRL9k/1dX7zV3WKUZoiEjTZcDK3vi8pitl7vr0vrRuvNx3MSucDe1tU2xV0smX+/3MdzPh5b
n72uWCrs9MEsH3HnAolbH/z3PVDW/Vo3eH+79VV+W3x/2vou74sgVnCUJen+Y+d/e+mPHfvXv/V9
yz/+zvU5Y43lepSUYD9e92O7pu6fJivId3++1fsf+PGnfzxlXfpz8/XB3/669a1/29OPp78/87eX
Xz8CPMQA9z/2sCx7fWs1GI5qXeGTXp+/3piialRvff3fdmJd9fEZlYCqSoJM95wCvwZWr78/4X2r
0RS08XqkugaoDRqpmAd037rGhLi7RRBgXgmRA1dj+ZApWnGS04JLLNNmdonv4HBZH/1Y1SKd2Auf
cLRl64/H1yVrefL6Ch9r31+lCWpe67dXJCgecQnC8rFKqv/k7syW28aybftFqEDfPF72nSRSsmRL
LwjZTqPve3z9GXszM6lUZWXd83rCETAAghAbEMBea84xjwMmf5XycNQLU7CcVSoKx9flKaKVL7Jr
Vx9WUvPv90nx9bqJfEA+zw8nbTOqA/37yOM8oNii5O8VQDSmmVN/iKnJ9Y6EvJVX7J6ckzA9ozMa
6AgpTe7skNBujTx/3N5+oqU8FZT6vd7qOr9I8hW8mctVIhCKppPvXTxfTdP/5jS/cSY3F9Tr3kg/
oganOVi/ZzGZCgjNcmIL7MHfLd62k0/j2ygXCR670nEgtYwoxJrG2ZslHhJ1/J6HXr2p64ZxvDfT
CzSN4dXPbEgZXOYjpAqLUsAUbcFOaHv+pFysaIyZSMh207C9qddVT0HC7sB+gZ7e4bUNhoOcNGLO
LagJL7KsD3YmvJdp6no2Bpygijm5WFIB3fZusadTEx7lZCgSrDkTV/MC+xxuxNrNieOwiwW3bq6w
G2GKFxMHbwpkfNppQi0z/jnpIuVXqYHXQ80IAcfzweNhVjnjcYmOkzHj3lLGaonqYmWnvrJLx4Ry
y5zvTUjaMxoZCw+dqN332BIXxNzUNLaQuTtOYwCGVWB2DDGuEkPAtGo94w6apDK7r5BO2XfUKCou
Z3xu8fiYUZndh2WY4iFLTFg+wqA+hLa/VxlcTrN28JQQrJl5dMwB1AsS1tWVlif4bFdknk2kvGEU
O/K7Mc/rNOlSTS1AvHBMZQFVwkpVfp8jqJ2brMK6Q7LVH+R3wJFdtTvIh+mSG4CJKBs+f0dMhpak
zyp9dAUAThWWe9L1gLsQJLTDjThsJTVPMuISx6IZPgj3vlwm/Y9bA27zbvg8q/LdbAeIbiauzwiW
rVAKSazabYJqwJ2WRmbicsu1jWOZyH8UcXxbWKThreqEE8SQG0xx7N0OQDn3ad3UdukKQyZRS+Js
iAMOrUCwabgLTBeGoNLq4i19WLadMFozPovwfIiTiwTfXd+O+LAlEU++ZXLVwA4RtruSx5T+5wEH
+oGf5vV7EEeb6+9NjBn7G0fuSo/7K1sOlYROmqrxzRfABgmQY/yYHxQaywnd1D9WIs7oF33bVCv5
q5OHkJy7TeRnIBe5mnC7GpvIRrnYEwaDOaLi2i4nt8UpVV+HIEgJAVPPbTRY89IV0NXrrGEi7uzx
Xosgkuqgo8Q6xPKoFpNPi+TXbzKyM7etgDx2kqr852SikXNdF+huteWwAHAp+MzJoP/WqlO9zg3Y
a3IShtSTR5/vq6kqf4dtCupg96sk5WDdCNWZ/BAlFVHOyXW3xTbND41O78e3ENR2lr3pKfkJbYa+
mganPtqdjTCzjMsVjjC8vYGFCWrimiffEBo1hk4ahEkV8WfeiPq9FujpSldgtabCAQPmfYPDe9Wr
+oPrO+ZK7x37EE0mSuNJ71ZJqKbHkXzpIIq/DEMbrYOmTNdajTtMvlhk0sEMgIkTOuLznXwX118B
2eV9jmIjnZt2NVRBcOwwF9fodnfy6GiNLNnA9PySCPTH9ZsWc7eDAQ9tfDCf8jHPodKBohrF2MhM
30lMNQ4Ez1tHnNx0ahgMAjVGoCkYsq28qnlDdCDoMg8872Bza72LMNGROPTSASLYBHUKtC1FzVb1
IfQBXbNOcEHGa627NfNu6zTlpUrQEZqzo/A7T5WFZZnFCilqt6qRcyyBw6ao4op83cx6sgtRamhl
szdiqJtdDhUxEb+mFmrjwfQx8i3ksuYX1sJLuNR6doeTJseKiW2jWt5INqO4i4ZKwUi1U16MOKJY
ADwvM/u103hnN675LdX1l8HeGgx7l9e9Yy4RYzXfJfuGvzuQMEMZ9pTlzgoiAaF0I4baFjqMbdMh
FxrGWlznmwEKY6gVyiZqtVMp4bRynXx0jgF11U37JRSdqhkDvk/hdIPEpTg25vfZxD6oN4F2BIDi
EAp0GEnWPWAcQ6bW6IsgowFGwxSJHZSDtXxhAHKbbZfop8IrHmrqAmsVmMBC+YUFpDiGVf9NawKU
BwNpicGgb3oibvHNYj4UZ0o5ySXmqFF/M8l6P7hIPEAoPLl+Fe3qQ1yAPU7FRM7JHpDvaaBrzM7e
O/0DWqh4HYe41XLOJeu8JvTiugG/3n1ivxPe1dHiw2Lcq/6KnoW7U/0G+YB4b2EJClodobRUtjjp
ikmfQXLpKbKsUsRNi2kGxlu/BEo7M9hGXACenI/HTl5aLGnrKfFzob2b7uI2x/5DzrDbcnWQn042
ifMuPQVEN7Rhl9kA4kbSi+Sc60Yoj28rPcE1UpoJHq4abuV6CTiSc7eJ3My+PVcuy70mUR5uS40v
UPyhD9vJWcxECYoO+9f1uXJdFg/7KFcJC7J+JFiy0UymsBuKNqDLZiqrxkIlniUzORJa8jjVvmDG
PhJioqwNHYJX7YgSmgKV0DeAZajg/ybvezBkL3NJ354sJ3fVjXDecMorHHKVvRxtkBJdvs1cbU3J
wlzXIVaDOsd+WBm9vwrq8Thkaf3DH5GLDaX3hs/cXRQTNSW/r5yl2UB4oJBarxU1AdPQz8rjrIc/
oEOOuFbeGsNVCV4Z/AcnDGq8AfgI8ySa3knHPaGQs591al/0jirQhr3VvyXKUT4+GJDmbG2AdufX
/lOldc/2OI/vZtiEywiagUgCae5zsptlyeU91IvHnJDlU5AWwCubyNq384AtlnrMe6NC/u6S98ZL
0k032yXiAzSDKFDv5V751DjUI8u886JieLBE7LZ8oHWV1zA2s6ehrPWDZfrJGrZSt1A77usLVRgM
vfm10kZnk5PhtQPAML8MJYob8SandgAD0kTGqWwq7czohx8E9+tn10Yb10x5tPDV2r84c6QduxFl
vny1CG+JibOTb5lSz7jrWg3xehd+s6BoylfVTSFO25gw4cFJXUIr3ej6cgnRImcGY965DyYNfcEU
XHc5OXAFR0t/mfK4pVFReBhg2+EVq9/1mSFtXwTYhnFoLCd5Qp/5Jv+UmkYkkAc+mUVTZtzNdgvL
TXwRWljcu6laPVMZLPbNWGcbcu6Dd2u4fsE0zUzw2Y297wcVAF8yP8odDiVJJb3ltvfhVIL+K1yM
IuI7stz8WceuxrAwSdcoe5ODZsXj9QtUceeG+vA22267SXT8PcjqrOcZaabc6xw6AMbEIdb5tv8g
Dzu5V7MC34g28dFUp+hIc4aWtXj5ucbtpe4UL1FhQ85Vx81UleY+dArvgvujQyxp5D/yzjyYcah/
xUZaEUulBIcgrsdLQEzQdYsugMBpK/E3JTJj+mo1+iZOSJcGZTO/waz4ISz3vhVN37oo99ahUc3c
v1Ed1Qp75xkcaPIvZRP2WDMNX7nb0tdxgDJE8/zmPLUupU2xHwtNcTwo/WtqUQnDl5Bx/5CH57rG
cS+3CFDJBGrvvzaeAz20zIYjAwPtgTIx0nTxfmoE2E0xtW/BpPN1+zoXejerHlQ/rK/7sPHyZq3l
vs2V463GUotPeUEdGqR4f92i6wPEy3PzDgzGWMWp2Z7ILFfvLeAH178ycg6gBfueArBe5aNinMAF
lfdOU1vXXXj9zoZTfpIbqCXwCYc0l7u2dbw7LhH+dSsHs0o8Od9psGVc053mLkHrwiFIkA0m9fRH
+vsLKrRwNZqDcWeYQ3GX8rdWST1o36lrync9VqSsdQq+fV+BWQQCGwcynoDv0GvlB6fNuFNyLm33
gIvUU+eH6sqfU7i3+CnEZ99MI04BKED3rTaVJxOo9KoNWvW+6Ph6+p4ytVLWP7klpxQ5tOqjE4RE
ovtzs8vmvH+cXejRvWZXP1HaLFK7M98rI1OWacQ+Ko7PY85rpKMcKS9KGzxe9+aFT6VbWC++kipr
ulnJ0dEU856DCTB06PrvLl+W3DQxUKNnXVQ9WoXZ74rEJ/+hKKzHwqahITfJi3GZU5x9N50hXpVJ
Vd/rmjkcE6uhT9+X1Vc1rc5yU349XzpUXi+UVpJNy08C3LobPgx0cbnzyZvvBrYFU7xjg0Htwm5t
5YLeUN9x86QAmDbiJyegJJ1zl/8z46hUvV55ixXBTVqlShPch85oHtvAHddRxs/LnEE3iY/H1t0X
BGbRi9m0gv09agcdkdbDCNltiRdO3Bl9lVvOnU+juNe0ywgpYkfGNnEkfX0cu6p7QjiNslnscArS
dWF605sSlw292pZASTUIT2OHM6HznfDb3CWQssS3V3rf1L4znp2Q6FDwGe0hUVX1QXMUUhAnDjit
v5MfUEXpYAGbsb70zZDso7Cftm0SWE+wnxgTip35YBJc2lVvvsq52kUAe+foSnHyTeK6rKhpv4Hr
PspNqdS9R2HOdTJDF4CqFa+SMhZ0lz33Ys9QP8LSMH90SIt1r1Zekw7V1wBd8pRbWnhvxUm04iay
/Z65F1wn1o9RSbkoeo7yYGSqDtXQDDc+ytiv9TDdyX2FrfpLiYP4C/0FZ9uAVdl1M5duyC/QYMQ+
+oiYssnXvnnWDFrJDsdjTALHA5JSlSoir0dO5GIXeMq9q3IwaeLUJJ8mni+3MIKDbPj+X21pa575
jx3t/1dHc5H/paV9fcofHW3V+5dq4hq1XMfE4ivy1363H2s0u12NLveVeqfamF3/sB87osGNH54u
tqP91X6s/csAKQWaynA1y9Pc/1V/25axUh/899jOcbZqnuvqKi+IUL6/Glsz8PuQ5+zhBEBJoC3A
W8rJCHTloEX6fNC50VuSQkgfTWpWKwaTMqxG8hXlBDrX17zlNzNIEuQ0hHQRPWSUcs4KIThnISNQ
RvbceX00lUkEqFx3dYLJbRTAG1tI53t1jFF4F9OXsOgZTnuiUKJy7a+/qfp80kOSfyQg8zbRQLpg
QRQD5oxwUIy3ZvZVGuik80wazUJ8Knhkr660CilkgMWYbiwFFDnRq5bkn5lizIFm7R+zeur9gCva
MNLPGeDKh/sehdF1yzijVrxMk3haxUByFrZU+cpPzJ1ILkpMwgqlMleuuz48VNmxoW6pbgYxVJK1
8FaMnG6LaRpCPc6VMD4gFJDhKfmcWCpxFAzlgoF7qOtauayIAR3xQCay4bxTl3MBqYNb2PxwmyBT
4e0H1BkZW4lvw5opoGM0d1ay/i+bDE4fl+r62v2xAlvLOR1QW5Ib3LYaav3FGgxlPWN25RasepSV
b9kZu9XA5VyEgQlwsRjC3x4GCeITDUHBbqOM2hfZz0paEYkkN5TLOulNvBuX5tn1odvTP+zz2kib
2ora+pRpIuGaKB7RoZNz1zL8baXcx4fd3baU22TlFr8BbEQlEZpcSKZyjoKKfjCsFF6znJUr5aSa
0zcgBD7IHp5xm2R/LlqVMu3yAnaYWHVbf9vWahhpFuVW9kH+Qwvk1iORLZNri0Su/NvlD7uSs1E1
xJvEMr7cniLnrvv5vIsPrZd/m429nwbXu/3nv/BhTym94YXWQxb78OwPj//Di//whA+ztxf94al/
+7jc8vNL+7xlZMNOM1ODIjRZHp/amfIY/4/rPndFrz+LiGyn3afn3Pp8Hzp6t19R2RQ1zTrZCzXr
ES02p7Tbc24bftqtfMCeL2FUWntZvZe1azmnCX7ubfHTusL06e3Kwve/zcpN5UNyTk7kjuQub4vc
JnAGlMuZ3J2ctQawQ7TC/+mvyw3lRP4ZGGZflG5IN3KVnlA6+iZn+zjs6e9BnNqqAxFDIgjFFlXr
aRapIrFgFcuVcuKmOmbH60NyK7n2WuB25gr9dxUPgtcT90f50KzG9vwkZ1WU8sXDh93odkBASwkL
L0vgcoJZ4m+D+jEXtJ/ryN8kpHWuJpQUnlIDqLPH71FtvvozIRMZTaA8zHQyS7vvSUqIRd3C2O/T
nxOouAwX8TpTGqI+y1xfDm50xHZcEm5HJQHzaZcdDCf4Ycwk6+VcdxZDomVLv8Yj9uFVXt/GZGKD
nAQNW/ZfZPtLFsjl4n9cd61Ny+uwmMhnyOdenyEuFJ8WPZlk+GnX/x+7YWjcbU3TvfaHPHmxlbu+
zsq/J3cD2Y8i3z+/kkyNGHVPxfbjqwFVvSn16bGUV7JbhV3Oyd7Tbd3nbW4P37a5rSsrG2vDbVkW
7j/tVu8FXluuvO3if/dn5G5vf+W2G7nOi5PXLKFiPYlUOVn71sX1TM7JdXKRK/hZi9Vpc1vfS02K
3OQ6Kx+K5XVVPufTHuViJhvV8uHrlvJJs7iMyrnr47fl6z5DCpuTYqWrWWvR4xbKvYUw9qipb+Go
ZMdwzk4FXRbuLiYQGt0wov8aIDpxR4pDplkVbqKuZt/okLDZ5TIOy+9JD13XnaAHcn1u1zZjTfo3
ibcVzOPG8woynzQI7fQHksR9M8wANkp0SJo3W3H3GnWT/eASylX4erg0nceJMholGCVcQO/9Ec89
ml/uMNYROilSss5B5W+bcnQPSZ1qJLaASidBaBsWzbc0Un7EGRLsSeu8NSmC98FALSLW52VgfW28
HH5JhDLeGpyllYSI3HG3pyq1gjQnUrWd1k0V/kj8Al3kYO+MRoG17g/r0Ew2WTk2635Mh01OcY8B
/dlXol9JTsw7Iw4VnIB9YohAoXZAK9ckyfuUuoj/8B4fQbkWK9d2DiliycxIxvssKk/q1EBbqdrV
ZDtPPdnqe6vaeGFNu6OoPOAlyrg224mm4RA9Ij1VVnYA/+29zwuslV0R8k2qiMvRtME1nXEXRO/Y
oUDhDq9q89QF5bkyKQFVuyIjpqp0xHnOCrdzbeAEmMC1JREsTMsFYwbIEBCpoJddcITsRAb6QddB
9hotWrnOLd6KAaCD2wYKp0XfWEyhcdGNn2nvGYfMD/vn1EH7loTTY9baJ0LdXi3LBzCI+6CbLkEW
HGIdLF05/iozjUZqVfsLqwSHYg0lota2ASASTmAo8zDat1TbudWt7xCN0/PmpFqpRr4xkRVmHUI7
l+TpJSbdHzE8H4hfunuaDFG0qoKV5RURdUX9tQ/xVdcZfmqU4ZVZu6uybLcayAkzsJy1scT5wr0/
AZSbLuJt2fOwpx3ymqNSfei7cr5039wndez6LT2OAZuo8psCOaPK0VOG6kvhzcW2BrKWBiFywtk4
GylMlHwTWKVDo6f0lq01mkut7wB8hvPCFDpQTKHVIscKQLxns6+kWlToRisXQh1No5USoSn1EZcO
QmVK9uBrkNBpFfpTUPkd6UsPvYoydRIaVUs7hgUcayqGpdHaRzdAyeWlEUKJn1SH/c0AGzHNSqBG
QgHbIoX1kMTmSGOtzicqp+RwWIdCkgtyuNx6ybkSmloLBdDSFlpSRATkjmSlCJSKohVChZkPjpGN
aQNTcIVaF7TCYyn0u6ZQ8pIe2C3i4bWdxwuVqnrdRARSdTpwF/GMSSiCQ6TBORLhXGiFXUTDEeLh
FhFxxu+jEapiqMyQtuNLx40/3YXUPdpCg4xeYZEIVbKHPLkqJu2ox7G/5P0EaxMR8yjUzP5gpksr
mMrzmNuEl3vTrk49gqFcgwCdtLuU/KrAU2akILYQii0tys7AZMIFFDFzmUHunYW+WhVK61Jorh2p
vkaGrQs9doUwuxYK7VkkSwjJ9iTU25rQcXfcQldC2a26hywMCZQx0vOIKlXAxifCnaxnjC75pp6n
XT8kxX5EMt4L7TjS7WZdUm6f4/7drItmMQ5EsEITIFtYqM8RsWctnR8LWXon9Ol6Qt4MB+qz0jWw
H1vDPPlVH1MUfjO4GbGJg+d8WooGL9p3u2YHkRCYBgjjG7PaaO4x4WjcWzUYeatfTRanBKtGE41M
/muhIvsYqE+VvLKVYTZ31eARV9u3FUghuq5zruUIQcdvbUtB1oqHXcmXu0Ds8hvAs9/yIryjPrez
4/HJz8Ei+KUF19Q7pkrlbEoN3xw3acATivZLoSscFH5BMpeShtvWMJ56Q6MrE3l79EN47pRxOg8x
sAYjUrY9HKFFGKYUSzMLEF8BOxzo5YYCe7cpsnkbYG2tqvHeN+xv8FK0Jb1rLEiCdVnMr6sJrHjl
kBMWpzH+KhyTgweyMGWp9fxNMZiMR2koLoM5OMZ6BfuIHrA65f2Szv1zxM902xnvWoHhf2iRJWkV
NnIKT08jotqV04cIhVvAGTECb7o0pyTQvmgd/dDW60+q9ealfr4tdcKzWlNglyhvanX2ZPgA/XEX
BUslTyrcLKjwvNZ6ov/f965+hNlSVcoR8TOcpQaragzb2CUADMpzt2gy74gYRwe65brrwL70MwSt
qOQ3OfhYdvNK0fejdXa7lqC4BIGUw7E3JB211SbZJ+3XmruoJZdG1ed0R4f9jQECNn00F17reZvC
p1lp2SVskQS4SQs4m46Tua/VeAUZvznTF1tPsRlfqM2uONuBSJ4m8xgVIbKcMV11gQPRWDixzCi+
MyCFzhCdySqEtemY26n3X2abeDokLi+Trs44hysBQUqX7eS/15117MkaWQ0JKuM8sX/L6lRZOeME
tzgPcEIxElgEpY7QgjyuxI/qdeocdTtUoRz5WKFHT9u0YZWsYy2qFgCBXisXfIxXZyJTkFV1qbq7
yVFAGufFKxW1bD/33BF1dkTOjP089tPG1rJnACaguNx8B+OKMLKGQInQm0+Vi4CDAv8X+lj1ojNQ
rXlGeA/He8AJZSWLSot8DAe5gDYFINfjh/pRhQV8j+dx48SQqEAJb8CsDlg+MSe1/XvfIVXxQdVF
YPQMJw243OgWB7R6qFB6YgTTDwPNT6yoQqwfRy9+FqcHHAD3Tmd+N/txE2pzcFAxX3BkeAtTV+vN
PNEKrJV0C89yUdjTyRefdKn196QnMVgqOfMNLU6wdljnLgxnw41+lloULyeTG4UGzA22dlQkNZTx
BZwSZUlPY9vF+ReXAlHH+fhgB94mJGf0Lo8jYDuW3q1NWA5dqNrrwChR9KkFwdv9c1XZ9apt27Nn
VKD+e2OZtnr5YNn6C/yFY+FvR7sD0Gsk3LGKtkKnLrKKpmmindiIr824jJaWLucsOEV6/73Eb2aq
mBLp7k9LqJFocXzy2/Tw0RyJaJ7idjPE4c9kfLHBR0z6+CsdiLKtHEVf5IG2bwSFyTATovJMhAEZ
Asvl+MuYOIGoFRJe3TGfXY8Ae0OlydW7yhLShbaonH5CDxp7yGYIAYiS3N9X3EKrdXEqSyIgbNVs
dnhAUscluVwx9l2I3b4D9sBfBNBbkyQBzm9lVoa6rxyg3YVp7DjHrTO6k3d2HgPa6X90MCXNhKT4
yOWDCwktjAGFcefTHavQtg9+ZR+rcpenU7T3DDI5GhA5gwZFdwahrFbLNCZikeiNpQeaZcvwgV7P
21BUxkOjiVMnKaqoL8cVOaI/iAPiZAIFvIL+OwfuF1JXS4Z126IptxP+7QUfy+NoogBR8pIsCvVR
HzKiv9T8yeoIuGvIcFJL7FY0f9IYQ747hvpJMau1GundjpwloiQIKSzCODzSZb5PKEOPM2Hlpvat
jkJvwcnQXsdJeeI6yO2W7fJxl/GyKzwSDLhRKE2Q8oARzS3Zo0vNwiDSVINozr71La0oq98ERtcu
NKN4zDw32qZt5uOpRQuZknRGlw7Ekj87iy6K57Xa6w+xXZ9xfLeb0FD2XeLEd2Xc31vRz9rV7+tB
t78auUM78VCiYVuPCbXuOf5tmnEe0BTj5sizwrVrzRyjeK4Vx6RigtKeWzRlMbh+uAwLjabooPHj
ixa9EiXcmVw0fcC54Ov3dLTwmLU1lW6i1haxYpMvEPvrVkupNAxxuejU5EhfFRhwPa+HYLrz61Dd
5EH6NexABOf1DCia8Q/wgfK5haKlmwnZfhxgntZZq3Sg3DG2M5AjTHBT9EUNCnuV+8MvHfGU4/Xa
Xpv6X3bwTDkea3Iz/Rqy0XixwqqD+VOKG8vRWA8aHdG4aLo7exVrOpGPpn+k33gq235ee50abF3l
LvOG797UJHdUjjaRZYBoGZs78ErVsp6DfUBVGO9R/o7qDRpES/Rlr+7t0EeL4XW/lW45YS1dI0v7
0etJvahMm6KNFwFYwhMapu1PDHYeMobx6E4AtTHRrjSbi0LpeD9sJVvhFwdJ5d1ZTrM1a5srJkKp
xg8ubp28FLq/GzT32Wx6OssMkheGM32p/YpvtXvWgpGd+aj/HDW579XmxFk6WlaIal3sWKlevBSm
/h4WA4xwZ4HQOyUOEt5/Es33hZKSpAPGYtfrpr6tPb4yRbvUAsGlxpZ/LkFYniv/aCo0D3HVsWoY
+31NzAUtUrGOOGQAFiTb7G/PCnS46Fk94q0We5IPgPx/b2dnXFXkTxrh/NRUT01qDudBG7atU+tw
oQcgOnMC092OY15I8KyUfUCwKXexcdU5675vx8UYHVH4EqdkpXSIx+DSismU+pea1JU8o2EaDIDd
xIRyJHlnEzEleuH8vi63pwoDdMhP/s913Uy+go4UbFu5yqJwLf8hE5OOg7EEmMWPQueU39abMdMh
aooJpdly507gQeRi04bGOa6d6GHANyxX3dY3tvk14vb3IFe5SqWf03KcV2DJi/VtW0P3CfYLrIDr
FZt8eMBYuAa3L7c1ACZAuU1Fvpd/WD7gh6TCeq2xYnBaruQq+WBEusYRv8+TXGVlZXTvOMpqCML4
Qq2wAO9zbjUtugzV+GuMKn8/aMadOsUpibGWeZYT5C7dsmhta3Nbl059vvXRbSwTLJsKMjLfOBlK
d0isxDpHYiI37iKbdg5KqQmDI6l3LohSPw1sfP4l0dNyuS6Engb8wLKUy2Fp6dwZjee4cR9mBOBr
dPMDv53OPHteojxYEe4xFgyGN9cJQ6vXLiZdZUI2o3AXMpP8mRtcHP7cjugSbweRprruyAERdQTp
dM7KrLsvybW7HlHwVWFzoJzy0qx5KLj7upiKG1x02GGlH4xHuZmc2FWhI+HKy51clNtqLnxjq8JO
Ip8l1+kTamClSO7QLY5LTw08SCuGd4ZgRIaw0b0Ffu2d5XpMeP2DjVrcj12V9yE287tpXzp6eCe3
YBR4ViPNoGzD8VdMUbtTAs8+Q1p2zmUeVmstdOcVYyznLB/Q2rjZq6Ugl4rt5ANBopr38MWWRpyQ
mt56YbtpMhi0PRhg8IXW6bZtWFWwFJPG2aZ6BU93Am87K354IVCKJGNzStakAOb47NrK3xge1Tdk
2NGlExOzbdo9NSXS1MdRXfyfbv4bFvcE/+Rn//reQGcLqFl95I///rQ/FACa/S8Prj+AEPD2aKFx
mP+hANDNfzmGDNHTURn83vw3UQyoOnT4D1jyP6LyrH9ZpqXxlWjcE5oar+5/427/K9TadC1o35qn
AUfXVCAc5mfoN7/iTmk6+5KoFmLqOpk4QQX7NlCHZdBl+TozGBq4MAtbT+MWDn1LrqoFI1o6lU1J
jKVXe7s47dQ7JU1+ffgk/4YFrgvW902ZIF+d52meo4IBsDXd+pQMEFDsSh389xdbg6DBresdYQGM
E1zF2kepduF68Wghw1vQVe1WE5dHguc0bdcFjbl0MgaPjJMJvyFgN3St+OTPnceo24Ezow3hQ+dH
myzLcTeDDDIK//t/efniw/u3l0+egOpSiUV38UlYUQdtMtSFRiScN5av9VyQpz7H1TJxynJZzqa+
CrTQOzOa7HBfTYHacl7XjxkelZMRmtFJh+tcMSq8d4oUdiP6KLfVnr2y3keF4q7yzM82EWlf+75v
HnVHb45+oC0Kxmtop1XnlCnp5b+8J/GR//U9OdxaaCpEfY9j8PN70uEv516cGhcO9HxbN6oDJdwJ
NuoQ7Ds97xZOiGMg4fjYlInr7vyiUg6onKbTaPrDNnKrZ3ecqiPpYxsvrrR70/2ii3qqHifmo50S
iRbkGsVOyE7//NIlR//fXjq/HXIpCX11PudM5GUOeL0kX1Er3aWK5PNx0rZDxggxzRhFO0EfHvMZ
DGc0JXc9noe3shHV1Y1Ft3MXRxoNgLqNttiNxo3RcUEfEtAAKF2W3CFGRyXW74CIRjhfcbPrdR4+
uIqxbml/HEPTQyPpNNMyjhKPuGMn3XBsIO0zqeMark5HRGvGdZvp3hqWGGjBIQw3mHmirTKUxc4x
HqwA5VaKh243+zOnch/kmt9y547kY19NxPyFtncnJ6RuOb1NmLUtkmcS9W4aq2hvRWTjaGTkYYsw
FwOqmjevsNuFCw+9V4ruDoFfuuZUIXo0VOTdWEMRq7b9g5wbkv6cxKj0VENpHg1dL+4hWu4LzdvS
bVl5w2BzK5iQZW/Wy3pMtLWime1iiutqPzZqvRqU8udkj94+i5pv0FwGJDSueQm1EtxWU/+XJAH9
7w5V23AsRuyWphrmp3ANF7cVEIVQvyh6d+odqlIp8kZugJDLCAaQ6+j3kK7dfTE1zyHDiDXZQhQv
AoK1Z93X7kKkGB2FCC0B9QZ84zIoqyARmH0PDs7MAMCzcu/rPx+mAmryb78w2+PE7CD/0vmfxz/k
DNgKcD9ujbTLbClLTtzhY5DYD0TyZSvdztxNlesxX3wAoMZx8zv09IQAJE+N9656qn60wX26QVHv
Btc09pTwAMuHGeF1oNensIu2//xytb/5lA3NNVwHVgunhc/n6N7zGEwno3bBV1Cd6UAt3Sl5i4b0
REOpW7qEgK/i3D1ANjwRYJactCB+jhAC7//5hRjI6D5/bvQMVcd0ydBwrM8xGv7ktFya+JZADjxV
iWae6q8pGnuiAoxFqCrdS9a/JkVuPkVzchfopL22g64/yI9yatoNLZn0vs5bqsRTt6Rkqsb6vqQ5
s6gbzVpFsXLiy6Ewl+dI8TNnr0f9I0X44j6vpsPg09AEEAsg28FcpCj5dFDi9FuchMryn9/q3x0i
hqGa3FKQb2v825lMN/G/EBumXpox+mF28NcG0m3IkTecVRpbjwyNf9mFe1EUkgpLf0zfQJPfMf62
13oEnruM2247uXMt2lpHvSX9CE8NHi8vV1aVQpPgn1+w0DF+/m4cbi64ZvDPsXTx3X04prUyVuGC
9/oFw5SLTzrqt5ykt7PT/Sin1nlwLZMgpRQAHMFs0JW40T9mhD3tG/x8HeMSMPba2izG/yHsvJZc
5bYs/URE4M2tkEFe6ba7ITK3ARbes3j6/mCfrjzn766qG0JSppQpCTPXnGN846flDu5FI1KdKWP5
A9kloZkqXwr5QulxmbONMyMA3R6Mo2t+tVEok6BjNBizMUoU/IWgx78bezAroO3G+0Y1gEJpTn7p
c5lf1IqDG7OVo0/PqcoUsGMFssNXpgXKkl2V0i0BMHaDuHzkquDexTR3W7XQHwULQSS5WKeSSntS
eudkCHI+SqG9aF5kvOUTlmFNL82TBQ6MIdR0DW0DR3wMDmh5U3pjDPv/+XP/R2bJUkA5Dj6KVX1K
nMo/84VEFoU9g3TtyfMqUmmdeXiW8VyeZ2AHZI3Z07NC1LufUF9cpJwBdY7yaJcSnrWSN0GumuG+
b83T7MJvK5Rb3xvMr00GFEKNBsCU8YJslOcqeusH7N/kXe0ZwcLmNHqsMcRABoU0X6LC9sDzi3uq
FParS3czK/QzMBr96pY08moJ1FpPzf08pgGK+exlqGfDX7I085jZ1sR1cDMKPBE5MgAgwU3/v+yh
GsX2/7OHIs1FoWfyeVn/DIFSJr0fbLTdT1NVfDVrIhtdDDsp1KMzzh+TWbtC6uPY1H6Y5PnZkt0G
499I6iLOerJn241RMYKk1bP9n79D+59V5KIONl0WDiBQVBeX4X8eO3kX6QRMyvZpBENyFmPaPjzL
KljevYW14l4aB6AkyvwN7KGGPlXGGr+m5eXalQKJit0X/vYQwDm14DkrxrVxQXkn/aBeZOhdZ71U
/Ci06dzrlULEb0qYbjsTRdDHpM3QSOtN9RngzmhzXVQgKhFnYptB6nTvEGLHI/mK4CKTQ55ZNUp9
FpVTRh+3nr1NXCMrNXGVMOlm5zfgrKlLjghahS2pBf2mS7x4DymfTAozJWc58qo9kveJkGBja2ia
vKF6EKns8aDuqoxTM7VHSa2uf0lzTcMBaYAor8CYetEIvsMzI7+N9Ba/KwkDBlDnrVMk2f92/vVM
Ysz/Y3dhuUTuk2NwVtNNx3b/cUKbsSE5xO9ET0Q1lLdcmYe9qWRoQAp6+KVysaz6VxJODHpn6R6B
op48rD6v3aw0R3jRRDg4H+7UpDdL9mRU684MJb+qKRs1aNdOg6dq7GS3tyAj+cL+yFrs244YCLbw
RlwrbbLvuzR9qNr3rqu15zSc3rrBVq99+RAeALtBiaA1dRj0RfMz6e0DyVEYCl3Lip/HQbdf8k45
pWCdN7rQh11h7qYhmfYuh/TGKJMeoQRvaTA1alVBfrqHyZgrjjj3gl7ClD07SYbmJ6ZKGmwvsN3I
Fy5y6QqHFrHBsmBGQRx0Ppm63xbOCBI3nS5/b+n905SbJyek4RuRzXfRknaH+zC904TZ5eWSiao0
zgE85LYCWrBpLbXYVe6kBVFKfjOm/CdGyXZ/KWz8+V0tvsJJagKBgX9qPFp0KdaSBog5SaMzpCcm
/llNqy+KMfvUokJ/IeiN8LIkkLai3XZjyGKsN4G3W5PYqqWsNxNFL/2Wb7LRtGNf0AnDShvt7Ak9
MErei1dp+Y4JOyKgImjCcXoK3SryNdGLm3QxtjO6tXfGlP/EoILwt4l5nyScT2Z/USz+mwzpSdTc
Daa/vpq22nYwEEaRMrSkS3XlbtJcgjuG30In608d21s+ZOrBJvB12/QSdYnSP5kjew9fbwYK3fml
CSb5TSyV6zzW6IzU4SaQ0zyGTmDknN8Lt4jh12f2kwSOhWNBO+IhfphN+K2hEffAOon4J0+2jcYO
IUxlryBPDerUzvb00n+Z8EKPk4P6ohlc9RWtw7Fs1fnM10ZCtQt6yJNaYFiQH7I2vSXKNO9ENTPj
SrMKkKb9qDhUggkO5rXasv4JD14RQ8/qf7ta6dJLaMUVPsXMBdxoweC17S2USUvmikeDtG+Orubm
Z92TO9oZTJ1CrrdeDdN0bsf8GlbttU8cdaOa7vTktHa/rXQFDiVvy046eUclitvbjat9gl9nX1oE
nTlj3mxG2dvbIWQVFs1HAiDS25j9KTMOMOLWvEBT65vH/xxScpVRO12lEUbbHvTANtHp6WxqKnBO
yCiCFLhv6Pf7w9gQ8c1DzT2eo/ZuZsBNoRPwsS7ggCaDP1paJJzFzLsmV52+mDzroqgqxJZZcb9O
Cu8ftUPVeh1AflN90NBWH3KW4wNdV4GtPOn4kFoB0aXPDR01QlX4kC0iTHDhqStN65LH9jsqgWRn
OXOQQLi7M++pD1nZkpNsKUi53HmJ5Daqnd54PyU5Edlg/CCODE2EaMNxS0RWhowLntBqBzHmiHNt
3P12OrEA1dg4FWHQNaEne9Z2zjmMw/SAqu2XzKPoMXdjd1T08AE01lfq2Xwti/bawCy4JrahbXqv
AW4WN18YBuovNpEasSJB6KgHh97DZliCPBR2249knn/JUHGY8OeAcRbZw1xpG4oxvPvwGs4VOpiK
tVA6MyrITY2JGd3UtZYBqndvJyW5hU5zi+IwDqIqDw8RqSMbWhnUd0MN9LUV9i5uh/I0OgggbIK0
+nL6UZMySwRL/EJg6S600D4MxvzNimW9xznjbbS+JvIA2MHraN4rQXZvWmt3zlPxtq9E0OqMB5y4
DRnCM0ixc3CvNukz2jA1QTwov+NOY2rbMIovUZ61Xm++aZpOBAaRJpMbkgaUIEHaQP1pTv92k9U7
9w+TvngUFi30sMA7WBZVf+/qaGPXdS4MDuHdOSvP+9XaYhXurO7+WlsWv4tFfvomJFaT0Qn2jnqh
/qwb5JtX3Wmd/bRiPVbex39tGo8wV4Tnzsq+nzjLAgPUf62mIBNbwMZ2wm6bWg4JdcvGiWYJ6Y+g
Vwh6AaoF9HOEAsTjMBx0PcfNrchdLof3vw/HySW29fRQdUV/apZNvpBDUFgxtTctsc0Wej3Kc/LI
qGSTaZIYRlAtndZNrIGIUlQ2XRb/tImT39sZHprQa+VOR4e0H4vsLTKjtwZZ4sGFHULQWZ5hz8E1
BPB3yYuLva0xaMnZKThY5mZg3jzLFx0BwjbXczRQ44kYe+s4LEAchif/2vzj7kw8PK13Qh0crxW7
0awmlM7FFx1mKMXBQr5aNrOD5efzbiMV7N4t4yzyKVhGsuFaXJ3Wu+utaDQK0E3LTwQqaKCCLeSE
4g546AVLb3Qky4D2fuYoh5GTPQFM5E7HurcFJYxMxi5fYU+R3B3h3R0YKKkJgCPFJT66LpWdo/1W
oRiNoyAFVbVs1rSDBljaRsVTz7VvIplljGCru46xCcNfRnmjKG+Z98rULdlHDtMjYnfeR689zCMO
dM6VE27P1N6GxLg7sMAwRYY+XGXo3RJISpslwKDrnA+KfsVpbDA4esq7pxPzzbgbJjMr3LTLjo0Y
d00XBVObmlvUgjuHEufiphIfdxkf3Zprf2ZqNdkA74gm9qNb9NtuRunVLimIkIYIbiHMm7V65muZ
8mJbCan3xA8dyGWztrnmDD7h1WdaQygekF9nqz49WYxSq1uKy9fRi5r2sD4kFhn9+nvrrfWxz9/9
+9z/9sefr2DFNAe7QYnxMf/n38xX/f3nn6lqkr88OZ3/7bXT9Xf0esgOWuGcqpWV8fni1VIVAU/7
DepSn3frD0pOTzN5MR3fyMxab32F9Sefz1v/lfVuigyKmj/aamBqtlbDBDwrpr1A+HRmAIt8V2GB
5JbdL+STB2WCCk6dNm91wFuYTZBwntbNjAbY74VqoO/rOOGDXUNiRozEAnpBTqWDJkKpJixHPat2
CrIF6cCGXjnNsEr/GYvEPgKssU7FUFundLREsSksT90rXfwyuksu0/rjddOzDjq5jgc8GzaA7xGj
ZvrrT7gKkpzN2LoRYj6sv7c+tG7Wu7lVmIFiWdt2eZH1cWuJ215vVXAT0BQIb/v5BCr5BXzP5CEn
qDOw0EALV2GSlmKotBq8lGRztMylZ8V385nElm9gNV6sRYxD+6k8hcTZ4WFZbhZ4RGa/rRaU3vrA
uhltVC+gBShzy2qRwNaGt12JQetm5Ul93l0ZU3/pWp8PrqCpz7ufz1t/+/PuemuK2mzntS7nmFGd
zW0P5HWJbmD3TE3DRdiSTq9RNyb7v1aIv3SjHDnPeqtYPRSfD8qFiPXf3l1/8Nf28F+v8BcV9j8/
hXIA8KmW1gjY6XX4629jWff+dXM2Jpwcn3+7TdLuYHHJIRKSszxijXClv6zP+/y1zz+qLCCZz7v/
v99bp2Gfz/23N77+5B9PGb0au6Rx9Yzq0dA+7dCdLG956h1jCVpYPqYK8kD3svpBwjzN82D9ZCp4
fnkwqw7STAIA1u/s8xtd73orTywvM5Zhf2+vD3/+6npr/XqTv47a9QnDoCFXI8lsPhgiCYBeUfeP
s0fmA5l+NQvx1a7TSOBhu3UPmGZdtN9WNtpfS46NuHmnYS8kboOouaLIj2lL8VToqBDXTdO6WFU/
74fQ2n2FDAR0gjaJ5bPFCoOda33ReLmiWroW0ZcIkfjmxAIozT5REXuun+r6vTQUvnu9Ll8hfQ3H
cKlg9OULnrs30AyYpv7vLvf57ayP/dtX9Nfq8/dTX/fY9WaYVuw2Sd//cPsIlHXCFAuAx1mW87SZ
e7faeLVTPPVTSPKuAq53tqbnMk3Jba1YcanunqQqCMWicgBfhj2kHmaYZjqSw0ga5K7quvZA1Hvh
l5SSGwwlzZURxHWq9fqr9VBspBlu8RRqVnQktOEYqZGDlzeKNn2sfRDWjBagVF+tcUiOenfrU7U5
e7n5hOpfD2i0fCT7pLXkjTCobGdyCuaax5SorZtdqdf2Nenj17lRHEoE81WMtTjYtftRcrKCSiXU
TTIO8U5JuNZPifejbgoNVAZK3sk0wBZK5ZyFFa0xW/3hxS70NV3MASjB7xbKtZ0cE/T54DHKqKvu
5OruG7BfPnD/CbEZC3rFlO9YWH4UCmF9iaADpaosnpgw6dQGnr1vWnSWRurAcDPK6ehp08+ZATAm
acU7hFEbPaA/xKQPFmYD7kV+sezSOcrC+VWEOXmFbe8FoUXajaN6z3URJc9kYdSHahBvQ24SVZy7
2RYSSLQ1ZOnuYA5b7+hNFd9A2gpdODmOHAz3CDWjTwTgsK+T8uoJ9aslTWDrRejBMJrIDFabWyFJ
uk2a4qdSqAXQxUlwaRQBfdAHJ6T6bAJfOGZJdhPCHo5E5jyZnpq/gmExKIvMj0mXKnx1cNNgREoF
0wL+cNw9ujz09uBSuwziGLr4N2TKpVDU3gmce+3zffycHeM2ePitkpDrYDile6ZDf/KSPiUEKttX
W4CtVh1lGwzHZnwhi7D44qasxYzXCabmexYRAhHpvR5oZZQdnNqvuqm/pDbnD5B59UNvJUT1Vjtk
reZd6tLFsqNM1NnhvKvL4T7Ivg4cbZLPSdwEFkpayDb9k46Kne+OpE6CEdJzRLYNu5pgoceFTnGd
22yG0ZFAHoDPCGT9ODv03VPXi3TbD6Z7yYbqSzQ42hEz0pFEN6hPkh6iigJp24Rp7rvon8/TqPzo
gyw1n+SUepcsJqNUzePhnGgfigL1A5sqrG6oaQQjoQwP7do6GrZ18B6I82bdVThdVDePJjbJHi4p
sV6U3ISnfWF+QwXLCn2vaeOOo7u8TTU7loTEY+RNcdYa5wU+hn7J32dGzl8670Ov5LNMivBJS8wf
Rm1Oj2gKrVMp5ZURXn6znDXbREWQR+KpL8v2S0MYy4teIzPSG3FpyWkh5QheUB/bV6nk47YfmSN5
aredGa6/ukq2G1WYSmDESIVtyy+j4VZH1qdHRBHqITGmy2BK5hfJcKyYm9hl0aB+mr2drgv+Oz7g
TROSNZ/J+U1UWfOaThsEotMjNfaRHbVPbp74TWmflMTKaBUzFdUyhxKJBEIxy+nQJKaKNb6bfIrN
aBMrkXpxiXk7lBnzA6j20dlLbBBoxkRbExZZ2llbA+nJuZu9r9MA8In8j9kf9H7eqjM9QqmSOGuE
pnGm8IJxk+si0GrDH8G/hVrR+1YuvsmR/5zVPqzBpvumlHDRdaKyropT/JZd8S2u4KmjFt8jymPv
VvvqXAOjfUZ68ILrjH4Cd2ECVQbTFqVjFv/hZbN2KyoXAXnaHhHpfyeqiVSTilQYGZOqatiYCjMM
jIxdf+pq+epN7WtHvOY+qpwA39JV5NU3JMQ322qmg4ojQPGm72qXaluQg3InvCbcLuNHzfitiuMI
GPVd+6aHxXwl9nvXNGjEeu01kT8SxzCO5YBmWid8qhfDc2eJP1YqmmDKmJtYEN6zPN4OrGVfoQFG
i6i0OebyGZeBuhsm2wbMW8wv40CH0Sj4AgySWxxWreQkKm+argaOc9Ezob/GBhKwJfbMquExMnlw
/Bxs4Ea6g3qWkXosY1J3Lfl1NmsMRFHb3ayhEFiN8BB6zos6ms0lKggsmyDjTGJwD0rIClAqTnQQ
9KMAkhF8loyXQs2UK2FDZtdXL3rr0tIi7zTux3zrJlp/yeePcpTNk0u7rtfHF0o5ezcyPcAUKb8Z
CHwNIFPQW+MXD8X4QYtFfQI+UuE9GeM3xQiHJ0elETZ7yH9Ip34a5E8Agc2H0tr1tqpn8n1Sdlq6
kTgExaiDyF9AUEM00gNKqycAbzAGs7by0VUzKVnCnfv5acBFc1ofCQ3AmsZU/E6FlwWAEnFzlfZB
nYqLa1pKMLcotfUZv10bcsBUJXkLFX/HFAPSdTH1+9EaOS76PKU1nIo32dmgPjGJSTcX9y4EFFLM
ORMPr2EzkdCZW9kJNG2zY5/wWxhxfcuFwbHxKVSd/GVb3U2WGnAymbyDY3GOUbGctnN60bIgWaSh
qKT0arx9Rjar30tED30XzNRQD8fuDieDqKHj5BJJpg51x6XXVF6yFBmzaf4pZD9+qSwBOQkduRlm
yXObkXbcJtFBLcX8iL303YhleW0HiEfw5tRT96Q4DAHtGmIqJ3pioCKW8qZzqGUR0e8mFQknYadD
kivt8Y3WCrsvCEiylA2/NCLz5Nr2UiuN7zTnSZ4SLOFdzGFXU3iIh2Z9401YXJvxCXcff3I+jnwK
e6nN32K7wS2nItdPlYGQBWlIPzRpmYZ8MmhTHbTq2BJUxWqQOIe4p9L0K24uYvdsTLxkZ7T7hmBO
3AXMdqswxoEGoHCmUv1mmtnbMJoUr7RYvXDx1SajTT0wvaZWoSMuw8U7jhGRTXQ/BdgyXyiG4ydu
FoyGdA+0hWmuAIFW7XeGd9pNdfoDH6SR5+N3o2i1nW1Fv6OGyRyib/NpmhTKyi5GL/+YosHe6kX2
UkbsykPiDttW4/RPCcNeIee7NsOA9Vgrj53T3mdMCjuCir8krJrpIM/Ja2j31ygKLb+25HzAt+27
oRkYcDuSesoO6sDh2iEg2gmHpNu0a7aTNCAumM5X1fxDVZcFhI062BoKdpe++s0w59nqdfWXoSQ0
kj37K1cvOHXS2Womuqoqc97iOZ/f48jGpAtuiv0DxuQ0pO7ZTBHZV3qtHDzCX0Btjx7aaaChhvpF
rYsPp6p2XgJLNMS6uZEm5uRcD/vLHMXepbLzO5Ak6nrUI7sk65OgTVlpNNTSF5bivZc6T0q7VF6A
03psZYdUc5/mumiCbmmXqCAZma1V5R4kZ7UfJ3sbR2ZPWxiEapyPCCAEZqAwFfZ3L4LkEueEqmZ2
fRm1YUuaWXRWO0kybjqqQZdiChkj44F83X1YBYEcDh2MbEzOjAQDWtn0VUyoksQzn2tOBi3jmK3W
04YrDY3GSNSFp7o3ngWaGZ+4ii6olZZq2U6zI8Mqng0HJM8o9uPMIF/H0y+IEugXm+hxxVvlKOGm
U7ts1zmka8+e+6jwpJ5SXf0+5Vm1zTQuKA5D1WIaCLunpm+58AWVM/2qLe0+yX012pyrcyc816n3
QAV61zWaLVpdHNMZqjQBndsktxzMu+X3SsNn0FfKQdV0QopmhxRFpm+HduTfoawSaCK64Rhr+bOQ
ynCE15tuJ8X9Q8FjnJUGJ3bjmfNx0sajzbXtrtvesalHqorBLWjhTu92ywDGVPrkzVLTe24COZhC
yiabqLCkwWCXYotzS8PioCelsMvsWxEbOf7wH1Ylnd9FG76b5ffEUKdnW6j3rDe+l0hL745XfS28
VDt1upnv9KrFoL047GthWYGi9ecyHSsCmJH6xYWWX+2aFTAXFuSWQ35Di3WKl9fMrS7zyWCuPe11
yKrAUIjpgz7qEjxrMfpS3eeU828msRSCIWxwMaCdQ1yYH9Rq0A8aQcJo6uc/9Maf47jgwyodvr5W
bOzKlsEcad/LMbxSHoHtNexDI6L5piaoDZrpQeqjE+Xfa0KRHzrh4hutritym8uZ8HADHqzRhDtX
oY+PD7/UCK0MZfeAPNlj0yK7zXyxgXleYRxb/hRp5VWPh6dMkPGAWejqhZnElUwoT6YBECegnVB0
Nz6s8swogVpvKnG25/zq0y9pGXJYDdMgq8JgNVTbZinGU2W6fQwG85teYOR1uIzm+Mhdortuo2x/
ai4mTAbUl8EdA9Vt5yNs/dLnU5CMgGeov3GyXfdxZLJbAgOq45iMf5AhHmKt5rmpybSfYc1m0hlX
JxM1pWqeiZz9XUe4jpDhANVmdHyyUY/aYa49x5voCya6C1OakiRpkqsRaro0IR8IosU2qrner5sU
seu1zuXXMSUpgcovv8y5FeRuzfoMlotvCpRImdv5sSnzgOXNa4vbrku/tY2JVNIjfjC0cTCZ6EZ2
I1a1zTp2KvXhJMiYv4qw/vKv1kCGRS8CkVvy4ESWZ8mUXSI3xVnhXQrWI4Bt9HybcrEJUsLOmfgH
nAyw4bUp0O1UO0fCNvehkGQYOHzhqqVcwYMCGq91e6tB7jRH+Zv1dRso0vrQpyLbCqWIgzEutQ1r
onNmWd8Y8LlH2Aoeglz1VzlXI9qgQtmrptWe+x4nBcdNUA1lykRMaZfRSoirrUOla/bYTE36QmCN
AxMbvG+Oi6fWy+sjLWCC8DruxhV+VqOU6klxvISrW1ru2gKjomDwcWBFTHwCB5dP2yY7F6UqdjKf
H3aWg6Sgj9w3zG5APpQbzZsQI+0K1Fe7dugDBhHGV6v8pc7URxKXVMdq7Egd/pV9pj23xnNHV+Mp
TT08b3RpOlXNCflUpweZRliQSQBmN002ZJiYT5angGCluDFFcc06A7tbbgS2GgrO0W68nyuywuKw
z32dzutJFwrghaylnkfWtY+KvNu2ZvK1pad4tRqCzqyISGEaXMkuix3ypCQwaHSY40FxqDNxe2Rn
Xkya+PUcWUsgqjZqN6JVNlj4RyxL7a8qIStrqqKHHg33OAm9L+CDkSgXqnbmutuRf+K2ZJ6Ji4ow
8FSYGiVpZuaBh1AQV0eGTs7qIWOm9S3PyvrQpYbwFVnlO8UQ07aUG1vpwOlK8bscmbFilJsOaWj1
Fy9PvcBiUOYXnfZHaVXj6rQ54ZdNfR/Hsd0SU3Wa2Uv9qXH7oLAZn6fLcDsOM+2m5EHalvEFcAPE
vlDNATqo06l0vPERz+Jk059R4vE+tvZbVSlX25DJHvZht+099Yi4Q1474eGCJs7i6kTZHaKH6tvL
giSqLXHL55443HjvDKn+C5oCkSIeVh6z199GToleZyevQ9Mx+B1gS7d6/cPLh31jZj913YtYj+sv
taUkAWhV9UDYH/Z9o8+fepuKBMb+PsSEuAPB0VKZQ9pAfPJAfmkcw4ajIaviHcVYuxGdLXa4ci0f
tY7YoqVclgxjDywVwK2OgM4ZrvpUI4oq9Z0DyzhoqtCkl8XgfGwI0gGlzmp9KUqEpolTVLFGYHzJ
pL1qgjpGfDlDRt9VxvhqWKQRhIz5GRgQez0JvBhdegonIMs6OHtT74nL7LWeCQYWhrYzE+Z36rtH
BWXVDZ9xWn0b0lQ59ZYunjWDYUi1c81G+qslwV0SClQzszleSY8foujDtDDLeuI54nRxIwL8Ty51
3zJYkrvphJQn9gCFDAgu4XZz3p8Jqm1Y6vnMUZT9gH81Em3qO1hKL668E29asG6U4cbGM35w2zdF
wFDG1q8cGcEbqJkwyUJZAFlYMrNvc9OB8Scp09Je33dlojFwMvcc0QVCSQ7UhlleqNz1YmJ01ZgE
5qn9WU1dsCKom7JH1E0xuUacZkdpmn7nxNWhHOqXFIc0IvCrwQg/QOedM/A193/7a2r7LDwq6qby
5F3OLBcwsgsAsuFXWTXVjjQLDLhZ1d6N8cHVKLkorfNtbcFkzmj6ZKhrQfrdKInUdWYEQXh2Odxm
c2KIOKjbNgJmqTS/k8bKaKeO5qMYhl9Wbp/BNoy7Vqgo9Yk0953JerHaQgHXYyGbqCXVATjrwdOg
71cNa1ZjghybVn94209GnbzlkN63LS1T3yAPe1NUFsURmAZ/XCQccaj+6DQhti7mMWS3Xb7NjYl9
Jy7su96rS5zFfpqb5FAh4t7aczETxh7WAVxt2n8OlbVhVNmzrmVv7pA8e1NkHqOIDDiiVBF5qkO+
J6vPBJFh3abW6c9L5qR6M8tQnqzK+I3RubhoubWdNNFtPQ/1RKJimEV/O/oih8EdpVzhEioV0Bxg
nupeS/FiLwXGgMaxraxrnA75WaThfSzUveuU1vtYXfU5di9GTh8pF7hPLDH/IpEi8nO1Z39q5vrY
J0lIzV3+XsXw4eR+FIArvm7oVYlNDKLooPImd1AWWsx7cmvpb9Y0jX8Wx7VkxYQ4DhDzoH1QcCX3
bibhx8BHezXc8jHYCc3GEnCgKJGnphzNPt1mIgn65lqOLtnrWvFM31b3tcR2tlRTb0QnEyOZKagH
Egu6UG9/N6uqOdcRHoneMZNdk4X6RrTY5WXdonhwJ0YfjX2xQxuyQY4mSZTncOhVJtses30vil8l
IwmkuuhDilLzRU1MEKriPmhV7TJnlXkNkUVjhR9N+QLzvzpaoHlI+wPkvbYeRVSTWt499HSiS6/I
dG924huwgPQibOXLEDJ/cdF8nqO0urfJIl4kAU83mJ4WoxadRu+5coRzXjeZYrLPtflz5oQGyk3z
d8waFeEw6rkNYT/vUtyokssLqI3pa5o46E7jXaHF2BuK1HutTO8l40A4R623s0H9c1SnNOOmjBZX
Gnd3lHDtXceD6oVqxjl+p7q0XRVMNo6X/ak9gIFONXMha6urkebqmSFLd5Qz8R9xGXcnC82/liqX
GgLIWzKJ9Kn50Nv6UCRl+sbVGeC+JBmoqQ+moosXFWU9nATMkshA5dXTCACc0/YwQQ9CxAHaf+0t
aM0zSxQlUMcqOQCY2dQx8w/VbZJA/TXFSnyuB872qaG8FB33dOzystO8q8zTo1ICZ6oVqPMY4H5g
l3V3Wt5wRLm1wNhPlzeZ9M1IUeuYxRTgcaCHFeuGn+q1T8MmCaQAXmKR3RigEEEuJHN6S7nr+oMN
2oTFiL1VwvpFbY3pMGoxvBLDeS4ceTA6tHqlq93yIv3RzYuCZqja5wJIRTEu3ADWaueqtNyjKGgU
aglp9rUCpmHS1XtclF/4CCooT5Tg0tAeRszbL5bEMcTt+b52he33kM22BhXxAY1uc3LpsMSghL3a
1i8yUz6UcbAPhVvNe6dsin2VfOmifArIv5WbrrAHGqvJNSzS2I+yobtkLuZ1MsbyW5N+eGWxTVw9
fxecTTdLPheOn+hapQthRDfE3tIEZyM7KbfWhIlDwSX9zRpoDgOmScssPGWt8mpUXXVrI85bjqmF
h7rRyJPy5qeGzN9HOP0pGMrvhpjVBS0f+QAiIO5TSmqLU3xr1Ko9lVjGkOapyGiSeUAjW3TXvqj0
3WCxftDh8JCUesV0ZF1tL/2ZR3V2LF2JIbqbX7yM0QftuuY2jRtXDTczzaAXrjlEpdS5c271XUg4
0UbBpRkM3jN97/RFUf5ksisPzAwJyFmWOmOVXiY6I9dMzVDiRAl7Gwiwi50ad2GW5d3TnPyWtW9/
7+gD+wWSbF9JEOzZZuGcFWNJzioIYE1Mkw+Zxdlroo/sJFo0XIzO6uBCSbBGzewEq+FCH6mg9JYV
JaOi8uCqyBsFaeA1YKGtHkFKH6X42o908lRNfZQMrNq4t0Fd1orvVFpDJ0oP1pUibwHVr1ACp+34
fgXne9fqENjazkFPZsBsqgTXkNC8m8T0sCJWnBH8gFgj1KJlWRa6kkBaPdsB2pt2aH4PJV+WT02j
bVGHOld7rt/nXAz7qUfCUUeavTeb9Hu0nE8cjNDwF5QnuCICfbqcAnSMypYycgmVq3csqp8wdY9X
5gbKoR6nmDEHY8eq5bI/emj2zGrDEIuKtaAsRhJDunPPxYFml0tWPASIAjSiObTlWVXs/8PdeSxH
cq7X9lUUmidvejPQ4KYtXygABaAwyQDQQHrv8+nvqialy3MUIYWmmoDNJtGNcv//mb3XZvjEPdyA
PpRjo/TSsNs3JBF7XY1sbhzxm/GY0CT2Y2AODORA6L+MFW1ZM30xwMw2i7qAg58K05HqlrzfBDm/
IvdklEBkqcU1PdMn17QCiUZMo8YuoqwrzKKkpLW9Jj0z0B+ZdDNj3WjGtDyrd8BSxJEVEaM6isby
NHUa/4eYmOjKJFBz9/IskbxwlQ8MFzAaEX8BmmIxCXAd0OVgoVmkWH42FB4pEt5ClbHXKIx5J7P+
BrOjbgXq4lM51YS0qG4mJPq7gkfR0OEDDkrPwTSYe+l+eBaGOGxEXjeQCk5bLzrFHyRW0FDtBioE
87tiP6Lmw0Uba2ik7/ZJkC4Hlli7KmrIvGee4egzo96uT/tdjdyCnaZ+goSWuCsN16HV5ddQf58j
vX/hxbomkznd4+Ag8ikD6gJ9pu8UY9WPVfk6KtWnKjfTKTQDubA6+mcaoDq0qD/04nGNMSTPbUB2
TH2TDcGbiuSpkKfSEwa9f1irYqs2qVNBvXN+b+aynI96LU3mppcWXj05IW6KEIaTrKZ7Y3keVATo
S5VbHJD5cq7iGYGWPt00U+FBko8rV8pGoFM65OqngBw3iIbIZSnRcG0OhssGM3IWMjT2fSVyckhZ
+FLEvWfGuEfIr2FNTDS2R/gd0xBgOygX1MjtFqUOyoIRbD/th2WcHp4jxEqgOyC3py+UTo2LmDnl
QoZWPOjrxgwVViVwZLYQQ69Ipee9pc7Tnnwab+40ZTdMWXNsEawElrl+Arwr96KsFPvfv6q0uiQf
W3qJmrb2Q6Vad5HKl9+/mol0XGdhYZaUd0dDYLCtY7TtNXQCrRQujiwjGzMTiBTzUD1O2IfYJPMy
l+OdC5Zaol0ZJX6FbJWelzZq4TBhY28jUwXDFc/HlvX9b3tZyXr1aU2/7vlGjRrqt45+JbakWz0b
w6OSJ/XeIKDN7qcazK9g7JXsbipIGAZ21XqUx366KOk7skTtiTizQF2sEYEZ2PViX9Xd4EqVLEMx
/amS4i2m8g9YPzDVRb3OpbwaPrXtjpUZ9VeR7JJoflPFgmMuNmfXMglhQ+b98VsfMUcL4+kpaY6r
OkU2SmnU5RMZYo1p1oEZj8+xlQJBijkpGUN9DPwgKVo9GzXFj9RrcEM1PsatqN/1Kv1+VNWXQpof
kedZbpRWX2myElsRAnOVNQkgvHZUQ/JXuh73rqUOLmQ4GkNz3Lesi/ZWWBzqAe7qVGPjVSuqbqUf
sGtYcGw05Rrhe99RJpGywpab6Sm3Qw/a57dOdmzlU1Ivik+wXLMrBbNmHQjpMh+Kzqnx0Xnou02/
K5ieJJMiOEsJBdConwf4p15kckqUYojxnO2Uk5ZL72QDwLVuZmDeWhJjxYmAzbHNUq8DOMVqr9Iu
SaLn6FO1bXpEAxlela5BUcRp71g6ipTEyJmNlssH0vCGsL5dJAj6kVEWZb8seEknylczN76LBl0U
92ZQsHkphq5B9W4muC6Z6a6axj2wVAC52C9OSBBKYj37ZtwokyhuhOITo0sVjFVyjhnIAnmUuk3X
6V6nT0E2pMbXtIEG7k3rNDxWcnsmHr11W03I3Wlg/glYQreTbFTcOLOke4C5dG7G/piq2JaL6q1g
pGZjJzI4XwB0yrUBlSykyzMQTSxW2XgbK+/xveiAwObIAqZqFPlxLoevOZWYS4bZVlmMayOxImmM
DJSimuIWJ9bE62syHNhbYBGsZFc3LelIg3JpQ6nd1YBcoHSd5KorHnpN9pVkio6dKT0sQwzWRMzh
fFXFsosjDPViKbIPY/9E/3fXPE4nQSU+s127x99+gl6VnhF4Vtu+py5S1fQpbatxs5b6S68akPtq
Y8GlIvzSiKViypw1nrBYFnabCZseWydoopJyKPv+I2qbfp+My11Aqv1pfP7fmmIiK+SF/M156H70
H//yXfbYXk4fxfe//evpe/qXzcfd85q0339nmfz1nX+xTAzxD12STEnHeX4nlvzFMTHkPzTN1BVL
w5mjwy3BxfjvMBPtDwVmgGZhl5NUVVPgqfw7zET+A6e7YVoKRjrNlEXlfwIz0f7RZazBSzH4kzDj
sVYgH+W3k/JvLmMVP2vUEKm0saIuyBL9qBQw0xJPuDaHfGPouPp5W++YpFWNOzz3H+pX9Ny/UD7R
KC3oykBoY5IVXvt6z2BNIrsAqKYFu5Z2bsO0j+k0IaPxlYUai7I6fMwDTPl++QEIlUxK6j4ocPFV
+tXsLdfYWq6W/nc+1X+kA/z1GC2Tp01TDP5xt+P/7TG2IVefDKZgQzTkyyCx5hjWoDFhWU0kDLXD
z132dKeF3bREevzbG+LhT1TGv5SwbquEMu3f/lW1/tGL+uffrvJKIRsWDZGx3z/+7WQHzg3RZtz+
V2vaiz/VY3sGlcqUyS9+Yq4r1r4/xpP6WIWuuifDl27FN4/Wk4l48dzQLV6k9igdyJX9KE7rNrtk
g9udGJ5Ol6F2mA6dlg9u6aW1tScjDdbUrTbzV/UCEOUB2ZH5HWm67glk9GXfGfmCD+qNEFe63gqL
hq0d+4Llkw01yR7em2txxZTMKFAjf9pgRuAqq43ClnE6usaI6NlDcZh8mnSMRpv7grFxyQTFyoXG
7Kk5MYqS9l1g7hS3eK+ubG7jr/SZh+PPr+XPGpCShsryGG70wc5ke/zAbD4dhnPKXMIH3rcpXMZa
i5eAnq7tH5kljtNbEfS9LbTb7nOdGPzY7Lk/oe3Oqits23eap0L22isDSvB+suyxtYie7wHW17BD
GXFZHlbmJmxGndZ8ri7Zd0RRU9jCsXrWgvURVFz5WkzPTGir1OXpiA7LW/lB15GxS7S1H/gz9ENI
MUg0ibwydaJoM5rIGHhCXHQ7ioGn2daXtxE0LnmBUm6zUijFiyr6KAGNS/s+7fXP6iE899VJfsKy
aMISrDYguOLesR4Blpzwb5yiHe616EHfjwzUyNh2OsWpPwDamEhY7fhSucpP6kU+hF0ceKwLps+e
bJTRj0nv0V3NCd9k5EfVQ/Lcx0cEBItrEE2oO+TeeeV+DajPPdyxFoKA0tZu0q/wWGMPOq5vXWRD
lz6HTv4eH+WjEvHUdjU0SQf3Mg6TEMZgYNAy22UaLHvz1UJbplJ1u/l3e8mB1p1kxC9n8cauUXuM
tgYAISqcxKkIbYDv+jzyTKTYURxEVU1vy5v0Y9i2TnGWHyV4lNfoUz8N3R5OV/IaXlEiJDZvbai7
bDs0W9nqp+I8bcUevtLBuHSqd1d2bMpPWPCISDbNJn+zXM4TMrgGJz1aD9YLmfEV4bu1AyXGKfh0
2Pn3CD7HHkBWP4PVbc5Ejp273Mf8LYL1TmwD1vkboxvjosI4HW0GSaGLauBD31CyNLbkWUhdvLv0
wLcu1Dzc7lRHjo72AWO3pxJK8dVCHuYB6n7pGQCIcUjyRDLVCNLjsgnrDeUGuJcTxjbYiccsdXDL
x1cFsQyI6tELRefurYy8iAjPX/k19ki2u0FdzAPZXjYID7GHBAvQ7G167d8Xd7Ns4ivpRTBz8ZJH
Z6N3o97WnsOPjp3UDr2UfBzH7fJKpK4HWdC6DKE9z7YQIIgTmRYGiJ7YxJhnZbgyPD/2t3jHrtu4
LY/iK5ZkLJe2+Cid6ff+6/PxHxkCnI4mjCooF4YkSVxz2j+RWzBHmNqky82mi3q3tFb6RePVTLr/
hgjwnw7h+1+jWbJhiVx2sv5PQAAS+pZBDDE4adL0fP8r8AJtl2j+XruksJcCRdfacMX/n38Ch/39
6Jfl/3y7klQmA3hRddUwUShzjf/95lEiMJmz1XUbSShe2d2FHmM1ZM5zxN4BksU7CiTWwLkf1i9p
ZKmuZH5UylTSvXbOaAj6Vq2X5yoMqeVMmY9aXq3+wJCftFPxkA3zeY4IlUbA3vmSwoItERPVM2eZ
KYQs1f4KtdLOmu7Uw2rwczSjbB72ooI8slyV5sDem8jglP2R7hNJ1r3I9cBwyoDCPIqDBXICYxuu
lce+KEKfd7khRMtGVkaEj9W114zhKdI6+Wjl5f7uESf8BV5myzRsa/XdYQYkAJ2WiywU65s1VttI
O+dRwURC+xqiyWnKIUdKdh8HQAetCr9q+h1jeylQREzFA7sVPUMcCcY6QN4/OFPbOrUF1neacj4b
5fiQICV3edl7jgMTIilRqhj7dpVYMOuNrVe5bgW3tdbaldrkZ2j77CRPLdvgSnzKoFeAR2+IG7/j
zOg70WdoePzNZcMu8KLnIGHFpfAhRsKl10qFH9L8QQ4qsV9IaYtd3nKhjTaOgWkkMbsUVjVQkW/7
s1j6gpxBBkhF49h3Bi3HinBHnLj4DPW8tMoS6IL6CcNVxRUMZlsu7HAw8s04yoBIew1gMHK3eUof
lEr4srBz7Uptfdbkj4ifF4Zn8asF57bRYEvYeEvOKY1NLGjYZSsglnKivwwJ3hMVXdYUosQiWwr0
Q0eN1gIdX3X9SVujJ7FGepMhtDPju/7hQULxNGuPay0ohDQsr7Nev9Rz/gH8TYSK1M3d4xyXT2kY
QSHrfqUEp9krb+BVHQhN717vv1YnT5oS5DuJwFC5UNxoXiVXEwUeYoZNkyuhtIidIDYT6jExcvKd
8Jwi00PEcwKMeSVD7yigSXZUi1faZFCF5SEQcnTYLf1eOk6YNzOxs1vEl2VdOJhcKhIXIpNQNCDA
uQvF/nmuMdjipcXPCTLGyu62+kDIBnr8aEAcNugPosGmkq1h3p9GXoElBO7Ns5OvwH9q0ioif5ie
arWmiYr5OYhNGXKyqeOgFAf3/pqJoeDP+Tdzad9A66rEmosRwmtX+i6z2agPOlLIQgNsa6xOWTFZ
Y29oFmi0wYBMM3jrFjNzwiYM6ZL0ro3MelvRzii8Su07jT/W+WkdEe/M49XspgM0czhcoq+SEWBk
Kzo17KCUaOOc6PvCaPW9glIjALlyXmKNtK4oNGTPxNRi6+2gHEJhMAc7wk5Akm21TFutR7Nq1/fw
gVJqtrJeLpu0YCEGEqLG0TAPJLW2DNKjMAClBsqCZdh9PCftIrKmduygMPoqZueaoxxtlnHcSXj6
gL/PoVPXpQehJdktVeIbnSDvfn/RF1ne5UlLzSZbfRw0vfkQ9ixCSkHrwBh3ra0yX/OmGMbyrAII
N3SoJiFF6+/fSszXcsTHzZAo3//+HQ2V7Z+/GuUvPhHpfkWECaJOYrLUqKMXtVh6YsZOJag8Vhnx
ICOEkgUfdVTiPSROvtjieX3sgIAbDiUA7Fu3O1YXgONJQE47JWN4k6/rRr6liHnc9sgg4Ch9EAeD
iiZzdMu1HlbB5uzObssTn/3mMMcwy9tA8kYqhAPhOTe7usSmLd5Y5Krn+KM7sE4+DqIdnqrPYk/J
LiKitOU3XiP9zdx3T/FGdRMVFTbn/NmoAwNtkeaQ1leoPFEOPgea+BaryEl8IBNKojxl9qvvKGdJ
LWYTYhpb6QJmIQLyYLc3cFuLwYaZBacLesdwWO5qn+aD+cvcNt/JeGP+AAwPyaA68I3jT6N42st0
IO0FAoZgOWVG1cOEzs1PVmC8VM8U8tGDac8v8EcC8ZwE6CgNLjEUwBflJ39f06B0zM/1PV1tFM4E
7shU2qT7UDZD33H7fY97gVbFH/cy8pcIxygHKOLbFIwj05xAl5h8Iirwl2kzm75CdTV5+I0ldauB
w+fT1jNfc0SGp6haPI1pJvboxq4bdG92bd7rc+bMOvIUBygxujDOpn3hMdQ1/ViAaMGBwH2CMMOZ
GxcXeYSG4TXvAzSDFKcnpkVM6pVtjYD2Ta7Z8eDKcqoFGZ/NFIycJO0sM/Hf8uXIvpHkEASnGpa2
xtbd6Y3nGJbBQmSuaLfKRub50Mnj9WV2+oyLweGDpyXG3EsuyOGRM1TfWsj2fN9+VswhP/ljQB2S
vc4mJT9b+g7gC12IXkKm2c7WTThxhFknTdvpN6H2xg1vi0LY8hQbkV1ET8ZJ/TX2nH5QQOy+3rUj
yi7JWakZzWfjVKITSU9Eq+m/NE+4rC/hmf6pu7UFXftj/zy3TIbt6J3S96081NvxFz1Z2TnqNxPJ
k34sPghxggzTv04siR3MLNaJjw30zWqD+RCIUXWt/fYJqTh7bfPGJ0D5LGjWUnDEDrNEixg43uBX
1ICqC33+qlGqYoUmLjj1sFSGbvuKfokZIewrvJF0P8NRxjdJ2c1T7c0IjkT7uc0csiyNJmiuCKaX
aMvD5I8ex4dKekM8SeiDaR4IxkjIn8gcnkSDRpINu6MdpMYDxbEz6UAZ/VW8Uj5/BqQKXqCSJeXL
kL1Ea4BDTM+CfNgLn2rpJY8R7NTV0Sz2oA7Ik/NSeCKjxfk4b8dD1sFG9Hnnqjbu/SZo90Pmz7t+
lx1BAlHZwPywnPRNZDVxCMsNva1Okg7FdrmtPtvGDunmbESYuFeQz1D9r6hh2CviN7KFjcyZMXym
noqvic483pQzGRpu9pYHve5QDNCATR4Cd0Rn5z4ICwgMbqbY3WhjmpdlNm1o7XiLOBEmkkNDQw55
4WjxrqFFZS7g5e8tAPSJyConvtCRY2POnmEBIbp/NokNeQXAwZLcdJRt50hvONMD/ZoHDHNuBUJn
ro9tfkx85VoyV/CMw76SPBw3hTc/NEDMHvIL/cyt99NtQpzCMeMYA8LkWhzcv5AVoAw/Ed70Nr6p
gfnOY7jQ6RL5Ee/GYCSmhYyBQ164YO63VeXOZ1bDS+uIhl9WvngKH4nJ6R2warSAk0tb3j92Z+HW
7LUnEC39m3mxKvs93gKBZZBCmXAJZ4j5NNsI8J/SxTeDlUN/a/k41bzihSu0f2CwLh1mH4Hsqf1i
7cJGSj5miWOdBcUBoaVe68/B1Y6csOqzckquWPk2qryLlJ26eOFiywvuCxx4APq3tfigX9Sj8VS9
ABmlwExKt4zckHedtiGeO/dhtezbrfRmdLv1TEt34oZhFEKPmHz25Klg9Ii8mA+r4Rr3QDinKNw6
3PG8F6761uxJSaxVr32TUDoqvA3ME3qnVvKhXCAjioXNLCHatEOkmwoglos4Hyp1K6ekFtkjE4XB
R+cJ+rSiWDjQVUq/uuaTqsJq3Ko/qBeyKCEJ2iyXLnJgPRFLz5gevnBEdjkbXBI4vHawW0CDLkrr
+ZAgxfFM69Sc2pgL6dTojsSn8mck32jL2y56Xb+K0+9jDqnarnhnuoJtQXovog1lkeUtD0VQ7bJL
lOwU6RNSZGqyij0m7xOFV75fW/TlaA73JnE8uX7k8B+WXZTtw+l5kHinCz82PB/T8Cp2SKlrscGF
wZHtxqfFi7+kV8Fy6QimY35jAqG8SfhEmHXZ0jnfrn5zkZCTUs9donfuJQ4DRfmwRn84jufqMcHE
/dX7jOyLV1F0TAu9l2PxBEx2ylXG+RjRCrKKkrz8OtfXiAwa3cnwVnK3EC4l+RKn3S197w0nO0OQ
Xi7zWxg+sTrOKEC3Cu/YVAYl4Q5ITO3wne0NFowS6eNncyUeLjyoL3XymD6Y9d7SNgATbvfCU/CT
Dxa0am6Pd1CVne3S86psVi6KV2lT+2owoH9hTeGwxwn6Le3pcLwTPtqgkX1IU5rLEpRjM2pISLCH
m/kkrqfwqdwYXngbvpEg1FQBz8RsoKtSWpcPSnQSveJK1hAgowssksca75qTfWARb34Uf3iH5hT9
LLviQ1YuGCg7mjqSkI7jfpp4S9v5E3decrGc5WEUA408ul3iLe+s1Zorp7pScEwicdk1p2zfPoGC
4RZRNuYLjKsIpeKZgdKH4ovf/IukBaCWkQGy6kR9jlQ5bbxccsJnmenlXnusGZbEfpxfim+FGMXR
K741FD3ZZbX2meQLnolJ0jjhUx8RsiFvpU8Q31XGLSyUx1WkOSHeKHpb9QJtPxeU6lWdX/HRS2hs
J5WTbmKnObQsvVbIVy2NOrIrFKEpvpBAwvt2XGjQ38rSCY+t8tO1X23stg88JpzuwFXCbfRNDQOs
hiLhooCighdGlbAzejyRHriO+pYO1Li2+h3yMpY7DUcKb/3rlCGOtePn8TD+Ylv2HmJhANb72XzT
NUJYBiQY/nS6P3PRQECDOqva2muEzPB+CzlSYOzW4+IWh4L9nS25E8TiE56BG0KmUg0qwcftU+/7
0W5OibeKyBp89RcCZAzeAcl/0V49NhsGfhwvbCJP+a3cpkE8O93nUAOi4Udr9lXnEN/ETXHGAXYy
zb0YzN/jt3niXSkgUXxej/Gx/LKeo3N/BOOlflrb5KU9kHl23+e+YM9Zyh9pfSB7pCSDiACQdFuC
bCTO4sswMd/6s0UrY0eEggEKceeEOOrRjGRyrhZxv8oqz/PcaNFupYuN0XHupyiX9vPv/yCJ/XEs
ULKI3dJ6fc5tO9z/6+8vv/+/37/6/W3GFHGQZxle+2qQ9tacSJit7v93Zaz1LlzItOk3U5HGFxSH
LsB2sI0m9ABwrZCCOhZyYosMWub5qpWIrWmtS5g12NaSaGZoKUi+mQ920Y1QU6TE1YzsAhNyD0mf
n83qmdyqheiPAjfIipefNMdGdfuszrD/Zij7NZnDQ6/AoKdUVAIbz3ARvQ4slI1SgWGUpTHnDOPI
QwxykzI99pqhm56kAs53UeZ+IzNhFy0K7p7FFmBlNPKYsZ+6DptsFZofckzWTizUbrQorpG3kRu1
uQzYxmBTm7cMzWUw7Eoyxy9J4msNqmMhNSQ/ibABjUrY+o0GxqUpuQqrpuofG6ojU4mRw6am3c4A
w/NZpV3rpr06cK/X2cogxZz2cZpfkO7hlRal8Bh3yk1XV0i9nA/pkMVbxIqqrcIxr6tpZ9bG3uBy
gvKzH4loklY26k1DhTxV4SVPwndVyQBiyST8VTPtM9JP2m0NpbX/GyaG5nebRXv664e+FnOXQGVG
4nJBDEhS0ImQLcpsEf3vZF3jwoidNBn8eDR3nREdwnp+07NS3o6TwJ6s1x/C9CMf2nYXWtK3WhOE
p40mOcgwdzBKJ9y/Asp1Nb+pRLAyRxktPJe1YBdr33pCOD+u0aUoS+2tGN46AfD5LPa3cgCMLk2g
mMPnRvuRhLq1lSh/GeOcexUKNTM166dBzyZ1c4vbJWRyUvIzFIvkNbPqTThsaH3XV+hY46afkbA1
YvyzhhpjJLohM8pdmGRkcjLLa4b1SqId+cUpcC20XMy+ddx8ejS9Lve/DGlHlEnIUVBDMIHONZiT
CFfJ5VAlZFxJKmOQjeWNWDOeThQrWIFFO1mJvabFKLW+To3wOpbxSecOhdPItHGsXvueZuz39xap
9iOa20yqOawn+nfmaYikaflz85zrqLPbRXwmNe2tnLPN0Hg6eCuV8r7h1llW64VTObYHM+InML6k
sHuttGkXFzTEdUmJqlT9lQw/7B4qZn1jsj6xIBMo94mTfJcl47AnzpeFGYYmQ7UrS71ZOQFaAxPH
TGWBRbw2mPrlUI0DjnhaBiBjVFZNYmDRBETVFtH2MdZYKoFAoGeMm6CSEpqZTrTlxrigzHvBlE3b
ZOCdM8RbVk+f6T0K2yzDYLGYBxU91HpkKzKgFCsdNXzVV2DA5H8rHCk5WQ4YlPLKjZMVdr6yeM0i
9xs88Tr6/kTfjRIXgBE9D7MaB4YSjPSlaT+KjiSIl5lrqgOviA7yOYzTD00lf7KTjAzxXb+VcyUL
lA4hRS5b6OtH5hZCpJDg0zDRu5NROCI9ZQHa2oYDYFr2bdFQn02rvCRTe5UahH+jsZgQnCQkP/2j
NQHGacTpCoEE07qs08kYxHvKHWuLsHfSiRheWTQici8ZweqCX0vVReGp5d0pAxlVKWm1Vu3sMRte
0wrvRZizi+EMLw5W86KYtGhSmd6MHs+VmobgXzBppJH5POLHWPXODWUsy2YpBlVFLz2PsexpuLZc
GLvyuWYPCHlk9HUIDnZuIDK2VpwP2fyUmqigsPx+NDmdaxUXV5RXhH/yWhFV0toL0V+Y9JoTzNmg
78PvGMC2Mg6vGOJT7MrY0vU8BUa+sFgT1XnXjTuzk8mIppCt+xuypEiqT+w1cKkizDH77tuaWdzj
QxUR2RhCeawWpIfk/h6dR4hj26JpnkTLPM11G4wTMWhJL07bom1/1fnOWsSPKCq4TsuB3Ld7YKzQ
Yd9ZjPyWCX6Xsf1ttfiYV8Rbskug4KHFWW4f+gI4Smso7DsUq+XInFQR5EM/MBVphXuvak6PBIhS
eKTJRcRyoOVasVEa1r4zvPu1sp6iNi38fFi4WLMagc+6hQi6C9N79GALvjgV88d57G9jnTZ2UwAU
iuSIZpmaqCjHSyUIH/M4eAQin6Ox3COdOE8EYvBqDERVpbSShJpg35/9vMPPBsa1s/VCbjdhBu/X
oCcuI/J3LTwvbmUV12qe+K2asVo7jfs8jq4iwV4dbrys06SgmSD5GvgWbYLqgo7TDIBvxrhjVE54
71/ycdEDUvEGe813kKfXj5UwJylahW0qwv03qUHzvr5OUPXY9fVPs8IEN5yMC7w/anGVA162AgJf
M/Q5xBPO7FpR+4H3NLSAFFc/axQ3THDVKgL0BAZ9Sm5JTiKVWwVu7GgmTwKP/yVheJ5V2VtmZDE3
MaJGDBm84ZWMbdskbtURZpwlkKaoFIyQU4VzqlUTP65p7A2ACDiNsHsnwlBtU/Tiw0oiqwgd1A+R
kJ8zyJdjahquPpFnG8FKjFdiTBT2OkQg0wAndzW3vnyomZU6E05rp6qz7SpKm6IytypQfUy4EmDD
IcsYjusYakA6oNhwp3hxslXunE7k9dfD1Qfgo9oSIhYnTIWHBY3VVqvV1G1NMlSGovIbJIxBOsk/
UzMyxs07Z3oeBVHzYCU4zULeDSaRYyfjmx1ANa1quVnM/qkrTOaafbsNB3OTG3fqTqtdJqKWXZwR
22S2ThlPkZOEBq565H4gi0k2aOw8T56aBat202mv8lxrjpgVtywUrxNE4UDToYcn1qshRgz6yADV
lCl0EqsrtmOkv6FAY+qQQgaUlIwlTYmIUTV8Xu7JryT5rR8jzdZ1ZgLmfWatyfnjihc1rtenlvRX
Kl1VUz0JjaVdqNOzWVZ3Nq30awD6CwWiC5jj13as1o0/hv0j+ZNVbnzqcoK7qtR3UbH8pFUU+ybA
JMy4ulOpqjfMzNckbEGMnOG56AAWm5lPtdF8GU3DzabzlgDNWrj93Olu5kt3UR/qeMkpZekaikN0
GAF32CrqCLJqidlMk6esSAefBc1gWyaqoIZVdgaH3MaonoeWO7PRWCbmGlFvHGUCeG0OtqMhzrha
rUsYdpjDlnUNknI8j4ovmDJ7+XhQCFEv1V1XwJv4/at/+tc5r5ZtXNG4NtlnwmbIk+4mnAmB99++
/P49s4Xfn4jRe5RCrvv9pRn5BHBgobOvqdpCSb6JQ6XsOr380iqx863Mkt1RRD8oNhFGGci02Fgi
mlKJRvaORXXnUfAQVTHTzOncorrf4RestipTJy0f7kPc/K8vGAUuQqEY/moJ+q5LF2InZa0ydnKs
6H9+KUv0J/0NrpexE/7jS4K8QF21ZpvewXH5/Utxp8dpzQBJXRMfCxweEla38kEMJzkYBy07kDOr
/u/W9kmW9l9mlP3fNvsou4/u76q+P7/nL1Gfaf0BNVclKwLSvSwh7/oPYZ+lovdDI6yDuUfhp1mQ
7v8S9in6H5qIKIAAMUXRsBfzXX8J+xTlDxGVoEbch2JYpimb/xNhnyzJd3HB/89u0iSJP06ENIu0
QtNUTf8n3n5DBqdaywMbkhxnk1KoiJaLbk9qz0uuGgnRUwnWe139It3E6BzQ0vpWt9qbMWMdG8Yu
2UT68mTqxa2z8piDmf4QnhGTMGIryW47Vmwst8o6zB4RV/ouTnJMk6yyltlL5WJ009BSGVUbr9GS
zoElpF6MpqaOMggQEXNTANtHNzbT2RcKXB9AzFlay5yFSYjsKZOg/XPSE/cplgjvYzIO7N5INbuQ
ECBw1v8g69WfOirqCe+ETC7iOdfCTd5BquECIi/MWlQ7nUXmdMy6eVlmRxcB8BpL/KCWlrzNRaKb
i/dtW8f4q1d9bzbm4uIaoVxc1VNhVutDmqSSS7oDp+Yl1qf+QFOz2qJBP15VmL+rHMZ0xvy6SpOH
e/5QgrUaLUE6n7W7i8is/B6+vQe/TmLXDcdaRRJIUlz1XWrGd2gojMvb6s2ib7SLqUTjv+457Ri4
V6XoiPkY2idp7KZtNexqKwT33RLcOrJXklMFKv/yMhXyU4GtAMNK/GqtBNjMPckgDDpKXlYiPdfp
J8zncw8yO2eJ6jYiVY86svhKxhpVHLDMbEjUvc7BpTXiHQGCSmztMC8NaCJGVXoNK5DopAUxLcpC
P4wSdBt644fE+hbN/+PuTJbjVrYs+0VIczg6xzT6nhRJURQnMImS0PeAo/n6XAi9vFf1btlLq2lN
YEEyGAwiAG/O2XttowSUTZUOc/zVMZemF6QUX510adXY1zK2egCKKAyOIWp+GgsCmORGTUzxoYOJ
0SmcVd3AXIqXwGAXBvg8FO+lSJ/Ktjl6bfXeKKr4de5TdTQ8j33UHeLSxMfJb28yrPFfp/badSMC
FkTxjrXQr0lYadGsEeIkw+IjAdvUR+MTu5lCTckBLzaiOWd8jxRb5cw110OOeCsXJvGm4XFyK/PQ
uepNNA6VuUazuPPNHwYGYr/dBn710mSK8lvGgtkyvW9YUNiXE3jr9ny6tVN+8zQ7+HBIaYQqeoGx
YXiHPJTXvJzoFc9BcCayPa2gPku8ncRKEuw+1vZXUcU/Z9mwrSmJ7LYqezdQaOwo7GdwahKwMSuQ
Maym8vAb/XbnmAaPRhLSuMint8SSB5kjDpO0hSmirLo29J+8HD298dOZI/HUjs6HjjN7nxbhISna
H0EU0RTKpggqjvzUDuo5i7S1fS0TVe0K3jXbYZaAi01uRC/RpGDmyrXZ+vHG8Gp8YGmCNYKgciuh
BxNEH6nZ9ityYxg/Kuop0nonrjzZasTm6xJQpYngBH/S0thFXkmML17NJyhXeu/O2mWGil+jPtkU
9PBXIzd0JLPXSthfWb6sIxq9IfYfH8z5SmyHcrjyP2Hxu5qxekq44zoafE4sb0GD3E9CYVsXvonE
TfcbKxuavUytjaGMo86Q+Bn+1kaHNNV9chjtmnU2+064ohRMRf4h2QIiDssfa68DOJzFL6ER6Q0W
uGvo0wLJC1Nu8prQAnNZtQ/F8Muw2JoYWf0VqiPNUnNLKkdyUob93mZRdLPh1wVfa3ekyDBG7skm
jMHq4h7HKl4VPCe/4DCplcxgpIZPqkKXAdfEeKZ95EnvB4xMtUMmg+WQlTQ2y5zGoB1tBSscAlf1
MQ+ykyyabsva/y1dyOzMAVzm6PBWpcbBTJrqV/CIT+NCm+amHI44/la/kSvKKPhvmnZjcYFaeiTw
q3PWU+XH0NrK4OAtOJR8Zv/qalQG0qa1nsfj+zAZ6UYsxH3D+27H18ZpfhB1TquF3sTsVcWmbLN8
B0rd3POpYRXNdnmfPFgsf3ZTSjfFDVtQY6zqISawZ26Fj3+2oewCeWNIQY80RBFc8NuyD0ihu2R1
Qee0HKEuhSiZy1A9onZCz5wJgecKs1mdUTSver01XF+d+yF8kl1pbFqIPDtsb2vhbDRAjUmQSmfF
xN3EJEqHMHVPXk43YHLbbD9iT5/K8ZIH7TWiVExxO8J2kwFrH63E2HcTmRq+De6yogtlRiVVySEK
d12dvwYOznspx3UXtfHWCgaLjqLrQoKif1PG/IWoyXYyl+xbzUwexqJkihVK4CYrHjTZl3EMfcEf
OhiaZY09bHwz+kwAFXszOjrvGekRuBQJvRfFvK4iasMOpVq8Liw0QxuwLUQIuwCHhyd17wQI51qX
Ec9fleQM7llg+lvdYJTLLOdVleFrjVdrW2vUcomTwyxf1G5JUJL7MSl27v0tc6W1H7I0pAVgoFAJ
029VPHxOymZ+ndWhRRq/6cm6pO1H3sNwKMKkP0j81ruOlHeuGaKke0QvY/1Q6DnbOj4t0bbe4KW9
utjUwh52JFXeQ1NwSKv4AM4oBoPgv2o3+hxjbwqBpseuvxc2rUxV6QsWR95qH/LJzs6yiXVQHTPs
YqbP9tphV64l2JEo09uhfq2RiG3cAENgNfNEMkMwRBGKtMIHWaQodgr54Ha8R0rn5WohbhxibW80
e0MgV90qQ3/0acrdd1D+GEPH4TjHpn92QjI/SqQ3jQCk13Aj4yLcm1UfXQOy9GJKwBfcodh4ygOB
mvEGS9q3Ca5EIs9F4IFCquxfkK258qddGUXt56jGIQRBUGQUAsfBLzd97IsNBZUHDMzZFYl9QYcm
p3dwDWjkmXHvHnEXrlXJCY0B+Yo5+Ol3XyiH2uuGzJa1ICYsgopCsl1+NNMh2Bre9Og89BMXXmrW
765ADWEMTNADNCGPwWyTNBXslXzk00/jveSCG4IezIRvf2+4ETeZ6N8IwURPBH/S7TN3M795AkFy
aRMLF6hH2mKYP/OpxcBrh2cn9d/NZDFKSY8V0JC+JAZ6Im+ZtfswqI+YVPxTwgn0AgRbXtgGGytv
32bDokhjsyXEzMwzX4hujnYi/wkFFrzM5OxL3R6DIaPMkOO/q5hJixTxNKTTGAxjmxyAvhFu53+S
0h8pP7ESjO3pyxRb9cZriVzHkZ6xj2sNbHIjavGindiNymPSGFwevRmsg0il2I/pIPugY+fBibdJ
h44FcAdyvBmd+wwHZ/YZu1gF9iutjqPFp55OxEqZliI4Ah2kr+P+UrVzvOkck2ZhlBKiFPiH3qde
mluVhnsaoSiLKBOXDZJdinV2PW690po2IShKrkgu0AzOisRyMPcveqQPELSDuGY0Y6PE2wEeLTd2
KN8cD/tIQRVCqXb8vebCRryZBsWpTlqu2uDUGgkqR8y7bEjhd7mXyvLArrpMgZOoUQhFrCwadDum
Cfw9cax4I3pkW0FFyyF68AcdMoNNvKVaPIHPOHRB8xTFxBk5M339pJ03NR9C03bH3rS+tH03Hc2k
qnZJERCcarksJQAmGrr2cOz5+pB1zt7BM7Vx+TDX+ejS8adhccRdtU3nt4y1Czk7oFHk2OirN3vv
Zl5/74Ow3jRFSOhNv5U6oKibqGI/psWSVzOepz6kk8yWY51L/ctsqR2GsIDhhTIoT4Pn4gCNlmWb
zXJzyeGzx6+6HKzb8Guwqm9T5FJdsq65RMgVZ7Q1KD+81ShR+pSENepYpyqj+w+ybscSUZ3qkqhM
KIZNUu1aqLxHaQ5ob/teUNianyDr0jLLm4S2Msj2FjqmrvrNWMEBQ45ZUKVTFrsOoImN0HSevPSp
LRneHSN5nj3UoEnXTUibWILD/v0WC/EAP4jlJnLP1IO0nfn4Y1wgK8XR+6G8EE1cj47BKLhP6M8r
an9ups9l/mOOfAjBuqKaSuOVnat4WUShaIYaSMi7uGw/WCu9s9IrRlryZQnOzHfVxkkFurupb7fd
qDeuDM1VKUMoiy4aV2TIFOndeqtdXe64rINcV/TrNPdbPF3CSRwTs3evfVC6iLmDj5mcbHq4Fvae
wsJjg7KibaGxKmNjBhlu/V0aaapjJo3/KULvkmfdA/S4lTNrxRAH8yQtjXPKDXhsLAkx16EclnRf
VBQtGZTJe94ia0oMMCdzAEoN+hP+3gJEaD/Aylk8EVMCY9jvj6OHsSlUAwUfNLlWM8OjQsdoZc+6
Zih1zauKKIxrX6MCL/1tloqHsN2JGNqmHbRErAEPQG6qaJ7hGgIbHMTB0Ughmqjaeg3hdkLtGco9
nvwFG/+Z9iRmC3125YMOWUuEQp6sYnTXYSMQPQDrCx3jwyr3omMpW7Ta3rYpzvOSC3lnwwNvjMW9
Z3xPBgww1AJoD5bMcA6xdGs2O+a294hGliI82bSvow1czpPK7hrJetGCcYlJM6LlwkJsnaIfVW29
SP+oi4OiTUipzH4pCOQR2UYJAdz7Mq3GdTX5X2NbfjFF0D37nvEkwNWhajtktm/TQ/nsFXxyaRwM
u5AtezGxN6mf0C3rtT9rbINgejZwRFag4r6ZxD+t3Tj1dy6+I/bYxSaxe8K1yvTF9/TFj/3mUPb2
i+FHCDsbOv5o8nvxgmocbSQtvrpvyl1kRmfRx+kqB3629lX9Ok3ofqcJaGsYO1COnc9VkvCxyzff
IfWbJBzmPZZRFgL1yCygESbxBuzptCPEbaOXCl0aUvnG7w8Eyd5ZKXo4XX7tWiNYl7HQiDjfhzgC
RM9QEBdK7ZNIPqtxXGfCrl7sfE82BMpO17VYIjyKlnq5njvmPJCfDuHQeC+jdZl8FGH0ha6Rc6HO
c50N2mDMl6P5yzea97BHmogk0QbUtFdUXmiBDVtJlgOicfA9jjutDUQrbjRQJOc9kiaAsH2mLE8J
AvlI+wiyhoDE7ALBA6bEgCBJDD/64pccfH9T4qBeib4HypTqtTMMgCIMkgxAnWzmYNCbuUNV546U
Q8NEr9ry5hEk+IkcB2xeI2GxkpZWTSUfdflVgLti92Zsc4P0OHKHn7KgCQ49Gp+8Y1ep6kW1DDb5
ANNpU2bdpbOdmTGVGhU4gR2prC9yqL2jsuYv2EVKA/x+njC4lGRMp3knDx0rHhcSxYbuOfNoqACm
quoGPC5lQmXfZGXF1XQMe98pOtnNKF4r7X9uLO40GBZurWgouPJjgBVMY59r2QZcq1g59C3eOZeq
liPDa17lL5qOwxDTzRAackeYJ89UxKFfRJRl1uTFPmekHLEXA8ZXUxrqqmngchLyqZjjNwCz7ZMZ
YcGAoUoXaD+0SYXOzXpzwdRe0WuQrUyuBGG8fKIMYPFiNdAAkNuez/r3w/vXSf4j7VV5BGiI282Y
t1XTMe0sB9NVe5d7bn//KlvSbmqz6PbKDh6l6JC84BaH0+yfMFwZu6AXDzoWkObznrhr2zwGJlp6
Z6Lpx9XEwyFTcI4TVl0ITMIm7Q/3zaRqbAjZ4WitI7fVn6JhkScNvwqw49BZ3QaFdvTYevK1b+kg
VEoXB4vtnak1bCJG5I/BAAfk9N+HrDrW0JBxozjFueXRWvQuZsBsGPEMBop3NjIw1RnnM2w+cN8f
Xcgdh8TpGdFMZ8uZLrYmOQkrU6YPy+26inz48caz8BazmhgercC7GoPLGnLCMhtjShJdTxHIjNnS
iYPVdtNTYJQji5OtFln3ZDj1B0MRDQPLvdoqP6VD9u4Ow60M0c2WBty+NLxJ79zE9mdSBFLQVSj3
S1y89AhQ46gcEgaIbCHeY5OhHZKC4ApRNFGVfMp8JTedV31lejgjKTrVCaiAPKGzoRwHPQi6X9eg
Mt9UJl7oTN3SDrRyJd8qP3+qKxDuLBA/+tGvEaic4zIXAOwhGSY10IpWZ5KLnmFlruig0JvhohWP
vY95eKI/6MHqoj4brGRhItfDFOZNwoJdCc3DwIddfdKOke7LDgNm5+k3WDRrj8zG1ZDneCKHnjwO
OLW1tWuKaJ160FlWqp7JBMxwaIzWzSbYYZqMeudou4Jyhkh/7CO6/B7iG/nXwSqK6mQtT7l/zyGx
Er/xiCB+CXWjRai3KE4+qjyTJ3cOH1ouJZI6+Sqo88/06r7T8ujXNa3pzZzR+bvfHG5clSdbKMkg
Q5z60lwp49RCab0EFJzodVKVQQ9ijfWblQne3+wjVWQNWZ10Nk9ASV1GquVtkcA57OOZvd/smTOF
EL7XacgybIoiBYvc2oc6fSct91OTsORXS4Dg/ZDDLeek/PW1yQclEpJM7m/xfpiKkfP2+36WB5ty
+rFkZ9SBGN/V4aZZogQJo01Qao6ut2uC5hq2BMUASKeYw26zPnbqy/1mtDwqWqRIHezlf7+/pBmG
//Pqy9+20pgCaYjX6FzzR9A95Pv7f4xxjyS8+3m4f11EfrPz5PTkWP13XyO0iSifDC2frkPYH/qo
mF5uPw5o8m2WU+zH0EgtHa4+DIcT7HjQw0QIERTHm1ze6X0UuX9ZNtaME499ExEC6HaXnzZW9lYz
WzHFkD/o4yyBKmkf6Ld0hyIoMSsx/JJ5wLJR9p+6NsAj4yQG9dE8J5flHnZk+H6xqwv/iU5FcdKT
faBnrfeswRgTcsK7yXoiLWNJM5oIEt9bbtssIiH63XFgk0WCo1qP0bD1m3Q4iRDfd9d47iafpwBg
wRKldP874MUWwcKMTcFMu5NnIMR2DCD8RovD1wDYuqa4OFWHZYVxH3/TCGqMX7S3brp/hJDJ7BpF
e4iaB0kDh/uj++F+xRH0/msWI5TQIuIykwgRAiXw/N5vlb8O0kX4wjrd+x141t+jzu7RZj6/vFIh
EvAqTnqufGDcRDC6q6S3WOjFW1jCx2oiepwm9U9gsfJE9DR+j94nnqXXp/vB8ppy63Tc8p6X6ZNV
1Ypr3hq9NaEc1I0C2PNexmhDOFvcslRnc1Wu+yzYp2MSn0cmto3Zseu534z3Q7Vcz/dHUWzAlcfk
azQF6mDHJ0czRJb0+zAvl8ZH7/bMsgAorQXxap1697Moku54/xzkXzFXM9UcJY0PQztsBd34ez34
04Wt3nxp7Q4Jdpg0+1DMn0fpeBsnxgdnKOsqlkMdR7vekBMipuhVOGzpRjX962dmY+ydxFVHbyyd
C2RJdIOG2KqKDRPYd/viKipdWezu708oBlil0l2MK/zMzIdL6wa/BhtVjwWy325AwRGQsFiVQm2j
wmn03uJGWzVVkd+0bR105gOzoRpq6gajrhGgrqkdahDOCNxsIMPqMpbE3Wb6mdoCFdyGRRJdYd5v
Q4+rIkJ7nbPQuEYj21JD86Vhz9/9qWd6tPpL59lngjMP6Zxfez+jfFGYxTWYfiFMhXQnW2pIFNxW
czSlR/DIBxW6Ypd07J4HULCIIsDlXBkycY83cLKkoqFgp9kFgMyMeM4gJFBnu44tFrYTfBUh6VI9
vnGjBEcXFKpckdJKqMjofBJEecKiy9+riWqPI7I3kmuGrVNxMUD2+oib/DFPS6oOIOX2fc0aW1xi
Vc3byI0vpiPhixCii3mCvEnXbBO2JxFqXmvCOnmHZP198Ebp4knAcVoEF6k9d0eI9ScKt6JcQafL
zgAqiYKaO9YgIayjmKlOLRbexZSoFo/i/ZGdyK1hSvcgBAA1a1bZ74MHRmvtOyzOeu/nOHnxJnLy
bezj+SqnUJ5M2zJJMOJRvRzuj/7+QQRK6TQGBXpwOqZYyHgK4DRWf5WTg5r+nxe4v8r9ybYZv7bU
13c1KLyTtiWCgDIhYfX+EGu9Ad8u2mTkQ5zAP9+/+/ehGVAR3L8sGrT3pbOkqmiLJRo6Aog/mGvn
ZSahTn4CQa1Oo5DIW3NBQPe0yVgRTi0X51BjOoEV/Z3iCo4cDegjH/b+EEQAbLlj/Ars3oByIWd4
DC3jJJg4jxWj6jAxbJKklVGUH1z8PelwNiFn2smAoipnMWkGw9GWjGudkZY7h1FgZTnmhxMJbu/2
C+iwn1RXgMx1b1aJttdS3a4v25c4ZY+bKv/LkBKVDMAPtYt1oNza34og+gHLFcoBoqe1NVS03pqt
bHPMeNQwT1aavZvDNZkG6hhU0rS7BFHL7GMUdb21OGVZ0374iyZadVt/tF4S/w2UPboYx07WnT19
ZsqGK0pg4HoaqHSVzbOnaHwpF1tXgwOgy70cG+K+juKXSJACSTEDpyC00rHMv2RtAsMNIllh9Uyy
jHgOoX5tS4BT5yw2OTwcbXQKsmjpsCHfz9+RFCvGtQdrQoykRP5QSkNsYEJ/DrrlZi+3cKm3jIPV
0SzQzvg1i4UZ/1DiZcR+FNVNUdY2G5e7PkBLKLMOa214Xlb9MIt/eQbp0NI7uBABrcl2NtJjKkUT
/Z2ZYdgp+ZCRYkYf/3Es4aIm0Vs90WPzsxcg2suFRTuLoJ6heGm8IALCvfgMSq4ARsq974/oI8Ox
XlvgQKEZPGiqi8WIlaIk/6atSirGGYLBrWjts8egiPrJkQif5mq65Smhk9kL8tlmQ8D148wAyB0c
4LLmBpZ1R/F2Ftc6CL52JmXKuIZXlBPYM3J+4m8VnQAvj3Bk1DeCvDHJPxoSLT59EtfPPhHMS2Q3
6vuguLkmQdOxd4Ro+kN7xQ1xOy0FHX9DuLEd+21fWZoZjeB6hX+wtbYwVcN1ZRLa4cO6nXBbYqMZ
kJrh9uiV3puU/AB1rmxcjI4tLxQCS7aq4joEet8PLD8twqjS/EL53JbjLftlEPcct3yqTvMxVvNV
kUeQDiFk0/C1cc1n070EnvOjsW4paLUV9b/ncaC4RgP5WI9+cp6gOm0c17LRvVvmmbvdPN8f3Q/9
EjkxKcbSPEreqxkB7+SxKCN+JdohQvgiHSK0EzcrqPRHEZ31aJUvQwA9BwwcQy/2qk0+EWFHaEnL
IslvTqLgtkcaNiyLM75uW2/exCWr7kFiUkvHflwT67iCbVqzh2PkHcLU+hqx9kAHOTFSslazln0m
tQo+zI5q6alZDjIaKEtVU8Ld2TbbGN96j1w+tmR9ugd8mz772NgtFAUF9uH3g+cBiMnnZld1lI5X
d4LepKyKfNjxuzuLZJ3lbGLu4dFa4/OGEbAnW3mRE5R4egLW3/cfjg9Jm2e/o6bNZQsDC5EVWi6I
380XzGpeJ0hP0EQmCfdKEeHtq21so17BPZyazXgySKBlmmOKROWw1gRXrRiC/bWOHDxB/hzHQAAE
TtLcHRDlccjZ8pzEu7Wst7vZeFYF/0lhLFPe/UlNTsMgwlMbyYRTHXk1Ud9IuhHO83BMquA4Nlsz
zYJtq8Ivcuj4d3LolSy7lj3WuMTl9pwaDN6oMgxUy/15DFnsyT6nFL+sUK12Ih8dDi5N3b++Lkzn
KIawA/4/0O39+88nyxuhsUenm7FFcAHkqa2IfsFsRDAjboLle/dH94Mhy0vJrc/6yB9PLFW8w+hF
2yCbv1p227FzLV6dJUicucCkBEeRqSw8mnTlwnfs+zfRxpSEkRAeGmodbi/6E6XA/hR6UBOIfKcJ
5JrMRsshnLlhQ2PcF9SGT/eDE3lbFRjJobv/h+0MF5lA7olKQCLXHRxDIKBoXOPK+pwZDIvbcUGQ
ml7ZbKpGME73UBryZa3N3ovtxqLxa+9Rrfdv3mV4Q+c/34ky/7/y8xz4dX8gc/6Bz1t/y+JfMKrj
b3+q7H7/1r9UdjSV/ovemOk5vmtbyNjg8f0Ln2dK+79s4YDo810oOyDx/lLZ2RIpncJhYAqmKEsK
qHf/o7IDumdZyqaCqJTlwVz8f1LZ8f/8qbETvC2Ed65yPUtYtrQXvNEfaLkO8j2Zpf0Iptfyt2Yp
GHFG+6Kxr+xDwnM+l/ZYHHs7Vps6dlhhoI1A5hFX+zjon3VQ5i+5yD7CvLxoBltWBMUtdrHQRnTh
ZfGQo80+BTZhhxA/90gGNGZ/+9D61WeCu8eHIpnGB79T7u6PD+Lxn9g6ZxEH/iEeXP4xm4wsBkpb
2ACT/o1cZCMdTv2o17cQYfh+QLwtO/tjthsilLuwuJSeF21MVBz7oqEM3vetujTDaN6qyP7ZRTP2
0xFHrFuNV5IQKAP2RscKQrvXJq22Ymj6Ry+OyBcH7XEwCW5jSgyya6CCHzodoMCPSIKWoEePYNY1
GVpQsQAMnbERdHtXFL+6MhrOjauwxJNNaxT1cET4n5yhESfntGtJD/Zab09QULilah2crWh4DAwD
S1Cgrc8U0aiue3Z0jrZOYRCrOinj2Z2J/CrsSUN4Q+Xxn8+py7X6j3PqenA+pe94lKL+DUJlxx4B
cf7U3cJ56na6j+Kdr2mmhR1uG41f2qnm6QRBiDcbG4DhK4zA5fBD2bAZY7+WZ1jfuwzHwoPWPfS9
EvU8xHe5Ioq4IVfumUk7fTIxgXKi5Wef7gc+G+cNPpGmyuUCBKkwR4Sj2IaozwkcpFxdxGJ4odeM
vdBlIcF6k3Uamps90QfmypN5ebNBRu9rNCQE7PokIpUqe0BcQSNYdwlYbmwxkxzMF8vjXPrzI3kR
+euEXVh7xLF2TH7X1CwfJt2fvAqkUjzNHaou5ymNoTImUZe/yu4G0bu+EF75fJ/k/j5oPyY7d0ri
9X/+PMx/3ryebQmPq9zlHrbkvwlkPRrzKOuy9lY434lgLs9EB7AN08iQmghAGjqh+Kzppl1HbYOH
b6KtGxTbWkbnrkbVJQvn1nc229Su2FrRkomzYc0tXv/z+1wQaH/eip7peabyLF8yxnBYLqs/xhhH
kCAC4be4CWm0pyR1roWbO1uHxIRNP7n+//Ln0Bn/8+/5As+UrVjseurfbn2q0NNcN1F527SGGT0Y
5s+aQFCcgRLIcGPat6lLWa5Ys/9cc0OtBKJe1+/LMxAuUnht8eQ9WRPek84SOesFbJu19z1BXJd1
sfFaUs5Y0Q0iYyZg2dMurPlyzlmrSWDHpJe51//l/P2bEFpw9qSQjrQtG1cgs8n/eQI9D9g5wVPx
zbGtd7aD0dmLuPhHZTYMVyF+cTdFFOwBcG8RhV0sRqJzMxOmk7j1UxzLcKNFtO1MfsmaGA3byny8
H1Lb/0mfxTtaMbfgZM7AncUcnse56NYtkbCSluRFk06xQ4Y67IYePXJQDwAdcUaznzNPaFvMk4jJ
AW0bLyPtMgD6MScQ6nICT1l+Tzhxb2bSe+xPMjJfYNWF/twyBFQtFsJBrejYjTQ6sjUIaEE2CAgd
0yOE22j7X10ropvR0APCwGAjI4rNi1KBuaqmFNSkm4G+KAvop3ZX3P7zeXf+eSEpb5keKR2ghPfs
5f7748IVbs+K1wlQ2al1F4wS4bgzfCKo5m1YEj4izVprwBuGqmb6QfZk8tOCaiSTkkzT1CPkIbXd
h8hIxDEdDL3vpBc8oXzFF7o8V7fr0TKmH32f3uzUOlLzSd4TYiJW2HmihzSapsc6Q/HW4DbbaNSk
30ir8FCOPtk1QAP29yhL9IJ6qqfHhCSBy5zOgDts3yAe1nwe5KKhljWF5Vnp9VyL4mA4ot4V9mgD
sYCpSvrDYZzZbOL+zG7oMVc6aL7qdKweqEY0r7b3qZHt+EW1TncV5vY/n2Ds0f+4tC26Kpbnog4y
bWYVFjp/nmKKFmQDIesC4hrE69rEZc6mzDyLljrGKoyJIJ9ddbj/4H4YVRAQYrE8p8HEWO/+/h1A
5h/VXFFm+utl/niK4yX42O8v/ver6TZP4BTCSfv9uvcfB0i9DTrv/Infz5xdw1gXscLd6AK6uH/T
GJr8SL1l98cv3n/w+0/e3yCK/2CHvvL19/fQJfEO/v7jmF35MAKvF8c2oq78f/uf/n72v17X/JGH
aqI7ypm6/8b90R9vdvnB7/d0/8nvP9pX+QMuALPR1Go6hSdxedr9CYHd4I++P7z/5H6Y7qf//tDm
lsXjGTHH76mazYSThBfCMolblyTHsUnGkqZNhj5NlWmLPiXYdeiE1gPr2FftzL8owKS7qfs8GcMv
TeLXsU+tCzDBX2Ikp0ZPsF5TJGO4SWGcj9+rHG1r0pPLMVC+WY8jdVNRfYYseEtaiCzsTcLFOPVF
gkDcLYncRS/INiC1CEn8mQm/WmGpRyZbwH6UAaIHNDqrqsORFNYsE9JA3qREAj6Nn8C6I8HFBk7k
5aob3J7qGi7pmbyxhXKIiAYQgAyAFSkxPg8Fw2iveY2YUKq1gPfLvLuml21tYfkjBF23KGa+sJG6
ufGPOtE3nXrJNbaMIx9btyMP99HU8gEx17RNEwLNRQf8NXc7OGa9sSetC+uHrxArWuVTZPVMSK7e
cfu+2wTU5s1S40V8EyMZcqyW2py9BBDbKf5+cOiUmxNejKgKg2CwNK0uZVq725asjJVvm2/zOGOM
tYi5ggWCZuNsdDB4cZltsfWQs0gDvC0aSUg4nAB0K29YATHLaQqu2fgjcQj0tpt+U7ryKQmbK7HF
Cs09gRhkSqyqttrXfhvtab0YRfCCxSAAm0jZUxDO0+sPD8lYkxXpvjPJuxppHT5YNjkK+EbLykKN
XKFiwZSukPCMhlvsqeYDnUAyLMkzyaYYm8vBqN1zE7nuiRn7nPYGNaooi3eJaqiDmpwHj08vGT/i
OnvKvcK4SsUoWVJWrfDOhqYhSH2v240xcoEVio5a0F3yvuxXhSbxOILIZNOsbEBcmInD9B7VF5LB
9sRFB8eehjejesGZRstNNyCRaB6icDP3CasbAGAy9TCBIxqasWxgnkTlNVJVk22/9eYS2jTBsvQR
5bHxDIlbxiCVT46/PPiA2fhqO8kPt+x3lBZgENvJUxGWzUU5HjjQlIr/UKtdPfS4k/R3y4suVMwz
jOxPHfM8/nCirOr0WVMQT8gNj2245eYwwWbJDoFhniEHvo7UQh6GykZS3CMgbvVjU7vNpmOnN4vy
ObIque5LcNthU90MR/ZAhjBxxC21Zi/0d7BGw5MfgC5IihdLV3tBLwFbMVCGXtjlpotBDE8jdpjO
ZmhN5uzHbGPPlBUJTWO3nitBsbHwHFbd+tbnS0bOIC7gxVFEGQQETO7NkaLZuR5lTBUBh0oVkWMI
i4vE+66N8IEBK6PJkb5OPe1+vErTgein0xRMxRZJ3wmLCpGJXsZN6oafULeO3FpYt4JvuWt0G4vF
xi5cGHyOQ3N9QszjhtNNv3hJRtYfXgQGRBSVJHvOMyWxVvV0ecYEtLMtSX+wm1XitC81ouqdOZsX
YtAHivTcygROHWbWlyvXhy1rzrsk8T+TuUxUclZeTIFttpP1V64hOtuorA4W5U9qaeim64H27Fw7
Xw3F+RsdzDpVlUoiD+CI58jmVwTHKhduKH4dEya0/SxZoa6YtovDIs5aS6NG+O6rn0NLdC7vsNgY
sXdmO/TdyXBZLGc6dlzoXsp4NeIl8M4NIdLZe7ZiKOHmjlDXGUxRch2Rma91CPloGgmSRR2yEdNk
n52CcTJjVzQv4UEZXVktp/axxQWUNDYI0CTmA7CavetWUEYxggA48P3drNvV2AGr7rv0PdWa7BBC
JV0iy7PuS4TyZkQWRH0faCnK/mbj990NjGtZGxLmEfiEpCJDcJhHYrrcT6TyKQgMbBq73D83E5As
UggIy4N+OWYC5Cv188Xqe9YPg1byjC2cJofzHKNpDxkPseBQ1ydDi1Zkkz+j4mUF2gE+ZV90CLKg
2JvOO0JeeJH00dPCAlirLh7eduJMIJdqnApT4KebNp6fQVqU/HN0BWRpjjttfeMG09D14s8pAycw
N6jUxLbtI1bVc0qdtRpsEwBpuM+R+Y++IIWg6Wm4/Dd3560cu5J16XcZPzsAJKQxTmlJVdQOgjzn
XGidkE8/H8D79+3oscYdB1GaVcVCir3X+lbM1dopX6tEe1qVxfSR00qmiY9c0ot1FCb2e10NdyFD
Z5mRoo2wYOc4SNELYPxtZrkAeGasC8p4XOtiP1D4hdk3jJD/3XyrRd6xl2C6WylvukhDCjjFHM4u
QliB6rkVEvevLiqoi5Wz85R3Vn5p7SlMPDjxcIsBuxdFeNU6/0+bJ38ApIKR64aDNU3ZWteHd43e
LCk2dNkiE11VVNIOiof2WqF/2pg96IgAzqCy8je7Rmw08SOHz4bwtmbXFGIADrNLg4yDAYaypfkL
xdphHH39HW5wh/vQ7M9d4Ik7VM+g4+ZHLIflajLlwb1mh8PZR067XZ42P1/ni/nlYlXEDjmJJ0UZ
/1AiBt4HwCCegUf8tbxG049XtB7tW8V8ugM+ZCD/cQRt9xR8/PwaufvYIdj9tuMk2hSWHt4NhNxc
iBxHneXV4qPLqO3Pb8qZMtwHzOGPhhgKTA1ptm8z5E6kxQAUdNIv2lT1byODDBk16l0AIJnVAMWF
skt/FVoIlFlrs09hw+OdH8pXT9ZjElAeCbuR3VuPWG2a6kdybt3Vz6t1dAIbUm8dQaKwhphay10C
vELcQjqllhe/9N6t+cXQvl873wnf4Yk320ELwkvfKutK1iPWVtMbP6cg3fa6Xf0eHJozY1u1N5Y8
54Fd83b0Ow+8s64/ai1ZYsvDNPNNmqX5PTboy2SU1/dwyUkTalS167U6enUM93V5pIUlNc5C460N
wAJFzmCeQVmBS94kM8JG9zrxmeN/KCoMWCTawci0ZXzzanQNxoj41lG2eDQrQ0dGzmcxQ04ZLW++
Ma/gEplcCM9O4Z1sBDC7jg4bO3jgoPND9bR6YLqq3lKLlhfnQX+ukqq+IwyNuAnNqL+KAgvj/NDS
jnD/FQVUNWKDD3ZBJGjeRtVTik3g5+v2WO26oet/CSsC8qoLANjSTs5CpGJbuYX16nvhbXm1oA2e
0ONSNqg0d1uXVnEmSkq7q2VGAd5uzS+Ven9/kS5tgnzKuyfdnxq0DGF50HulPfkFYYfLq/XwwsrW
9eBx8RpWQze4hfJ8abTKRK0zjOg2s+JXb76JKTW+Oj/UNlVXa5eCTMg7g+rgzwNyca6lmX7HkWo3
QtT+pRMivBt5j2t/lIDKYLXXvf6d2TjGTLMvrqPZy2tXgEdc/kSGHYwfnGajYCUmfbr6ttNc+xaA
XBWPzreLrHZ5K3VLdVU53tVVdXTFVNRsIGcwJzcSJlZ3WB7Fks9aK/7WXTEIeVkeoIHK+hrF0/J+
bL/BCTBG2l2SmsQEEja26dGUfHUoA3/eUIh6pCg8n8gFnaDsiuiPXFnup8M/a3kEdYh67bpZdc/g
aZ3D0SBVohjVJ0Twn09teX22ZtOp36dsp8/KIzk5ZMT7wMj387HR8kVrvqDwIXCt7JzNQ9O8uf8g
cpKH8t1Pin8PPJXmIQmke8LRZ2xHMw0/cshDy2fxpWutjII8BiL12BtU06kj3XXLjwn/62Dul9dR
wtJXlWMnj9ZIUmjAnLuzbRG/dwEWiPl/FA6UElB/D4+NIYLT6JLmaqHcfmN5AKaNRySBakm5KrzH
qSphYuJAJ72WiE64X68FijZrmIavyE1IrdHGiEzCwnjCP43MNRm+OHk06gG2TyYVq30tpKThzE/Q
jPRCXdJ6SWFdHMjkAcAWoiHXm/PyRMOKcSBR1zgxn6dbqRFdbbv5y3JnWbghBdTSvustF3MgopGf
V42T6akn3uk5rhv7aFUpDMIkGr9IDTYYC78U/bYdptTiCFC9ejEo8C1vX7NVj4omk9c88Id7PY2s
1fI2u274VJaT3NpGylNUuIR4z28/D8E7Nar/KMeC1QkCrUM/WMbr5JjEfPHBsSrhEQxG/RKTU/Bg
BbSal2faWOpmQYb7GMW2ce5GxuqfO4CAGGkbvrsEt0M/JiZW8+zknTSDzfKSCPXGjYvb7kw30X9U
I5Yiz2aTJtzGeyjJ6IPBUukPZRPJy6R6yIjzZx/K8EiZZ3otyBo81EAzdjH2048SmLHejtMDbQ4w
2yYebJBIximKzezWomT6eVfonVAxFP29huiDKEv6AssdTTjdJYED0nayy6MCGrQzhjb5QkuzvNsW
d9i2aiLrGKaAewvDp0ZskLq3fDsNXC5YIA1jue/cWSHa/+VVax1YI4XRm6P36WnArPzzD0zF2WCi
/3SDqt1JmfOTGQr7haxctqd8SPA5OgJLfmJEKpAwM//saHabn0a814zw19AxdQd6gnSDbGS8qPq7
8l2IVGWKeBZOwrGO7U/6nWhkpFVdizBgaZJL7Nhm4RAOS5aA6+CTrbqOWbV98tDNHWMHfW8PnQC5
k77vNUIPaw/qDys/9z5W09OoavNa4JXXiIbf5+xgmWK+7TEReHXB5Mreph3eACFHGTJuaL98Oi6h
a40e4TLu3eKlcIE8IhIiIaqSp6FzcYayB0Th6Vwdya46IMgevCqNt8nobmQDfFLGOKSxa722RogR
1ei6A3QlYwfhCWeBVaIqRcl2mlRSnf3KKX8OARKKlUM9af6n5Sf0XUgKlovDLB9tEcTWQxXu3Qg4
zD+3//fjlgcvBzlr6H+utkDUiGs4L09bXmC5fepq/sZy8Z8bGca9dUGQFIl0s9q1QbZ5SjoUDCay
oE40lAvcZrzyWkQdYMLddkn+Sl4w9ZeIHVAoFDGurnqNQhiAA5A1supAwaNbwExQnqr5kLQaa90S
nv2YI3wFcdefehXx5WqgiNwJtyBf0S61vxyljUfh6epU1Cn8TrOAF9umLZPAEG/d7t4xMWEsD+hm
jVeCdvyUzYflUnLWKE4d5GCQJN+vrSZsTkr7UwjBBwpnzfJyGBEqT5YXAorrjR2GZ4S/GQFQVfce
NUFxdjB2Gfg5Gge/i2lV95lD/k9QN/vl6+EsawAo4H0rkhq/L5LFVVx1L8uHozpanrBeZFrJyNET
lqnM70TxqmAO/V3uRC96V/LajXrW4plJmvAExA18V7qmTetY6ZdIh3G63Lbcmzcs0W2JLLMdgWgB
+A8dHEQ5KVgsFGD8yPXyxkL0YZtitqIW6SxaJgA24J+2Zzn23GCoXclGPISZ30HDJ5MIz1HWsrV0
PELRZjWN6yKuIfGxgYfPxAsLBAoscImTn4TJhuoVKoT59/Hz6laNpmO5niESX8eDRS6RqY66Hx8a
WoaHSW/zbcBQRYtFg5BK13pjW5Qc4ihFcDo5Ym13Makzqn5szbzdayGN1LhNh73ROBdbjCi1osTx
V3ShaYiQwrKb6v41AhbmFJV7KALPO7FZNJUVnUINQQhOQkQ83UARsoMIb7mDvsLX15/KWTOhx8a4
1UPoRmLwf/UNSSIOgHK3rRPaa/LO7PJyXxf2fTohjDeGnuxsTs5F0N0IALfLpZrOGSV+0eeEdOMZ
Vgk5q3ktX8nFta9+ima3dR5EUYUwXkHM5nHpHlueem36DjgVQcQ7gsjZp+OU3sZOhLQIN/Xed+pD
00I1Q4Fuo3JNwHnpnbeVnd7eCdh4R2Qlr8pqp7OKZXrOG7N8mkBcbqIxsK+WXRB0L+FEEucIFszx
nJ1f+PLUYYI9+YOCDQoZOBp8tsZMDWtvJG0FNUF+77bWLq8oEOPCK7QSsJ82Pgdm7z8kBbldkgwg
vJzp9CSQYxE6LYH5t9RskzCOTvpIhyO2CKhPex2y82ybCE1i01Xp7GCOMJwsxo22KtJ9I5NzPOvc
lwNCzAevgUg7FsbFnQewcGZh/XNIBPkIfYHKTXPEryCJXkAJqjULMP8kivbVDgWuxIFmAwURBy/1
SROc8k73ablAlMfBeAhn1ZbTWGzB3fgQQreFMcrKn/O6QwYVYtjoDL3e97K4ZLMs7J9DYaMRmPBH
rERWfPthRqBpMaKBst2f99/PqqahS3GQll34I4Rf1PCUnJDpOK9e0Q3HZoZwKRXfR3kKx9WAlLXc
lP/7Uofeja6C9TrN3oR0GJCqBjqnYTQfjFGKreYM71BMwz3VmodMj0CWEnm0SVsfiRZ8QXg3y+/c
wTvKaCg8YmBny4AKJu1IQP14trLhkmAdXWmGz+Jolttjh2p/DstVDQ1LikKBezTK53bRF8d+/iTL
IZPCIl8jn4tdoX+a5kMZdOk2A3y00rVQrvOpuCs67XmxN4Q+b2E5uNhxfi75/77EiwE7rOjlJ7FC
czarppZLJgGh/3F1uUMrCUyO7fLwj3pfzmL+BHdOYBoxDky0XsshqxjH/Fn/9c9tbgILJ54xaaJC
5uZLrKchouFV6Drod6X90gb2RAtUjvAaeWoya8tCORVrK6sGBO5YwSb8ZI5elmfdc9MSV0iQbei6
URp1GdsNNGolYq3SAHxUvJrdRKHG1B59hWch8zFf9TpKUzXOoTBzD1YoFKhpPTdKmRGXg81qHYxD
lP18Je2s2IPlSZVy/lUsHyepOYd8tuuaOOTSbUmJSr601orPVhdsqlHvD+08Ti3DVsvZibgbYy6R
9Q+U18i7mmS6DcJ+OFkmdE+ELkS+en2+KmadWhxDgk3wMrFFYtDOHE41I9eyv697LWZviLtHo4+h
11JVW5sZMcuVBwi9zrep9JmLZyOKag38r6kT5LvQb58Xc+A4nyvLcLBc+q/bApsfoqcqOq78LlqF
w7lEbXCNiYPfpmGN+6tI8gu9Qg+bPSJ/EYKXmTRY1U6mKbq7bMaMwnxO8qTaaUPs3g82GHm2uV/0
YABfeKZFYVrBqvWRfveVuFT0pK/tAAlnqgNul2SbOFNykah4MH41O1jR1aeXGeR1+fVzZtXD2e0k
wthbaHnDU95M3l2OxqCQosNBRUOQLHX4qrTEwcvozX6MgvG+r0oYMgrQje/a8LaQQVXbxuhp06Qd
1kVkBHgNCkjndviQ9UmGrtvI1CbMAkrKYK6dwbHuULz0j+BHtS2GeA19Yt8/QoJjG4UTGmXmuDMm
kT9khMmMmH4ffBfzvOHRuqkjpKEUX97hxqC/rebROh6MNZ7b5KKjEwMBQhCAbZAO4ZTEBrYhnsEu
C7zntIt/15pfAiLnGrV4loAFg0qKXWzdeJb5NgDEH0l+/2yJdd1KU0d9YWTRGwCJ7XK7U3Z0EWBY
HG2Z1K91VsO0jS0gu8VHjfEAdI6kplQp+2CMCGCMyXouMR68mfT5jyWWRvxeOUhkfbLIvcxpCs33
uokGOYEISFliyWqyAOpaqockdhbMzQ7+9zec3ieW89434lj+H3LaAupI9pqmQko5uyjrAXPdJXbc
3C8H2ZQR4okBDtAcJ81iUf9SokY8kFnPWKGhcsYsPBorHR9a2u3sPV4rJdxXOcKty8FB0Uhpt6II
jYdgvjQS1b0No6GACJxz6mC7PjWJOT6GaS3WhoV7epwgMaP9UnzVDc7nNB5XXawhcysn/+SQpUfa
9pyXGFrGocnTP1ndkh2dl+Wr1yX0NqKGYps5iQ0Mu2Druma3Y91A6A5z5XcX3LykOwSl1F4HNzo1
QwIO3A6qZ8cY0mM+dCRCWjfqydpd0wiLN4F9INYhg8Fim5D9DeS5pCnGaoS9KzBuTIWE7D3WFfa+
QS/8PzJRxLPhLmcF2bTHvq7K15oGBzLp9N6cCA41sWnaXo7R1TCeo1CqZztiaMCiG40qPtZD29zn
fArbGbODkiq/LGd6ZLvyHGHLHml1jTyH/xpTXf6U5ml7lUYN54ZrOpztJ6FVdG4cLPUywHjhT+H9
QQyp+eYM6b4m0vqbwDswOR05b106fFRDOV5oi1L7tqRzdFzLeISpaDwCCLhYMXX0TDNBYrHrWxsV
PzIvTtUD2qd1i7QCN0MN29y3x0dpTeQShXTbfOC2foFYJB9paBs+a0+/y+W7QbFyFQ7a2in18NsF
iSIAQdDXbj/QXdmboWks2OtB8ex5lC2wiH8GcymBUmV5oUHUrp0MfFmZWLC463H85ab21p3C6cPz
OhRRaZhtAle2m1Ij/UGYo7qpDF4iRqfoF8z6Dbx5+4+IqyHZiQ7SDssz91SUClwSBS4EkMEuc0OC
YFttoVGwLxredC+QL5WlRTQQmQiMkFR1y6/+vrrcS4eTJikEZmKn/OpmDwzOw2i+m7Ih6Bgyyg47
CFkw9fDe1TqKO6P/q7FI8OjCYBV0XnoPYhr5W+yxwDWpAFuQou6pWmZruw7olUYjdRPKu5r9y8to
3yPxCJ8JjXP2dEnGQ6C5ztOka3MbpqhWppz653xvWYH5l6a674Jm8luej+RfiSEjAHIWsns52No6
oo8DAey9J6gBbWL8YkbDh5YQDsb5QY5A45LUZVR/euIK+sTHVTIVB4o/cOOaxFlZpcWwXKSUSK2E
xOAxaE6jY9vP/tQH25gVwV44E4QdR0BiG7r+Pkr1jzQKpqM5NepqTs5Gx6/zWjKyZ7H50tl2f8s4
53NpqvtIBDmWDlc/8iPCTGG5xbYG8QsLolUnIM3WuezUrajSZ72Sagtg/TM1ihA2lcG+BrfKUyMa
fVOjFj8EU9m98Zx3+MqALCtOjJpW8brCaEBcLPWt0SMrLwCc9zYVA2AhYuQaab9LOvxZfhwqyISy
ItA4CLVdZfotBdPwICklHSgzRWvL7smB6nLiWj2z2AqVWNvQoC4j/bS5pyvMhrGDSGYmvtoWueHc
6tH0IDnk9ilNAPaYM29WJcAPqR5Ne5la1zjRwo8wAI8ypeI71AU9unhg7xqMYjMyIv9qht8m7hNs
4hKyigDWn9edftfE7esgDH/lFpl1idvms671+pYGJbabub5pu7X15X7gbwz2DSyk51430rOnMh1s
AoB2RtOUlW8uX6bJ+YpLfSPCQsFDtuGw+UZwxJiXg08mG4EAxA7yVaWOnUUSUVx77M6Um+5pizCJ
acF4QSpDXSEqnD3dr+Jqth6gS1NcY0TaW/rF5VNZy3qHCdBY//0fVEa6wSnzbGfNsHG9BFhsFO9Q
I2MS7cP06Bbzt6LJW5VE8qglULdLnz6urgPQ66zhKZwGcacrTJ/zNcuG48mcArozV0hAJmKkaG5t
LCeSv5Op+F1burnL+O9vgwawXto4Xz2S2GmVsBQjTi+s7pSikVFV0wtJDT2pSZFJqOpLHsbjxe7d
EUFlI65SM7PzSPIEUiLtjAvmfw51sXdE+4dOxkMf+wgLhWRpEU3DWRTjJQ31+CUSo4MsCrBKmMdE
mSWtB+E+Jq5B6bgb0Wz9GSwQ+nFoTgfaVPENmFhdN+6pxup8CjRxa2Qwp5E1VEhtY7or8uSaW/gk
Gpwz68lX4S5p02lnhBW0gnkz3WStOvupcez7xrulukAAE0UPLWY3AEbQPRminMK9S3u2VeX8CdE/
CaxeLLCqfhv3Lxnu5SvFC/euUQ4RZ1VnvdZhuM+8cVoNvl4eaRqXm6mC9xTlPFdZlQfiIntJtP4t
YlP1agwAaf0ex5NflR9z5/ErCqscsFNvb8dmZIWW0UDg06RXs8SXrqgvnEQ/qr1V5r+o8N6rNDIe
gRW6u4Ty2KZsoGe0LuA7q8ecq+zmlJtV82pr1NKDLFxjB9bvcOdCrYuq4TEZrW+tzOx5C98/IrHP
ziZLe7BjM4GjaPaqo8CbSP8lwJDLpJ2Gv/x5RSmGg40AdltE0DXdRykrwqW7rvt2mViwUoZb6kXk
wY06eNpu7t9DMNeMqX0RfrzF2BUx1QFNsaYCkhfj3y7Mk/hiNfJmOnRZ7EhM94YA7tsjwj4E3uDv
UnoftPCbr6ynCdTW2V/UaOiq6Q7h8HAcToYdPVVuSWK2GRcHy+1IIZcM2JNtpWdzxjriQnOOQkuL
Q+PqINb6FrnYJPqJkIdBHszQ3JROkb7BUaTEQr0+V2SsUcz1vjUmCy0MslvpxPe102gbs7O9+8iQ
xDU6YXcmajTA4xvYex2C1b3R0suyu4+sqAKatwSGDo6+J8SCOSwK3q3A6XnDPqpvsSn0srlGsdym
Go4TaBddTkiY1QLvS2YIOFshPjZvSr4EalLoG4LHMk4ItUOAu6WApT9hCdOeOIFruHmKzqhpsvEz
68siFcd2RlZLBNbfnjp4HF7oYzzTuj3zB7Ko1qjPslL1uYyY5Yt6PAYI8PesOPyV7hkA0/IUQBP3
nGt3qAkgsu8wmB1HX/UvQ51eq6SVR9YmpMiZBmW+OJRnllnMbs1HqDB2Dq1VnbVEXNPQSO7chMQb
gXv4SuULTFaqhZeEHBIzU4RrAq3StUw8+MGkwzjgVMYUb79Bn6/ivH1VAfj2KLtTrkzvRDXpR5yr
D8tNRDgjp82MtVGm411pJM8BvJnnDn4V8lLvrYtq+zGq3jqSxymdPMURsHVhV/DJh4IEe5M8kYI6
iQODNyw4YcoJ32ed7wPBUiez9gbtik9p0/GNC+sTm1j1FM923ybL7O+ZWycJqr0lo2NAp8NGE0Sf
cdvB2LDsfMYQDG8KXVKcD1D3MjM9CmE2t8TiB0v74+BCZCJg2Qoo/WWyQu2S3/g2KErVKjyjhFkF
47ciWT7T5OcQQHCMB98/wBQZTlGUXMaOdU5RE3zNWqb+UsiKOw0QsJU4BmyNYcL4wTcRw8N8w3gC
LR49BQ0mZ3hjzYKQEoZea8qNASz7kT1ETqIwvE67sOuDRQFjrh0E1+UQDVA4rJwMLi8g189UzvNy
IDZnMxr1qo+y4a3HP7ur4iDez1b3IICpp/VCO/lhm14bn+nYzFHA6GCj4e+F2inxe8i2GeBlKlUP
SvrvwiIp0Gk6llYMBXHL9tVt3fQu/zRGhru4hdJq2sCum9noSw1MINvq0v2YeaAJaPs8K4J+dI+d
QEeOALOUfueXAlCNMNmrRxlcr6QA3eU8xAHSbcWGxkvEeIpaAnndsi7PhkjYqAQaGvLelASEUHVX
un4dG7aZwIHJOYhFvEdka/GbZN829Olja5vqGnfeJbAHCGhtgcgso+FMoAV1N7TZqqyyk0bh22s4
0ZKOlEawKVfHpUdFEdN7chu1Jtz5s5GO99oWTnlKWY6gES3812mw8t0rm/wcdwuMfwQm284x+ku4
17UiIKqrSl4s8iY6XeuvlTF3A7NGB9FqOkfwge96Her36FjOuYqqo2ztHGiafsrxUtKQIQ01GoeS
YkUcfQ/jScX73jUIcurH/tmYCPSqk9/0sdRVWEHzyA44o78H33TwBeWFrCgw+8TV1elpvGpNL9Fm
tbQgNPIF88aJDklBIjiDR3pQyqtZYHCwG5KLlRxIjtSyi5XAhWANhCoayM8qKyzaw71mPYdK3Qe5
mX15hisRfyFIqYNbKcle69qk+MjLgAaOY/2RtNnt3JtTYSxW8XNSau7Gp8wq9CtlKu2a0Wq5IsdT
p74WF5VX25yy1IfTIaytVBidCZ5+U9SED3TwKPexfafm/BDV2JgqmT37ymgfJQR5K8vp0rMOzbRa
+2rn9KlU0DNudQ1xG13To+U6lIyqTL5qrsTfOQrK/wnNa8NGLgDLIb31mU6p3m1+R1P64pTIdABS
T2xfm3JHUxvab08n2fAvjd65t8wpr2GSbSlaWacBGjVg3fEQWYx0K4oerN60QO4Mqjr3Qwd+r1HN
m90U5v1yE6xXdwszrzxYZUHNkFkzjTR/y7RKel/ZU9VEZnkZDeuXSUlrXbTiLaum4eTDqH+IzGB4
0C0Syj0sgHRuWkREdJNjy0X3P2jpKzu+O6xKkDGjNjnQj3FWCuHlge67pPIR2JfYqO4dJBDKBXbW
Y9d6UtQzcDSKF4cAiakBeIc1DU6lkGB62+iMwLl8si1OplwUG0OYFqWtlKbISHEyp6h6cGdAIN5G
YyPS4sWYUk6+CYg2zpStaYINT139xY6i6hAE+N57vUDLAECHrhhixDryt4U/BYSOen8fIP95J/Au
WcY4VX5lsO7Py0GAagPpU3aUXLx0gxybMkJR3RD7649OWyQHjVStVRmkdgbNMqoQQIAGnAbXfBxj
ege1eoznwww7FCYKJAcuvaKrutH1c9hryYeeI20cR73b2uNE/garFUrdMkbFCYNd2S3JO1mcH+hF
E+rpVta6JnT+PgJxRMSzpw6doGw49qLfN+MAMJNKKgae3D3l0KR2elTdWttx8eeP7tkLwpjw6akC
W10Qv5s0xSUS+XRr4mdzHncDKOf7LuvrZ6QhbOQb6BNCNb8zG5kJofTTpuyH8kTiQ8wOq8kOqNRP
XjmrYPIvUluC6whRAzHo2N73ESemr73IrlVXP0F6lVSGOAo9eBon4dwRzWQ/j4rzPcIo9rOv7kIC
iOlIU6NGA6fqT6/qpo/BZg9q+TLeLVcRiFzsYkIjPufKa0UenoxBN+9LOVbISydznVvlu2yUfOj7
332vtw9TE2BlKFADtZRgr+wldwlua+xUI/zFlKxZF3WJZYb+W2wO3S7pNe1oRO0DJxqdfEPrNn6L
XtSufWevzz/VsCihe0Eq6jsCx/1ubmDP3KdhOQx3VH2qk6K1Srwycp4DetuTnRjaHWhFtQFi8ZpB
IFwjNJYfNrSbbJL2I8xQF5EUWcPS/m0GAbriNh6eeqe6sDrwDgDXkNsWSfxCO9C7i2Y5uSvrk1Wz
tnYB9D3lvodSm5peIsMTQZZhjQPf8WO0kLJs9/k40OM38t9RFbDliZo7EO3EdAZhd9QpqJwcgAnS
NLwndNPk+iWheViuIvbqNg7W3IfJJZ24zNGsdTVpZC7nihTaFTVzsaVSaq9BmWnXQusABvcGI3rM
lKjLoLkN7Qe8xujJcJrmBi1uLwLjI7c17SWy+SoCkf99ablNdLBRpkzuHSWQT2K6uhFBdaWM0n1M
IyWucuwQNun1DPmA9BcUDBnk28F0JRKMxLbxk8LoTfb1cIsqYMRdmmAAsBEst31W31sNsWdxOkly
KDrrxXQRa44zAoaPRGMsiouvVrkvwM4fI071fWhN1Bc19dBO2E9os7BtJ7uKaO5wcL9nlyxxlyi0
Q1jCqYbmSQPTeqQa5z+bDdppAxy/E6bDndQwm4VRMzsHivSIyRYKBWmSp2SXSrO/xCkh2a5q/S9l
xWjjS/u9iy0glcr+3TtUfvU2RfliIMCqUk08UUIGvz3lyQfCxbeA5uQ5n3iJnt340VbIEwpPBI+M
n8jtIQ4iQI2Ivy5pFaTVEN6WgxjnHKPJc05Gn1WbyfGmDVjh6LIcopYGRxXKr6WCG6Kz1EUAgLFt
/xgMkccqeCBAST8kYmgPMfVX+umdu/Vt2sxSiG1Bpw15tY4LMqpgYU56tkeJhdvKz2jqdqqjn5UI
NngmhW3lqL0WC+pPprBImZLuwaLsu05q2nhV6LEFojN5cL/xoHmPigLXukldYA+F02wZ0mCnWRSU
QaZYc3m4MntjtTjj/n8FJUjJoPYf3r//i5Tw/CfP/zTNnz//CUr4+1n/k0ek/8u2MAqbrrmkCv1N
SfC0f8m5cG4bQBSky/HflASyiGxXR15oGiy2Nd3CeNwUrQr/9/+S5r88FzMebAVohdJzzf8XSoLu
uv9lBTVnGANmYlPDDEow7HL/f1hBaRxIEfZWDiUUock0Uxf1+cA6Xh2V9toiWT4V0ii19aRhnxDo
E9bNfONyz3IQGUvsHzLMcn2Y1QX/3K1mWsxyG1IzJCdw6VjgE+w8K42amS+nLXTE5frPRYZmIis9
tc8BEQMthi3S69nJmcUPy6Xl0LJzhQrbEgcv8FzNwV4nnRYNsRrzxZ6Bf9ouF6sFcGjG5FzrOIHY
QAqcOFXUnsJeHCtC/dYUmlA7uMkr3M05yLAcVhbhKmo69wQfDbSUTrpG038FcxdfDMA2ljzZmWDM
apU11biBA0Cch2eAww6+2LAB7xnKl1qX/Uolzi+BJ0z7yEYbNbIRE0o2iB1gnzno3aSM3JrNrizT
e6V1D70ZJtt0nI18ut+uRrxgEaamtA1QObPmo64zCwiDiHm3Zgs+RGcFA9jrWwwtefhOxfQ8Dthz
TFfqKL4nGhRpdBayfRxSgAUIgdbmfqgmqn09dg6Q/ZmFt5AogJXWl4RfmG+aDdSpVxPGeqofmAip
dMMb1LPskUYefU2yAdbkbKNA9G7kmOFKnKBFTrr7nk/GqmQq3Vp+LDej5rHrhkoJElYctLGIt1ED
5rhoPX1H3TJYCWKRlNrHBWBAET4BxflIh3ybR9OEw4uBy0f7klCS3HlT229IQKLMOUFaJZ9w1Tr9
hagdlvu6yZqyXhludJ/4rblzdORTAUuGVAdIilsO3nzoXs2mHA6mqf8lcmFv8sjw0HaUD7Rdq0cj
OVnI/wiUEaB5STQN8OLvYDrXlBUwaee63rK9nJ4cr6l3YZNv6UGQ8ph650AhwBpqaJytHD6MiCRC
LC76btBdksx9+7ufX8Uer0k8vOd+pQ7AtlkxuNNnBM1gp7tYSOYThSVlSnLqaAwPWg7xNqJZQyIs
MSVU3n4Fyqb3KR0iHhx+NpA3jnmUG2zm633T+ulawaDTTaqPGfmVQuvRhFLuGiqfpAfqfqs8GCkt
yt0QKkpviZscAiKFXGUDNupIfK6JzkCYXMIiY4HrZhv/0TMStmfdJnfRZf0f7s6jy21uzc5/xavn
uEY4SF5uDwhmVk6SOMGSqlTI4SADv97Pgb7b+qy+ds894SqyqhhA4IT33fvZjmqFJsOPvIf1NC/V
I5w6ssgXWnY9mwiGtT16XdL9iGs3MO8bYc1ajcVLQHzjU9nA35qVdRI/1Eaz8cNqSKg5GqVDdDei
NoA+pCVmtUQWGGUvjW7Rv8Pjpy9HKcRHYvYyKLLCxr6g3xhUY1H46ET2JAhPPKv6wdnBdAwdHmMQ
VO85IkSjJGFyoyFeB36w4SzeJknzdbD76CLyg1aDujSQaYVZKYD/jugq5nFvdD0yExDEng1MqlTd
GtPLdq0WQaD1jzlhy+RrYAnTc2pXef1ISRDr/vy1HbE3NcJS4njemCwrEVBS7bbkNbSnQrwUhnNF
rVfvSdW2CR2QxdVpSQgtjXjc+CHFdWs/3lqW+7O33e4I4oYUmSak5G1SOWqy9gs5N8URnW1LUgcU
5gVhESvAC9aMcdcWyab2bw2BeW0uNlSzaMzahG/qFZgan1h5zZxStI6jouYaH5JCZtF8zaLeDoza
So8MIIccmcJW0fllXN6TEL1sKlkcFoDeJLI63ZbSgG5oRWCBNnnAHvmR24ypZGn2yfSApBCbWy7m
YGia6ETrICTz6I2CQ8gBSiYEj+Wp4RzTYWTsl1xFYdLDBQ4VzYeB4HMs0Mg/kAWPg/5uZtyjSvg9
0oKGfXUw4VMK0W94Rc7WIn6aoxATTUwfvbTp2ZGiue1Q77Q1Z2OMVEliv/eF82ZRZuA0oYE1RVEe
TF5J9xFWFiYqOhOliyepZCG+jJKlHzlFc5gnm0SO4QWv5lBikrPH2dkNo/dTTAwvgzPnRxqDSJtO
/Qx2OHfKUx0yU0GQ+GqLTw25RmBoBI3QgDiFVL6Dqv706O9RxBuOGqryYzTmLxPxSoiXyFgrs4EC
Xh47D3ZM0nHZbklFCk8LGEm9/6hltBxRX73B5Rgw2kF0z9qRCCfy8nac1dDuGaZqYeyiHO6j+5Ti
RwABhCqYzheudWp08JvHUzkT7FUYxXCzpD9wzvA8VmdfQuWwNq/DIK9WA7kfu2G7lb01UyqNNbr7
5Y/JH79P8x5wXxH02nRPcgR8SpUME8v2Yvn3umvgrKIXc3LN8FuDQfrkxUSsjihbwiKm82wKlD/Y
yXPKUUctn8NDk8fH0RZ64KtahFZTLtIRWocI8HaFW7WneMa9HndgyqZLa3BJWhPo8CZOH6lvDkGL
XGaI9ngActKDyGAbrfmAKINajE31oLX9o5UWZFGxDl6s5r6keoAkOX6RBXPRYo7hIdcLWrolg8aY
fdrQiqjzUCWgvQRhV+/NU/tlEPXRH+bbuicVwZvxTS/5F0+nxlLLnmYKkkA7KT9L34GwYDfNjrag
ty2ZVKJ2pl+3vDROq3zytAQHhHaLISWhwJbAAEBejbbYlyxGjB62YKYoHNmWfGuoDxxmnUZCuseT
NB20Vr9PUmRe3SDR6QM/D9qyTbADOE+aZh99m5SSsqKizPIFvGm4dbvskjjznVvaz1w5X3Uvh7FQ
A8FqMuoPSsS43mQsJLI29Xau+VQrHJbIJKELEP4EPVLGgaolCx1jt0TtWCgZ3KqFs2LzSpxVis7N
uw2Nzt1JHQXSkuWPcV1z5sX+dQCxT2+mOk6RbR3CSJ8Y64REOIJiSB+IgUH++A2hXLobSRnQCIGl
MKQX5i7ySoKsaFGuQtEh05DLsSt70rN02M9tSoqIE52S2j5KjyICYud96H+Ecyt3Nup5pAxGEkzg
uDasJ46jpv1gzCceVpP3UTfY+0hRjqlyW4Ez+mjnHMGc5WO3bbC6BWJOOU1nPEXJfEjt9rFMUK8U
Wn4i8V63SclgN6hvyTlHXaFoymY5QO1om6dVdTkij0QdOIAZDhMXU5fFqjqznpzUjraa45I4IWp5
1uMQxBWv2eolFm+oUkC8ufIOjo0mQm+3pFCyPVTrWb3EmY7uKGD8vx192EuuZQ4H6M7nCHb/fpzi
+8mqRvQPJmSumeZ0nJJgVklyCxSAUPS53ENrRpPXLZBxnuf4DUSEyg0aKjoUvB3qYmqEjU+uXyR7
Ei5Ja5fTNp7C7Jw2ZlA6JrC/OYapD4A3KOh87bWuhsGqyOgzK+k9Fcrbxc/INO/NkXFPbCq1dqef
T1ThXGQQ7QEX2VqH0gwCu0QsIF2Zbh1poJ4KfRXNTBiNTol6iy6yZmKgILQKlIvwKsBvpguL5VaA
fOUi0S3vqeis5jjG+ptFlWLfgcONgQ+OyOvhMPV0z1zw5anR75aBNnfXOF+9qNXPbemO29gXIM7y
aAFFoDs71yuuEBnbAwR7EEBISsns0VAL7eyI9MrhuUixoieMF7Fe3ZUpXXEKCmdfWq8T2tZMZi8J
/u5gqKGR9gi5N1bqfPdp1aJSQQvsIwLjMMBeTkaIDEo8bET52+L3Bm+ciOLC/8o6MN77ZnqDACTZ
Z8BAcnP4OWShtoOjGYLpxRUef3ZTflmR3LX+UqNrQVphzWehNhECY0TstHaQ058J+goZBk9Da8FH
BcRpZIs+2pU6azC9RjVcTtmjJm15sGH8254uj5rCQpLuA0QfnBFgg3Y+Ff7TKiaolaJgjN5z15tP
S7gUe1OWb5ZlWARxLIZ/iLPomGg48TXlj6Dy2h4sNm5ijK29m5OyEI0+LQEGG1dsuw7wgKx1PPLF
4sHVKF8lg+2e0FTgonDlqMMOyDoOVU8Oj0by7Ewh7TT3R1C02rlNuu+sHt5yWZF66bQXNKcBGlwU
G9leJ6qcBjJC08yvJZJNW5xLj+YzExktC1D2pYtcdxXjAzhG5FZ9SUC07nLG8l8XtRiLR1OaZeBP
fr4hxFOezUbjQhGoJKfcnTdhVBl7tPRuCukurJXWV9caQvPyG9AvDB2O5jOsmNjEi4mr2wPfwo4w
OtIdYcE3K4OPH+ExKZIDO6tbQnmS8/xQEPsVjB1P51rRC/RpZ98Ra3bpi8UBHqyWfCl9Qict9n7s
El1kYTNSaWcrk51WslMu6VllQyF/APddCyxlM/qbUPXkWlSZicF6QUnn19N8jlWJvm8JvXG+4Xy4
xlldUZKs6UTg6Lasfkfe0gVMAgshWjJJvTRkntJcaXSW1K49oeUeb2QGCTEW16JEgmxWhA1L77Po
e+283uh6zAostK3HsSDvhAiz5CKi6q+bvO7fhqqd9iOW0V+PSweQixUP9W69wYzbbMo86m+gq6+L
9N1iGY9MpO3ZUGHfVka1X+vkdxsMGsVIJIa4SQdOTLvbFqUczokj+nO+xFBVM6c6jpQknEJ0+5hy
XpCjUdl3XxIGo3O46OKcyALpofopA5EdZZLRmnkIhKwN9DYqdTAGqmNpTbG27WDwHlspdpiS2FYK
+eCTHHTQHekeF/oXrsSJM6jf/b5ZH8tTmiGRNtU7X/2JrIrw7KRgUgxyCqa5ys5W8mgK3FdRGc7v
guIK/hXPPlPSZgKtHP9OUlc8xNSEz5Xvgk2WiKjJG+3OUD88FTPwdVQpCQjL0s1YxRl2NvMnSsfQ
+lb31AqKzAOMi9aek9nzHtmKyV/ZGdShUIapWdKIWe2mktL9eqMrdELZm1urdQqGDbSBkxsu5/VG
Wx6lpTmndVr7/bDZBbXNNTQXtn7W1c3S1y9lJ/xd5vVyOyfie9hm0d4IzfGykF+0Qdwud0AOWC0X
1WlZsvECWrGo9n2Zlrt6yiVb9Xzvl8MJPGwQmv6eMYBIuiKGNR8X4mG9KTT9BzHxz3ZHpDaBwa/S
t8DSOiGEJX+D1JFuZmMXm8HscDe1zHLKy+dBU6/Lw8yE4GRU40NynpLllPev9UtceSKIladidVL0
PpB9qk3M32rwXE0U5E/T6dFb8KG9gTAHdr6vLttscJaz19DHq7T0ZX2IOWw+w0X7p9dkVukP6Wih
KDKJuO5VbWBQdbdO3UB63OIV56D57d6aF75OZe7J6W3vUxG90rDTcHgxzEVWvF/jPnDZlGeEBw/s
xsZfD5lrsaw2nVdAH9HedPEjrjcYUEhOcSSlc0kCqxopZPzAAZlP6+/X6JWWZXUOWZkxHv816Wtm
y6JoNS+svoX1xpza7YyTMdB1aCm9E2NWI/BuPq+TVdjyodefciPN91lp0P5lhVqxHAULbhymySiJ
YJUoqYwPQ3rxoU6KU4Gq6Kg5tX8hkYO2z0Chx2c7DEmPbfJcpsc6YlYfptxhdeL3Rz4em9n+0Osz
mbZI7CJHe5gMApOHsDO2gOJgt0zOz2GejMssvIvnQRUrwwULIliiHGRVlGIuGYczzw7GPMxenMVK
WXRS9UtM+kW4d2HDVPI+lbzWgJyeG/shInhvh9ccu8g8hrd1mWBHmitObbqw8U4ju7tBqXwPy74e
y+FALvcF4DNnHsVRtv3jFg7QqYijh95CgDGgv4GYsc2laZ7c1H1CnkL+XZId+L6zaSLTW292+ZLE
xAMPr1laQE1FrDB7+BopR2ubhq8AW95MmPtcmjuvhUDUpK95Yv3s57JkUZsR+xzFmOFDcF7TIfMz
duht2O2RbwYmRaFNC4RskgytyDSQPxHmaFhH+NHphqrQsLPskDRZBcn20YJS40ImA12UmWyRBXyE
zEfFkGCZtmEkeTeZ0KE9LO6PMvPxbOc3hSSni1563fjLF3t0QWvupDll99JHaQho3UbER9Qcsac1
xbktr8yklDn8d09Zg7jPSz8b2cHtl2cAszgd8jrdpQlVR0SQ9G4sVONZQUlKS437aja2halxgnrJ
jcXBAWpMTrhjAtYnOS3KfHkL15apIf056dTiRl/eTNRx8ZCB/h99+2gW4UwkLAFP3XJnkBU2q9Aw
2WnPFGifdzKkbl4bX4eWch2ZqAl5Y/oaPGbq7VNBFlnEbPbUqniyVgWViY7IMtAv54QMMxZwKRjB
uRipZsbP7QJNTISMVAs5iiUpaAQ83rqsZQYaSoSm8EXLmcg0N8WGQoSaIEvNVaFqbvdW+jkM2cJ9
pWT/ZovWwNIrBI3CHImBcrUpvSFlwjuanCEFYQLc7BQQRhy6oPwMkwwgpCEq7q1UwW+9vvea6Uuf
guXXjPnF80hMcWZ/WzNmqVjrGxSf20nFyWUWicY0Qep9b2DM1VJSA2znKVcxdFgDQ5Kyx91iOLcO
JZS21Sl3F3UDcR1naJGHj1l42894s8hfN3aoZPa6ir6bVQjeTBoeWWD2TlMBebrRBSSHjyQNWbAL
rJ+a331YZnxnliRERlqVs6D5FsUPMcG2ZDChGFVxfLoK5mPDS+HBhmambCe8NuExxPgZ+JsRYCQb
FkCSg6UzqJD5R/af3YjPCYaOyRYzKm/pFNo3BVmBZQqcB8HHiJsF5ytnN+lfumOy1K4f5oSMZPxk
hP9o+wkp10srOEHc5Rkzgcc619qKSJSXPrnSFOJKGx2QXc7X1BjRFs/WvlOBhwjTQMTRgwcDsNVV
KCKZ6MlWqKDESEUmhmyPsT9jzElJr/paqWjFNLNeRWf+SKyy3kkgAZt4qd5KFchoqGjGhIzGBjLq
vlOxjRlVoHI2XhbKmKQ6RqRNbepevIQq8DEk+RGn0EsmiIL0VSikM5DhXBAGjew5ZqAov0fGBNjY
dqgkkMliUfEODPnksqEdVVJhZ4178JwV0rHXTAVTJkjAVFClpxIrVXRlLIB+kGVZZoRa8ub8Q8eQ
3sbOHbr/T4UOIeIDgbBHcA8La4gtRslsFEP3SyPF3fcKADNrnCa5mi35miWWdO3Uj9T7/Jn4TUcF
cWqVjR4PxwbCZyz7eaL9wB5ANjdRPirIM03qeueilNh5DU4wly40qZ9c7NtYxYAKFQiK+4NNERGh
rnlvFZfB4EqT6atkXb2BC1UdKp0icxsZby603QN7ndOCeyUq7RPWClV4yTA5QcXL/KU7jDli3/m+
BQnW5A0ZfFbc8jS3C6tyDkT2LMk9Nck/pSPC+3fHbyPwhU2oQlILmd/GLyS8MxpeHBWkWiKP2Lg+
TzHEtbxV0ZCtll/1LGOxknRfKP7agSSbNaWyc0pJa5UqtlWoAFeLJNecRNdJRbsywRcBBjF3T8ih
Dem/FqZG8Pq+AV0YdC4BsRNWTk3Kak+G0nsX4qOAOe7cRulyGtQF1bK3D7WmRk8EzaxmGWfXXCLM
E62Kpy1VUK1tRgY+E9XbJsRWZMTZeuTagq4DEehQK65L0q3cK1Wpd6micAla20zjyUVI9YKXgDJ+
7rL2s1kXWO84qC7ZDG7RXOjPT8XJ0ant+yTveh9oUkrC+vLSdYlTUFv9gdqociOBmsrJ76UzIvdJ
R+Oeqqu9FVr63Kxxv+T+DpCpNvpEo6Xkkt5CTsTeWQMnxF6Jh5/sYHTaUA4IE/ZUrPCk8oXRFG+L
toNimcYMqi7CTHsGu+jB44KHGDXuPndxP4lZhTOUYiun4phHxleZ25yaJpJ1ORi3CY2pMS+/i/fU
zq07s1bCSaKhiRQXJ5vE5GUkOplWsoNjAHm9PXnOpvfaT8YYN5C666H+GC5dRFV4YswAgUrFLCaj
2Sv8HxWlBXehhZeOkPlcj7AV3dmDMzGDiuwJlUE5gM/A/smb/I8bV7mCU+UK/uOx33e1xSBExIhI
ZpFlawRrAEj5Owsk0aFQ0xhKZEDpvSYfUxEamNmqs6Vixv72901o0rcs8td6/ff1b/724/qX602l
NoGOyeVhqKfAB3YP33Ch+4LDfr1Z//f33V9v4vfr/e2p//jzX683jzWCR2NhqA5TvKbqVUYVeRKp
VxjtlI70+tKGExvolfR+A8vxVbxOxPOlyK62xnfNXCgQqM2EP6qwlj9/LJVjW3qzuYM/dP0jtSP1
HBrwLIPYGFj0VXfrj7HpkzK9/tjqrtJ1Ul4j+okIsD9/vz6fi6Dur2fJ1autf7TeOGb6z2f69aBY
WBI6qMCwdf963fXx32/r13P9vv/7uf7fjwmtI+VNSWaoV9oq6mSksrNxxWxt17u/o03Wu636u/Wx
33fXx9YnWH9ab/7V//6rpwKYOrLc4rtoVC1aBaxIVReN+LR/Ba78ywctZNB//32l/in5/U/r/fU/
HcmmpfdOqGYJBes5E2kP8iO+yPmvH9dfrTdK9g7/8vT739fnWG9+P2aBcv//W6eDTsaDvv/f/9f/
fJ/+R/Sz+k86ndvvzZx/Lz/+LtP565/+kum49j90WOi64+hC1y1fR3Tzl1TH9f8hQCdZvs3Y6BlK
EVRW+AmQ4/j/cE3LMFxWeKhyDIGI559KHfcf5G5bhov4R7i6S9TJP9/dw68QgfaP+/+t7AuYlWXX
/vu/GX9EVPD66IHYgug+Kh3TEX9EIpR6nzZFjLK0VhqIfiATuhfKU6kH2UwrtprMbIv/mHlcJVoO
0xjiHcQo40lMELPz4UOhFIy0G8DZ/wXu3PgDdq7enGu5nm6bfExPOEpk9DcREaC/uNMWZz4CtqeA
IIQykJWB3Y33M269jSiat1m4mFdI3SrceFM7VvvrjP31ff51xP5+hNS3gIGUBn55+vj3f7PVm/B8
vg1B7oMwzD9DPDq71dlwxxNxnzI5QDjSKSszks41B8UNX2raSkVk3YWN8/NHWrEAtgd28NoXPeMt
5iEVAN9AXUnZMu1EwG4QJKGeX/Puis4lDPyW9wxQIf8v0i5M2/7Pb91wdBNhF3IsPodv/p/Hr+/J
dx5mmv3oxbah34OvzeudaVnHPIzoBE8AubwiIR0h1beR3thbGPKUkL4lOp+y0/KHcRphsqpjvWRw
koH8bAjAROhsiiOmJOJ1x+IVq8MLkAEkQz6aAuh/HCTrmBbdxS15GQT9j50/jMd6IE1ykhmRdj3i
pt7EZii95AhuFf7z0XAbsSkm5B66hROf9p+1qfNs2Xv1k4nwIQiFke0dprUwTsfd7CKm8SM8m/oi
AzTGHnalKWl2oa727iEoHmMg9tMzQVDD4dxGqNFEXz9HEWFwNFV2S8Xf5IXDN1O2uzyzPcQk5jFr
+PA5cW+4N+uri/mmm2y5dYfikJLdgzDCxjznj6RQxXJr2epIqr9ukJw76QPRzYjulz45pFqEX6yG
1NiKcEa7G11qZdWnjreNWwcqb/41Akl1jHEeBjmcZqqE0Sd+9PQ0FgOSH8+OD2bYX6NRfK28hdwX
dYKHJjXmPIGOqvnWwCapJo2efliRXVynfieDPttapJOxg8WjF9v3/Dth2SB3cG1IlE7FHBBiUAZA
rViupG90begbudox9FVMY2WxyQccT0ngQTqxTyoo9BQvdQ5kveQbOOVp0AIvBLjh3QsBBle286Fj
tbLxRzjrtUEJvIvokdfmT8elsNNB39og4kH9QJN8vUq1Qf/UMNS2Hi/C5RB59osUGtx4d/zSkuxg
E7deE/KGS+jagMKypOUGYeG/9JahVKd0yF3RMp+iDIj048yTbOYmuoyDs0/aFFGGlX6Z7Oy6/gZz
YBEM40issHieJd+5jz6jX3JqN9liqioxm5iBuoyj0QkY21eBfWY7p+INvdBOOmG+H8rhmImy2npZ
GXSSY+fWXNYYuz9Bd9xMaf5qCg9/k00lomdeJxmIshG5QpRTUQRAL3C7+xyGOZw2Bo8m0WIoTvIu
hC8clAR7jIYjt51Aj5eX+snCrUZN3WBYBpO3foIoIXqnKudnMU5kFvmcqWkDnQCN1UOmvvdlEJ+j
MxxFM95Y6fgyLgXEc4S9Y8RXxw4DcTWL8pphqdHa7AmZdwzwGxmleypHVFShQ/Sc1cNEt+qHVk6m
WqdvfTu8xTnMEfaojNDE3/WVOjEGdjv+gr3djQp6gQBytva4fEsHSk6mTntriod7nLPU9ib+PtrB
YJQH07XrfSiBmvrafA+t9y21DRuhs/XDNBCBS0Kc9lTlXxu2qIwcP6O+IWo516xTOo5v5Wy3yOVs
GlPA6ywUSLs0pMoEhpLoP78ckd8Vr12BsjrJ+ceinHF6UimRrc9X6kl2V2oYr3S7xT9I+KmObyHo
RpDCeCgIC+BU4mt242jcrIOfBOgUaKF5H2lvQvfee1twBQrvppEDeGwwn11Od6B/6w1GNg8+GIVj
XqHuOT8qP7/Oix4iQaAMmx5kaxLHTuICVr3Up8DD6BqjzdgYtYH+SfxolA4my1mTe1w7/awqdROX
c3o/uGMHoo7pV2Rc2us3QikHCiUcdtznP3HpPDUTY8RM9KAH20RRTcCpYNFBNpFHfDqqz+yGkQ9M
Oc8ej9mhIEMhBsAM+Sb9rOr1NHU4jzsOSl0VYuM226l6Xcb4Q8yYacbsaliy3q0vxCqFzwnSqEea
JjnZUb0kb60n72lQ2/SI+dqZG1BdjNHTYraJ4lSprZeNv/V7OsbnSkZf11NkGRnNcj36bCsvKHIK
HMkS7T1jgNWYPFEfBd5cl1c/b8B2G9mnqTMB1cpQjSdj2hjUXgPqI/e2TUr1kNi7FmbXZlKzl+UU
vN8tQLX7MENuKBBWIP/a+mquoGi57QzzPbJ0gNMJGil17lthwUAgKJn3FQfU0yd+SeljM4ovbU4F
qpvC03pihjOTdxJln5rCB2txuZst7BDV0v7okpCKhNmA0uyf17PI8hlWRLR8t+Lsvmko0ITMEqhu
/Y1UJ3ibEVEglgIPmEFSsYwzUGBIg/qFE7bh3G5SRjLcQleEzOjNomzfDM63kq/ONxlUCjVEV82y
xRdroAhA2Cxxeq6/qwukIpF8L2MqElIB1A1iR8+jZHOu2AZE7uo+x5QyJE80SGSdyZujXnmuahTR
2X1hldeaaRXM7bxJh/BlAAlHz12roYtakFhA1yCzYjas1cTho1zpcvS2UcS8k6LGMPCWG3i6MHGl
H4K6EoU8Cd5AV7nUTeD2hMVJm7udGd1UTH0OPOWGuJ9AnyAaJ767XWdsQzDY4XX/mcLKbW2+RYgY
KaZ9a08R+3Xg028HNBfrOkCbOO8nnWmS7wQLi8l4X96xBOyD0B1ZxGAKlUwqlDG54NvsM6v7b7Vw
aZZrgV11N3M1BKmKMF7S7LOcXsyKkhLi16s2cXLNbq2WzjdDNVVojbjufedQRLQwEHVloKGKU6lD
mmbVslXHzEJ2iB/6uH4QrcaFRapFrjEL4Wahvt9476CeEh/Zsxo5l5FjmpjmwWW0IYKCg/trCWJQ
WR3ofJQ+4xiBYSy1SPWAFOzv8MnXVnjA9bePYy7zaETt0C1vvnOeuKCzSNxZKtOrdsuNgEwMkJZS
3eDLoyCMsG3JKWkaTqQebUiFAT20s9vGgnetfbApIYQcZjq/7LJDTmIAGHSuQTF9iXJClUFEgelB
JsLah6PTVPXVjxjtpMU/mrhNYUFaMclZ6li0vc5uvwgZfCBXqoojcgbWVxZZOtt0OscIEIP1kkVQ
t4lSWwZdxrWsRTyZcOePyKPs4QgG0o6tSMBCDDC2rf30BUXIDHx9tiCYo1PGeIgph6qPSTYL1BUI
42P+uRJobZ/zp0roSmj+J/uNvV378bZhCp5LE9Pb0Z0XNChu9NgSvxCwUp4Pi1rHTwiGii5/qTUI
F9bMhyyr6Bj386k1GZU123W2Ga1TZZL0C44nIVV8Z0hSVZ39vqL/szELTpiyLd7bvn8yJVBuSSNn
a2Ecr1P7C5ZLsGfLndl/a9XAnqYGmYiVG6AWnQ/9+Ib/n4rw8BnmXDoLTTk0A/2FSzAnLra7h1uB
MCKPPz31+sVAkwwsg6OP4w6P5EPf5Nc0LR9q7Uc+UR0zQ/++Std5tHroAM8cXY9TxEGH2ucIDyvm
Ia2BNJdSkkZab+6wGFzmBOO7mPR9ZHCutlYBILFiiZhV1/X0I/WQgFZtW1S4Khf5vViiHRflrasG
1XU9V03Fw7oMSsxvkCxpMqjBODW8l3UNsg7iacvkaqRw/SzAy30GWAyp0VV1QtVXSSTlq68cSSV+
FRUY8oKg9GEq22tas6uBNOBOd1P8aoGWiRaWGTTWWyYByNJIA97XtS8qZHMXUgn2LO2CyA4AiZDV
kfGg3nhJ/qnXvCu14M7b7JvP9mZjDCwhHT3Etp58UkG/xmHDeOkUhEyLYASwWgkQH80DlIx91c/M
fwSkQB9tKS1nnYDnmF0Jv/HZYSGaV7I15XshsatB9mB8I0CArUUD9721r1nBRCpm5zn3s8cy5VgP
SX516fNQxA9o/7B3NwJ99F76xH+hZM4Y2TmXbrav6+y4wKxgA9crz+NZsgRnQ4GTIbUfBHFJScuq
pnKXDxYoW1et4vMifDFpIq6ffRrjGz8aHkjnZT4pBOtPlGBelX6ySmQbwrxnC5zkMx/IUFMA9v4b
Kh8sAuRN0zqgVlj8R4n93Sx/9gmDxFI5lzI3H7JDrWU/13PfdcaEpI0Etoj6i5zOE2tlDOasYsq+
fS5kc+uSBbOpM7okZfJVrRfYxL/kHpvuIeGcAS8Kr5Jj443LbYIsfWNPMKm6a0afF7GEGsbjxwyV
ON9ktOwx6D5EhnfURH4zxow9sodx0PJeG4DaiVXDEEr8al+37wrKMSeG6tl+qi3SlpoKA9rzuDDa
reexmocxFGBI4W0VPcv2rHhA3I3p+XHWp4TFIUuk2ex/stS8Csfp9+1g4ZPJPzsLYNAAT2Bu1D53
jIkkioYYeF57xrn7BC1VnMbuptaL5Lau8S4rTbOoiDhyFu2oafKbldivne59R5B/R3vqIXe4vir6
jJvcyT9Kmw5Typm7v890hhg5vCTwzBmUxuEg4DpzZHS1S0kqUw9oLi8k9dkkTy1+sjEpvWIjCPCQ
Zdt1UalqAGDnANHYUx8IA9mk2nRW0d4pYnoXCwtCo07eMjv86gIc6i1s257G0gL2yqvDBEmzRFMI
ZibJJURuVFTJQSIIqqQ5I8gwbvra77d6iEmCpBX/GEfWfZn7n+RxzBuMk/Qd7Wzv/zBBQR3CgauG
3use2z1qtb5Ehp7dEJyR7dsFbGYE7MdvFi52WL2bBEAaR2b+rjd8Seo8d93hJJVPQEcAsvGK7nnV
8doKddq5NUKqKQfYWaGs2ehlUXIfsQXKHES2v7TOFh2K8aHM44p898LDV6Q5xJohuPh9UytFrw5E
mtW/CWSlRqQG5x5OLwxTiJ6ufaSUR6YKROtV77u+idBksXJc1cDrg+QxxFypKLxNZaqDn3SPFc3Z
w0UazqtE1LU7otAslyy6hXQPBBSASdcbHVN+knvxL1bp+tCvP0Hy4AOYUF2G9VGtjflHspLYAaPX
zaDY/e1p1j/5/cfr3fVmUB2KVSz4++760+/H/PWZfz+4/st69//62B/PmiC5I8Crmf/6eMX6IYe1
JfL7dda317pKttZlqMj+452Feg7neK6oGmpNe1mfPOt8Ufz9oPgfFWLok1XJGYsernHoM1kb6HCh
dkZjlQu5ZJgMrWEM28uqpF7vR67z2NcemnHlKiTXwqTrOh1kV/aosq89Zto9x5LKfB/VwdSGyKti
+u29K3D8kg3hnHnf9nl9cL2RkgazFaVQuyNLO1MFi9jFZQvox4nOHvj78/oTw6lLFJCO57AzjrbR
PnTQLPZoPE0Yt7V5jinIEHQxPJKFNexhtJi7tpHvGUvfOmTDcQINGLRTz+7LLXaOgUDOyLE4jHp6
4LotkWSyFSk01KYhVJ3KH44hhiwcwRkZvwJXGTYp8tMd/6Ofd+lsnZtmltso9bAUhTTpzRpBn1M4
O+jnZKOwlT/59qIHIHKzgzQHyCShWoNo9Z7cSAF10m5DiilII5mjTfoansVFn7CAaNl1DvZLmg2P
9VDRg2vLO8LAWmh0/l2oVxibXyP4G2PeaVAp+5QBDdtZa2CNtDxtP2tkFDvjTYI2FtOb896G2UNt
CWdjeLjxumFhS5NT7sxAAvb2wjo8jO4nPXm0ejz3Wo3jqQJe25vPvZdllxHIIBOdV+5JI/9pzuLd
g9OPr1UD5D8WH36Lkb+V3TuOp2Eapt1EYAcrRFJxk+4BYNpdWxusguFER/HMdsVh4JX2iKdbeCfa
BLdlh2W+JYOqtMZpO/YfuTEPT22r8nkEAZx1gU0CuilFSO/s5e6xCo38NNlY/DqAn01uVfdT4QI3
MlgBzpF7BMdIxmxtZMciRQLhtBikoKtT23HLrdnETxOYCRYtmbiAfcWNn+MCg3sBab6FVDZ6qB4z
EueK+asZk7RTDlZNn0ClPaKJWnyLSMoIYcNUzHcDwv6jS+gSzjSQUD3BgKCLeL3om5Rw1kU7XKCa
VDSCrfk05M22rceNTvUWvOdwNUQTUoEZtqOPT5Ay9Mj62BwHEBzZeEO/1Nt1tYcbFE1fbXkkADhs
Muuw++AdsF8xQh94d32xEbmVg8NuJIHVQknD22jzAUfdOfN1ZOJx0/E2wKQl2WnB5YkDwazussW9
GTqEezTjyqz6Tj0OJh7kPqgv9smXLgDADt1SW7+zNTxGtXkVTI2HjJUYQeU4a0P0FSA3ABY1vJRM
dpRTY3TKQEfwuNytqK1ExXDAAOIQwsLVh+P/Juy8ltsGsjT8RKhCbuCWmSIlURaVeIOSbAk5NDLw
9Ps1PFO1OzM1e+GyrQCCBNB9zn/+QPzcRgylvXOaVq46x7h5DjF9eAk96gNpBg2eP0Zj5NDehle3
jS7ACC9u4O07i8XCjeQFBi9uO+IaBEAiym+Ujv+xwcbuiubni8YVSMVNTp1WvhlRF6190V0qiNKO
opRmdkVCENGZx8KXX9mQkK5EbMM8WYiHpfsgWoh76YC5Q1sPDhR7st6sL6Chr2hOiDi1TlqG/3Vc
PLgPRE91O6wbrAdjiNmMq73XBGfsYlhnMD8sRu2pydNPo6sAZJuQ2zYAtDEeilExqVzgqtBFL1ig
o4R70x9qKd5wV8keTceDcdOjIJmboyzld+7n2171vLM5nXFrO5f5PG4DP0ZGjQ59MwfupWauekCD
RtpvdG2r/N5PxoToLoU9+gYxeP39lAzEhrBwQ4LE0cKfeVARmDuJd/SaEEdK5N7dMMfbrorWTW+v
Z7CFY4Qmgbh2/VxgmHpvDtMxGbX42ObpZWjTirUTtUgJVfL0BCXIedZiurOExNIgCi566wM2hVm2
bScXGp3zMqJHRIsLr77fah1yG3N4nSb/QiW38Xs4GLHjTCgD93PcfAbzPZysqyztPUvdNYbVpWg1
cRm8CYZ7a+GYbwi81pF0Dq1r3fk9JBLsQa1eQzZBQZKWJBDgtPRcwQmsGAUF06GNy13OqCDBfbHK
mfVFsfJ4669kieNbIi46VibrlE3Mc8YnrPB/W5is443yMOXMDDr4i1TxcE3WJOZuUoRTEp/OQVKr
2N1vEjjAJiQenG3un2Gff5F5zDQMhBFonUkJ3Pd0y5TsYW7M+6qsrjjSE3lmPjLbgtnTHoM+//KZ
ECKivGoGfPNz72nRuS2trdYEhBIF7NL5ua1KdssPI8i2o9AucVU/Yqtwj1nXddJYNvyyxDNsY/fm
V2RSBpuyPhS68TqE5pOAqRNiMOLggQqs5eB3a1CWN1H8MDbylCZIPKvuYPftnfrMyZw9xLP5bozV
xcjCsxkPj6YLfuAIgPa5NGEht5s4y5+Enp1x270T6CYHpTpLCUYxMKtGsdes7GTeNJlA9cUT0PNc
ZvNIZCHcmbp+1XTrlINHFLb9qi6NOlQshoNkZfNAxsz6PvHeYTit6diJv637D/zPf49SXJuN7Xes
yaN4ybgc3Vh9TDxDhINtcWlyAvIvG/fge+EmyBwmXhEW5Zkg/QJKoJZDve0QYBP+69oDJmQI+WwD
tiYUg7E9auNtnKDrWUCnWCNhRBlu7DH8BE/5Nf2awoyeUU/sDYinHdhQZnu0BTPeNjkTCpaldp9l
klb1hCEsdid88FPGyhaLp8bLP4s5xMDn4gHqZE19dBJ50xL8Uq1I+2xYyYjMJB3Vy+3NbBgk3U3Z
PUEH+/q+Hc0zUUzsgQmWxYZMf43O9A0m9kapskG2+LuOMUPmNizYrlBMe8epNLBtyE9jnh/GbAQX
bU7zLIOda6S9ylh9mgA4xOBEdNj4/te2tcVFU0KVFxeo4voaVRCCmCo/B6jQQEeckwu8ppg4mB5p
g02MiCe2pIhTV4ebyW3mjRMHNznK74p8Nbdt/HWNpeWGGHGZaw6BgvohqQpWg6JVU6Zq03rjV5PK
L7dh1y9sbkI9ZcTqACpX59wYtwYot4fRcFSK89gMP+hd8j2uXOvGwak3KNCcpk74MWjcaySqMlil
PEDEtB00Eg1yNOpo+FqUXiLCDNaVR00kL9ZEfyRzc5+PNu1FVFQYP9FS5XX2ag+WOLkGyHGi/QLh
fnI1y1onsOYcdwSjNVOu/EQIUWL8miiSFPKSbuA/ACjTDkZiXSpWb4I7Da7D9p7V77dhBK9OqMX7
FjJaV1jhDnxpXOF8cysZoEYjlzS+lCSA6iPB9m3Bno7C64zEao/zPoNHe6+V5Vtvco8MSf7W+QCn
qUXKVRHDvnWB29hc70n64J4fuo8pirANw3kc5SeEN4gPEPG0lzCz+Uwy+aKh13Xj6IXog40wxbia
5hpb8aE7JaazH1z0i5OJWQS4idAR7w1lvGUMshAff8h1z1Ybh1nXimC3q3T8y5B7LzaYnJV+2bNK
s7fuXQEqNeX0wvDJn5JR7ofAPthm9dHDMmuJ1jG+5MzklT8TvAjq9XU3mEzgoL46/bPO9B32qvIb
cFbMeJVPD0YIOQJoaSk3DqIp+TWPvdv8x/diUglsyvs6A0ZPmDt5+RrqOAonSgkOr46mTDtlZez7
6LPusb3/x6+aUcVqBFlE/YjP7GpEFcHLlWik1SE6rI/x8l5PAl9+Dkclr/5rYmRpxdg9X9RxQzkh
7IqWHw54jY58kBXiB1ZCzmq0itc57dZxevVwK8ArrQI784sUQzVzXUXuBoLkztKS7fJv9T3+VJBB
fe4cnLZWy9cpUg3CAeoEwEL/Gg51iTOlFS1/V4x36Sqg4yiPXX4PChq/r36kMgSWezUEQ3fj81pJ
4d/XfXMgucFuTqb9yDqEPTPz+1b/USeGLR4CH46QxAN2sXiSWui/+A0jOfn8t899IBwih8d9RTSG
+gn1elVU3UUlqgZew2lktp2RplrksqoXr+puW6k3wODaSscjs+QRx2J1OHVe6mU19XagLC/vnWNI
Zx/SbanfjjwdE0pUsugX1bfrIVirj0e9PfUR/vOtYkm+MUeqOXAzOdNMoGxAbQQRyMYAoMdUlLuN
rzVMwCZBtAf/Vj9TMu/XcWKlbSEL9I6cuF2T/v1xHDz3ehysAw6X+jh1odYywLFAKKDT7dSXQr5d
Nh4+BLzPNt7MHR0KZH3bIDKTQ+k4gOWohVxA96muv4ayuKhDqp/xy4dsflQ/oc6pKL+jh3+eVMgX
1QmHpXNUL8VL3A8Iwgua56QxlpdTh3PR13EYq0bTkUy//BnVL8RvUrDdQnnAvuuIP1ZeUVxGE2AR
78e7lhSETZEkq6LDbrE3mXSEVvwjKLbx11sng2asZrRE+wiTbLZ7lJeKglC1yQ/b7VUbuV1zR+7m
KL+Giemf9Fw/dEzMTcyxIjchSbIFi9YLbkUvau+TIBj30BF+Kr85jCPT7Jm0ml2BC747OPLg1Ab0
kOQsw88EQI/NxiQ8I/vK+zFn4C4eFxqELblR+/yBTRKwTA1FbHm1kUYyhhDNpm6mkka+KY7FfIjM
PDpaYfGMwAsTWG8xBadvGgbghuyuKfsn9Sf3pbmtFE1MUcHgf2Of3My7fmeIhgkWm8h6iKIfPejL
XYxfkY9+vHamtzaosbBwgKiRBhFXRsXmEB2HGlS8WHPyYRVwiV1ZrzMaBoweGBTeJqd9TkPqodkB
ZHdNpk0WXgokztLG6UfiKBwUvGxYdWKoFQXQ2K2oPb1Qvy5wN5Z8/GQZi422qfP8rKl5paEmMAB2
GVp15jGxdcAlND74dRmhr2H1IwId0xMsajvyGJKsvA/JBVm5amSGr5zELCH9bddxsy1Duke8j6y5
+C69kmGtlX3An9jqWkvFxHD/OBBYqOcMkMxYT9dYf8q2eisqozgPdppsggqutWXvZgMotfU6/AI6
/bnKwLQZpt2CEirtjJ0qSdWSZy6ID8ghscBXw0lq50MhwA6KCKDbhNe3agNrjwc7k9iMbZiUC4La
p73llsUOQ7iTXmX2sar1U41NL9+KrfWghpmOSf66gvCzY15ymgvzqoQqhq57gP/X7+KxASkNwLIJ
ScrWgwHvLSufw4AidbnRPUHWZ1e429rwnS25Ut0up5OB7R7vSdQjSC+v4OCruXOnbvlKEy79uJPs
HHl2J8c6ThgOrjqkAgPaX+Yh3qFA63aP4d6GsYqDKcidX2qvczD+jr3Z2MY+alP1jEmiNFduqsVE
3+BB39thcdSpr51CkuuOkXCCncHDH1pB1VcKeIw8rNDcFB2sKEg9iodNE3qnPOa+GHT3NRu9el0N
AKcdGWK9T90yx49BWU77GKPQtUictYOubQUj7EoUDPnErNFJjNxFMxYmw75w5JWoLg+Zl9BW5hTc
4eKIw3qP5pNrG785WNCuJOiGO9bzDtOeYj+Mv6k4y+2UTOYeTsOpbcjJGs133WA4EQ3ZmT4Qwe44
p7tuKNCjlr+Zd+MoBCkQr77qrgvkhdzxM5EXP1527/uURjKrVWoQqLN6FoKOe1vLxxe4LnhQuawB
RuquTASBG0MnONjARwCccIxgb+WFg7Evn/DfcaoaKC4sqbzkfCjy1s0c39zBujeo90UGRaQdKI/a
hGqw4VYCton8CNW8mh7b7sCoq6fQy+K7zktwyCzPy9CgzpjLUX7c8DFj+KtYDep/ul1enNn5lcMg
ZNjD4IYHuKvMh7azXp2EBq7Q9thv39K+PPcq5omAeT1xmfkMXUrCGxOBsitWbblLg8uoE65eYz+F
1Bz0wKIqUy8yMIlGjPaWVeWtyZznNIIHpFhebB1UjwzL5hYbl5gHOHe5zTJEKkGuf6v52ULMweSd
PEo3OyEU11dgxfchZjTq8gjs1zZoAek9QJFUn0tEjAGl1TvJJL2ZRn6xMG5lnB99aAOi6Yahttkl
CDcGwfNMlGnb6Rvcz2iXMXY4EzfygPvQGwZQH5GCgZweJk8cITryFEcGEsrVmMGICt4hJrUjPYmV
YnIWsmWHECv9MP4DQcxiqEoUfQhEpoUuD0IHJ8Kth8PQoYu00Q6fc83bIbA+22n/a2b0DXTIDeL2
vIlYXST80ikjiHQvJW7uXmk9V40v7xiybeKyG9E+wvQgeSo7+q79aOHgniAfrLrmS0+YIaOpR/qn
ky3Ycwl8m/4iXBtoZ5Yxo8wjAuzwHom6ftjA6WkRzBNK03uKp6XGTF1N92B33k4wk8oZztVh85qO
Pv4qfHK1YKYt2p8i8a5/yVND81lUP9rwFJdH1AknHPDhxaqRXxa797NpkDXJbd4opmcaiU0bG+Am
VQ+hpqkhjWDZoSZ2rhqyjwxvttMU/6ihoOtVr6SLPadEcraq3+gn7l6A4BgRmvvEfYNXmbbS8cHZ
LbOzDpZIVfrv9TC/DyMLUJkw+5RYbm0cowrxSE32/4ug/h8IzRaE838hNBsu+n4TarXwLHjn/5cV
XJs8aHBg20NQwaGYumUoyuQXbXKxYQd9niGHHvIGGNFW0X2zv164C0j3q22hMXVX9Ci9ZeEb2dgV
V0nG3A1lXV6IJs7WIqQsCnyl3eR/iHbV7Z7d+EzQVJDRYEate0/cttpN7pKso3/DCAtACxhP4slC
A/prDvnc/vsbd/6dTv73bWOXafDeffXB/C86OTSuMq+wGCAOyTlkLBzjbNyj19LRfOtUa/V9Wv2U
ypDXxHp3JT3DWnEkOBdlwgNBJwcrgHKlhH83KZpPBBMAjVnyQxHyKRtVgM3+lyd7CCceAjQ+vWUX
BWBbE2FCLgPbmhnlz30d8CBAQQ60+EeVTZG6T/GtYU3A1/ofXHtFcCgKoKBATheqrA8cHjCxYoXD
UIuWCItgPFXwdI9O1beM58eaROT/50Oz/P9wt/BGTcv1yMbD1PP/fmie8FLRa1Zz0GILAlwVXGdm
lEKVRMssd6yfW5Ox2EKmXOgRTF0QlgDHqa2FhuUsStyAC0d76QvtIZTmbiHHLLSmeWbxEO5U0sZl
pxSz7U1PzDGqx+gJmPTjL5vNtl56dNq7mRZJkRvCIT7Maf3U9iObKonf5S6MAKXVE/jf7xnx7/eM
5bBooMLwYDL+mwQh7GRq+nHYHHS9MUm/2GiBF65FxDaRkyEPMSOGuc1aoZsJmKCn3B64lzWLSxnn
igSu2OTBFDw61Xy2pMBeyznMLktd3h+bCorlUjCMcnoaYRqUalMJ7fxGSATbku9fC8KE18IAboED
wfqjnYJ8YEZEoNFCHSLBHsocbUVWkVOcD5h9ow4cQw8mVTLC8MjGg9CLQzJPCw8pGWwlgaqOroer
l6v2NsS9/t6JlYSL9+WFOPMYGWMgC/gopgXH1g/2Z3rTA7hH4YS1Z4MhMYEZy+7KuKqiICdoZimU
TVKQ4XEDgNlHCRNr89+viKmLf1/AMKBCtGIhzLBcof+LLMTpNIuQkaE+JCVeTT3F6r718Fw3bTg7
xfDgzq61wrmUrVTi8U3IyKbuox/2ZPyRSXJrw5dJceoqxbMqZHGK/Pye4B4XwS6/pMXFW23S/BfM
r/4uSo1xtN1uhcY02SJW/NSH+Y+Iwxvcs93QxFf88H+8lIUj154BPthQa5MZCqyytHb1dUOqemJ3
tzlH7zvJgOvhfkjF47Tx79tqhNhto4ksV6G9EJhEGmbVDY++GLckzpw0iTI87c2NVxfOqTAG5+RA
d01TKz/UjEkiDn3uc3zp/L7mKwWeeIR5xLl8xAajOlhjhiETBUJAEYPlaQd3dlMNwI34021Z2hBv
lDfFwRfSBexkwVPMsIXOZrUw0B3rj1rxawxPF06PW2c/mR/uWo+1ybGpAhcm1fJ9k0LOqrUnvQ9/
ENgjfkXrbTZ/loIyzKuLqzHBxIs9XC06C0XcqoVznYP6rPrisIrfRVIf/TJ4YaW8qdaULtpaTwob
irL2HWOE90CvNqnTQekldQDNe70HhjxjPAuST9AerXGPd3b5oYhBVPxrW4so05z0x+7HJ5mTEahH
Lk0iHPqYSFFiXP5MRYhpWUZCAUzVNvrEdvJLM9WxInoIROSiQBLh5PlIu6lt+5Q7BetNvMc6otdS
OtFYFufaFddUg8GrWF2q4myyxlRkEDIygOi9LDp6OB0F+l9+W6f6jqLnodNzDEgZxh9IrASHF1cR
AXUoAp0dMXZK8QNCDg5/knyvHbMnuPd2de1wbSPlijA01QpTyW4xEtV3TWc9eUH5HqhVSMy8uN7K
11ii1lcPeFRXEQky41OU9DAAqhABjDQvpJ2S2Vm3SKQBHkImerFXv3nhcMHfg8WGvgeLpmTv0JNj
UkApl1P+GXhxbA2h/xpl+auKy8ukdBMto+SW9thv2Pz1ICOy0Q6uGuD5JjCMdW1J/2/b3WoAJ70B
FEDa/MVQ9MdS4xeT8Yg57bkLP0H6NW25baPoZBg1uwczo8zyTpULwz/B8uNU8yGjHYUkURTvOEBt
8aUYYAgxuGYy/kI6CZkg0NMcMlSHIY0viTkcp8kbDqWJraoncnc1zH2wQ5AGZNGlv8qiZz/RfWdv
z9HFobc8aqmLE2SgMwD0hjNC3C8nncznlMgPK+3PWoQWbEbE0ooXL8Lcjgac5MkWxCmG74kxx6YW
VQu8VQDItrG9K6LGXOPI32/p0L0NGRSM1rO922oO4/8u35REb4GStnSqNoO7Fob1HSTN4iCw6FmI
QS2yngnXfK4EqXbKB8718Kqq5C7V8JmbY3dTj7qFD+h8b4Ka7yM8bSKrKI55S9r27M/3UYH3CxKY
i9YZqG/tal7nc7qfbdyBrOS9miTWbg42PoPT/IzKM8jRwBhK07DulgBvIZp//IuxoZESIa6Z+hOe
G+YO+tqh0kmdi1zr6vrlfOe3rwMOL+BLUFGGSeI3svwTc72sw78AB6kRvqLUTqaoycgZiBcPZu0U
Y0pzV88/y38a9ZXlXyjqGILWNjTbYkq27OMOBEDvfoa8frBt4Z+Cbk72XmG9xdJPz2M4kkoz5xvf
yFHdM1I5hU1539H/HMphfgiFSA64ZqEgzzro5giWTxmOzuuyj3H5IAvnFPXmBRKds1/OcjkLSzS8
Dav5KQM4LAHOAZAfYkYqHtLbgDZ0XQ6Ws8+9fm+GU3R0s4z5jkzPWZD4a4eIyrWOV1mh69g3ZwDn
BsPDrWXA421gCJ68/FV20OtMh4RoUbvkDlKEBIaytBibcY/Y7MkO2xa/U28vDCCVlLqTQcv46if6
bo6nzWiaf6wBw5tEJY7ZKnEMef5vCTl9lxP8cYoq4ulhyIS70p3IjeiNo7ALhjmghKfBtHEsDRkb
shY/B6H3msZ9jMhOh85CiHWfu+uuoIe0rOQ0TE9OOz0UDY8L2QAXU6O1ADGBP6g1yWF8DgtyVUjE
nTmBbiamOk8CYw/Jqd83RnYXdoTs6Tk+uAjL5ubO0UiE7gJr1c8MUdbJZFyW8HYI9gmmErhgrlEu
gBEqHzLawhSRyR32JFwSMxGb5RghVN7DgCxjbQocKLI4eohhiG9MpVGhGcNtjdIM54C7hQFMDCfr
UNnCzNKKdd2EwOoiOiwSrrJtQYDT/id04etAWDsvq1ahyj7o1X/w2X2x8/llqS7ynohh5mT7wWSc
F7bNex/CdvQY98Hkzm7exDI1Y2GjKz2DUwK0JzYx2cF2oUYTRh/vIwRVkwpSqtOvKQxPCz27MDNl
kwTvdgTEL01Ea4OrPcCP2i1nuRCmFUQ0B/lljDCJwYA/Mh4MW0IyoV6fO5/xV3Nd6qR6YvsYwnwf
kRNJPeuTLtvRnQHTGADea6eYn9T2uXDIEb/A6q9Z+3kX5LYmv4jnhHLbpLdBUYN1aOeU6fUVV6ab
4sMq9rlrwUBH2MQocdw0SAJiRJBBqcwJQM2JWdqw61NKuxypGqDm4KfTBGA3LSJEK2UOV+GzK7O7
BFxxhQsZ416oz6mEdKZ1ktaKrywimTms9NVt4fb3EZ27iDGHBCPI02FvdMN1xgb0WOT4mBCNdl9n
Q7nDSG3RbC0E4bFGRlDr9KI9PPutkCjLIFL+WFUIp6QB58wt+ls5zljNuvmd0aJ8TUqlQfXNw6jJ
h1r3r6EzM6s0L3S3aEPc4erA3M2z+GeWGc8qI6hOu6YjiIProh2op1vvwVBpdbk1J3mRhN8Uk4vQ
xCFnhz1UKLZx14hH2BKPg3Ja71UebivqY7agaUoP6GvHOqgvegZ+Qyg3kggXdJUwBJ8wzMx6zhSg
WSl1DUp/f6VL/zREHUWLdXZMeFN0+n2D8oW/4wGschJFgP/UiFmxTHcyAEUzxzuLuGUGMqiowuC7
jwbqYnVHzJEFFkkZuUrM6oEimqQ+pVQbA/oT0WdvgtyFBId0pGnHkPkKuuJ02OjJgJKIk24wdoWu
Yo9UT0VIXeQiGLDIdkGim98aTds1mfa2vEDoBBB6WB+sYmxXeOhelWjHZn1gtZVvqvZc8IPAphKR
+OKq+ryR9XPK6BqRDLVvDmhDlCx4rEbiUq1Va28Qv7LJwvCwxQUFFnRQw3Ruav9KliCkWua3Lv5/
K18ntDdOHhzTBR/n1PTOuQ5ORsze+KYb8KFNIgIYB3N5Qic24SHwgwbo81qfxB/ALfj8gxKB5aW6
Qu631/vltndj/9wqKWqspEiBjk+pZjOnW1pEjUP4Irr3+vCPFt6XaM5Bq190K/iptDmFN5nuS+Q7
mxFna6q0+TIUnGswJSHTI5K07b58zJi3svogdRmzbayFX0bBZ6iqVDbsrTuJ2zzI20EZI+l5/mOY
iAXUc9sa0ZPr5Ye+rb7TID0aCgDJQX7R9erHdKr/9CCnuDJysal/K7xPNwluQ5yiD3OooPvI5zK4
m+vqmFukObSurdNoYJ3Mo+MHtrPRNBxzewtxYydtIntg61pj8rMgIh5Mh1ALmrUACNzYDN2XL2sR
Hqm98ewRG+2NGFXG9lbVS1HfbfUemzG4VnwCSu1XhreCKKnt3GHk1cynVDXsf9eykAs9lMnNH9NP
L4y+i8iVoNEVSuqu2AQiKHajsZsiOnlI4iyHuKWg1ipHC+vB1tpX2GqBbtEDNRqUxl6KnRKtqH5c
tSTORHtNTcaLkP4u4c9M5USroPT1ifUZpxOCQaXwWPqjKmLXDiPsnErcbETvXxfh1KLAMNRNJSft
pTChJiGnXgC4Bbc2VdUsiG7M2gH1DYYK8EpDJL8UfrnCme2hSNcWDyqGxfGhGw1k9mn0dwCw6HPw
A+JGgP1liB4qreo6bLzqY8IddDz1HepeKvve0Gy0z0+4gmI8ts9LE2dXuCfHuDGUzZLHFCfO7uIp
KthaXjobj6beOeEbeTRs01lbjch2ievSj0H8R6SrPfSzS/5cEawdpSrT2h7U2/o9qVU2pQcd2jpY
aTXEc/o19GQuBk1AGbbyI4TSShSD2KrUzJaruChi9XhiJyr8LXLaMcOenjQ3aA8D3d5yCnbCijsE
8sOO8H9VD7c22o9EFbO7siIlRIOuJUmXfFCscQ3FQTqQ6hRMF2MiCMRGddHNfnG0KpL1lMNfiFjj
bhGIDuHBdjpao3aD1FMrHpcB59LkmiRyVJY4d1rKnB30vc7LD6vVdmE5PzQDD+qiug0E80pHjjgY
fnX+ePU1lWhlo/2OR3IOE31At+j+Ia8Ur7ZcnKsCAu0kAPKrSbeOZfBlqyhyQyfSOsQHT9l0TJ02
3Zv2K/66+jrHlHa3ID6Ef6D5a7ziDDZ9J3y0ByNLaD0NPyWZUTtHpDx0BI5l2SWJYQl5VE2lkhgu
muVFeUJWypEV7erb8mMZuU0Te53XTh+zb5wTfX7q8xkXZI+Ko/FTxVIoNtJPPhbYCqUo+2rUfWHt
+jjC2x5KcW3l+GpnxVak7nUI+vu6dPae6l87oApYY2i2lK9DgN3eNlcqLzVudiViWU5+GeNqOn4N
gxbitFWmQD4xFlWuXKE4IIZN7XxJVV+ajukx08ydUiAuT1dqTTubrAHSG6AupS9E1LJMJvLod3Do
gnaVqfIOi1oiEdSoKFcTmWWooQZFXf8lXKMEAdflPpteM5veveXmspILXu5/io7nUtOiXe9ySfwc
twOFHHsCrquOO9xyYl4afmlJCVWZT/nvSNqohxWUKFdporpZOwea87xMepdrCNWCWX0C6FwzzK+r
+tgJZhONuDJoYmdRNRLZN2quhVwO/vVxHDEUVcN4Tde+e7t/b0meBg5j4IDf5yY6EPtGgQCAsdwN
Wh1X2+W5WDAEjQELIx8OCD5JfoD4pWpmSJuE9qnJxTLAap3PwGufFy0RfsGk8EBqdOak2YweORwI
cF5JKILSEBAnST0M9si52oCGuME5a0aNHD4FgpLKXQ8Xe9QDXDWARGwMFJwxzudQ3ZBVR++saunO
wk+BHvSo1cXF95S2l4XXyFh8G2qmONRgPMD2phAaD5ba8Twon0i5s4uqx6xy3ORY1yi9IN4QCvtS
lZZB6bl8yiSfvw3Und4I4LNIvIwXMeOWFqY6c8lGYxdLVyHVDplKeLyGP2rWF0fwU2b5UPXJfjkW
Ntbzbq6YpGKeeKXx/yk0gKZRE3ceV57cZoTFuVrHWfWB7fYZ+QsLBjTCOlnw5jE0IJwyk1BTF/hn
uPdR7THBrXYJ2kNJqtJOjTChmjHz8rgseX1B3vze0NzO0n9B+sCCAJYBo968T7PofXmGpGEMOxyR
EawQVBKSwephIw4BOLspSZw7ltz+XnhZhLQ4Iv5V8wrtTwZIgYrJ36MtocxQT6bXZzeAI32mD15W
io6BtjGNuCbntzEx1Yfxuow45hxTgsolK+Cl+3bI+VuNNntPIB7Q5dwKWmqc/LjyDUNeWWQ/lihu
cU4Gqj8htwyNZf5ti5204B4v+knNY1M1K3bOvCnOkzITyEVa7Kpxb6MHKG36BnWzTjG1favQKVW2
MCOLN6TPEtPCeqLquVhZIVg58lelQFxoI45FiqGdABlLhtrQp1BragdLlGsXVRCRUtibgnTykPNg
Mfa5c0b7yQyZl+kaoT82YuehIrgxLH8WwgAUe2amRbsZLBJ8bnWtkSdOoxbPHQVK6N7QwhzUR8ZK
96770061M7HS1tpNfokE1bEafqtVL6kwUE/oUrEQt1bDmP1RGOTQUUMuCm72j9cQLx2cHLivvRRp
sI7WR9XpFdBvh050Dpzj4Hr4Paq3EPUjsHcxr2SJ0bUTPS8TjOXeHL3guvhapMis2SNh/7bhocQT
IK30bp065o0QGYbiPFcxHrHwbuZfo8bgTOJexPfxFqANqUz0qmGjuZCB0bTYqM1pISTedPIX6Z+S
jpfmr+Oy+LjLj52z6jWExNwWS7GCEupSFPgMetGP+kTVq0VWTUemFB2Nqf/FpHPb3DA9q1aOk54L
EOTZKbLdAvPrNKbYMNf5ny6L71XlNKeUaNS2uyyJURUX3DuMVV51AxiGMHR4JcOwMuc32SHAFQAd
riokHBPiKhEPp2XNaJQuPUkgNKXoJ7GptU5BPe6AxbecLo0ew/S/sngqm7ETtM645waYP69rlxav
HOdpTbWRIqmg2w3zjXK+ACZivKMUDkSRf+sMPHAA99dmz0KS/0AdBdzFRbczfPAUOjBbCW4d8hvh
kiVoQNIZNkb/G9f3vbrdlzURU3Jerkt2yzzE1VH9Z4KREiXYUmbqkQeV3/ntlUgguvyc2FG09rwi
uGOmuR6k5m4UBr5YFnixs6OPelisCgwlio/wSN4QpY7YiBpyeX4iSyDgAOZd5Vlubes5PKvayxbM
Q6twfhgHXH+buIbFJ14m2ZBg4b0sYMKCY2jNFMIEMp8Xc4w6m2DbpviTKz1Qn7KMen5ED22Juygr
nyzSt6eZzYaIxHDXXGebrTtNUWblXodc42fC8H6dakhPpeM8R0zAV4U2H8aWe6Ao2Nh1n1A4soQ7
ZfNCVtC91mHfypjy0xu+F5V6IMnsMrDUnzuwGo8m1anic4RS1/N6toIZXZc/mFjIQwxo6YiA4at1
1rPAlwEwZMQ6ZAWS7TomsDDHArxbh1GxUdN3wo7gQaitbqheW5ZkhazkJXiMUR0knZHwIf1BHv5Z
Guh2bp5JUXjtidlbm1yfNM3i/eKxFDAu0ZjaDlj/jsS40J5Dvh1oMISbfpPDcJwynRLQxRpaKKqv
Auphl31Mcf5pRiwRTOf69TDrrHVQtkwBOUNDpBPLrV1B5Boy9xQH+gSlzn7KFeMjG/oHWZsz85r4
wfbgYNUzPLhckadw+dcLh6cScHbbs7WE+Cyvshn0jXwiY6OTY75QLlrXo/N0wrNLkbImuQCe0vwt
KGzh5qB6KQThBH+nrnP+nkvUGATuMg0SHG9MnA1PKMSu1N0u5KHIhUtH0AWrTMCiZGfZ++hg7stM
i0jvz6Rt1l3MKYv6ZpkMZB0ouWu1k6uZ2OK8E7sMQKTDQTVb+9FsfbsAKFxqSVXytpirxKm8xxD/
We2bEg46wH13wqEKGblq4ROmQ8LgMW/C7HfZvS1L6LKeFcktdmkKrAoupf2W+fE+iMEH3H6Uq7Gu
7wWz1x1t/k2LnC2Rck+R/O697rOSzNW9hGuWmZRsMay69SgQYFrpubEVOYmFZrEKoRivVrj5gb/e
VHdXhP7Bi4dVD1HHIgtzpYd7OZ/NPlL2AA14DfzlHYnGJ00L9rmRfi2mHLnGCpcraBoNwYrYNORC
gXf1WyqwwKIC81jOFfpFVPHPwukY5uiOKPp3GIeAe+NqgTkrRj1r9IR7vxfxYTGGWpheg1xZIfvA
QhxQw7/UhUTrhek3lCcqo6ALVrZMvxdjIcdlR/FLa8MOjFO4/Z002YsyMFLbpl7iA+2X9R+vbO4h
Uf5ZxnWw/fZTU73NHnUQrjsV3i7KtwGUU3GG/oe781iOW1nW9aucuHMo4M3gTtiWTU9qyU0Q1JIE
7z2e/n5ZLam5dPa+EXu6J2DBNNhoAFVZmb/BTr3adFR2Y3n52r56D0XzWhWADY+KHQkaIJYBJmrz
Qwjcbwcpg64W04OkD19k+jTPhPeirU1JkmTe6ImCFdFhIRC/wS7u3CwwN2upfVfJYdMVOjFyxCZS
L1RIALI63HcD108sNlBAZXIAgigCJ0N9DlLRsB8Bv23UQ0phdNw4o4ucON5oFOKfhxj0rPz6PNzg
eihAFn19S5rwVrBKsBeOKvZTc7dKu0+KcLf61DRzN0HmHrB9VrUAHwFmWwg0AdFNDjOOj33qfjRM
umTQpl9jgdTGRrsLOpMSKXGI1frPPnPaUzLWH3txpRQB/8Dt78GaAYQXKTGZpc0iiQTfz76yk8+S
8x2LHOkAjeSnpNer7n1ng7lW05telMZUGXUYzG+OXZbbwcEMcIZRKHISMrOR7GjCCIidhoFhIPZ+
MvvM2e0JfVagIDbQkHT0H5ZBxx18BSpgMT+zneaEWifdaOm9yguRFkDTTHg1EkUrAFzWEWnhefMZ
14WWCUUhFxpLBNAPD9rRbYtyF84+KiFG96T0u7KV4Trx9+DmfWaAeKTQR5o7F2h4V1kx73Ko7csF
4rRJyWpTDxA3Tfe9ZMfXyvtWau2rKFrJnJHCx19wWo5N3jyKpkiVOLcrSQ+SyMSMs031NHhBtvQT
LEJ4mPTkdHf0K48IAL9X2oe5fP1Au511Td81GRziTtToUBIpDqEFTLe7IYn5qrIsxkzPEXcYNuvt
XxV5foinCTDAxEIhFqj6muGqno7PvoB5qiq0KKAAgmGqhVnNh1xXVXUFoZSJp3pzcaQhlmIOpnJP
5ChOFtFLbhd/W5I/lV/Zr9e7ovZPXk25bnX/LqYGmgwQXb34sYjmkWd/M5P5SW6P5bgZnqi7mWkx
xQCX55C7oZFkombTeMSH3FO7eYbCx4BOGU92m4RoMywN9E34aeRnVhGxpNPV/Hr2eOmVWpEcvaAO
B1qckFnNAHH6NmEeZzeLdBQygsM5ynqU94Y5BSRR40exYDcEg5euUNs5BfNhZg1f4CV/djo6Xq11
CbjRqeGXWCXU9iV9j9blgzvDVxOU54pnuBjCPauRZATlg9yRTihPfT+tiUR4RD9jP7Av1uJkhxGa
bXRRw11WDp+lr1FjP3ba9xbAox04UXvZixTbABznyoySHyE6GFiiJDdGjbZhUtaf+uplsZz3SkFK
gl7XWr/kZXADA0/kB7EeXaPoY3+vd/HnWrO+1U/2PrMrZ9vW3FCJKtRgo/mwQZdlDyTSxywB4x3u
qnnfIZZwZY/jdVpO19CkHoDof8C1dL6CXf++nJ7jgkoylIj3jWlaFBLxhSSwUfGtVtrapgivks75
q2qb6ZyNMwySAY4Ds9GMrDMK8r/VMDwwLP0NTmr72r/+z/eyT6ijvhbf/+//2SZd3yZ/9/9T/fif
TZUPxdfk9a0m8fnzvySJ3XeBDpbPh6MLkMoQydtfksTeO1EdDjzdUrrDolb8S5PYfxdQnAjAXJFZ
sz2XXb80if13vh5YWH77qBKbJrv+0CD+/2kS/yvFXUe3LYPpk2O5uJ7/E3K4GGVmxMsMLDMgowxp
GikdrFeiiIwsUyhQBrpNhcH3wZJ8dzqyi+PLgCeuvn4zeS07SBXJHKEjlh6n6XGqj3ry0DefKH1S
M3x88zP/CzSt6f9vkV2db+kalsXPYwbGH2i0ynHd2odgctRmnRIrb24HzEn3cCoJ7U9MYW+7MdtF
igB81Ar9GUTlVb3eL/54pNb0VUh0o20e1wKxd3h5dh7eJYj6TJZ7LRy9iUFD+HFCogsePOt7R6Qu
DLs4fOA0wrMTMl2EA4icDuWpTSjbOELYgMhX/S3HjBkV0zrdyr8TXt6Elo9Q++Rf9RH0OOtW2ICy
SQ6RUwrTT7EEofXJqSanPnVMofT6b5uz//pSDYqg8p3kC6ovzPsLGnQnpEE5RsiHQu4LJxd6C8fC
OKPCDNEGHirthnYHGy2ElWYWqPXAUktgq8kxMey11kG2nY+y24bbFsHIaeRQOG8ChV/gwPn9gw0j
zoR10cCQa2DKyadtmHM6DDpXqHRyjgRuXQPHLgRI2vDZBu4dE0WKyNsJRp6czkQNAZ6eDV9Pjsjg
72GBdlUJoU/+7QTDz4TpF0FGtOwHp7uxq33HJzI4gSH/Q30v/nkDZ/DXpcr/68h6enALycU2wjTk
ym2Yh/J3Pjr61w5mlgk3UV0A54HOC8kHQSTOJdcu/1yuwYbj2EAek7b8hKG02dfBiQzQI8re63w1
4NUolULramPQXfjI8nvpB+HFDfCuhdwnpL2xAgn1PnQLOFg8DhDYweG7SD7JqhwsjDrh5QnPThh2
TU6FFpdUkeMahvJGtgtnbxxDTPu+CNNPzivMPyENCrVPTiHKnAHFinJISFDwv02kgH9+VNiAwtHL
JhzcExjBtGWfkA/HXW1zZZwts5koJ0b/ImzAgo/LN5CP4WjiBp8NhuHMDY9jg19NANIkHavXIsWO
w8Xg3PU2BYAzomEzYg5KPPYKK27TgvOatZAiG8N/btVfsq7Y5ZSygsV6DIv8w1S76TZhqlj6ECk7
7wbj3rumNTZrRBEzzQg1zbthTgY8zAcDTYzD1JN+NH3/fVZ+MjsENrUEQZss9dGz1qe/S2EQx5KX
iXhhNCN+zA1r142Yuiek8ab+KddRLXE7JFgAiWXWA51YdIZ0/7cOfabpu4DS/70G//33r+1rl/1j
vPv5oZ8DXuC8swzbtoF7Oq7u2HK+nwOeodvvdFhSzK5AVVro7f8e8GzrHRhjgMauBSnFty12/Rzw
bP0/GeAM0/sDVa/7tqM7hm3JQOs6fLV/DnG5NWiYtcbjbTna/YytURO2d+WEn22YAKBTrcviP98W
pZwl8BM8Of//p2ntWNtXKKG2uIVYRbpX/6tqXJAj6pOjLbp6XmIvdQG6JH8iR1Td5ME64Eg0HRq6
wgxbyvfx9AHGo3ldrpO3G9HgY3JkfC40EydeNOag/gynsmw/Esx61MjrBiGAV2Zy5a5aCbsT/Nzc
YTzooHtWa1wPU1C/D/34Uz0AZ2tJ2PWa9VePRE3RNcOjU/sW1GVQcFNbLaewHLEPGz/4pcBhWhc9
l5bcdJA6p3ryrk0Qyfs4RKS2RprNaEMYOGiGb6PiAyyR12lqLPQoZlx9UV+sxYbW0ScMEEztc+Gi
iVbg63g9iDbsYH0zepfy34hbaIvzjWWSJ5lJv+tRdRdo+DtnyHsgZusND3oVQvpOACW7IFPwfQYM
YXTOttt7qQ9FOJOApC4/mGl0pNQ8XNva+GOyY/QxpvIl08lhDAMCeOgGFXsHqKePeVZt5R8ibtTO
80+ZHZrbypp8rAxHivdwNKglaugaTOV9iVHSFXblVCfm/FAu38J4Cvajj1Srndr5fiW/5jn+hyAq
gk0FGWA3tu9L1/1GPVCnl9b7uyXRZ+qy+WMbN/EBV8kVeP2utYKPY2q8rG7l7G27PnRe8bTW/uex
ajqg1hn60lGD2MYwwqJvsWXQxu56zrQ7QFbXVkO9zwqsv8ekWXbTzHNAYeMLRs9AgyeU5XP3g45J
yb4qdUzm9La/GjxUGmKKLSnAEs2LmPgZ2C3ogKuB3KcQkCgHBqQcpael7g8+p9GD19FFAaOsY3Mf
Lviu1H0Io/HvahxLBC9fNSQt9lSV623iBgjHZw3xD5MwmxcSBERbXg15xt2r6oe6CFx6+BQcoxE3
uwQG2zqX7qlwSPBZBbWl3roekgmV0QnEWORifVZ5NWxucLjDOE57pMuvXRLfXVPs7AY5EBMe47yA
H4ziamPmMc4WzsIrMLenumlhLXtUjJehQlKsYgApXD3d6SbE9giBCCPXjjA6KWuikLY1Gu9r3hak
Zgay8igEj7b3nPb5d53a0yZ2roeydneus9QnzX4tcTe+8jrEsUfkkYLJue6W9Vs6zuHO6p/s0TKp
AlXbOcv9JyMj4xEBsouznW7MX9d8/BzPKOM4Gbg9cMyvfr1gBUDwgcrHX74YYgwT90ozG2eXwlwI
vs5G/SL9K0VXG102qKfeWN4FDbjefqBAJIBZxFD0QzmH9U2P+5qbFc90j7s1iNJDNUTVDi9EBK+p
dk/Yb19NO3uw3pOved9mZYijNIUlHxvz88Ij0irsj0mxDNs0Aanbuk9Zj1MywMZm43SrmBH7+sk1
DynR1aOXjQfs4U2ALPoNNYxhg7rWaa54JzwUSBAB9h3CljvKOu/7AsUi3i5bW/d0AJZjPCMBd2UR
dRKR2DeNBpERJu8qCcAerm7aAFDHzOsmL9AzS06ozg57x5oc8nXTcpuu04Fr+bZGo31nFYjTJkgg
myDxAEEBFp0fm5zkn0fkcfQKC1/J7K9FY0IUebW1TQLnLvL8r16jT7etc0QhPj3qZGHIS/jPVQIx
NcpJRE0U6Z0B3UvHetBxhCM0ctddlPnLTnNCXrG1W56ScSofQtx/QVeh/IQ1hJl+toPxVNRWsYm0
heIAYXyKkuwGiDguiH64p3wFlnT9XhfO0R2H6YAcIT54tv2lpibbDXctIoBNa21rGzRJvZAFjwuk
ZpOrwWi9TdIi82tOIouXOQXiC8mz4Q6bZvGtjT9gRtKu2tfB9klL1EjWmHYHcDdMkq05UhusfWSw
wm04wsLKK2LF3oLv7lHkNbTF3cVzgRXJQDEy1lHgjnughKipLGm4l1drRhDrFqNIkM7pN7PQr0PH
Bl5uxhvDLVFGqLTvzTR+okNiK/EuNuq3VVx9q6vpgcEA2SYfnGNMpxvb+VOg5z2F89uA0vW2nX4k
ogZRFu332I0RZ0NJ1TP7H0u4DKcui+GgdvVxxJW4Migt9m7/I537WRjuMP49+zZx6k+lY+wyLwH/
qhFeMv3kKU/RrYZ+9mPtoeyWsQOmbIyuu348gv8nhd2g1BSg/wNJHXI82qOW44CynOPqLraNr9Ns
PrfLctvD9L6Ox6W8hfDQRxG5QjP/YPS2cSozazz0uLlDXl8e/RDPdAQoCMkD3p1UgByA+pewWOGN
FegFhHc9LlqdD3oSR1krc+Zd1c/eLiy+B0nZbVE2J3YgWtdX+ybIeJdLf/4MNFI/hK31Gjbhxh44
d+QNP5Rvimknt1XvrrdrlzwtxQcfx74TA5Bng69F5CraZYv7w8lnDxNV1FNHc0S0qOVncrxnTnlo
hoxOb9IB3ujMRw1U5DMKlrfjEKN2EJRXYAiDI5NFpnSgETLIE27TLDd+/zzVRBlV127BejJhEFkD
nfcJf1+HSWw13g9L0G1rw/gueoXkAurN5NaUn5xkM6blD4qGlA/IMPeEdFSbgT0FlMfHrlu2XTFO
qGSjr9966Ie1Y0t00fobA83xDND71hcWj0vHFuHHk0SVRvTfkv1C4VXEdCGYPBJHAu2cqW4GJTk+
i+541yXTERWo17APwdRUnbcfLewyThoYzSOyFMG2WrXPZpqSy++84YZYwb3qEfZjsA/wUzWsHiNA
yjF51nw1cgnxfIjBmpvdanpxw9RPnJZQAraKYDtE+s6jJLMdCkzM7GA9LFHRwy8DDdRD3u64WeQZ
Oujndr3Vl7RmVhUzfjtxukn95vsw0GFYFigAL/Ec7GmYBBWLEd83Dg7CY9OQQLS09NB7RXXXU6Y0
jNK7GiDnUiaBXjlaxXdvobrFlIu+6KhPyTcEApkqYiVkLwVOjQv+v1MeIH40h8vt5LWWlPwBAWgm
r5FmQr9b0GhaGVnryKNcn5kiT4dxDQ5C5dI1UIBKc9tNZQ70riBVMuukoS0q0k2MVbFrtIcxjZ/L
us1uUZcy0ZQhYLDd4Y5ngBgkv25WHcOYKOTxLMdv2BJ/W1Om9633EsYzjhr2TMiM2V4Tr/5Oua23
KZXFhfEdhtLyl1Yn6dEti/muDa33wTrVJN4hktQYyYbjN3sOMKKHTUSnTlonZ9Eu8YExbEJKsbqh
4vI3mC4H/mCyw6y2P7i19r4o/PrJSTcJWA+su6D1Q1jYR4F/11QJWQODgRzk/Li1fLTLVitCXsCb
9+jQIEfZeS3O0Il2ky/rJs6n4sFBiPGAuj2iiYLkbldi+mjVRuCUzkPVtvegi6KjYdnVUc9By5SM
a3pYYUYAbLMPES5IK3CgqOFRr9Fi4+Rq+MfotcHLW1EWz2IiG4vSHvBhINsGAsq3ehqNe8r93/Ug
a266FEdr1UI+5MFydOPa1GbCRm8CIeVNQClix4KyM33UlkI7TNlyCz7TuY89Xmwn6Y/IagzXE8Pm
Vern5SHVR21HkH4/F5l17fkStnuBqL8QykE+1DfIIN8txjBvU8xnyYYha2Ev4ZGB4rbtvP4mDxfK
meH6tIArPM5Z6AHB9U6z11uk4xo0g0Yg5iPJpoDS6XWYNvoHxL4eU8PezMbS7zIzindwVnYLcng4
1Fg3Qz2nd03o3xV0JINR3XbVqj/O0CEsY4mR1HY/g1KCXWaH4TGbq/dNtyJcUjcvjmD+9dI7msVz
p/vr46ojVtlger/3S0p/QVCVh4RULuD+0NtP/pqeBld70ZGGR6nURl50RPU7142PsAFHIrcrhBSn
+wm/44cSAnI4QSLxCU6rsiFOkAVyqj8Xf2zzs/zvJCLiCMETnGp/ZFiMBlDYVEoylJBlq157+APQ
n6GLNZ9cxOIRkSoxcbisjwU0H9eU+YNJUWUslgZoTfSD8jbTtVUbupNaQAsWcsBo3kQNIOveGjau
MqEEOgPgPCgQ0cGECyU+td43r1FtrTu3W5qTkWkNsiaMtccEcb8WRbyT2qEWidWA146G42BDv7+h
I4efIYmguZggKkQmkpp2mFJ6l+ZYRP4OJNZH4B7VyRZl7ctiEvNRtbpo2hOZyHY/dJSZBzEx/cPt
XqdjZwLiHdRpL4uxbfBwQe10q7St1dlCMGjIIMo/u2wMwH0DSloOY5eUiFsAOSHWCpeNarZBtF5H
Br7LOW8DHCByB735q6l0rJssmYHBaw+9aF4z8dDWXd/N7mEmf5B1bn8KhhCGYwxQApqioaOzFvXM
+AWA2kR1f6pCBxTMEA9b2OYtiBf5/eVXcm8z/PWAba5EjNh47jMTIfVAbo1qzYUl6j5QsBi1TxcR
dNWqdWdcKYt6nxBjtXFUQ1LCdfz6VNXDWh1h0cNSCbAHSxCWiC0TTZIy5wardbPVmhPxyXq0NAsr
nao9QRdpIc/TsttsODoIqA/G1J46WahW3vb2rjfnz6McGurbvkefJEEn4vzwqVbiSwl7nEts39I8
26inDeVkPFTVhXOT5EGs46vUs0h3yxX38qgNgUPtdypyqFiGe4iwBzuphTOi51OL/ecklj16VB7U
plVE6AOmobgD/+VoIwpV0Dvrk9KUN6SlVlGHbHezNXxzfL1HMLd/anrAFuRleDJT5Y57bsr6EuP4
nQWFcdZ7Jz/Ks9D9VpBXIu1qddUAoDptGZS3A3VKdJ+ZiOnrcMskLjwLoGtMGXZxWHyKlWtpK1eg
Lkhdy/w8VEZ2aih7ck/KGJV90xvrEx0C0iBmWR7cwT0pCp+nQQNsE9yfjr6d0pWYz449gcUeFnh/
KbQ85gEsMl4UBALJ/QINwP1IFrzTP1uL23Mtl3W1GyQ1G4Mxm3ZoO71ePufqmb5CC+QU/WCiA/fH
2dbOKq47/TvaOhTYG5vn7ty0sZqgF4flrjamYwwfBcDM5s2RI5jH0ywL1VIHjjPjMNmbhVI4j4SZ
IvmHYPpRrekBD41qBVb7qUFJHkd2jmozUm0Y3WMmM621s621Mtmm1WheWYSz50840vpj1cWeOXDp
VSZfOU7/Pr1lQb3KIDucf1v1swa+sDDlp1aL6XdLrf5xCGgL5ziW9OiOvIukmXgMMfgBNxW17tEj
4ck02y4eqpjOczYayDRRFAOOkt7FcxBBPjebxYSMlbr7YH6sFgfBE8ToTqHqnKDw4rqsmqRxseCW
QntfPWnqbg5y0940V+nz/JaZdALPFN9gOkmGcJYV9YJjhuV7NnAvLHf0d7Wmf2Toq0+Xr69WEzlC
tdQirpvPK+C6HRIhZFdql56RLotn+Pd6OC36wR+0g7oyTBpg48kCwOFuHs3kSJq4xWUDEyO1XS2c
rp2B4bdUpaKFGd5C7k/6F7yC4/aomrNmVRty2lBUpfNFx5l3QFpqdY5aZqBFkg6nPn+NJ2O8Hu12
oN9mYTHq0zdJczK0e5wk/nwI5Zl0o0E8irlxDvm3vTHZj2+eb9WkPO1StnEBecpxNXqvh9wwbt4c
p55smEr3hqNZ+zcPvzrm8j8aA9sCFOHijdqWxBHvUzkTwSa2//MLqo90bo3HKDQzxHh0eHypspJI
xdkhkZc8ltYfq2qHleGZpMoM/62FFM8VKah/X0cBN1C1r9+qt7iB82d+llHAV+JlbPlBQMHbEOTA
mzJK8E53UUewfMfE0fgNbsA23ukGBXI+SQflm7r1u4xiAURAHgLUgOc4FvjN4D8pq/A1/qlVpCNG
5HtBEGCbbFHrsf8oxetFXOuhhjZALmQuT57gSZ5l53frvE311umS1JiwqLY66n/tm8N+3ZIxgUkn
Z7mcT62qRWUQUQAznvbRFDz22WDjyjHlT/GIy0cpMVimHtCu6+YN0SDi0rIxUc+rLOpF3FnOB7Vl
Su5c7VNH5f889M3pLsdczqRas4ZdRztMyATH6dVl5x//dbKl47vsVq0/jjl/s07zQEcGc7K9HFMS
0VKcYBqa99e110LbD8v2ROWnPelYhekoNobUQdVWtfDc7h/rWUXopPasMZxK2IpSN/q5KR8pgxnv
1e7LgZeTXY5U23L54Jt/8K92/7EtQhR932XuXYxiEumF+vpyJtWibnfn6YjUx+LeM8M/Z94rTbVI
f7fUqjmH7MZD9+fuwaJwsQYdGU65w5e7+MdNVauluv9+ZK5IgNOp9ap/a6U/ZUxuTql0f5V0hMj2
0SeqhxAZMwZQ6TLVgWqbap0/px5pkODW3qDnVc/porap3YX00NJVq7Vcuu9BOvI3n1VNkx7fla5f
rV0efrV6Pql8QYvemVFkkuHEViOLaqpFIgPPgH+6DETLeUySMUrNF5SGQyGrtgxjiwxoKnb21Cin
mj0jXxU18EfjoiQ5ih/uJdc/dChWMPNrtzCvkqPH9FLtVEGoaulZeDDLVj+oqUIo4zN1Jsbny7rV
ojubu+Vnc27rk1qo6YNqqdmEIXGAWs3X5SMoU3/nSzzjR0D8JHSYVRRxnnb5KrggylDzKjXZipCA
wfNPwpFz00qeZpGA7Ja5gSrye8p1nn35EtVMzTxeO8WjGwXOvnH0O3U55Rrw1qqmr0Ik2ErTpgoo
GpSmZxYP1MaoWqTukbxEAJZQvrn6+miCeFtT4iPlRFWLCZWayKlVtbDloVatrGju/C4GzCpRTK+s
r8zVZmKhy28ERZZC4NKhLsyvgChgg9gGLfXfdOimx1nEQox2Pi1AAk/pikteXDJVnycvIfE04H0U
JQ1Nx+lRe8hQFc0zEyLc2nibOgHfs6RdvwK45ivZxgpZJU55QtHq8TbqS6mLsjWE6XEFOqpN6g5d
7lUI2Y5IMQ9XOnnqpx/qroz251WcDJvTklbapg3BI3fQCookjJgBE2OFnvMhmEXuxl6v06YaDyql
oPapFh7x1DjynCwp4bia2J1nc3M9klaQaWsTa93OYLIFHp4krprYWSqvoNIJar1c0xc0fuu9msVp
o4WhmGqGKVM+1fK7IoExGd2qCb+ay2V9NPPDiF+YmuBFwNTRf+aRdoLok67F3Qljo+6kWpdVfw1q
BJJQYZadwxB99seZIkmFzP2Vmlj5sNv3VrTeDaKiojbFUW8eErcik+V/rO2c/l5yJupi/XM65fc6
vkigfGaY+pcrPF+mFXc8dZJZqfHYvdaLWzX7u1zlH7NbEKR75HbDA6o4pCds9PXUlavL9dT89jzL
VRuqBvNFbzKPqWQShlkwuiYqN2+eV/V0VFkXkE/EfNPqZKp2foPlsQ2IzYvYMg6XTUxM7puYN0/l
B1JJGlwW2GhTiHOSn9meygft1ujjo5o9X3I6b+bVKhXjGMCuqhXt8TfmZ2oirfsF3Aw8kPY5XlQb
d7TIy5s9DozyzKs8GDRGKjKUEGD5/sqNheXyxav6dG8OTnqjFm6OFlVfoZVFTtbeWiuYAZWyUPkM
1fIQ9yOwztr5mny0MS1ArUvfxXEPoZ0acTMeB73pToEsxpnceqDPBdNMg/FbZWPUA35etxs8j1Cr
5fWOjK1bt7xq6varSb5arIvPxmaZUDhoAvi9q2esQMiZ3au0BAISTPyrlEpJlTDikRJTD7dqXVZ7
8u67Sp8GpNEoiC7oB6lFFBkfnTFBPEymhbp0nWrhCYjmsk2tVmsJlEM11TFq92VVbbPSKD6Yi3uj
1mxGaFyR5dTnptr65jznpo9VkgsF5uguo7Zvu+bWLIuO5Bsvi9nNzrXePVWmCyNv8Owt5lvWlqJl
BNkjgJqFEs3WrMlD5RJK9hJIwdel17Bl47mp9tOpPFB5w3xQgCcqETHJnLZV2RnVvCQuahlu1KpG
1Pw24aEOVPmP8ckanOR0+aTaqlZ/ZknMVfyG3ZrQRMYwNY+6pE5iEtiAOB2ozwQouATI/KtS8Yxq
qqmYaqn5mFrNlMfgZf1f7i5U3KyOVB/CVYgY+XLOP6Z3591//LfzvFB9xglSBCIHnBVU1P3Htzwf
eD6H1yA3AaPJ3LQZQyeWBwx63cSgp9ZD0x4hPPUgfGWbWgy/W2oVaeSfB6vW5bNqdVib+JRjyCFH
2ZFHtks1dYy+YGDIqVD1Y6tqnrdeznP5V4yICAjmSM6overLXf69al0OfnPGy7nURy6rf3zksmNO
6CmQeyYTRyghr61arL9bf6xaC8AJBnjM3eUQVE3qUyPRxmVhO8hEh87yTW3Sh4ThPZDQ7HLIH6tq
x7/dViEZt02QaYBkzD+yVLzwx7nO/+Vf7h9GB6Sz29g/v/HvC1XfXV1Fpzop1TxflRyjdrcqb3m5
1MsxDoI/12NzDOrJOk5irKw+JAv1401azy33jKnYoyv4Qo1DannDSL1Wgjwszu7iqABBLMkiRwKh
N1mxS6bovLEt0fYMmsZkYPqdOlMHWfLJ8ynVSdS62nPeqNb1BWCBAeN78tGmj31t2tSTrjGRbQPy
R4CndA1McNMmuAlhP7+jVkG5pKk9XKhxWCK4lVLGbK/TizF3Ww8G73G09ZTUeQubWsJQW2LJQcWS
q4q045jr99sWmxvMNXfhENinYNVtbDFpxU3hnFt2MnoHpvrYUZDq7CRHHqioKi3degMpoaXmGiVU
524Mk/6/UBEfBWLS/SrTn8j4HclCbXS1TtuMZmdfVZ7xbMZBCwosmtH6i/2TPveUSAbcNzHBdE6D
XdXXkPsw/KCAodJrqlWAZ4PojU+MXuqnXhYTMianrrUMcCDOV3vQfybbLmk3tc0lQthahrXwWwNn
0dZm2lUdpp5mB0QQ50yHukn6aW19f1eo4RiFZ0jFsoAaO17jY6SrSFL9Eo7EVeqHUS21UDvyOkLj
YAxLZIbd6XRegDM7Uh7ch6o/7aUjRBSYrhUty19NtRVL7PsFS/U9xd0RSUkjoKCVcL1Ru6Ci98+D
Demt1cfUHtUCMAFuiNGgJSF/WcBgf7uqdqhtSF5VV1qA7UwpdUS0vcaTm9ol9zeeNmrbZYdqzfJT
BXMQUEonmlf3V7Uui1GeAXXP1Ta12huS9Lmsn1vr8BSvy4AtgJotyAnVDvVh9bkk8u5RrTJATTLk
qtwytSMUNn+vnlPNsZrsdTL6NoYMvJdD4wRYOlzpYPPmoNzC7TrpdyCJwkOASBbeLuLh63s5P7zp
gTKqjJpZr5ugoFKPMf4c1HtGq0byVxYDqXOvH/wjeoEdg4JU1dRiKMhDXdk2gtr6QAFbep5mXBhc
Ln1YYegzlkLIOg6lv5xyipsgL6eTJVM0Ct3T6bI6rELPvKyrljpGHa1WEUfNj//VOVbft0iK/vsc
6/Z7/jq9tt/f5ljPn/nFzXJIsQaWZbiuo0selWzpL26W887zPbIPOFDZuiu0qV/UrOCdb7HBCywb
oSz6j0uK1X+HAZ/hwGh1TN+S7Ot/QM0Civ3PFKsdEHUYhm/rhg8TjJTvP4HrGZWs1Fgxshuzyt36
jPGrMQIpQHYWLzzY1KJEG4kmLZBqVQUZ3R3jX3k0ECjYFo0IQXRUrR0DWXNsQZjrQ8KpjKHaLpnX
3OCEm1/tdS/ud3XXRzdjGe90qj7UQ5DAniqzv+kKTIEy0A9wZ/Za9MV3MePtnd7ddKKWmvgE15bW
61ujiV8hwvmHznPvJ2cprpPa3IDfdW4yEL2xboNo86NdslTfM2xCD3aH/wzoBGpBpDfHsvtkz859
VXNZ6O60Q/6FpAO0M3s4zCCXtwvSfhjfex8WSweaFof3PlDzHTOGbNeinbAL2xgj3FAHTO8cwgK5
iSrNb/QIYSe4sj1GKvF64y7RoVztQ+0lzV1rIG64+OJATuQ16Ctvdt/s7S57hLzyxQ1zJO+SoSIP
dBumRXvC+hp41PIeoDBS2V6O6U/cNlcW2RSoOgzRIHZTmJ365xXFPr+sAuRynJdpMusdAW6GnKv3
OanRKbmzWrfGYb6Ld61tfF9Lb9qkXn1v5CD4AjouuqYOAtmCpEGXfEH3GnElBI0ybLOqApXbJen7
nTuBOurrPcMXCJp+zzP0I5sqqlUQRXFg7F9q0BZXrsG93+tm/6EAY7xdZ6T/nTW6iUGkjH70zdGy
GLUHMJ1GbD61o/nkZEOHfBrCddMQj1fJWF3tH+LMvAdCgo5kBCcWWmDundZRh4NkVMXdkKSggV2x
vwUb2rkisb3cINWB90nafDPQ871ymsXbZnAUQDiircM/ci0IrYnX3/UVxIDBNJ9KUMULAm7hONzh
JFxexXP5MiLiDJ5K9zcMa5t5ghacZyUe1lF3nfnRk+kXt9VS3MLtauvisW6yE+qg4rMSIsObclOy
JfoSuOH1Urv3tcYkNrvOLespW7IvjYP2i1dVL0NWAPUv8w/ZGG7gRhRgC6m0xbAC9BblKu04iFYp
PrK4HT9Q6HiYLdQxqZnC4ePKwZkKowuq3QDJj+TvvhhBUWvNWl8NOjymJUeXSBNdB6Y9Q1Vvxj7C
zJF3HHjljCryZO/dxjsOdYsRiDbN1yNSIFGBOZYxW+WBxFWNNCOA+VpfrpM0eo8uLj5sPZbFiOz9
SP3noI9vugmGQYW5bmhrpz6CgjEg13G3+C9D200PblvcFrp78Fbw4trSP2thvg9GpKeNNv5g1fi2
TgmSlNuwKMrrfHKOIcJw5HF6VO7d4JguL8tidbt8NjCgyxA2iu+83G2xh8ZZbsanqs/FTzqo0Xgo
0ls3zKieW8wa0kIv+f5NsHUJCruMribD1eG6/trmTvjo3Ft5DLrF0u49Op19LX2blqxIFoRopmEV
tEzAziJ9fC4SVA1NhuwRIT9K5+iU96eutBDVadtt6FY15D3xZ3Cbp4aY+9ZaZyBWPWjFpl+iXWyV
LWyN2kZaEZKDgdz6OubPfhNgakOEq2dLtw8zeCjegNYXEoYPwbgG+xC/qQbtijCJX6q4WXd5XL50
fYzhcV/8yEVcuReZ5QW9ZS85aQXpk+klRIt5XKwrtB+pwFxFgfHoiUdvsEz34/JkouTcnyWdURqr
UXn2UXtORfa5MJ0Pq1m+JCIIPYo0tCMi0a7IRSOpb1yX4KoRG4r20f/j7kyW21a2Lv0uNccNIIFE
AhVRE3YgRVGUrM72BCFLFvq+x9P/H+gbdY5lhx01rQlN0bZIgmAi995rfWuBSqcjeOlSAJomxe3V
XNDT0QKhFguOGh0RcI5xE/rTzpzGp3gBV9sLwrqHZQ0dC50edGu1YK5dA+B1saCvYwUEWyw47BIu
tsqe6mXhFwbAbIwK5bZYINoZFhZi5aKjtQC2kwtqG7f5tYS+TaZVeEjhcRfJIL3OGUYWHdZROtbz
BmUcic+LMyGD6S0WuHe5EMfZbAMiX9DfQQ8uPQcGjkauBCUEIDxcUOHhAg1nwGDgV1DxPoco3i5o
ca0uTuYIbJzuvtxwKBjsAyIPFyS5gk3uLpByc8GVTwu4HL/EqYh12AgL1Dxc8OZRa9k/XkW9vJTL
66nm93DBol9+yFosFZxoP15lvmDUkw6geoMfYmGt9xfW+o+7C4DdaZ/kAmQPILMXC6Jd68L9ZKDv
ri1xNy679xRATJiYV/YCeL/cyxfou7Xg39tY6tSq/TsZhiDDF0i8iD8TcKNzoqdeWi3pWsIqV/pk
3QYLYn6CNZ8u0PmAzt+BZGQMpGr0Bsj01YKo//9632gYHOI/bRx3zOajt588jv/9P//dODr6f9j4
ObaO7UReNof/3TY66j+4/G25TNqZsJvqX/tGRvM683zHFlyFf/gi/+twFNZ/pDBhBGB/VLawmbX/
P+wbxeJnLNIpKPLD2//5X8ziiX6xTIvYJM5dU/+YORUMoz47sHKxDqUozpFCEZlaxMemrM4tS8bG
TsPQizItueaKirtXVAVN6WQTl7ckEoQ0uLsbDegXobY1FQ+as+vlooZBBpV9lzcH4qhOjaycPTV5
5bkhGUz/Ot6/cfp/sGwC9LFwhyJ7oGHKAV6Mov9Oj6qqYGa1HVtP56PiahoRsZCJleazX80FfKK5
IhHeVW8KqM1fnttYttX/On4/ntx1JAoLSjbd/vDk9Jl6g6Wj9eoqZINaQMs350X3vWVvNqyQ0p5L
ZN6rBOuOb0bdD6XL6/i/g+/Fb977b5+fj80lbodzzLpkiv0rOms2xqTE2w/012luTWvAbDjQ9m5y
vJAqYJCWHAgGxUWekf4mSfb687E3Ppw/l/ePhlu3OL3Rdjgf3v8ImymB/9N6UrbhOq77T0HNls6c
pIH2OYTXaLZcCJzote4h4g0TEY0Z8dH6NmcNh7hSa385JL9/RazJy5cLW80SUvSvI9KOoe+bRNgS
Lc3KbMRjuM0hTFz/5Y1/kLTwxqXg64KwxbKFSfn389MQQ2mSOuRTb8wAZieniLf1aMdPJaaixG6D
K4Sg/s3cFETA9Ma+G7ThVtX1uE5VJSA5WaEHptM+xuio/hIktxzzn89JKSCB6MI0FpP0Rw+zrHph
hkbbeU31BumVLb0WvmJ5XjECeIgwkK5tHwvInw/Ir4ddCiFcIS3HsIxf6k8fMvjgmEWHXB/4Vu6j
5S918Ol/fpbfHXUBzANRo+4CIVn+/l8fru40IjaShLcW4DCdHd5GXcDySU2gN39+qt8dxX8/1YcP
2LZ09A2Yoz0H8BHWLSYMXfxWxnCXTIXhZ4JWEIXT6c/Pan6o4y/nFXIpW5q0EziBufj8+x1OYWI7
7OxbTyikh6HW5ns304/EJWRMzoW16t1ziEHiVJbDQ6usGONMv2dpAKOsQcJdouy2Q6x52mCLfZIq
QL2dAHDMuusQ07iaxuS6WshAfecScEPOXR2Ys6f54uRPoMvyOnhvDHveT8lt7RQIXhMMFQbYwGsw
rEF7Z3TaVwtv1f4v73w5oB9OW1O3lG7QSVHil9PWAa8q0Am3XipaQhjH6M5sc5MRJu9KC/u7dmFP
DHhBLiTe1EIjbU3g9Hu1GUfZkwh9nzbUNrrmoo9WuHyWoF8TycIGatYq7zlZAH5DPaupwFNZ3Dhq
3pds96qKlsQslrAFYkHH5jXK2DgGzqDv/c+XLA30vrD44+c/v2XD+PXaJU2da9eyWIE6uFye/3U+
xy75wbNMW6+oVLbFhnUcqvj7WNDab4bHOS4S8kAc0J5Sjvt84nBo8h23243eRrtyjrXroHjLE/7U
9S8CTQBIKONL6C+6fBOynyuNnd1JavzW3gVmChS88/eu/i3WnPAxGzHEDmoxXVRQmwWrWYt3g/Az
IFx6mx0zt2FSrfF3Vpzdjb1z5xblY9tdG9AuLaQjsBrVSbR4fHIIp+MxngM8caESq2hA49f1d/C6
H53+SOZnTcYv/tDCutd1+ejI9L6Opdy7NhkPdt5tW7IB8KyQYkyuV21pajcvdtpCwHfrrOgpWtcO
QUhOO+7oDT2acXTbqf5Ma4QeOEU5kS2vU4n5TyvzaWsEVcaxg3GVoAO8VYxKM23fl92DpdPfYcxz
Jq3wCFEuQ/76WEVqBpKTmuBh0ytLx/0ezy35DbLGh9Zrn/DtQaNzX8NavhaqvpXWg100uDsr+VUY
9oM1W59Vxsidbvkho4sIMdnE0geyGX9O92gHRNrGknoXkZi5Yr0i2qZuz2k4/eWs+nXhciQtSqos
i+2dUh9WkLEJZCfhnXgdeqAyGz2nT7S1EY0P/kiPDJrs2k/hdP75XP7ts0quuvAz1HIh+HndAgkN
wWBOuOwCFzOHO8B2711tE+WpPRJJ+5y49uc/P+Nv9j5EP3IlIMmM+EtLfGh5NoFLbiXhVAjmerJ0
cSRNY3wPMq7Z1i9S9fPW1Y96Cx2nlPNf8FK/fnGRnYhle+66C5JruRz+64sbdLSBhr7g7aric0mo
IFHQ2gGetLYrW3FFgQuHWxtU9pfDvHSMP6ySPLFFZANNY3OJwPz5iTN0tFSUHGerUzcu37AtoAMo
fsE0HpI8eiGB1AY/2QLOCckwYPHEdpK+2P1TLEHh/OUj+PWqz6vBxODQ4zYUW6KfX00SacSJEXxP
15VdkL4sG0GZbN2AGVrmED+ZDo1x0yid2D+rOAOv2iC7jLdZODwUtsAqk+qbP78m8buPhv0w/QhD
mgYd+Z9fU1UV1sxssvEESmlyErRtuQyIUKM8lcH03jcDmRhVQQSsLQKue+lzZhafJkiicCuML8lI
7vge7+gVA1eAXp1hQeWlh8jnumn14MGIxamNdHXDVqT3xgEIlJ+dKkRcIaySLT4d/y+H+bKt+fnS
6EhXoeF2HdOlVvuwFwksDdxraDYedmvXQ3AZdDegT7MtYXhclCHHYnRmlt2bOGNxyCX7uYFhksrl
iw+ZdNPo9otYkJE2vfN10myGsmw3ttu4W2KmN2pI052Od3STBD7IDMt50EVBH84O581ooc6q3WsX
v+ReFrzhwDoE5pIcgNgOBMGqiFB1//lTtJjO/HKeUxlDb1PMTqigf/4UfaN2M3IAGw/f8roNw30I
MkCFqHnmyrjuW7zpMrQO4QDcvsvRnxbhexxpGxmy4e8JSN6zPQfl5I82BhRBx8S0oJD3E+kEcfE5
Gyucyksx24b2rk2/ac7wWIepc5Wiot7iWWP/Y5ubrKzNlZA9CZMCVLndJ1eIyoNt6YORCKPpZW6w
+KeJxeTDb0g80Zv7obDf/nw0Lru+X06Afx2ND9+zoU0HiwCAxguQAdIZnmpIJVC7C0WUaZk42ZZ1
Ads7M2MbOPnaFSQYKiUf+7g9//m1yN+t9GzAuUizChnq49LnTL01TLJrPDdTC6PDmY6WSJ47393a
lTFBSegXtShM4DoIFpWBcSbILjkrtzyQLbKfeeHXfsHoRZYu5vR8OioXcAJUCQJWlz1OnFdrJiDf
pOCXRFXx0hpdf3ADulZ+ZYOqH6wHfu1D7cCdmdWCr+gL+rJOQgK8Q+B33k5rX4lzS6N4JzP7c1Yu
2etuu7jz/dFLcDQxGTqEgiWKKG4820Ta7ka3wyqnP5uW/0LkwqPdxVzbSxfqcvXcQaM2qzC6jirI
ZXXw5mAgvPrLsf31pMerARGLPTDm+aXz9O+rCoNCtbRDG8+xkhcETcVGm+EnYtoy/1JI/WaRtClh
mWhait/6Maq3SRM7rwuj8cogf49LSDaYqVk6bx0kiqsQ/2OeWbCRcuvhz2/xN1teemHCcYVrwXfT
PxbOlR90pfIly3Mut11PdkPnjNaBiOlXYSoGKY6/UQIOr50nxBwEOmb5iUreZ1+/TtJiUyrnDcN4
5M3laK+nsI63RbTzCX35y7L7mxMdc4ywlWmyuaCw/fnTaNFCCz/WGy8PSWIZKqgL8QtpsbcLmhfH
83ujICb8+fBcNi0fvul0/LDegBk2JbPhn5/U7ckWiiK+XUbf3eimzmRC2ygVbWabJADHb9cCDvhO
c809XYZPwncOosn7zbCw583Cuh3Nut2EYdvvap+N5hxND5ExHOnn/2UL9Gu9xgcpuXQqPhdL/7j9
irq2l9BKGlyKBTmJpbJZB4FK2XoSrSFLvP/5yPz2jKVEciB5SrISPlwDbTdOgqwbG+Zap6EVJ8vi
WUVu37A4m+SDkNnjziMI5L+dsL9W5A6mqoUFt3wg8OZ+/kTixggKwyobL5vb52Gy7gxFdeiHKlmH
Y32mXGFqQf2Z4LjGJYcqieC7DXmu1OE/8swae23q/Q5yMcmvzDP/fGCMX5sivEBF8ajzZXbkx1Vj
mDo5h03CNwqOFKsKk04L/XFSNifqxu9hxO64t5ydLajX1HRfAjv0SeXdKvIA6JCR4TJxCP/8qqzf
fV7skPmkqG7B6n04kdug94WZ67U3dUG80zPmOkxmDmkzx5ji2bw2reuCsyEWOej1gDlxeUBeHQKQ
dLLbKfNyIaN7cxy/d3E43HdGcBf6TXMT5EdXM+dj5YQ3MyvNdeUC2LJ9CTWBjeZNznXBjY1T64Ca
jtzQPc2g6sg2YAtHvBvietvtn5vqlJdUCCDYOu/QtO1LOsrPsJ+Lg2bG6klUwdtcRdukN0JvyMPx
lBpc1sx6Lq8ZFzYVe4A/H7DfHC/HtW2bxVixlzY+nN+h5kSTzO3K6wMS2eYo3uJZ67dDDlqv6ORD
FHZ3tla/x8Nfm9i/2Wu5XHWUS4KF7iAJ+fkMj4DfATdTlQeTW+1jvbP2keZj0SFQcu0UtnEY6vqq
hzKBb4P+pmlWEtGu+ZcF5TdHgFpKIqFZphG/XBnKvJzb0rEqL4mmc21lPelXug5lLC8AehovowNe
bipyYk9E85fT9XfFJE9ON5ciRtHL//AtFzND46LjyVs1yQXW7Qmn+BaXQXCdBRDjoyUyMZixnvQB
IXeAPv788f9mlcGEabuWbdiGJd0PHz87pbx1Q0lM2RK2WboH0wfN0zSrKM7Eptb/+o4phX5TS7Kn
1PFl4sw0Wcd//twdGOJdMBs8Z5+53wqh4vVQtvbtSNOG7IT6PoVVuDHGijQ+6eichv6bqUj7Vjjr
PGJ+3dtYe8ljPdx2GUkw5GmH5PKZwW0n2uvGQLsLwFJbt+Rlof8wtUeHtMhyqiX5JcQfaMmonhpa
TJChy3sRps/N1E/E39XxSzu6zJ2b9K5J4UrDJpJcAXXK3nyMHvO2HLZRCXsFf7X5nFjWt94mg2MQ
I1Et1ESnwFh+kWX4L4nSvJj8HKHrn+jmaA+WzzZSDfIpwnJ2oP3ln/woxQRCdM6t1Pv6biZsZNUN
5h2DjeqxJYpsAbWPvf3smE/dbMTfe/r69UDURhc9KCqIu2KQ2mmofajrWU7N7YS++ylW7rQKgulI
SuXtjBzoqcmNCBiz6X5myo9EQxGv1QJmO+du+sROpjsg4yV2R+iIYTrjqm3drxRByak0xvjamVN9
xRUyf4JG8KDXQUd+CzoD12inLyH7tmxqxxfA8ClrB1z7doY7mZA6S9pNV9zHkXoVYTm/6olxlzvp
lzaLCD8A7XWaVBcBzG3fyqkZ1mE3pDM6p6LbZkhyqPcQPYJopgJr0xlgHuGJq9jIcCpF/bgmxRfE
RlGyq+/S51aLO89Yfro8pIApIbSyso2pq+iGK3t005LgfAW+6urykOGU8qp1hJfmBMvHy02BvejH
vctjPjqEpl+sR6OzixNTXtN6tK8v9/65GbIALPFAT86RZbabEAohgiiiE1b/6BRYI73OALdb4CfF
MSSDoSCLoS2OFfEyo11Qvcw+oGUgbIvVpb2asyzdpimJUdDc5rNW1PO5S1YC7uP58giTv+kcpbG1
d+ZkX9T2dZv78vafmyrvyOttxY3KmnAjm2QE90lx3kz5yB63tB7HBNI0VC34xB0WocG3fIz7lnOF
wuZp4hPYhUoFsI+lT7REsTOm3HjWwqI4NgtpTGObrJel9qktDe3TWFR3fYo8qohz7dao6R27Uev5
IAk2kmjehyBMUCU3TUA4Cj9mbPFP05wSX4zrqNcygNcqGW7ZJtTDlGpoCaLutiHGQsfIhDb5rkpd
uYKXnR76EkScUdnFLtbt+M4q+viOBlO/HSeEGvNk0363+/Bo6lF/RL0br1tTuU/pFKdEs5Zq2+bC
f7JjNN+51WbsrRADksHwNFkwsABKzadc8+cnANVYLwz3LtPr+in7mi4PWk2YHsYu58tQKq+ifHmE
JTPd2y1wU2VUj9W05HskSGvK2Yy3drGIGCmJz3YTmefLPbauA7XGSiH3BqLQskeKJ7O+VtWsdqpK
vpopQnPltPZVFqY25zeU89YvbgBUBySttLUnjRAwUqkelx4lKG2SWkIJCismiRJcU57AV71FuNVs
3Zm37fa++9iHub3RR0d5ZsITo2FON6MxlCdtEvNxLJtdI45GPZDzR6f+ru377mswWp+hOB6NOc/P
9iDMG9BmBE0JZyTwI2tPzQA61i7Dt9DOyJiwAlSEhV6BD5bZFswdBzRvs/s56+4mZ7S/ZLGTA7cu
x4M2as1nOT5JiVbHJKjXLDUax3ncI4qsnC9deFVhu/rK/HfckZTY7hstSD5Lm0H78rgNn2eblnhC
AZUyGIN092ijQ1mLWkz7LgR7C6bxKZ+irywkKfGBPv88uY9FUd86RmI/hTHuxih7GruhuzOd6BRO
T6VVGQ9O7RZntJaPQVf7j/j6kpu41V4vP5HjGZ3yJs1XxEUjPiWmxZP0Xu+4yODEtv17d7mZWgsB
ZDhb5MBp4aaMRb03867dzDSX9qUwpkfXt61NFJUm87ZiekwtmWxTpX8jlQuMeRE3990YGicwTZ9q
YPL37XJjjPQPxgI7UhAk7broJW3n3B2uBjKAV9XyY9y18T3ZHhuCO7+6GVb8iqDK/WC7n9HmJdRr
Nt9FQdi5Zqm9ESTRt+Y7H/Sw77Wh4+LjWLe+rajHwW2ibLphLJcB3kgcz6laxhRDXRF/09uw7pxy
K9so3IxRMJ0Dp5rOl3t9yEamSGCqzVq8mzDL39YElNyOmNTPdvrkVgQ3ZL10aY0F4qj3poEajI6N
qtS8sTVbXNlLpoNbufPenTJ1NOmvJWV4oyZVHAMjKY9WSThC08SuN8DH6RKZ7xjRNnciQopo4jc+
VsIpj5ltcZaqOTxfLnaFxd+G8UCh7+vzzeVGMjcwElf39AZjreVWWyfAlgo+7WWO2qMdthnM0u+F
RmSeb3DNoc/GGzi6WD466Cs7KmqgimoETII62QBbs5G5Ea/yIrsS07yvKSNW0oq2xDp7plm+RUny
KUl8hKTpBCMv+q5NtVej6Zdwb2ELWbwK9n392GwL5exnrKur3o+vm7B5bhFK+6J+i/tri+s4Bcx6
bK0vfWR/0rVpSWXu7tjOb/IRSYpKQLlMPXHnFXtILbOuna59FlN7Ow/LVLk8pypYrrpMlnwLJYla
EfP77Ah/b83yVQgggoSOjuKKpCCWNe0dddsNKsa3uR0RdOLPh4DHplU5GFHRuI06EVqMQtEwBkW/
Vd1ck8uDPyd04yujmJ+6yb6tSIzdQJY8JPV8MKf0johnq6NkQo55GPF4rGICts189ppI20698BKC
HWTKyFFN36k474ijGoiiBx2clRYdyGwyOWxsWSVvq8zZK+vJsW/74douH5OkgqMZy0+xpc/Es1rg
JXrAZCbgTLCk+qaJnFfHIGUsitAWz2l7l7v+J3uaAbtBZPaamJ0Jhq+lyajWiKH5ejrnNO6c7TwP
LX7X7NA2+IwABTGb1M7ROL5Es72TxUyEXT3xhkzja17qN7RKemITvVwXGzVTe7oN4WIDJDPYTAfc
OcaaaxIBdxqssLqund2kVSeRYJxCEVKQv2He6rVmrhqZEi1uwMYWn0Xn3EwNwp9ecqomGRmjIokb
4i2qm0Fp+U4fjRoNX9+THgGfNijEjdSoI/K6jLCTCTSGNkuCpb4Ttw1a0jHftdzU144swBTO7k3S
z3d641IhG1KsyNvbWkKDa54DM4XrAYR3BPERhBX5EZHWbSeSLIHynFTYd1dk00YLPtKrhuJaGNEj
NjcSDnN5RSfwPaeVHJDh0XTZdyeO382mwH0059WqY2dB4nm9SwhT2lp984QR+itYIAQGNYyxT9Y5
0hhGB27PWoeTYMR7voqExgEudQQMUluXIKddh+DGBvro0KWn3g92s7BfUHEEBGnKBH4nsMSq67ns
GvbGiPElV1N7bQJE38T6+FkamuapYTjXZQ9imcnnCjjVsSu4LpW9OmQiqj0fq74Z6PMBEv1rzgUw
Lqforp3qcx8jv++iUG3yqkSAOUzj8XKvifRNHbjdAQ7EiXaOBYI0KI/laBbHSFHm0meURlkeU8fS
kIKERzeHrFvpiqi1yM03hU7P2InzDUzB+uh0QY3KoMHkVUha8JcHu4WIWbbBtTkOjsfspjoaWk1H
EaAz2YowMwX1DXE6Qwn5Vu9OannCCrA/YfeK1dPAq5zUDm7emsZ4YRGxuryLMCMe3VTxK6OB6BgH
Y3S0qd1XedR0mx5lPssVMP1UT5qjJJIDed8i+6jHedtHzk2RJHsR4Ipo/OxbHwBnVwGZ0FnfFWSp
cxCSmOECIA3JFEXrjqFU0x7WlxcybEeUTpgUqA2GQMs/oAgE4mXnK9MGUea43X4qkY0MA+BEU4nm
eLlhLrhTjXD3tSa3IxSFQ91KiJtVlubrNGT+X9VOfoyk9lxr/rBrlp8uD1GCX0c5cdBznR2josqP
M3kdR2ecvzqSzZLZISyjEVVuO5tY8cKf4S/Ey1GumqbYGOWcH3l5+WGGzK/gNB9ihws/UZrHNqjT
Y7LcM4bQm2XYEhnTfXZ6sKj85OMl46aYAQdZufGUpyTK6bUk2G55PE5dlsrLXahlW9p0al/lU3Cc
kiQ8Xu6RgUoAgE0VhGK/sYxhH5W9p+rKKvg0queQ1OHdjx81IqKPnFId/k05o6SgysPFl2pRfLzc
TJqMjmPxnBZB9uNhp7WcVW7H9WbAJJfvWstsqDUAiGekOFzVVfINRKK/ZZjhYCDrU9bx/sZM3PEq
VM2pIjyMTENmaPrAxJPrmqE4fdLWhGXPJ441IUr2JFRbW8Azaj2nGnl6unNK6Vid0hEWXUxo3a4C
ucuXHA89sON6F4TfZ8fwjzT5Fql/Xa/r/BDblb6TvqS4Nh14GEQDDAmBxRazB62iVk0T/XXosLlC
NYgJonHfJtFCnQjJqfYjzqY2X9euEeLJXkx+zsWK/gN4GFmk511gLvbl0R9sxH7xRF4evSAdZGUQ
KO7TqtAmgp11PdxfHjfD3OBLsbgDdbtzEPJfHr7cXH795R7pB9YaTo3z429/PM+P28t/LTQjX2cd
9JMfD17+U3l5uf/8uhJzxQaFPWaE//vaxsuLv/ybH68ECs2zFDN5HctL+ucfhuQYbcfRei5ED+ji
8rfEMe4bOXKZDvDCXuA9l3vpQp7758fLvctjH/4dUo50R2TQ4+Xxy80QLJS6f/4voHtoN2N4vjyE
yX3e1lnxrWlzSmXHx5TiAlC4/PjPzRxTSBdzxad9ucuaDohosZI6qXkFnwtgXtXgFR0qHyxkdd3r
mnVCQ2lvylk25PrFmTdmhr8pR9I79WUWOMaTRRJz+z7GBs6eAPg6DtpXLkTo2VmcvaQODyjk5w1Y
JPO2nQyiJPx8PNnEemAwTTE/0ZypG+KerBJyxoDASiTD91QfdW8OM8anDvEAEtE9095I/+ZQupxD
Wh3U2feZgirYw55lIV9V2axwrBDColusPXaSfm/G9qaW4g7BCrLPMUpBoPvPBR17UvVmbafP6qur
bqWh74qx+uaPQXrlT0RLKWFQ/fvtYxpT0nWY0OLejnCbRIewnm1Pd+V93iIuyudqT2l1O0/mLiIB
ldBa38eyLDzTaK/TOm0h9OvT2kXtZ9o+jhm4++bAEDgq3E3d45/oFS49YgC/RfdDX91FRJWsStNk
/xTcmsV4K+LivbUkLme8VVw/v/e94XthS+HhACXvGwtzckVVETNFGFFYUNjRLKLHQkesZofUUpRq
/dYoCuc6M8svY3fu9PyTn1SDB57fAYpKRIDqi299TkJi4lRvZdA9aC2xI50+lOsoH49BHBITtdOy
WvHJLrLEztqQmVVvs6rzVEE6YlCjTYjYGxn5gNlKfLdz39iH/WOIfOtTYLCdKSP/WkOfcjSmw9QX
qJFM/dp123KbuDEesa6INmSOk2IaRQaX55u4fCusYNw2lMA7QxL+m8giXc8R4VO9vhjegxoDC+6k
RWO/NhrcFU2d0NYykhtNq8mLWQKRl5+UtUCSaqDPPWYiEJnDnYnwLMrKZy0tGxKIu5FZR8duhyi4
UxqVe+BC+mFKIiLnsieNl3CUtD5wl/SMAX1n3M5Wau0KFfv7RpQvVLf9hhlO4QVK9OfIXulLeHmu
MZYnyJRkyhE+eM94E0F6xUQxUxSEBbU7LbBsW9Md4C+iBwqayYsYE61i5rJHv79Dx+SyM2FvgNTg
aNf2Yy/Iz0um1aSBJMBLEneZdpgR1K+jMbcOmZ2X1zikuBIRH3ozEVBiEjy8mukkoooKv2B74wo/
m9HGjOv6uqU/1Dgos6zMqdelDFCnD85nQknSK+dbQurRufIJAqmBn0tx0wV0GJpRi/aJXtzoBuqP
Xhqgb8NwXMdTn+1s2bge2ld3EybW1yElMb2x7HCBw+k3BOBBQWH7a0TP5oi4NMo7CYiVwiks2KTW
QZ6ugQ/vNC1t6H5EMH6w19HGyicPXvGtFGm9DfklLn2uQ9c1K0snELiLUkDxeUEF6YibS9Zzoi/Z
y3h+137BwpzqL4sGrNRqNiMcHeo6Ovrp/J4zStaK6ItWlO/dMFpXnYFzjZ287WU2ci38QLtAuhlf
I/6/S9r6llSy1zDyd2MuK0DzwOHDCBxeOIQh+ueoIr0OOackfGlD34984cHZlAi2uXQCDbfqcdrX
RTF7cRuR6COGtygqpjtWQIQwPR7Euhq7qyiJK+gCfQI6PrMPGtWcgeL7mFG7B3ZVHI2eDZipiydL
A0yV4Ws54BGWbIE0dz/1/rHq4mETuHF4347mmy9PRXnTxMxxtB7sO/uI+HYuDJfgX3OdzZK9WQ0T
6fItGsxqOFSjcVbAaMmJ7jNmlMqzzQlZJhvlU7Xc4H0NLVpzS4Btq1zL06r6unHL5PTjRrA2tqb7
7lchGyyGEFvdHRj94Vfll6kqvC5yZCoyiteKcaBiBEhzEP+nHJLu2CCcP1JQjhgGmV9kgV8XKOiA
omWsVMtuUniyDg5uTWdFRBl6BC3HTxgM21wpUEM5qKGoOrR+V6/G/MUyYhICzDJiTB6KzVPT5/YO
F9ya1pa/7kIn3AG1DpC5slprU0xjyB32lt69TPkcHpTf87sICPddyGUuiDMe3TrA2LZlJ4K1Q7rr
WldteowAqRI+Eu3sKGheh6x/Ffq4jrCyrnIdlEs95pCX7el7IczDZJveRGIHvVBnNdZaeW03sdez
g70lmQPrZVCvOqSbxNeaqGvq+TNRr9YujvLnuY1Poc9QIxiy2GOWo3G6YfTIumIf0PXaobyqJyiR
rLIYNCVJgcEXmo1yzeYW7Y7IV9o4C6Y5bn3MEzhqwstbsbi4+Wa6/E6T5fFccfim8Mw2ddiV+GFh
/i/BtMkS3hg/0vLGfOTuutw8u7NDipAk/VgJcllUCQs/KBp2DK6zHbKlxnLS6cpNNRINuvE2bI4t
nmkM6845YQcYpFp9V5vla5S4nHRWn5zGpPmcVGRzTDRfdkXX7yRds+2S/U1UJcK4GtrgrkoM8luo
QoogWg/FkBzB+TEyYNHeBIFFFlHdY88j/HuiU7+WqJ/PjcvFxew/GXOAfi4migScJ32lMjK20xcs
HdmnngESaZE5iUx5nq8LWl67wkLA5rS76xGN+KEPkrfBCMo1tAIL62zCgCc1v6WpKzxrqFlj6XXt
jXr2t60aAgzW9YG+zHSQXZ0cCbzASlz6B/ymxPM44zdNuuaxamP3Gm4HMD40laixBMO20S1WCt3f
Da0A/TpJq7XR+THAYWpYfxJnwy0ILtK6Ir69gzQ3gyKTYh9IaASstvq8kvYo9ji36lvT/9TXZnZf
psEmhQp3i0Yhv0cbn5B70LYbo/tSd375IOO4OxGm8oWvW/XQOh3bekmmtOu/iz7OPkddT75EqY1r
ffkRZVy2aW2RXJl9MR7ClB5DpaAEjoPxrkXp0Snbbe2Om76S6nM2YbtEBEiXRFGrTsV4xnhfY29o
qQloJUk/jvdCVAPZ3cN8NjnMKxlb2SElSXI98YtAVKe7qQq/SlCQaez0d6UdBjfMTG/ascweorTb
04IykKOl78APSGLv6uB/uDuTHrmRNE3/lUbdWeC+HPri9H2L8FgUUlyIkBTivhmNNBp/fT8eVT3I
yQFmMJjbJFAOZCElX0ia2feuW7fGbS8fMI425179BJAYLiVROTBqSCuzJjoW9ehi2HUw7ufzwbSG
kafLxL5hjNOpgMzClpvuakQ9cFscO3VPRmA0KUgShpcmTfL9V4F1wjHF48Y9mvavnFZYT0+YiavU
2rh5woCbyHfbaa++XbdXzwIuTLCuH2jgOqii2c45ZqVSL1ujy/zHqfB2rqbwFtJ2P0n15LmevOpC
4Ca1rWnbtdqmz5fdNfGCA9q9bOeYZnSues6wqvku7Iz4QcBLVJXRvu7sn4E0nUNUOJfZAUZwZodc
glHszHu4SgXfRA4g5d1j6J7rOf3EWgcgGgSKOqjF31SN2lVm6x8koS20aMkRiT/VVEHqsuEmdLwI
Obt7SuoCAhxW8CjFw8Sqa+WWd8tzj36vpA5WdVe4W7sBETGgwBCaaApaKKEy1TDuF1ElB6Q8hyWr
7HUVVsiqWCmU8LcOUNXaa4mlFaWnV36iv2W95Z0cHAurmuTxdTbXEYUQ9B7NQ949W1W9IaYNcSrq
ll3n1wUhA1GOp7tm3QIeJ3yPEiLCnWbLHA6sSDPSD38C+Jiyp9ClOhlZ9eBFn5abEBXugAwPjreS
OufQp4oOy3LI9kJG6DYN2UbN2jU2tksYQmnobT325uo+f56We75BYSeQBF7+bgOxHtwwek9VMl2E
t7GyIntMZ8wi1UgUMkR7zeEiAFHpmO6YaMXeRKztzH1zVvqIcJrBrxhI7cs8sXPyfIcIE8W5Px+S
UuD+HAK9VcT6rVX5WBR9cBW9T6iWOb+aQ5wUwnizZliZQNwK3Sdbw5l/ac6K56Zl8ARcO4dFsmzI
+ml3XJhkL9y3pCV/g9ZW491Xv5Og8d+s4len740p3qzPbjiFB0FWlo2EmU29zC5ZgwPGcpvXupmH
SyJL62lSL11pY4BAlnDJirC81pKVBCh/VyI4udXZCDxU5f5lqq5eyCyXEgUKFU4ZF9mB8pZwgvmj
KxFcjZzCv8lDvOo794IFg/u3A14gtkysgnrBTXR/GdyUdqJgCVYcG6NrZN6gvc5EdexT0ZZ7sSwv
XSaLMxSFfhLuEhOTzazx1aLrud/vtTG3rxdguz2lSJ9d60DemRURXyLIY87umIFS/bIkxXxhP5ie
3Mkkeyp7V8DEoNYTDE2GKi0wouGyUAbCXGCINWogflanubVOiS0+oCauVyMc+1I5JJKjfQ47Fd4j
AzpQuUQ8koQ8etsI7eLGbRy9CXyz2Y4ZmQ1ONmxkGS6nBqCYzgyToh/z3gJkTNA5HnQzPSI7Syfq
VqIbUZCUfTGHZ7yj8zFKEW/nnfrMe9XDGVEWQu3zfPQYWNucdKUp67HV1iRZjpmdbq0QWNE6lVXa
PTc0fNGN52BaOusK/4fTZFvhdck9/pDze0JDlzSS9JyHzWOZOfmeNIA7Aqpj3+m+Q76zirhNvp2L
ol77tLo/OK2WMfwI+Z1VMm6asRBxpiGDLO8nWlTj4GVduJst8hnvgO/XiyEoQuxmfpiuzetbrdsN
UUHWy8QTfyymYcRFYE5HnYc/miT9NDBvPpInglSy6Q6IqdqVThzFkbHpNktZ12utHDojhQ1z3Pvp
oZbpHIu6T0nhGPu911HlmPggd1rPYK/ZneOniNPztrJIhp1UnA77PPy+DDj7KSymuFWJE1nVHaRI
8x1jrOSWiPJNZlg/tWty/tWVOlLLmu8KK+zXhV/f7GUU13rK54ckaU9aE/Gha4cKU1ahXaNKcz35
xNcQ5fOmB8NikayGDek+WZyEBUehQgWrDkTiwUs/IvtPH0zEKbQKXZ9f/WgN/KGzOxc/wNW7OOEW
U65/YLD2Wb0x/KnM6ZEMOGKb1eqltgpxIddk8QjeHX1JayXr6AELDOjArpRTvsdj/9JkWbdOItsh
jEtx9pChT1ubHA9FSbOMJDv1Sg5FHXyGo414s0+IfPD0i+vX7mGUI8UFA2IFGxFy3TRcUUk/VBui
ExgRvCG1kR5hlz71Weny23dR4baQ40yPXcseR8l0a0iCYCeE75hBCGvptklRCQwLAZJ1pqJS0qUq
EeGBay02Vz8hDkiMzbrMrY8+2QwE5cU4Pfau7KJdRRo0feztvnNpLyTWZaQZzZt2ZCXfKzw6YscQ
vVPgqMIU9rPb+W7r/lHmAf8ItVYmpWS582hYFrltvbFvzWpTVgBXBDLTW5rQ6VMbP+Z6/pXaYCH1
SORMs2j6LRbXOrSGflimILp0RinOViuphkOZAaEJidoTVtM4dr5hv78/uk1Mqb3YOvP3orU5pgTH
Xtas926/Fn7fs9WTQupGBQEaHKdyTbSeaugZdXDI+4mN5BJIhrME+rpOxbKFza3bIlyVRfa9Hw2Q
WjB+hlT0PJ1mlJvDayUWfezMclcmOjil3tayBrTjxtCsgwbwy/YiuTei3CZ3t3EoNUxq2JCKlDtP
/gYPp/vD6SlgJ8ZuoyDZqrL9gCbzdzp1gLUMrDWcgjapnTmrnAbS2iub1eyMyVMPuKRn+NoR98LJ
mCQ564186suMlIEyRQ4xGu4zHawBYdQE6sD3Sbr01tTbe3vKeNBuA6xNMnf21DbJ2MhxLXhA4Xhu
C2D0npNjHbxlRhQCL3bNrqd6ed13C+GTCfWKrIYnLtaMr0Ewm5i98zA11hH7HfGkrqk4yyISFzb1
qBih3DjLBudMNs5yqFX9GAWyPTcNMThioA0uCDhz+nI+swjT9pyU0UOVg4PkYGt50Xs0kMgXTlCC
m9VBLJMNB6q6i7WLlx/yM92kUkS7xayRU9Bz2LfB2qh7cR2D5cWCKbsjUsHRsu/9vWOrman54VSn
Gf99IwHytF76cpFHVrijq/0S0436GJVtxUVBDPjgAO9lGzeJqF/rOb6lrfUzq2QFy9H8Hhjad5QK
J7HRfjZUNZyR2IXbwCt+K5rFEcik1b7Acu+Fql3buAi3bpj8tG0aVYsv3BYgW9vwZEOG+XfkrqZ+
xj9YVHjGcwT/QvL7QN9rR8SMV3CQxVpIGV/jss7Wn/C8DFk1x5dkKdi3J8Ci0CgAFrr54sh3MAzy
cPLyLVAHLUVwLC1pxZZXcHXCHlY0q/sNBn7SNZ0PERTmNjczoqg6XyLktzZ2Po2HvilGBnSWEs6R
tyb5YwWivZmud29wDUkl6opi56c8mUE007LKuhExbXQRtpHUuW+sdXQoK/VDViI/pVLfuiaIU9F3
5wpnQVz4LQzhwjwcDsiwlOfwG3MeyCvAIF26vxILiMYtJVeZbCdK/KaV781ENU6Rc/RC42eFkdjE
07oFcmQ/mHR4mh2+njsTX+02hLHViSvWKZTjQ6SzvRMg6QKhTddunzi7ALKlzPxjWodUCGurPYQG
OTUFsN92cn+Y2ghP/SypGsxVfgjcK/2ZqI5YcShnSy2PTAk74g6wBx7kSrw5QaKOGPvaXbeY5GdD
P82uD6Hv9B0qko5135XR6euFtKrfHdga2F/ebwEv8gOczGMSdu45E85PzpTmr0q4Ny8xs2um+3Br
ZfklmFTB/jpZGyChaUsWGs/z6HKBh6Ri1vT34C35WxG110WNM9243qXo7vSYTF8kclYOTFVxtJv6
0JdDRQ9UKg7N7N2chtwdu2fRWsoeei9my8jSaVWh8/glOa6NInxL6JReZ8opd3PplnEdGTPnAOe1
CJp9PQ4fdjuULx2Q0A66DIXH5PTXehQvHKr0YTapI1sILWs4I+mMeuwposgbIzjJZCVjWpcNrEjK
jacSwFSHGOz7RK8yaWdHYbKLjnPCbNjTgpsPJaPAggvDSosjTaHhGcnc9i5k31D+Gd6GrJ1iY+7M
rdbRe4BwLTb9FOP4jPcA69YY00617+3WOc069VYRs5gsgN9KYhEAGpS1FQ4zzdKal2ix2AeDblen
cDG6NAhhY9C90AK/G9qIUQd/Odc4ebpWSeVvi2i0N27PUz50NghN1iSX2pz35uxGx4qz9GEipRnv
+IDeya6u2UR395xu+RzM5UbxpNuAPqtJZ9cIy2BG3cfWTq1qV8NTQkHNw2HpXEZl41KQExt7JhF3
RBx3B9lItQ2xeK1Dk9BqydzWz/73imflsba04KiQHRoUVA91Z1xrLWji8MvhGqUp0QddVl0Uz2Xm
zNbRq0nn6+eEIAS0cFl5zaQ7xkPl5ecy6bg8E0UAoqlYrRqziL8W/nBimgwMwlRbaRPrn83XXHNU
NPvusU2LB8cG9F3Iy66MYjpxMWnU5b7cpF1n7rtyvIDK97Hohf+cUPG2zoT93DacURKF+GgqYYam
3PrZFF3zmAfDhm5590cI0BJjBeIj4e/YNH3tfDOnvZw+ZSfdl94x5WNYyJdmQD/FPGzHJR1337wq
+2x9f/psW/A9T0erRaCH9QxG4XzR58nwncNgz+UltN3dEs3dD7bBBg2iXWxKv82OoyNAx0cdXLMS
TUmStnU8T+M6tfrqYEClJ7n9MuTRU1Yv3EQm07luHRIFJxyCKDmdqxTsH0khvYepW6Y4I4igBcp7
6O8vmhB83LJifnRnZYMPmO7rgmp8lalv+OSi+4xLrIaqHnXnzPth7v7UXdnHNEL21GKYCIpcPT+q
yEqvwjRr6IanJmHyBboJTh445zrEzAB8T7KlTS/yxkjHYM1o7R36QeSYAPC2LR3nfoGWtuBQiw6u
JUNBMtTZysDHm5bvlmc94E42dtg2s60tELmx3L+T6O9xIm/lIW9Vupa5KDeLXfo4qLJh7+J1ei7r
5U/H/Z2HU/PiRqOz75mjVyXP8mJO5oOaWX6KgFBOc6FW1MnL9lKLu7DFDcd7a0dyqkUHy7LkZwyN
5dW2zqmA3G5p/UZAEt1klbYPym/pjJy463AMDafQT8zL5DbD1R6qg9m3z45Hu/CEM+cQCsGBRnqx
HXDisqLUeSWw/wmwXx6nMFu7WARWuk2TZzTC31wVkh1Y9uWpJ4DzZg888K0T5evAIWFSg+ZdCJkH
/LMx6M6ZXZ/haJmxumlfR5bejoW0b+38ZQr21v1Y+efZT4fraJoXizVjPYytvanuu4hRAd36aY7y
Dm2TgsDyqqUFFxzlU2q05i3KjoO/w2xV/SqBp2J/NofHYXpsZVWdK8wFDJ6l9R1hIgZuSyAwh2Z4
Y16c1CXp3PCHU8gW9odN0QL+4XQYwC4RmQpmOX40c4F00e/cY20N70wE5skW7AlR7mxIi7wGSrcn
iZ6cq8LiVFZT9qhmIuRCznqulYGQ3F9CCCoiN8Zbwf79iA3iZjk0bZMRcnSLARVRYeWnSdPnInv8
RoOnyPpMFXctL6lk3jYWpfbVOO6mqbQOdEcUTwnCON/sNwHrYlw7E8mpABh77acKSKY+KgNbYBc5
6TeRA7um9ZCcueoNDsb+3kldNu8VKYyQqkF+q5vRJhfWHb/BbSPTu4Hs+W75YNcI7mpJSW3QfavH
+/RMuoCY9ga2oYubmq8JhOaf1unZAgPv0R9B+qbB5G9NQucKK3QrFYehUCZ6Q/d6sm7H+kpSXs75
iRG9LTvzYoL1r9JyfJYIlPldm/wt64F3+hC/mNJi61raYaK1Yo9D6FRP3aUrK+I+UWXCQ0UswgXZ
lKL2P8LUb3eZPz3bRvogMgS3Y9nMu8QfGNoS3kZQUO/pMDzB07cwwaoAJ6mSfVMR/DO5erop3CUK
38F3XwB8lmV+s3AbQpTY/opnEpdHcsD9t/UH2/894lPwk03Zgk19vRSeFVzd1DUvpDGt07UBH/S9
cntx8itueKtszO9STCMitSykgBx530hG+a4ypvpC1TXabc8bXzNubsDe8htiqmIHfMhItaTBoRtS
i3buqPupoYh0bpnnrCD6oAsj72g7y8gg56PvHKDqndr5FSIVeh2AcDgNeHTGB6FAU6HmJ7J625Mh
k88ZOOgpT4pl2zUIFaIvvKpBY9p09E1/wVe+GOpzqP8EgTHPa8dB2UmojBWTcDfuenl3HeSF8+pR
eBzn9uTQZTY5r71l/vtf/Y79jrQ4TaruNO7NFll41cz1QSuNWaBO3/Xo5K9V9xR1UfttspP0STkK
zUVR3CJF0wfBB7suS15AdfR5cKIMeV4U3Momyb5ZX1zEOHfHe8B7RIfWS1YtZxl5AXBKqV/KFqQN
k9lJVIgwGHOcE/n0jBiR6L8vCRQW5gIy+alI2gkB5hChZiNYYKR7l8pSGhoCki2Rly+emHdDrUL8
JVVz9TQ+yMaBydVIzTcTwYJb2F0Uld7QXu22/gPUEO56ko931JE7B07kPBIcNlZzDcGfaINlhpNu
bMp52Y4Rsyxna33xOfDHXasmzneGtY8sVz5MCyNvV6b2Nw33IMdwfOKD/dFCROsFechmLDO1b5Ch
rYQskzOyb7mB1YRgTYT/UKIoDksy8MfkNKUceOth/MPlBCBMh4EbaXS2dK/ct2LLeWTSdR8ZK0cs
P96pNrx5I+e23Lhv2qvLlz41xAvnt3RlGlW28zrOR6phxlaLXK4e0bRg5cEbzW/jKxJbRtyg1jeo
HetKVdN6LIPigoXDg4HU78KX1uXrxZgsyB48kOAX/H/QZHvRR9OO8uAT16o6otaznhLvmI9jeeuG
xDkl9cyaZjHW+IHzsljPMjLsN+tXNYzXcI7Sb5lhpw8kirzNPg3glRe0+Nsy9fCVsluHyxkHbBId
ibwp3NUCbrBt9L1IBOMrNHFjbodeDF+JBiezpP+lcAYZk5hsP45u9VFEaC/nonPe0ElliOye5cRE
UvgWIaDOJC7Z0DwE7mQ8MDAgAspIg22XQpys1DgOHVee0JQ3f7HGvTsFRCgG0w8mC+uAccw5Adml
+3m2aupe8cyIamk2ETpQgJPS9WdG1SzY2GnSkzxqJ7jNxLcMVDyG7P6oXDt7XcZHX2YEJiee2izD
+Dl18kl3Vrie3VZdSKo4Tq3jER6XvqZRb57GWpIBro1lzT4R7pTtTv8yXP7/WhJqRWS7/8VSuv6Q
H//x2VDlqq8f9ed//uPykTeff42v//ef+HcMqU+lp+MTJXoPGgsdL8Lg+t/59dY/TRSbVkiYxz1Q
9J618u8Aezf4p3tPY6O9k8wGB+T+fwTYu84/SXoKMOwRP2mSyRf83wSRftmb/5J74IYBIfn0kLr3
iBs8sH/z30rwD0POxrIfSVemWh5/IQnMa7ZC+5d1FO8IxA7pmpYl7wCj/Zcf6vFf7/IfzVg/tnkj
h//8h/U3AzRvHpK4QWAQVliT0/Lf3rxtvLb3TWwu2M1XJgSYPFXqivvOJ1U0X82c6P1PwMr/x7e9
G/v/EiI1uok3iZy3Fd/HPs7qByrPNiObKep+JNvd1v8/xUf9LdLif/mif3MZl2guknDiHaUTjwtJ
BqucVgCggHwti2//+6/nkk/EF/ifLmp4ryQIyAMzQYetv8fbDZXRYeXrxT7F2njM/IAAI+cBNIeE
0IYjFRBCtsFdO6z8KCW13yk5r9eKqvsAbVprl5cAMeemMBKmb5K44gYKIlY9UDE6cG9thc6dMDZH
ouLMtySAdadfHLyhJlWkcH9PfbSaufBIIEFHmhR1MhIEuSsbfuESxB0T0kNi9Pa6LtQFmIiIgGUo
1t4MjuwD90z8Q3jSIZOteXBb+4kyUTdezHk1A1lsxEJyvuPXV9wX2TFpxbpxBVFnMKNGPr86YQcA
ooPnOaiSZ0LvAfTtLt8rtZjgLRhPUvZoKxusvS8+qJ28OzQ+aMNifmr0K90RbGajjN3KY7QgfsBy
hkug2tj2vGOTjQdly19OG13tBHQ4apxPNCaXvOvfHXt6VZqcgmG4GJ5607YK4oDcMLS4uGcGP1mX
Fi2NykC5OswpzMpE2+bPMR8I49MAh8vkkhYxqtd5KLq468Q7eZhcGLuNG1zDmjZD4NGADPsZG6LT
7vvyl9XYn47Bn1MOV8Iu87Vv81fZadnhBqljqoxurQUypyq9EaNCnpJnKL/198Y4+i2aRCkXfz12
hFZViJVyCzaizTdEfbwHyC2LvMTMpD/LZX5lf8HUisBJzK9a4Tuvkm6HtopKlmD5dJz6Ne1+Q9l+
jEMPvxWi3YrublPs6BpjA7NK957MaJECHylA6G7RbLziG/40FfUJUlbr+99TOzDW2nvQ7aPfR/Wa
uECEi3QBdx5zPxaD0M+eUo/lqhPzemkM/pO23bj2cF5yzoBBXSETNDpsFf5cMuc7E7MCv1rYYVuk
gGEgG311mEPsNnXrfhoBUl6L+gLkIvdyuEd0etYqKMiauavPGJzceybouXQsk0kLB49die+Fg8oX
GOp31EICGFkwcwYrjzXCP5qMnE8TcSnRndxz9uLHNMuvLAzacR/yQXrXh9NuyBwwp3RTmISbVVGw
7/3+zpDxmYOhuUWWeHIXbhNaxM9tEaXxBIG3cUwaGysjO8iKPF/bcreq5/7pS6lWGebMVptrUqP9
Fb5jwS3DH5gImbhf6Chk0emTDxLPHvm7KN2TrPEJP4aCi+8M1+TdQRYzdUk7+6Zhur9u38YmlD/p
219WQXHfHFa3VBfFakqJ48II8VQK0qDmim+XGIRFtgt6S5wUNRFu5eF+38y6eaHsDvscvLRTyXcL
hhU7wQTsg0bNDSJjZUT42yfb5A1IlWm88bMyGs7WmbmfRtLy1XIKCEs4UAKi0E77m6kUj6iWMamN
wwXB0avRkHFQjPx8X3eeCe/Hutus/LR7t20ewyrv611RJJtcJCkSHR6TNrj3HQDUZfQrAN/Pmme2
d23aADxEGLSClCloTCgXns4SvFQY5mdtyWdbFdcSymRxeVKt+4vj3Q9fI2u8K3BG+uoVKo9v6QEK
5c2d+x9vgvEc6wacRZP26HozALFvySTszehB3day7uK0n6GHyPO10mpZJ2N9uN9OIYo0FJMsZqkE
aemYl5xvorddEm6wg5C3dfMogCl8Hsis9EBr9DdJXC0RTlx5wkm3S8OS/3U9Mazp4R5pho159LDX
j1U2QnTxpSLYI583KVL3Uw4sVJPmilSklcczM6GdPIUdP0XBRXUX+1NUirU4ivaL4z9ljt75fDCJ
j3fVRC0y9/wmJrUbRfNq2CVGvJy6iChHl3u/KRa55UD+xmz0ShfTK/bgYW0kDyZRSzG6NhiTYn4d
78UJQf5MW+CGRZXqGOV+2i2fc1T3NUbU7yL3Xvtmg5sqWEXC+WwL/Wp73I2sZQdzdm6Kod8y0QhE
/Z9oCdYTTj46pnmOcW2vlpmfazDKrTu1VCiHZLF6KB/IMtM79LbHZBkuo8lPUSNHBDLAi8rPihWL
MhmDNSiAQyGOAslaSdhtqnBC5ew/sdDzRVR4BRf06ysMBJ80YrB2FvlLxUDH6LzIb7rcE3FBVU3E
V0tDgrlmQx+GSLzffxLds8VwCkfBxNNUl5Wmimf5+oKWQXVij1X864b3OvneD8WxiUDrI1rXec9Y
W+yjeevtgkH+YEdO49qmzKbggkeJTjbmUN8Cl7yivnvPnPS7KDNrhQBp5wdLedZs4yNYsxXllHFh
vl6jF92Movq5WMQpFfdVDYoG/gjZE6qvhejDReJCVPkmUTQxK1XeQkVHGmZ80gQ7iplVMKA9avDp
RcLaYF3bWZl3psaVRygTOrZUfSPJHCf7rB7dNrvSaHzpG89Y3ZuDq/vOl0maeQp5cw2CMrw2e2aP
PnEJk3UxtTRT3uW56hX3Sr0lHgltZNE2MbkmSAOaHbCpvc5qs1tb5BgMIV8BURuabq/bGPDdKHKi
9BjmTQ0/i089IF3dz80Nq6yx6zoyYai0Ro2qk60eTkK9LCkW3KDEYY2auPL7ZR3O4XfMxPemnAga
ldAVRBib2qJoNtAij2U6VBvT469iU/09eMumq13kWjbcDpRwyf9aiaUSPnnfQZO+gX+sQ68mLoZj
TVKMJ4wl4wlX113gs52a2j4jXkLUP9KUmOduT27xD0zs4wo0nbeabTRJ6oi3NG6ybohJ1MB46VM/
o9LoYREzbW8ZIb2j+zEnaNnR+DTxpIaEFE8Ca2Hsl3XWhPyclV9D8ZQv09LiwCCug2Q4MhzvWvbQ
X9graGdcZaNhsmgLe927BFC0ZAzOS+oeB5tPNCl5KHo6YGjO8eM0uI1+8tPVVRmX0ng3pM1Zx9D8
Gnra50FM2fkQzwAuKxa+J+OuNYvQRBQ2aSND52G6wMJXcIDjq3TrmvwMqO8l3BuuONtLj5DUb07D
Un5L0VNsp9k2Ns5SbDo3Jrra3BN6hofB6rBNE+M5Bw4NTQO1Ub1V5ytg/Hw/heoXecjUATpAprgf
NpMXxlpOL6HE8xnaBppjcESZmSH1PtjrHPZ04SqDefs3q50ClIXnBzIDQSHyOVTjS0G7V5x7yUfb
swH960PkWJIn7e1d/WAbC6mf+btVg6j3pkph2AiTsbKMs0Hb3vmAyI7bPN0WhvmGBx17i+ygZ2dz
v2CvijEGgkogjrQL8jJahlC4XvdFO/kTIdFw1nJKj8J2m7WQlrVxoqRZozXJY0y+gkzZ8HpPZG5y
5yjYe4s+aekxQh7qBYe5DX4moevBY9X2rqNrfpl/TwEPVZJZ3SUvKiT6DocCbFXbUOboo1IYLnDd
p6aiPZa65F8Dj+amJQmApJtVNhGSbwOv6gXXY0E3JgwjnTOceNeFlslm7talN/+GF7E2c1Oh1s9a
1u2l5Glhye1Rm3DA48N/3VEsFDm1BzwvySVv/WIdzdskEBRCsXqk+kzmh4+6HoE3kVTNnl+CUGi/
tlaZpau4QM17no3ksfJ+pxUXe/ApGPCa5uKVS7VxR+60AR/v3Ho5pWRJv0GE+RMhFHVMdc4Ecgf9
SdZGGwlUxHDLySYkIDBpkDQtvS+2ePrY6S0iS8GFX3OH2qfUJvuC6SuOqj7Y0b/zUdfTmsPWYQnF
9FjnmmXAqwmPSXYJW/i2GHxOVwo7nmAjVnP5k6noHrVEhmfXE/lT1mJnOCNSqi5lR9dYFkNVrKXT
NYw+aMnwkXiorWNJWSU+bLSnVntFM2FgfbX4rRIouS4rnzqTaJdiSkBQx4y+IcJbxcixxR76djsV
rEd0jkR0jq3DeirWWO7Obl7+zBqFfmY5jAHCqrGiC2R23avfeqDlAfp68mx2GPbkBpsfKdXB7zq1
/zS4n44C2xezByB4b3NdUXtFu9nvD/iMyngwi4LSp/Gt8qenoAvwyODSYQvKDmlIcWplJ/ImMo33
ylIbqoCu0Hp/gGyTjdeRxtLq4tUxq2xr2EoBw+Efayr0hv4AEYd42bKRuA8cLaS1Ne5R5PNcFhvO
lKRgdgPamGFk2IC3yXziY5gUtr7OyYYNkq1DDndcDeF31K4kh7jGc94FT3Y3IQkz6mFHO4m/Uujj
3azj1GwNK1BFDrG6G3ZJsY8mL784oIfJpaJG6YnWLeSPCdVuzXQsClBCs4WPKSf+bIFREqKFcjjZ
HPi3nwHA8Noy/K2KJneTRrJfZ9QkyXnaOe5bFCr5MVfRM3YeeeBk1ZJX4CeAwpm/LqKAJVx5Zw7C
9W6aea6hFh7w4jORAxmQSIVkcxAozZww3ErTfvFs98HAvOCKSiPWt7m+6bVQkTo0gtN25atd3c0/
Q89DA5rxnFkDdbYKN+hqDolj4tfldpdo0YrCR9yWRgepaiY6F4ef9GemuEGeZ3l/3Aqh9ncyfKkh
R1HqRvdpk9sTKjieU7FVgWfgnrnfaZVLl4Bn7hwy43hvqrWYGIUVDQzFeRQvzBioSJ3jiHsAVXaG
nivUWy5V1qKI8a19E5pe7AdgDwN4A32FxkTzmVHAyDWUDmKxPrWqu0Aq6lXka0L6OPPlHYEq7iLW
JkVo82yukWv9aKxuIywSi6e6+hkYCIJhzSliMZejy6kGeqf/gJZkLkBrUFrusTeT82jXyO3mnTH1
ARhJfTOX/rPU+uCyBceRaLpVVuAwzVruX/DCPXwWKp2UkMIGtLjtbm1ufHRUJK84Z9/LvvDq4dpt
Jos9jWPOavCjJ5lNw/rBan3KxYT4bSrC25uuAiug2WxH3eJ2oXMShm7GqNM+jR6TLHG4WWy35c/C
QY1NOxquFyqIkP6Uz40Lclguep8km4mQv7U/OtY5CcKTaMzd5H0z5qDZLb6XbROrvhIyuuyRRdBu
JqtN3eTexuiJt6N+0O3Gz3rocOFkz0HzXzyd11Lj6BpFn0hVyuFWwbLlDAYDNypoQDlnPf1Z5pw6
F9PV0zPDOEi/vrD32uFrmUapo+fEaJmgm+wIkpBnCDjg8D0VsdruEq26172GVaCEhhWansw8iqAK
onYtEKHtQxcNhQpCO6+AT/cwt8q1S9SjomMTaMUq9dNa2gy5Mu9UlVeT6+ZW1dSDtWrrFsnGUQiZ
pGC5WKlqlUst5LzKaBHQ0Tz8m4Lqq3QoLrKqDbbeF7FkfjLH8GlmNmlZN6puRMqh3jFBl5gmeUtN
e9ePpeUOFPa2PnEIhrXg6c146RXEoZ3OIT6IOqSPqd9IwE4LlEfIOQd9r5jiLrmQXT+yn+4RyqbD
rx7rSIZ945FgWdZ8XHIXUSMZA26v1YTNkD98YvBU2I+EECRnMiXgwBcoOXTMVA7T5xeMxkgz6O8y
rWm9pWGNkWXwYnBwlhxvaWr64SOiV415B02NwPChTWFBcoAAowI8FYJKlJ/Azb9hDMQuu6yQWYrl
lBkIFMeZCAslQd1pZOsm1lQCsPHqT3ii3CXhCIvDBI6K2rlKjAU8m8fjDFqHri1u7IyR4HYplmmD
Om3eCgqrSYW/q3K2LUNqPKJ+p80qtKWvqmu1rzJ0Aulq2QoupR3buieCmIpdJSPwahSWKRRBbIGx
5olGIAKZEGYwMWTZULEaoGe6hcmvEkXwp4RI2yoiyd3LqnzFXXubuvosG2BMlPAR+rgs+xwx60aG
aMntbB2nYm13D8/tKMvnvKm0/cNqp0ZYr+uCpyu+AwdtAQOnZs+BQ2P/eFbrA2rsiTYtjemaLIsH
ttbFlLohmReZIcagJZp7tYJpG1RqzZiTnT0Qj712GB1Zh59tGOHFUpApT4ihCpEbqZbzQ0uqcTWv
AKmm6R6mKNF1mVjOfImD2kJHVRlKu2umv3MxfRkfL96SmBTrHVPXtop8/ClkscqA+FqVUWujYQNZ
FU/GOtnq7XeNgjnPuM66bM6DNeOpgAXYmx4foKy1O6mjrJAqEz1kSo7NoroT0BYfjggrMM5eKQ61
DQvqV1PrBFtT+UzRkXaeZmYbjMluijEX1vpe14prLDA1BBzAQQ5oz+mJQGPSxidTbibd4PbJZqS3
wIArqyNiVxR0VGPLZhmJZlUf11fPZtkXwaWj721yMnqMQy4IHe0bRCuVcZ0mv1oR89scf0cEzytr
I1qjd72VpkPk0nHP/ty2OxJdyTafGD6WLPC8Rcp/S0RUThanw0bTKMvDgbjXTuKa5+Ke90x8v7Wh
YSiY88paKAu5IoDEaTf6PCMGlghKmeXsotbCV5m5SZQZcOzrT6sltgEWRL7lUSQFZNwKv/KKwtTI
OYCjbuntuIotHxJAYaP6AGQIMyoB5Lgs8RFb77bquOZ4K1RZw3RNlPIgqDQQiPk0h4jF73LmfF+s
JvXLl2qdPSDOoTNqj6AfAzR/M1OxZaFpz4OGMUoaLaczyG21YsZzGtcfUtGTZjQQ4+VSuP0JvxNl
0pxejGMPqzFPxrZAMKEzCcK6zQEU4QohV/PvJ4u9eevMpfdmtraZnP174IsySGegu+D6o3ZginLU
CZGkKLc4TfKvRLAKxyonW+hWCcsr8DTZeAwBV2bj1dScJ3BnlMR67xRT9TL1qH4gBmR2KPGUkIZH
bS3rm1bSz5PAALoXd7lVOcVY3IRvLQxxHvcI8nJUCkusEUaabPpamR5f2kYb401T16QzNJ+Ntlva
DA5hQ0veaeGXHoJAT80TxdXGUltvtbSBsgB6QKSbmN4VRB8d+afLape9BBSBMXbTbYqO+33iXZhV
+4lzK2YiyHHKbHSwwZ6147f1yE1NpPykZ7EDaYfCPe0Wr3qa9YOiLwIj/lnweq2gRDR45vVtuKn1
7hDhHINFId2EWuSE7yJ3fDQZOE5cUYuvURnvsKpLTAbiilpauYePSKGm+TRldIDzIFypUD9rGRXX
sNzTyDywJ7h2ILSQvQV1Aot0ldvPOcOeNNXVVk94a+1cfTIYvCcIn1ZBvU1ZDsd2OgrsHBG1Wbkd
1ZjmuOI/O319VoXyXW35g0xo91Y3iO6iCdRaVu3pQv30EGM6HQ9LIpogIcwgRxbprccoi8rEOhRc
C4jNqn+KIEq8b86zVuGX5ZUw349mMflYVGz7Pc87OSMxzKg4yXEAOM0Dn1Fiw/177rQJPTB2rpz+
SgxVniIN2Roman2bLNLjaIWeRFubsx9yC0hxjqY+VeR9PSshkd0JTaDA6YLAQ0Stb2Z+W1Nza6xZ
9BQFOhLRxG13C7ekY4UhhiyIQvZkFmQ0pOl0rcZmaxjzh5yGLo32uWO+5KF2VZ1any80kgbz8+1D
4+wmsn7Mumo9Lp1xXzX9TdQJnUWXxe4yriZcYQhUp5FnNJkZGFxxnUYDRSdaVD3jMRPrQ4pbhiMh
xwUgqYDQejFFMJx8tdkynzqNYz/BD4HrPuU10PutS0OCuGFA7LWqZ7TMyMEIlXaWaAbpjTVtJ8t1
s9HD3rpiLRKLH1SqX6WJ70XmNtes5n2Gg8i3Q7dj3oR25v/3SHjOrYVVctSlzFnIBQnF3HSmhKte
SbHA/DW2vbJFsFIASMduQrQ7pr6rmfd8hSkH5BxXgZnpdPsDZQlA79soRU9tg95bGKfYXergr2Bp
GkZE0jTme024dmXaukJjXOa0rA5kb9dXXcTWKb4WkwQErhX1QJuRjg9NFAhSDgUHmAHiwnhfsauz
RUgcWjOp21y9MBZI/DbUUWBSu6ismJqmlrdtkT2NxticQN7skB62/tpFqa9KfmquwjGrlFu8zN9Q
jdgNMfQn5Hxs95oSo9QuLLcUWMGEdPO4/3madBUP3YgvQg51Tio+M9OosCaN7a3VXgohiXakt0Rb
4d607iL1jApaM8CiLDIPoU79exZGAj8glZ9QAPA0mPVTpPHINofshC2eL5uhKqb5Y6OQ/CBopekK
tXEjtRT9ENQ6vkRrk4Roi9eZNaLIl/d30KNYKO1ugpGqQXYnmOPr79IVUocWXyTvlszNRwUaM/ab
hF9M7RRCinUQC/MiSiW2hGw8JWu0afB1sg4MB1uvxw91Nk7I/hkoPO5z+pVfJMZXPC9fbSIxV27g
dUQQGEJ+rNUh200xZLoh7KG/q2HMrZv1eI3Vo9zC2+KSAFZyyj0qIuaITVoh3y3BPscLg1B8DUjS
uD80dfvHsrFqnmZxijA4VRBikfnp4F2WAzm1Pi04p0ECiKvOzQUvKBVASuQYHuHhcRDBoAtV5h35
GF4HFXK+NgYGehzMnB7HT+/hTMce29KqiaZngU/g0sDuyrCSll34TceHtRf9lVsCUCJYjHtQKVbq
E16kTL8hr5Ow7QWs+A8iKL0XlaMoeOYs/iZSLXngJY1gxO7T698r/sJA6aCJogpQ3Njo59Pf74aO
UFkuVImF/pxsLNDb7oAH38kpBRKRRwTSJwAYRHLYE9Ux7AyzdIWlftFwz+2kbGvMV1ngniVDG0NQ
3NVgUZcqWExO60i6y0m4Z1+ZB9IocCfHjClkS0QgLSrRDiVb5DBrgD4a0fXwfNy2wnwBbk7YkVUk
517Mf3KVp8ystwMjBZNkATl/a1LFb0W4obn6XmXxfF21hVYyucRMZoCHpt+laLAmlU22NpKC2Sn8
0EYBfzcv36mLj2XCXjdOOVWjcSxjd10HCyhUn57IF8PyvI4FhVJzLwE5eibNlBCISUeMhJS+Lbxy
7skh3WstvV0dWW6S0bTy0D5UGpMFuVF6b2hgjBgVNCwW8ABruGfrpML7FG1KcGPvRtVcpscDbdXO
xK6KPPDSyI4JsAVkSEi8lCy/Qw9poEdaiy7iMtJH2FrSvZfk9jL6/8ZycCSPUnJzRWT0FmtkfFns
NZIIvqgRhfeoF4QPY9wYcKLogG5VM2JeMrofi728K8A8UZn31r3RAnRn1KKmIwUyq1VXTRNSmAyi
9BJ5DcSsIrstod2Hd3WWkuZQQ/BhRzh2u6bGs103MEPkBqZG1j3kbQDHw/FTmMryNqOTpLTMfeZa
L+VSV7spIdqQitWBgIsDxWL/mShiEHYPPmo9noxsSbeaEi2A8RgOmdY8HtRajQmBwl6lhi8y7Vk9
/mEQ45uktqHLg8+kDFzUXchfVVue2I4HoQ6mZDJSK4hK87hIqIjqQvqEUsAEL88lf+JqBIBCLRdm
0QpVdmx9kpUZY5TZQcmWX5mFiDvAewtkZks+wug3oieAMMozwyG2/Jt43oyhPu3lxtp1URX6utZT
HcmyPxPpaIvr2j08XY8g9ZH1rjCIqE0g3dTRQzsheZpqMChdyum5FnGVYrqodxQ2ltOy6yMPs3ky
VC8eGt0fKusyyQw69XWmCTf1bSnA6ujT8ZypkxTUa2E6TFwB0mBITeiHokbDIJUb59qIJNoOK+6C
v19IIe8CBVud7KE0+P9vZZELTCJpTWQ+rOqbBkPAf/9T9of8o79/t+nbVXn7+wmJeEuBleWIFegs
AOP16pjgYySmY3782LSAQ6qk4QuwBW23lsdbmZjtOZ+UiCVbpPh0NoUTQlpFgbJaV4s7wFFqabHn
uLa22AMJjI+cOY3OVtwKn0/6Chqk66zwtBiPuEb5CxvCT3ZdIkHaJTi5NvUSnutuAh9prRfeQxKI
9cB1rXmGCcuiFklrFeWaaBozQssvJ9cyYXucD3GGAOZH0zjHClE1ELZl7Pf5/z0DTQSGLjyHILQy
2CDAiAnX7AGt1/V7Fmc9k4TpPS0kB4DQeBT1ePShRYOcpdGirlGOUUvw45LzHSrJ+jLX07Bhr1/C
IUmyfUEgJJ6ByC3qgual0MYjmOsSRcu8rSt6PZmSqQAEksCEaZMwo7LOnoqiajdCVr3MwBPiNCyC
Fd0XZzNOQKkY7n0VHvSsfsaYxZpW7i96mwEs0Sc0J127ZyZVojcbR3wpoxYIssARI2XqTkH3h3dq
fnRYFQdC72RG9ctokSJdy/GLF26RGJtJC2u+3oDEAyaljV1JKT7ux52uIs+zlDl5goJ8GicDBDuT
Qw8psRWwxd81ItvlSa42+FRpfbDBpAXh4BHSKlNfeApbSMGmZMI2aij4PlYqqKjrT4ooF/66grJl
jGb5HWs1pg/I4VHpgFhDQB4ncr1jAAgeULS2U+70dKQBvumfpTSzO4IK28SXO8bRvCsRwtpJzLYZ
IOjsLBqzvBIyMpgAedhkJRc7ai27yYtmjwaf1Rf6ak8PdSzFAvd/Vtffa6wYmzo2n+p6YjJRs8Vt
FlbT6UOGNMZauldnbYOuXA8WGeF90k2/copNuSrAxLC7M9bqN1W0V21a/g1wS2gP1YNmaHt2by6D
IYaRkgKBIWzvyPJiLxrKGxexdlIXCatui5O9h6X+rF+wew3XAaJWisPWK0QJ65u4lm5XhbqrS5Ox
KwudBXZReNj75aBFj8qtgl0vtNTJB9XE0IyGfNv2hblPGRft4k6wghFC/q4BABNMGm+Dy7/YRZau
QEStOnoQSz7oQ7hifJSVYxqCYMqUUTtVIRv2ND52jRqe0EPJXiun4sWQwhIrmlJuV7Y9KFwIP+2r
LnqSmEO6mqSNT0xgB3cSNOFJAZaG3SxxTPyFz73Kap0g0eTWqILqCG0j3garARukGsULkp3WaYyK
Ahhbh2OxKN9JcGXYjg4JUbZh+zrRxjhFmrWvVgvDTsMT/BqF1KazOJSvfcMSifCy/BUSBBbOib2w
2NYw6KYufe0eP1Re2viVWSiiOSmLXjG5Fw4sp/BlLhER5KllvnAwMZDvauMFeRUswlFtLxi4vWSB
LC2byKPMFkXi39+m8QptmtA9b07ecDnpdj2xWw8tzPVdI1ziVNN2id5NpzBSx1PfJ0C0yhpTdMwe
8/HnfTP1Xm0VI3sqQzuCSdu3KeT6QTdfYX+89HhGObC/IAwk6Oof6wVByojji97TFTsXiHbWx1GH
u21WJT6ldN5UU9J6IKeZrY98EcJcSS5at3/sK5dN0raAbkYdHEjFbrQVpeUoU5cwGMkUL+uLT2FZ
iT2Wqkuqp5O/1qdpUio/bzLjsvKKhVQ/lDhTrbTJnwqN45gNMPbX0OI8g4S5obfdgqsxwEHLpIF2
bATxTzO7K7WHYAdvPiQCBuCC1yaxji7AGI+aOrI9mUIzQLSjuGU7PPVRuu9bwHpNN7Gt0bJLmyRb
IJ5pMD80X+HKIT+O7JNnJSf40ARxsIJkMHSPwT6VHeUUD4H+oxQrEC+p2nm4Qr/NMGXghqPucWpH
eS3YOjZedygL+qMW8Gn46GvZkuAjQaGlPKq1cuwOTcujQY8btn66v0YIsRCCgbAhs5fJrWJBlyJX
T6k6CvYcbn1v4D1QNF0/phSbNE3WxlSWYS+pEyhpRsBno0oPbL4Ah7WrDYey2tRmIu84ELA81obG
CzsL49wgYoV5Rs7qcTYe1DnSe0D7YgTC5wn6AF55qpLPIy7UIfE60jmkLBbV9KXTpeZCgK1sKwzF
OLZXX6maJaAVkqPkdV3H9SlijEA4B9oWmOjhsQN76CgtLHRLtAIkcU5Z4RUOCQaJu6h1sgHoxjIz
E+BNrjtAdOvFWCVQp+vRfBgVOywyyzSoB7Kj/9B9ZqCOevKAhBd2Li7+GIGn1DVCJCcYQ6BI7kJa
/2CSeYkRMnNlLWe9ZlkONUk5CisnbtzBeug4tbZ5pDG0rJjVDm16EMOOoUC6GPZsTWeEFjNQNrQR
wGF49ofeoselIy7jvZrZj0A9XiCTQmRXZ3Xaq6AKyKY44/yt3C5mYTPUMpkoMUHmYzwcZuRlOzI5
Jzs1gehSmZ2iNRw3A9cbq/WM5Lm4utHWSaiN9H07W3MAIwvkWTuS/qgOHuvYYUNnkgeaIbTetKDE
q6J3QbSQvTMyJsCtuSxzwaOhldQtz9A3WaYNihUwG2Rqt0Z7smRBdNQuTzdlY+Z+mCmNZ+Heq3o9
Cgaz4OFZt9dOoQMeKQjcYiDUWyhjxV3nmV0s2btUNgsX43gwAG1Pc97u504//zWOfJI2ljrBj5t1
a+QFgTgaCoJR89Gk6ldBfyCnhkfqEe9nk8vGUTOQ45JepXuZSB/diDLKcCE6rYVcH7qV9kJQlsIj
l4KxTmgxJUSM50wFuvExTV+VKMwDfPI78uX0vaX3hyXV+q2aphetWpiS5BGRfo067Ixkohfqo1za
R9Ug7deR/WD9ePj//dnfL+Pjn4arhSxNaxeG1UUHTQab0LbVO2B5hrhHxmYSHtimGzVsip0yLyIU
dP7B3+/kkjV/aRHjDgkhdM2jiRHxOva+JoOjcFEq6AExTahEzev4NiF3v5E1sUtc6VK+mR/jP+sA
xF+N75KwgdTDYBccxyvtgnrFfymp3nQ1l2P4iXm2n65d41toCQX7MVZZwKhuYmD77xiSaj/ditvc
Lz39H39wrp51/lNk9BL9BhToV/madKcV2KvNjYHITruUlg0Jrn0xDslmPQoidMhXgJoVKEcK/HNB
VO2NFaH4ZezkU6o4ynP2pRsbtXJXkM4+4JPMLb/rG5GSVnM0anBurn6NXtVi2zVf2C85EED6KTxH
WGWWe7J7F0IAZHeAY5jawxFlNHgGxtZcZpbpJzUdQ75JD2HuI4WRn5ovfKfDtsiPpnEThH+8dcR5
G+WFYBekPcyYpu9mh7AEsFH8CTJ6PqnItIDWBrXfZLfimapbLXfwxEXkipwdVzwkw658TV+FD6QE
jJKwPXiVP2DGflW/cnkvE1w0O2v80x+VF8B/XKqQYdAebyOWifa4bw7o2yBVpR/jZzHayjV2zQtv
bnHUf7M/3es5GN/i2/D6ICQ4SG2P8BBqAuyfeaohIfLpOCUPuch4gjFXEwqCCsMuX8TKRU0i3FKA
c6k94xTs3RC44xmYbXrAoRejocSRMNkwBfCjEuv1PG2xv1Qblj1C6rHd2uPl5btZgvJQvEpn7VZO
jqpfB3mbo/A9qgEEt5G8CfYQz+LVuMlQX7hwhJ3Idd24b0OAN2BlNpw6wqHYm0cGxzSSt3SXw19W
WNNt9WUb3VnYYYH7aY/Nu3CdA8DHil/sVk/dvyCc9GJ8e25zTzoHQQ3T5H8dJe9n6zL7O0nfM+N+
G0M3NodzyzPuAzvEnQMY7n9VexIwVtVHidHzUD1ZuxjxdefALyxs4ITpC1F3A53sHBgMmblV3eHW
bMoTfThagoUQkiB+zR+6apdvpGPF0rrdQbbTIHqeX0ibO2k+qJKXtrxoyU4Hkx25d+kqX8IdtSkR
C+WdePbsp90XDsdgx7CE2SogMp47dvfeudVbuw8ZA96HDYjCp4T4JnRsdr+NYwzIdnyaP/OgPRqX
2v+cY6c7KD7gMFzKLn66e/aBIeTZAL/BD1LJP3JxqqhAjyMvNp3+N/0F1Yd4AnY1IkQyZi/9Vtoz
9Jk+OMqUL/Z8D0E9CnCf6XeOLO+EA1pEqbktn60vLXOaj+pFcFiZ1L566/dY8JtpK311HyLR79zR
nnBsduLgoAK1nNkx35qd+SzFzvQPKILb+sO5eH44epDirra4zZ7zaSvcmBWlPV8p4yDxBp/xX/eW
foasqTx4ltfVsNt7nbvmM33i+is9oui2xUF8Vq7WNU53jMFCwh1c4cQnRLOeBnD6uy9BdXufcqP0
WBPpQRxUZ/1t2hgf4aHdR365rX+7TUzU4hfJB8sAg2RPNhmFJ+ov1cZTHcLf+gj3g/GUXwnFI7JL
sPMX5vZvouJkZxiSxFwA4eq2UO0QIyOtm34j8Uh4MoCTx9bnGx3nsmCAOU1IaxSHoJb2hmeh4VnD
RSMjB8McjzTPBb5DfjsB7Hzydv0afwrkLYhO94+OFd/rYqNOZBmbg0TqttIlRn3sp5mr74dD0vJl
czGVkvN4ND20D7Z5rq9iz5QQJhq7nb0w+YbmIIBGXqd7XRC+gF5TF0dsnxBEzutFeJbZOz6lL+i5
BUbBdl74+HmlI6HrLOe2bGN7h1P3X3Qyj3Xqjq7o9Qfheb5Yh/UssESlYjhah0g7hj94k9ODANPI
xoeh3HgiStRub9rNuBjv0TOPhHdjp3wLh27L/ZfS1DMwAKTYOfG2fW0DxEAJSlFHPFseZgYnftd/
oz0ycUCtjDzfSd0BistGYmRHupXgp9iJzyLXCjooqYODAFhUXMvyzGeAOe2vGHlCkH7AAwifpJ0E
YPgzPRR3uGBM7chNTyb7AeNykMlULn9T9eeco2wJtw3noTj5KrEyLjC+ZZP+Wv0rYeWmq008MtXj
zGt52EbcSHO5s1TUte7wXuy6GiQyrbNtcJ3vhCMrWFTWiwv2qGQBsl2vcemLsl164DlIgPIMpNlX
ZbHlTf9qHSXRr/eYIMkaafz5oPsWt4l0Ft4yr99SusuX5CeCP+Oa3+K40zlTL4tko10YXKPw0QlT
BKn/ym2/Z8dJtkHSvMBQWyZHLh3iY3ABe9WpfLfeqNGlQwM3xnBYAwqfzPmR44bf2gmQu3zJVLsN
V/Qsdv9lYfnF3SMe25BjwRWuOiCOqz4H6z53Ox8vOwYgvzmCRPoq7/JteQN6an4x+okDc1+eCtXr
3uPXevG6f4+wEfJ/9sqX8MSnu5ECAKV8YMZ05oNYGwf6Y3LL4q1lXVMofNJOZo1GUB90KX4eAN+7
mAS66c07LTtI9riV/BWRxlu/hXxkmTYx5vp3CKyK/EgHilsousZx/O3FbcjsS2YW5JevHYJBZ3wR
3lc+6dGbaMbOJjht9k1euTzl+7zch1uL3t9uDvFW/VKt63BGmAg3xFk23b9wB4/KSjbDU6ptBVJr
XgC84V/sQww0dsGHt8eguOCSZv28nc7acNBjHzeGfDB+AdZ0ia1pNiwjkCJXwBCK8LxQbxCi/dpe
oa5UXyWaS0/A6XERoN6yW3LZQGKiVCuPG7P0a9/cFj0w0TNXWHcpahhmbiw6LKyQPwz7vHdNrEhl
ID/x7xuA5nEbjN7yNI97I9s8tJWZzVnFHkmPyfzaEH1Iz57oVyqFtHrR1SOE5s680UgKIIIiu/5p
n3rruU+3IWXoR1rspCsHFPInOXlhKFg+defkXOKpDCYiN5+HO+TPjMWLxhmFccg1diaFS/1PNGAd
OdGrdp4VfCobumKUAfo2qk5NFjCco5xDhZScok/zQz5ySOQ/6XX8IG083o6e8lEdmh0goH3/rj7V
ub+wEUZT+qxUBD5hm1Ic0nfiwoWIaWytDxhnJoqiYg99finPkLaxAMaOGZ6j9bn6rj/qGOeGTeuX
mJTmP5HmYfcof/F2FeoP3rLlDe/ig8mlE+mGdh4Lo0PN2G+McyvbYsCY9EYSNSD5Z7ad4V0Q7PW4
/lYH/bl6S00n3Jq3iPIrKF/xoDoKMSZ484615tZ8WVhHdKfhZuVb4mK7NpLTokBx8hfqOJiCUWyT
Pl0eZ+Z6d14n5lDMAzy+AgK8MeiYT2zcwvqujVdoU884ZWbVphxne50iFf1C7Ln+8GBrMEaQ4Gcz
owz34h3dyjNkvzkAsaKxaz+Z2w7BNHPF1dGu2hEdffq6bEJq1C8ufCEY84C6FcOPy8C8/EgAPf4M
h46sYA/DCMrnBUH+a8lRHYRb6ha3uGZ7pXW1TRXkG3OXHM1DjRfMpAp2yDA4UzlEH9wz+X6sghoL
DCgw0a6f9TWoSQ+nZ85QsANXu4VYY7jatEA7GYVNUogHP71UtyEOvnqTcUfITv3M+jf6kDiwqKjI
qOKc3ROdmL+GkrtW3+/CRz1/iBVxqW7zxtQ5EnbhhgoKumhqI6SmPJvb20wctPk01F4YUdb3JWs3
h0/O+ubL4KmaUcbT0OxIdzkWt/nFTOyRfBe3DQA3M2X/XjRbu2FoYTspqe56IY1K2DR3ccvXGD6F
SIqAWXaw6FCMbxgEm/IWVAIHC8rxDaCfa+QjsoV3awb5Lj9Un6NpR/v8Fp0gjoLHbe4Dgp0fBgFP
6hf7GRpRClbTwyZjHVAsk16CWDxILiXUSlu6iB/iVbkxzOB/izuKHuEdr8+IIhk5+x7M31ck7PMP
Znc0CvlPF+4RkDy27LdHGLpTCAGKqv5k3jHsfqW/7TZlpberPSiBBxOz5gOkRY1sV0frCS8jc736
MAVF52hu58XfBdxInlFwwWxUMm9tQBZTa3O9DG+MCnheD2+MPsj2II6KpsGNzuqT8F5sxH/isqkj
G3COcMk4DxF+8pH3n3Cm1H8tMBgs4YQdO1XnTrt4dBUv/Bfuuzt83hQx704+CK4RFNjcYrcZ7cHc
iZvm3dI5ibhD+bB/kdALAOgCfCAGWgkIoBvNt67ttX9BzHk3F8AWLlNf7nTasmyzHOJPqur0l9NP
yiEHu/nXwoAvsiFboLLcUDahz+Yp39+Ha6wc8m/tjavzKfkM/WJrhSTXuNbeOEn4C7/ZLTxIr+sr
WL+KCDGk8Lb6IRzELfkAikeIdOJy+ut7VidufOSyIpMy3XVBjAX+Ij0/DpuHSIwezthJl/rRxBJj
VPrM86LT8iK9vTUSa3mXsQ9LWzznPBibjxwtuzNv1BMXDl9SfJX38Q/2V/Mpr+zkN72N/3gICM/A
Xt/L21L4Fc+Ja+jPO+OZM4qbwvhm63ZQDkuQYhR+Jx8GHuP6zA+b3/vIJaqAAFaGt0vqxDsq4vAH
5TjtOtrb9EelxaAyUlFO2vERe5X4xCkf2aCMmUXigblVp+oTObp1eMw3BbY+XvgUPUPGquzwnv9w
DY9vlNBLgB5TvCZnjiPCKwQsZzbrru7e3bX37s7xGD+Je4wEl2Yz3eld1WN5kDbGfpddRc94IyNn
Q5pxW204PDkstXdq65fxY9qyjbnXLwjUBHdBRwqjxMVu90bDThpZd6jRSZIzvBFZ+bHse7UCrqav
9gr9co2cDFFY6U43842wQcsdT+G/ab6nHaFGvib6lUpvaaPq38JrYvTPbYPDhyYOcL5ki++PG2g+
kXFY/4YbQhVWdUMY6zxsxGYb+fyLla/tl1N95hREc2gFCy+29dsnLZh9PgHxoAB5plfBYxzbGfMg
YsOBojIX4kHJcuv0KJ/xEn6VlGWxN3viN4ygrPM4wO8CB/lDuGDXW+NYf3Zv2ClkGk/pKrwkmhNp
/citNKi+gQh6svIwEFjNBH+/y2bCW7SsJqt0hQxmtNzSiPcxNH1E4HqJU8mmlUFDAmoMr2xMSmjy
9+cZIqwi6xsuFYucCmk0vbTlOY7nKQRHi2FKWfM3gbjxjdFrvG8dEmAgaiW/jcwswHHIxi/FXZJQ
e6FSRiE6DRdyO4m4L3k9cT1idV64GabHLymyG2dgs4HHe1WQwXUHVZopl+bqf7/MZnsc1Fr3Mz3O
g3kiIrVXKSjhWhOn+mP9VJ01HiySIwayxCqGsOgTPMCOdCp/v+jrS24Ikc9ygSEmAuPa61uSlgg7
vCOybLdxTWGO7hELIoNnGG0tSg5GtMv6LWrpTcgucKQ9MH8mogFixeb2NKnyN2GkEOlTmjndvIa8
3yBpWP81Bdzwhp4rFOi/LdzdTbT8QPEHfx8SV6xGA+axt1SXO24VEf8xX8SgygTOCIUtTPC01vlq
dEPmr1gtmMywOAtrErfvi4p69T+kndlu5Ei2ZX+lkO+sy5lmjVv14POgySWXFBEvhEJScJ5nfn0v
Kus2Ilze8gYahUpkpjLkTtJowzl7rz39fSD6ArVI9aaE4VHG+UPZV/e1MkbMkeY86+OXzs4poQ7P
Q64Y69pUQQrZRJc7d4TRbHJFvzE4eMrWvU8188FxORw5ugW9bODEUhobwOsHl+bOsqvFU96M1iry
UAO5/fjYjfotj4MNTGa61InyN7j7PvmkzaJU+1ehW8pOuj6OPn/jkuZdQf7fNrismGdi0iEctq5O
v+lUuJ6lgukEM8awdgtodiohLoE5dTEr51oA+9u3KZtMQohWRpFQDlJGE8Ci/jpQNF4K3XFnAeIM
UJMu/tHnsbF+mR3CR8XlrSO5YGXFbBeI89xhYL8JC5/TsCb+hhi99v/Le8/OkWtAAJ0QVhAvOZYt
iWvQ+NAToIvdx3raKqLcEBrPEVqCKWhZL3Q32FYJYNekWJdmuMsNQt3zcnj86x//9e///r9+/Ge+
y/TpUjNUYdMhMk+4OU5v9bWVOaRDRN0vuJYLtfIoHZCXMlMmgRK8L6pdKl7prz9XAzv06bI1ncR4
IhgQSejTF/uNnKMCQ+518nTptCTg1nGKlaAXne5usPHCjypq+qS8xoYHIBY9J+1kTraZsTUJ6b7w
VaZr/JNxAzlad3SDzFnJNzp5AlpkqYTv8FVc4g4WYaGAhVDe/UygirwlNCunPzkBYRi+Pd2z9tFy
i3Eu2Qm33nBhODhnvouuoUU1hGnp8vS7WIGrkQgc0CsvSL9LQxb4CSsQD/mLjxfNVYR54UkY5wag
jsXDwWKi2qZ98iQiOnZjTr7Zxk4p9zld8ugYFjpJdlrNSMDwdPsdrf6R5y7AmHRN4qNZ9GztkQPg
Mol3RuySA0MRTcVKS34Qe33T4g+50QrbLY6rsnwSaEDyAWVqnfB484YWeAE5ggMR4rBlIOrD1w/1
3DPVDcPBIkuooa6ejOvBM3NWJa/aiISF0AYPM7OL7sLL8zFIT0eOofPuWCr8LcfR/xzEPU7noZZ6
uWlL6wib5tCC9+sI2fVq3picEqzTpQdYgOAYJH/TCXK5yVMjDxj7enywfUYUeUd33ZVriiue/ToX
5jssfdaz/EdclNfjAEAjtwtiONw7tfF/ZSWg/q9vlv6JniXgB+i2patTxrpmTkPkt5dRWmavebrB
cUCyNfWcDFoBWT0NrZYh4ZmOZZBsEsfY9tCe1KmsLFZpGT95WofAMYIwYvfvntTfRVQ+VhNzwfCg
FYydd+cmorzwjpydOwyTxt3EHNPtj5//9nWNStqZE/B1GVnzRoNqg+FqPk7YKS1pHyNa6pOn/0dv
7UOD2qWHAI6azCwWan3pu5x7ewwmbtVEUY8w9GQIwGFXNUWQrRRZdE+cIhoWE21k8KkJFTpZKRbv
U93SYvdoY4Acfvv62Z19fQ0yW0wVzpvNQDx5dvhN/h6DPYKiRamRZxG1ASLR4RFCd0hAQjarpjcP
X1YEEGR6OK3+EArqShNOpp8S6PWmfwfsx5NG7D+vQ+29diIKrt51Huewe2JO2bLG3j+QJeD+hBOx
x0ZJwTRsdxNlqZ4wVF9fmHb+zgrbYTXWTfFpXkKDygBSy02V7S2iB2a2gSsQ1dqqBzVTh2iJR01u
YwrnIeSXrz/93LrICJuIZyrAPeNkTTB712zMhDVhmDg9CqWJbqSb2nYhkEvnMbRSCiRdfeGaz81a
pgoxyYTvA8nuBCcX9U3akuNC4EjPs0Rw88MW2Y+vr+zSZ5xcWWDVOj5RBiwiv+vRLtemSC5MvmfH
JC+DZkjeC5rcp2NShrBa9JqXotBWRkcLYGAWkT0DzMrSQ/+BCYJxbRXNNX6ZA6YmmvHohyfOslvs
g7K9blX8oULXFt0Q06VyqBj4g/8jyL1VXaEAbg1GcqMMj37O2jxMwCjPuScv9ucEHBMuKo2vb5w2
vcp/zvYkn1nCEMw9Esn+yZpiWnkDi1tyeEOcPqtZxmcm8WA6Iqh5mPCaOVX8iLublgO4G08p6Jrk
bH1zQua//iry3DchY5fNqqVrzumkU9gOWcm5UZBT/kvxaLb7OvVrh3AK0x4OfVm7ewNghW/sv/7c
z7sTVJMCYZ1jC90QH3fot4lXelo9kppZbMbRJ6uRd7LiZs+zvMWPxqRbupf2Q9OIP7nnXB/IVIzz
lmGe7o5lFYCRHwTuMFPAj0CZzVb2W16GT19f2dnPMXVV4wEzm5vTlf92ZTZnOEOWTrYR1G5ImF8r
BEIFhXthryk+b3sNzfntc042W4oR2y7CkQzq96xWpLlA880p3yZRE1mAlpn0Fe/jINtmVdgzb+ff
zXDrFOGRy6fW0BJkqchJc2UkSwM9lmb46ipkJzQj+5pvnA6Cn0E+6FCwFSaAG/C7HFuJqqOqrKZr
+KHKsrdUFL3QfRpw8wvpeg9egg9Mdznmh8bWKipvNZJZmfjJVWfSodNaJ5tLz0QAn9VLPxtf8Zkr
244DJZ7JDnnkFKPavLZCRV5A5AUHYvxiAEVeOmfB8ZRWmwe3Xcbiu+aglAD7mGNu6upFtkWGpB3x
Me6E53/vEltFuApdx+rNg5f7v1SYeIvIpYPtWIIa5kiAaGlZ39SVHo53HJqLtUuFNZM0wFsbu00Y
IR4Qvf9ErPXRC26/HinamYWJDaVjMRmoKMOs091SHI+KwTEt24QJQADd7x7aOD0Ynf4gSvmTakQ7
U4fogJ3nmTDUu0r6BNhaHVb/qyywdkNqPmBe/2ZpBbF9+eOoxD8024hZqetylsX6ehx8CjuFvQhU
gOstXODRd5s5psR176pvZYW/2okO2NroUpn+U9bSOlUAghryZ9x1D1Ytb8a6eSBIb1a1JAeHKQ2R
RJLhRxQPNsLa5A+EcTA3+oYkEryc4SHRzSu8JAe9bh+wzHnlWzikZJtpb4OnrV3FuYEHE82MUn9p
Um2d97QeA267S0yjGZAeQTegKEfEFXgW5tP31M0uWlRO8+Db2tvHn2vtqyqrDqhvF1ULoUJHzkd6
5q4nINCiLdiU6ksVtpspJcnUzG+Gnm7xWeziIL0eff3Os8xbL4IN4ZePyphd43aBueP7j34XfS/9
HFK3D5PH9ZT7Oq2uSRd7k5ZNNV+Uzxl2xDsyb/BupXdY47J7zqCMKRfD1YURcmah0CW0VIpPFqpM
52QycROopXo5oI4GQ5Z55bCrIZfObUkdMimtVZDItwABO5KMEjmLymOPqp4mKBlymwvfZVrOTyZQ
Q3dMcBMSloc8PaJQZWnbLk+yDTgQ5Om7SCGDG6NashTo5RqbbDGE9+pcybuX3qlftUx9qEqUNb4v
zGXW5nQTheJtu7q/sIhpn08dBic01bZ1TUDFPJ3bS29oFb+x042HZYB6Vy6QytJ4QVzu7d2+/O4m
I3RC4OCbyoGz5SvdtmlU98KiNsGRT28RfFvWMyEs/n96VqyHSHTu0ICXFY8QAZI1/r9EWX5wQzB1
zPqwH/ZpjDjRyLblRNOoJ8+52UpkxXGIo9F+tZJ9jJ2Asnx/B+9vvM5cBfkTxhKdiB9dopx1y5rI
ZOXOaGOuJSAPnL3QDHr2uHIbG4w7FfMLD//zFtrgfGSAZLCobej6yT6siuo8jvBUQWhtbmpd0nov
X2BQzdq4PBZdeowb0tgKYwQWk718/eGfd9DmtJpqDkhoR5JY9+eKGrXEC+DywI4iaDfhV1r0w3Ck
WrcK7OKq05P7UUE89PWHnhlT7NrBXTsOGyNDtU+uOK+yrPHaJt5kEZJPtIR5VL2MdgP0I7y1XHTS
KR65/iUJnQMq6revP/5jC/jn22aqBpeta6Zm29bpxswL4jw1yaHfjBb0c2CpjA6bvAQMUpRWb8PY
PrSYA2hvW/SkFdAWHdWJojVnvSqey8Y4NtOPRUByTYWXP+8JJk+yl2G4N5prMH67MMOiT4LYhaf1
eZrgi3PoYNNuWXz9aUr7bf9TWNSt7Sbhi2O69w3cwKN4CzHhg6A8fH2Tzg0Mg6KfzW1iJ2SdfJSP
VNgVtYw2UQTXwMHh4TnrxGquHXTeWMY4Udby+evP/Lxh5vIgphtAzqfJ5nTbZeaANRURoQTi18v8
JRu0I0iGhZprjx+3PHKTpak7F8bj522lqXIkN9Rps84Hn7wEVkURo3adaKM0zW6I241JDkpgq1df
X5527p5aKuUuQ0AW1E/LuGy7+iDgd2+81DrYLWf4jBeNghtLZfa9UIyryNRXoWqtBGwBs2KWLQ2c
Vs2wDRAFAqmy4MCNzrPiXhpZZ7ZL3ANNZf8udNXmRPjn0OoVvU8JpSEpFx/QGPgPhtUzB7hXkPH3
Tftdc0NEPiGMKO3SULOmlfb0fZymPscCEsZKc/LZLCA1iXV1tJEWcAkTox8VEFgLqpMxr2cktsJ0
m2HQBNcAiSQ1PFZpgao48W59TPCzrnXHOfDB6w/grdAwAgpeakPDe9wnEcQaVgKPoJXUpGCm6eUC
ZxyikLxJV26V3scmJvJ+Ish8QMdqgp7p4cCBAiAzOdqOHywDpSC3vANe9PGfA8STsJOAPmEip9QK
Dq7rftSVtStbkAyEqU2meG/lCxJWYR+D5Ah+UtdD+dYD91OydgOIS851rXgB8LzKp2PAhQE3vaSf
bqyQU2lGE9I8HXBjCMPVN5nohk754Ybo5XxraQ+7pESNVgBEca1mR+qYSVy28oY7Z2nk1d3XX+Ls
y0XkAO0LqcP/P5lIErNg8+Bl8QZPJ5IqLluNtKMgZurrzzlTb2QES5tzL5O6Ta3vzxGM281I8yKN
N51B0wltIpns/YRJrYp2xxbqCPMAPTjPpjasg9/oV6XbXnVivPRFPu9Upgq9RptIUPzk7v/5RcZQ
xUYMmnWjVXAvGv6y6Mt15b1EyfDNmqycVRX/LAvrZjLCJ+Ln1zfi3A3nLpgs6KZQ1dOKHK+B3UY+
s9kQuW/T/S7RlyWle2Gy1j8fkimCMTPSZ6B8r5++tX0VpaQSMmPYES0GCed/Fucx6ixSegYNygNz
VmjUm6C15ayrGeUAyWctGhO9hCIeYXjg5LAZJVveqX0XmPI5gZmju4QN9MgDK4K0Fpen4XOzDTEU
Jid8eaYsI+xSgPBrI5SdzU7p6p2S5y/cynmq61eDenHWP3ufdAPWHdgL8alzE3OTHJvq12bobxWt
AYkc5S8NZVOQkAJlTRz8bOKfJuCXTgFX1bEjtYtdkCKA+XpgONMbcDod8KBo8pqaQTjJyTpHVCOA
J6+INpiMcekA+heAHyBQEqIXBWi/MElldXXns5tgS3CQolqr4rsjzGOCtiZ770llmgVJu6nYLoUs
kKCmSSYe+UsrNZTtvXVtSfd6qPWj6Clm5AwG1chfzDp6kkb9kOTZi+zVK8L7cHyjnDTL76WwluQL
oa5lv0SpmhKkJNinuDegNeUymMDD70FGs90XibHMdPsKj/F9a4CAyZ1y7xNkJF11RYd/4ToOwFP7
OQ045jLsVRSnvQrWUr/yGQ6zyApg7fz4+HvHTpYfdzkvqKj42c9QvbSqmmefvUOFlfkPb9/p1r50
q6mkkLCyFeUuBbYkonbX0eRcTC9E2XXog/xhY2lNyQHmp82dDqV2DMv0JfTK18Yn/lI1j0rALrPu
mLCLsniAxXE3mmXHtlTOo9J/DX9qEuRI4yNKsIc7HF6bDBZZNHGmnNhGGa3Yby2DS+RWNW8NdI/T
XGw4/EiFgA9eKset0+IkyLz7uqKf5SgXloFzGwxNNTlGYvAmGvx0cxc7Dcl6AEQ2Sk3ycp/ee727
U8Ol5hWPWTm8qDlaHbIFZTZc2DXrZ2ZEjclw2jTTrDVO9/u6xlttYt/ejK72Bq7tG7D/J0fzl4VM
H8L8R6MZG2MzvNuTscxCuON/UzPnKnONF9HWD2kBUE/kdP3yqVK1rnoEFLqbrqj3YKmS9YNfxtuv
39Vzsys1Lc1mv89+7NOxu4W22pdelm26EEWbk26LhvpO0j2UUUokarRTO2dl+Di0UGkOKV8OHcms
U5uHuEYd4fhYZ/zb2Blfw978lgj1bYQFF4pHLRleokq9cKY6+3g1jbYkvRjOdKerr6kQal+KKttg
p7sp7I4k6+rJq/O9qgYHj81WGvfLIfTWg7Au5gqd2Vjz2VPlWdcsyVz954rLlNfVlVkwtghPmeuM
Zq03r3hr1oQqE3n5gLN+54/qWx6rb9SpVxDb1mnn3lh684A1fxbVAhkz8GlDTa+/fpLnDrt8OY4z
BnswTm4ns27ilibAeZ7kWGffwI2thtH6RmggwdG+QySkdaWm1JY8y7qxPbkze+/pwjc4c67iyajS
EDYHLHG6DcwdM6iTlOpSMbQP0/PpbLnxKiDm9TdTtg+qGj1lCZGckSDEdiXReWSh8S2sxrfa8Q5K
an5LgewrJq5ZR7vwdp5ZjjUDVY00TNakT935Fr5lOlKHRgndcK7O3i2rOMYVAyjwioNo0kvN4HOD
xSBmS7c0HUnJ6UTEyHAzvRrTDdWBVemhhodnMoO8usht/yH0B/5lf+F1np7xycpLv161DIMOtKnL
aYb67eCej11fqi7FKxzLzyM6xh5vuFNfe1l6qfDtnHvav3/WyXiTShiFpjkVyiR8rCogKjLUIHVx
wtGCl6LPALAJZI2msfbV4mbMMwcTjtiLQfLS2gss68eJ6JuYzsqjn1fmw1bNzGdA9QmdfNJJwC3F
4zrXmgAMj7qtlPyIJdYHoW/UFGuhSOydfd6Uxw/yMRLNhPYjbL783Uy1zWCwL7RasCvhuK18sk1T
Z5lm7e0QvHm6s5RVipLO2Qk82JRc9D7b1NmwVgu5z8v2RiZAX5RhXY7VjdIVxwiAT6NgNcUAGrfX
STtsjQaXWtH8CsP62FZ8Sy+9IbkZjJI7PlgxnRJdEmmUYdKeBw4Im7gfZ/lPsfUjjmeZKWG+uOo3
omy+R5W9KUGWKYMxzAFpSzJuVUJyDIg0qwI/2gfhUnIpKxOVJG48c2ejCXJCr1glPUppNXnJkWZR
WazIwar3ozfEsFBT1hG7IMknYwSCF1ibxqgDRfKCHW8wTlBaLevQ6xBu1h1sOkBR3RASENFE903C
JtGQJmCQWI35FRN1H1kirATrxu8dfw1ZCMk4FewZIQzf3AKddSiNdUoskFByghkdPDqM+lGkB1Dn
CyNnP+ao/bZKWQotqHERfuGW7CAZvUvsQU5QHYUr9pYo39sgO3hlelCqGi2Fi+bJxNKevVZCe9Zj
fItplD2F/XbKa3dscLc0Dp4d4EhujskbSLH0N77F74rca5VQqwZwgOFbq1rZTkOit4uDHBzSiwdM
pHzJaR4Akr5G37o2CKw0Xf+qC5pvmeP1i7QZ1l9Pl2ffH81xNCYHA9nKyYHVLqqiHmwmJL2acimZ
kf2O3GkSL1AJmYO9bEa55xIvzIPnNinUPzi9IqZAq3TysZY/wFDxBlxktH80Vd6kUUI9P70wE51d
jix2mHQ4KTkDvvlzKjIRBwGvl+mmG+Sm6Ro8UZDgE9y6VFMy5HRAN/2DLPXrgFicQru8Uzg347Oo
Ojb3mCrs6cFR5kmR5J1FRwEPR1ygOG3Qv3eKfcW/vkEowKFPzFxvvGfyX5J5HS1AIl6pJYBkQfGx
IZCnrsu7SCdSS9hEgup0sCxgyS5BNB3kzFmipbyClbvx4vQt8+r7xvd2cMX3cmiBKZA21VolDoWU
ar5HUIiHgTjpmsWQ2UejAQMXMV02w9QjjJW5XkIr9YfJ6aQOL0Y6btKRwB3fmRNJe5P4KkL+N72K
EOa0GPDJ9ZqRi31f5IdSEIrtmpgG1Hp8mZ5mBhkM/1cfkUhuP3GUihIbaMMAPis8lPCWIPeyE/nh
Kh3Chalj5zNvGHD0FpoXUKhpw2vBJpWsghCcAlWoKnHqhR62HlUGMI4aCOHYDdZEfpBCgEC9jvN3
jFSASVXY3H0Llh9hROeZRBoQGp/3XUFYu7Z08toD7yBxaGtwKOg9Oq29q1RMlHHpzZoej20bPk2h
3rMqmUTieD4Dlw+YsIJfv4Pn1kubMGFHondjqE7v6G/rZaBWVpJGbQr9kB6T/pjY8X7o1HWkEVfz
//VRp0e0Noc3nIF83PgOJMUUvnBKjR1M4ryrlQuXdXaXbHOuQpeCHI3j3J/XpRZ6nhVmyXVFm8on
Tc9Ll36fraZ9e6gN3zUSr0ec7OCGL1zmuV0PVRpKUmy1OIedbJHtEllBGjO99LR9IaAnCZaXur5x
fLnXcp4v//z1jT3/iRaV/CnY9FO1ATg16hY4hpsyLDGAlUeoMi+aOzxncfles4ZAdVp+/ZEfU8fp
PmvSx1LrRK3snIp/xiqH6k+CwibsyfQ1CTls0ThitpQEjarlbKzthwo2E1lwXfwgxLGIoDiWA3uE
sptafRke8/qgsFBVmF3xmSY1O9JgXMsBaYOlZFAnSB5xEmsfIXqj0OViihu3du7Y87Ec156b13NH
8L51uNLIGqC2vW/h6C54V/ZBAF+K5m0119yHMsYYV8OES6SxyRL9sZfFXaqkw8ylEougeeHXPjRh
qUQLnfwEarMdruPJfV6QSZwhACQkLJtz+kzncPy/hwLqhAUc7+u7enbUMmYNWkG0ptGg/jlqu94l
K82XyaYr8vd4eJLQRiJ33IKvu9HNZd0sQvyO46VC5rkBRDw5hUwKuuank0HVKoOf63aygVD9Ho48
PjlWL0NcvySTBqMv8wPcn+PXF3tu9afzhOJdnf7ysbv+beZRZRkhSIZ8GLGEZOBq5hKd1rT0l5m1
C4V2G2fFcdqffP2552a83z739PwcjmbcZpaaYGzu1yJmjIWiuul07bnM2puvP0ueqVCTQmwjEuNY
yqxwUiqvO0GgB6FMGyMN7/u+7RYBsnWPaqxexjUxLvkvizA3uk/jelB9vOwCZgZ1Q40H7bqVM7Oq
jeG9xRn0I9vub0PPOMCq7BMXwKkRI/JTtDfPxotVmcDyXOt7iEZyqevI8npi9yoYg34IOMcaH+sG
pMkYPTA3wu6FPLXy0y17WmzRuE0q3Noktz1/mEtsEapTXj02rJsow41UKJw3NPDXM05eFIwz9vpK
eiRmo8ISQt3Z1dZea5FxV1ek6REMiZRqmVrd93Y0O0LgOPZotbVG7nXj2h4k5w74JZkmLME1jIlo
7ukwhCOjP5ixv5v2zUVpPAt2xH3F2CBSYen5/bPpjcRg1ccwa26Ie8iXTqTs+8haduBnA8X/pYzl
sLT8ekfGbH1jlT5pUZhfSei9sMSce2nkFEBN44G39VTUGcd5he4yp66ec7rKjOcWHEWtms9Wbu1p
+D7XRJRdmOn1c4NXosnADeHQKj4dT5wvPXILmSDs2LnRAd4ju3X1hVbNC0i4wZQOpU0tuCqQG9sN
iTRM3Js+CMONFyYPZUNbM9dp+yakdujhr9TNv6G3J9yqHSe0RLSHxQsvoQGoDjZrGbdYgDULGsTX
78UZp4CJxwKdh850Q63y5L3wlCFGUxnDPHKTFfopHO4qFe++1G7MhKsifyufBZj6lAH+eqT4hO1J
iTB7yKiQexgRFVmv24ZZuE4fSNVDv4XVaU1qAU5c+O1EesRPrbFybQN4fA7xslYIoIjVKRpaJfc1
aP3N1xf1OfEb9COiAW3aTAnKP9OI+W1Gk/Ygklo34k2vh8uCojooNXGsM6IsSr1fadLNF1kCOjzR
taMPX4EzfIq91yMbpE6jdRBxDIBaKXxxYR46J8RAtE3raNolOJ8Ks15vjbnbMtnmwr9qgvhFiYuD
n2GMtkyMyDUZJyUc78rqj8Afb/2+vrZofc1al5NnXTlP3Srx0/c64kFBqUfmlrwPpBU4Hb+iScWe
0BrUPqby68I9Vc/MoGgjkAogcKOxc9rVVEPXsykbJeizS4KUIvx+zcC04ao7kp/RiHB3+zELtp2/
kx3ogSyMxmupwm7o/Dd1KPRbGmh0t2OIQYY75XM2Bao3bXjxRl6XIf5JPmS67NL6Fjoq3BOSFWVO
jSO1eVusoFUWIVxVcjt52Qao45YI7pmsAFSmmbOJI2mStptylhLGLtNJyDF86sJT5wtuir8DoAak
L6ZA0bYT19R9x6d4/1wVho/WUCpLtchRnirGvbCC5xQZ0sxoTG3W5eyVhCKuIvnqdEzBdti8eZa6
cC12M2m7Qci2KOwfEEvfPdfb9R7sJy+0Fp6RHab1pHUeicH8MW0K69h4rsryqDXNm06vj775cxvo
Gt1/frGh1kefPX/XtVuZ1zTI/T3U+nbhBd2va1c1biSrgWeG0ZpqIZb0siAyRToH4pA5PkIEZIpt
YX7l9WaMJ+7ooP5Is+H1wlg4NxQQpBkqohUOtaddtYFmQlzVRrLpwywGC2nMwPveJ17VrznPcX8C
eWhNhRDPaf7CZxMl2gVlyZlNCwZBgc7cmlb00wIvcddFkUwbNJnx+Lo4f7IdEMOtLLg3yEk3ciiW
Iz7SWQBr+dJbfGb2p1RCT4cyLjvE0+p7So+96ZIg3UQNIZJ5Gm7MDIaZA+h+YRTYqzLMSFfCerB4
B1aJ6wMPrTZunpH77NdirafhjdsU+tYYpgjAVgIhJJdLtbZt07vX0DIXBCYdA0FwKHuLNbsa9oRl
+fcq9l9/uCyrD9fla5YTvOr59ck//nv9nt28JO/Vf09/6v/8V//+8x/5Q//5pYuX+uWPf1imyGGG
Q/NeDvfvVRPX/2PynP7L/9cf/uP947cch/z9X3+9vHHngAjjVn6t//rPj7Zv//pL02la/TZUp0/4
z4+nS/jXX1xL6QVUof7+db/9mfeXqv7XX4pQ/ylQ/0nTmZRwuFlYGbr3v39k/dNWJbovZxrQ0xHu
r3+kWVn7//rLoHBVZc3H36r/NCbNP7pBwdgX+l//c7l3fx/K/r695y22nM6mlej305vE1cn/LFRI
FMmZyU9WKj1LaUgLhKRJTuJxkcxGGpQjCc6WvUOhhPRYRo9BUlxB6l8Pvg9G2IeBF4+gs7CXOH7c
Lj0ycMhtxrYYuxQP2fx6mw6kKCVdZ0malz7T0HqTN6PRXFBuBEFaMy8zYKML41c5EBRMm+l9pAWv
2orEmgb3Kia0dI40+UZRWkpNiHVpME3hBY6Srkq/uDEi2PVxEuMgt2roY9XgL41G3CT6tw6AVm0h
QK1Azs7szLrLFZhETWSFC9uorpVkEKtSIZyCP9nOLXKB5x1ssrhNoHVH+lvaW9C02QghIfDVoCPq
Tr9JM/OHVg5saDO85OEIZDVUX5jY79zYpT5TpbsELPcwdqC+mXiWeSZu23pKQ7MdCjzpUgzkuyDQ
1NZI0siV8/2HNmmhTFLmEpK43zIQrzJRF7qFiFxt3WRBjw0GSmEBqwmt+zAq+Lr5I/Lu7mokLZGi
2Nbs2kVSVdVsTAZjGecmPfYBZDGBWx22MB+I6PBuxspV6CGct4x1RNi3no7roNdWXWiCRozzjgo+
OKWUfVV8iEhuscZiWyTaCD6bUJFsfBK+DHfuUOzshkwEzcvaJdVh2hEqpswi1uZN6fdzx0ZnjuVn
PkzuuV4Xb0kb3JQR8Vqtu6inKLtwbej+2hqtV6m7G6IXn1MP+Etmr73Geo0cAnSUOr9lu7dwx/LO
aWpIZuYVZiEieOEN2hE9dk5qgKp7e5HB6x7ZRAK8EvddbX4nFwCJQ0Yu55VeN2851Iuobp4bN7wa
9BGejiM2dmVUePb0ZVKZVyYYenL3sOUOJbvM4L2Oh5VwfJOhEN3rRv7mtnJt4spqmfFnxkB0YZag
XIeW3vexN+XFe/tODkuB1mxR405bCeIc2sLzpmiqB4vkO1MdXg3rfWjYo/dQ1YlIZj/tmeoyokc1
iyP4/niJr6vczLcDKpqZ24FOElkIPcfVViTJ6KsKs/xMZGDs/DBZBZXrE5keAiIZaEEj1KsjAo80
XGtdsa/1vt7XQX/sYbRuQPTOjQrs8+BZ7ha9yLexpsoqBgv8XgWPE2OKCBVzL/T+um0NAFlKAv6P
bKvRCamDeMBG6XlAUPH1vao0dOF5mIXrO+uqaeRSbRi+g1sdK9H4W98vBtoE3Q8NrAL1NsAXIPMK
7NK+nV1XEZsCxZMkN2mPSGmnOHSCw4xwV3TjeBUqwRViZWTRmj2utXb87rcSoFJbXqW1CX/G7ee2
AtirNs3bLGJ1dwhBx0TXEJEZKEsCa/wVmeoHjizqRnsjYEVua9yKC03vbSjIlJgz34U9E9n7tJ4u
Ou/vRBp2gByI2+U/2HhJ4W4UW6zhO0vsR5qyUJtKzPG0gPqOCmzImjEeDU4jhvTJToNWkffFQz+I
6NZWVSx5Eo6lY02Nn7bgZwaxN2G072prwo65BDs53yJFajeY58g0D1eGDAhpt7zXqo7aNf3Spw4V
2SbruLH0lvAoeIgGeSvknCouacAVZP8EoeOQZGLWtMBVag90U6/n3+PGsVbg3UF95JygMli6/as5
JsHRogo+amW4tLsWRIQGL86k+8NWVnPmlLWvOoXdlD1ymM89OLFKtFecfVvkJHCOb6Q8l8tCs9tl
3srrsG4d/rROHmcIQb9TzXnUqj6Tpf1Um4azSJho2gLfbaVHq772y/vM07ZeJAGy5ODcZGfHC9bC
fYWGcK7kfnFrl9qm8tJHo/LB0UhnbRBXu8+GCnBK8IMFFDHy6N4HXTJDaNYfiBBe+CNl8cjuSyxZ
1EnGMcA1NqbJU52mL3TYrpFjdLeaYEER0n1NQozvKkG6Ii3J8vN/KmGKRKcaiUazoI+jJ3jUq/Ap
KRWDrmGwxyjWc46ugrVUyXon2P5WMAx0u6VoUoL74CS44XgwLPw21ZcVRrqVDmZc9F68alxCupWC
ok3gf1eoFt8Nodj5g2quUOFB5ZQiWbNx/e47TXajOd5TO9S7TgYOeABoWXkoCKfTiNuudeXeGpE3
lp56q8ni3qcjN5d21SGuqWDelM499ax019d8VfIfNeRGxHVpoqTZV5GXkSnqnSiSnjKJQEXbF8k6
l+MiCzEt1kHbf/Nz7ZoFraImZQS7Ib9LMzKCh8jUMEq41Z7o2RXq+57YOLdaQ4Cvbv1siy4HMEwV
kT7pZjdxaL00kN23iZiMIXX53eo4TPmppi7YbSaAB7urxqv8W9cbbnQvH4GSAjmprOwna439/L+5
O4/txqHsin4ReiE/YAoCjCIlUVkTLKVCTg8ZX+8NVS+33QMve+oJCmQpUCTCu/eec/YizKdZf8wp
JE405ZDB6+7DwPTP03ErwQj/GozQPcbMQXyOpf3iLFubAFt9QVDCqHonVcKbINd4tBte05hweK1O
L6Or1sfxaHfLsCMrfl7BqtlN1JLrUs9wbEkLH5XhWg7YC/XcvXVI1PENd2J2qjXFESoWXFfAXk5q
nuOiIYuzRjku4/mili5uQkUqjyon9Gaeu7dUkD1oNtgKJX4LH1OqwRsbQbpZLPjPucDKt8TKRmSG
9PqaCSep3y7J2ZK8vzRuuWUdyOXWz5Mcd3al7EKOqoNcuAciKksudp7vmwHA6OKyzOB2gvXDPtFk
Z3XyVlRxv8mq+k118/6ir5tZhT7IwFwLt1NNzN6AMiCwOGnrotY3tknaPBM3bUOee7qZHUo/WRW8
M65OmHNd5LtcS98zZeBCAoGH+1JOzp/T25saEHBgZDGJZ5guFaLAdyP2wB1/Q0xI2TO5DG33Prtd
5atuO+ykaB4jGt7XtDu5TEWDSZLnWRHsA3VJiwKZQfnB2MzU3Y6yW7PYzQCjD2VJRKU9GQT4sRRR
VXAmQ0r7ZJ6Uo15UZ22lJUvRyRM9yo84Ip9Wi9fPOMvrU5M+JDI/hVGmeiZoroMecWgKHA6BXec/
LIeI2Y8aPA+ZE3qZ5M2gocBNc9FfJBk0JORbnW8oSr/tOk4VaGtSAmXvQPHg8j2qZTP80c3S1wQ4
0TJ+NQsyFe2C0SHdNNZYFeH78AkVVl/DFLCuDPfE8fQI2sZ62+u19LOy/UodI9rji673eg9cu5j3
CYBGwt/Hcz5e6C3PJ5XQiPv1kKmz3LqfhuvYKKgulwz0no1vygYqFYThfHQ52DZmn9hH/HbcmIf8
2hs2k11Wt2htIjAGLPVhze7GGiRHrwllN2e0cmNnjSPBCCjL1M+c9l4VqFMLXVa3HTmbi9Yzn1mM
R2yqjyACIwY5dbtBOtrARiR+SMtxT1guZLIq79xAE4R4I4XsdrZdGZu2twWHQP3ZRVV2mmx3jcri
y/ALqYEJOKhGEHzr2u9F3Ak/rDG4iaIpmcdOr2RF3cyF/mYZXAm6Ea4AutWBEwXPrBqRuDlzkx76
RSPxsgQkV3MrmNTiqDnTbVWUKr0I8T4ANNSwNMO/SW+jLvcHbaCRhb8I5tVhYumiFESBJ+41K4cP
u2oPmBZSxtLhWanLH7Uw903z3Gjup5AEqpX9rtf1QzY6n+FY/cQkkVvJm+v0CGsIFh4oN56laxG7
+zEk1kGJuh163kMCzpi16a2iQtkiYone2u00jXsZq34kCEDsMuVssIjoSad0jGIjZ1i6MU3lxNk0
SrujtY10o9t19vJsMSRWqlT3VYPYWHqjvrYse9OwrkYbEvchxKfVL74TdTdTWz/whUq+gbda6/W9
UzB7bxk2JMnPwMKbOJ32JWyNrezjbhP34SkDr6x3RGV1I57ZstfOJMRbzfP6RXqdPTmWu0dheuzS
8Qqj5saBRuKXpvZQafLU6thpEs21iOflTmswEZxtekXOkSP7D4TZIIpIXMvqbQ2P1BvIoUcgvq1z
EkLIhHNk/dBV0cso7yPyuDliH7vozkoJptScYFmiU2OYP7Z51xoGiFp+YWMQHj1Qd7gLdOjoZBHn
QDs4f25wAK2/l4Ka4Mj2PAru8coMYMB8kEhxN4MG61iB4uVMzO/VkXg4wgo9xQmDYrTlpmzU9QQh
c4lgczH69pycRJIcKsDgTgxvZq6TPRpscgirQ2RMndeoFYNlE4YwST+LnpwLQIVflUn6qmN5ZeY+
D5MewJx7m9r2lW7aDQF4E86UVg5EkPdtdgWZrV9qpd7O1vSluPNhcd7por+EcYzCrHgse+BQWfve
mtNFYXWdFMtNLMmEmOI9hr9PY1bvoGWfbcmCBbmzY8NO18X8UE7Ooz2Xxk6J9FcRZWd7Nvap1h8K
LM7dHPQscVjQB05FbveIDKvWRGCV+aM15Pv4tpbcXJewJu7PmH3o4DnAiwMVGcoOhbj+tKpJZK4d
zoa024byTtGLuzbkSKl1lofq2mcW6Cnayb0tjhZrSlGRR06ldzIjcMT2prJGMlSumGw5IfW7pteP
uOZQb2ZBX2XnmAS1mpx0tYmubTHyZnTTQ+HMj85S3IiW4OSs36advrV6C9gPI6ClvlWbeXVKFJu8
gvXoNJdGEPZGGWYniW8r1g2tgZcB1ZxCmzZGLMORYxDxmbz1mXpPTr2YNWjgNlZDy7zaSv/aZjAF
h2wzDO2PapgnUynPLqCldJku/KU35LLtJ4T6qgYlURgXZXYultn8ZNOj1Iq7Ri3oGujHiIGc2u4k
2BfWd57pON91BJLE0O5cO3pSRHtIiOt3izXEkyMNyABrt21akNanck/Ni+JOTmT6QomJyowgXnN+
G+L095JZQhdoc6L3FfVqO/GHSiR/WKAG7L+qKAlU23goqhalR/WpgrKaFQaAA8IzfRdn+S1st61K
HJzZUm4VxcExk/sKaj0F4xOv9Y9mhfeEI67p+q4zvYuueY64wC2ZjavBfpS5/Q1eLOL4d56GwnxS
tfbb7ZTPqAOyIMCFEltdue5NqgHsG78iyGRqSsN+PVgiK32r0vqjc1i8xealoOGLZOLVCh/LVsNw
rxIJOZgHENdns6pP9YBEbxpRVEKwlOQztfeVgbZKAz44csqJRn0pJ/pTGeDwKSOWQYA87pyngqFh
q7iXicVEWVuvIywHrmmbqB4uPUCmOn/rlfSj5DMBsPTQV3GQuurNbFZgft0SKSQMHJUa3eofuGCA
5IAErdRT4NYl2ZHTnZ3JDeKPXUswCeMIiBEGMD8NSWT4kKbxIQVhG+nzubc4tO0psPo71GKg2HiJ
BAimlEQ6gdJ5shdDE4DEooegtMiW3sWFRuOto7MaoTlGNGWCvWFOnpOmJiI8ZyqW9fG31EHBDuYt
UZQmZTu5/vlkeTOrpQbnpeaUNiGf2bXh6gompttYLnh1Zfou8vS5jmW6i4gG8bKUdOtwvJ9LydUt
Ux4lt00vLOrzLPVjoxpbHBDPS81RPTOvKxN1K+f4UGn2pXPv67S5zyyDDO+6fGsN9OAA3jN7wVaB
4DSjTT+r19Gl6WQ028SWL+5U3TeGbGh8EXhamLNn5KCOzZlsBWUc95GypyMHGARBZE93Qk1pEU71
2O2Urn3XKvtey8B2aZcyyW+LrjjYirrTuvGWUMHbAjvgaoLWMkqjqfGt7Mkcq6fSrk8znJ7eSP1Z
izZpW5LbuzyCJHwwV8txM5/rhTjJMdQBfTYp+taUkqiyYGj3frEu9BoobhVloGnvOy4mNqnzul3t
aOf4UbQhkuCmKbrX2NihaqEGM6+WMd5JUb7GoKaS8pSCkdOp/lRoRvOIOdQlyst41fKeZbJ5ajlG
sHdvGys8prF8VYf0sfZiaRLtDLZgEmdaj5clWU/7qn0mrQovfvvu2NGZBTArLfA1MHrgB91bEiDr
+rNKldBfuhTlbE8wHJR73fYLUX3DJIST+3vgg3Xas3DiU8mlP1rmj0pFG4X9n1YXx7I1fACPge7O
L5k24uQ2djjNY608TfoQOGrzE2V2682M16AEvMiGmG9jCfIlZIkz3Nm24H1TapKspmKTwkMVE0wA
Pq+mr94Ge3h29e69aHNQbdauzvNdT5BLUl/1OiUhVqWnRsDmuZy/czP6kxDY26n5Ryg01LbSzHzX
6K9hRilsLgggwlYf1zXiRkuh95Z89UwVZZs9K3qDsHRFPOBTuNf07uikqfDSqVlYYVUPnXxYwo3V
ASLIifjSRV/6+tTuMxMH5Mq4ppPttRGIEasfl20JBm8VW3II0N1cGnKeGUk3+LlDDXikW46WT4H+
kJrvrTXeUrmyYCKe2BEzOI6DwChTtRmXq2F5lcOaolTVO5LHAssub1XFfutW+8lEWi06qe+snY9T
/xM1MEbk8JxDl/ONXNE5ZPPdaLicGxp9U5ILc19Jm5MM6StAJ9Y8SVXvC8i7pq1fenP0EPwR4NkO
54pj+ZiDdegyQDkiGQCJEXKvFAkQkHFgVVfNwdjYe7HQ3a4q1lgp6yPm4XBY0FTFnb5HsjEEvQIF
a+H6aWusjKyy3ZpG7N6Rn7o6z7jUtUuCsoQSnlCoKPRcCxhqP6/EUm0+UAEAnRg68sfdvHMYJrQP
U6XD8yIXJ7DaCAAbWSttHD1SEXwuMfPdpk3loR9omUe5sREyBsDmxAmYvZksvAbPl+3ehVqj70bT
uLNH87aVFTBJQ3luXBghbRQ9LuCTzbB8Di3Eq1aXodmeelKqu8bcp3U27fK8Ij1d11g3I89CW+Eh
CIgDWyPlOxvb5x7IqQ8T7kXH17RNyomQjMyTpv1qKQbLH0o9UHcxWaKREpjN1VqTbWHcoy3tB+wp
5BkW0QqvbKmnHL2EQ7XKBgfH3TVNyzuEc4Q2e3chwUi4UBOaA/5a46nKvxgy4HW7mP2y6U3xJNcR
MsjYfSn4CIG+qboCaYIr2pyBUrXsG5zirITWGU7kUoyXqPJpGmQbEUfjIarSD7x+nMFFf7DQb7N+
q81DlmsWAV/Nwcgbx48UNejCar5J517waZCx77YO4KQUYPTI8jSCULVRWmntYkHNOXEoGbjvPWQR
JmsoQQbaFHn6YBcnq4Kc04NDGBYs224LkIiXJ+2Om5p9F8vpT+Eg+LNeiqqiAqiWTW48Ec76XMVQ
XBNLeWjXI1lKxiKdQ0j0rJHvnleOHvQOyOLIprlRgiqVYhtnHGxyQTsYcnsqethCkBWmArmivEtT
45E0y+cYMoJ5hxblJOrytiaJPtM4ZK2BuIo2HN9mzfkmRNdmTGrncQORjcSvxTwsVf6D09bPyb7v
NTwSs0UafDaVz8ixySayZjJ8zVPdNZ/c4s7qCENVAxLtmXJsvaiV5wpJzGh8aTtXN+8Wp/4sCDju
HaXxaSyv6VHpLgvbK/U1Tt8uf+7F2jqstcUDWk6Er/Gd18zDciPGjK8YAUSOxNrnTh2UhfDVWNmZ
Ef5sPoKCExjq9WFi6GAqym6cxONgDm8hOi7sVB4WuINpW2CftKcwsenHwQrmlk26fJNcRqfXPAaG
ex1oazhO35RVjK76/MPOSj8jC84bcw0kTVa+ae5wcJbRH1XtOqbJtzqCCJ+xWabGJ/lAAFAz1lrl
9KVO1p4QmmcjoSgRAoxw+6SO3H1c+aVUL8ZgxoeQO2/b2e3G5EymJQ1mnYbdlqMx7iL6spanOVQX
TZYeLe6KaWjYoImUTxGpxzatrxaB6jRBvHiYLgy5Xmy6hd5Cbmccy/uErt/oXJmh+I0ablUFleC8
yIdoyh/1or/VwpCVR4wqcsW3hEABOhWRpjJQJWKjpV9dBnrUbWoFdm01MQqx5YHm9DfpF/tsAhmO
G0MkpSddQhMrWz83Q/4Rsb7Hc2Hdj9m4m4aG9PaRH6Zh1Bh/cjwyVti94n267RTZB3GRP5DwnNnp
91z+RGCXiA0n1KGjnS6skyi0s0LOjk7Qp2EspNDP/UVqrssfMu8hXX7go1oj1QQghaT3axWFvj04
Dy1iaVPUH8ZEqeWqC+uYnINuIcVWjudohBdWyPaElnTaFXX9oyTyODNTlIt+Mav4PunEmzu4T6Gd
7xYrz7yiSiDfjSxGJIpgpbhzFFN6heyeo4aRYjrsmicYtbepWBnkMt7bS44yf6p+8EsfMLDeDeUc
JBqxFTER+6LTYNC5KJaUDDuOaYMFC1UxHH83qErHv3u/D5X14b89928P/+3bfr/j789L2l02G4ye
4IK3hf2QpJW2VRfeQtlgxA+1ojy61VDiN44I4TKWawlIGp+5A5dm3fzu/Wvzv3huYniSe0A/ScpN
sgPWguo4x6irkQUApi7L+ugsYfV38/vQFaI7iOVJqv0AFglh0jFXK36AM4nIt2JIW2pY58sGeRJ1
yfpyzalw4EWuu3UhIEX97i6ddkvq7rQNCSfmBl1MxfF3oyTQsf/utSEHa2jvjRz1nVpDQbN6Xu/v
y/y7m62/5fdxDWCPhl3oiRp1J0s4iUSpksdeG/+5+X3u9+HvfwgnGvjc//O/23VPgPHccL8YcYs5
5HL9/nddPpvT0DHRTOojE7T62JkkPpoqTo4oi5sj49Tm+Lv3r83vc4VCnLXbfzr1cIfx4zvP1fpg
SwTgoZPdkMk37jGUfC6Mby6GQI9ndXEXJKCFfXOfuTOlKM23HObW4BCr4OjjD47WkSqVjUPdk7dV
c6q1efZRkwfzwmXSsMrQLyYcfVmmhYfIKW+HpJ6P0pz3mlS5uM7DJZMTWlZLgH3l/JmsGhMKN0Gq
ZahM1otKDupxoAhIF6sCEwN/Qm+HOVgqTHmRfVBy4mlFczQmxzy6/ThfnGm5OumYHXUz7E5xFR3R
wn3KNG72Qxlm1NZe2o7lpW1qsrDMxuWKap+YMlQezfmgsoaDaIZwM7Uav2aVu6FM5+MvinQbMblk
TSq4VTlKe6nmwreLtqDzoQMFG1XC/7T2gvHnrFWoRpbKPtT6Uh1Yh3tPdpjnZxWfTFR2xmXQDeMy
dxFnP7SeULFvF6P+I4osCfiW/lJYmV+U5hkCsb3jwL5Lusk5EAQQ3mQwjsmk8UNletdc2ig4x39a
vSvO6PK8dGH40mPmF/ybOsibzGrmXc1c2r+x5Ertth+YRSF7GnhDFXyqt0vyp+ohVw1ygTVNdzEd
wPh0Np+KhVB1g1BuCbKsgC4hRHFRlUemS9PZWuAlxnXOSIV2W7lo03bQJJyxThdnZMLiTI/0ECXl
VY8aQSurmW/sPbr4PwYtgoURm2c3YJpLHfYpnbzOn7kxsVQtFgB0lBL0AYpAqyk342K+4Kv15hKf
VrK+EmZPAJF1ljeaKmAzC6ffTXbEp9JPHULGQnIncvNLNuiv3O/UPW06AlrmQF0/RCZKKE0YqBTM
5PiquOTIyhrbCH6f+/vfv/9jFSL2px4pmUNq0R6Udu4VY/FCEsd3by83VYGxMUqrB5MEodSUlzC2
j6kC33tCHjl92I3xo/Yp1JXoTDwLiormNE7aY9JFgMVM7bkyyDVBcf4u9JXYSb4hI47ruAz9qcgN
31TUG6tjpajZ403FAGYPS7Ahwa82EqgIrPPSZtvHOa1nA8WagOqUqJCAKjG8mJW+H7KOPCGVTLou
bAM3htFlh6xTheJemwgTUpXE5gbVIxMUbXh0uVcpk3M/JhHzpHG+a7S2pqF1pLz1jGnNKeis5zEc
z86cva1xz9Km8FTt9k4rkM5o8P72jLZZlkxuEFpwb8a0NTGq1LeFOHeMUQfDH1zwLjJLHsjp9fOe
ttUgcJYYZdaRkF5/jQ2LMFGo731d7wpRuMFYGYOvaCcw6yuI2/hjUdt5jWYWWyuarmHClX/GyJta
0QqIgwto34VDRGyMlWwVvZpOY7Y4m6kYXnvbuJrLdYk5bGIZ3fWKnt+kLpqNfAo3up559VCdlIS8
klq5oCycuBCS3rfAZm8G5QVcfcz4rmS2m5HtaC0fYcjplA3y6qwI3vRqWReu+I9uV9IdFuXTDLcQ
f+9N02hF0Fv2vaPFh7pLv0ztbhxwQCcOM4vKgRyO4iMjYmM7C0o/0rjLunIPkgnJnTLFgmxVRmo4
z09atTVsIHRLFGa+RZ2HBiS9Xcjy8IuRtyGfd5Ol36gYjLJWP/QMwqaSzJy2c+GblPVGmwjSNShy
jISgAKNakGaoC4GE47mKToJVHJpB0DV5kcHtnCZ9YxTNj4jMTyFCyyMVe6f2Bj3J1H2Y22TCcKsT
bVpa2qmJPoZY0196i4aL1R4LIaJD0k+GP2fKi6ZcGtZndYUCxZTNd95oXKaHY0XGKxJzCn+VPESZ
37kszgYdD+UcoRVTEg0rsOpJ0BiA3rINlkFWse2C+rnzWkM9zRYjO10kVWDLHtzaRCcimduP1Ono
1NfEHYYWZZnLhDz6dloYw6IskapR/BANb1S3E+0ET5+dvbCXZk+1W15lWz+hmPoczPQHGbJh4mIZ
9Dn07SXac9017wreLMSknl7qyPWo+JkHQBCrk3n1lAp6Z123/VCtst82tJc724QbuSZjdejNtXjq
g8Zm+NiE6AKzzLBurI9YgXRtUVHycd/WkWa9hZb208TLrZ0U+qEkXyhIp5bAi6L3ZOyqwTKqnNsd
vUJCNg8TTY94rqF4oj+E/hqaREADJq1i4EYjDHOfPDQH0XRzn1N6Boouuf3iggykmANXab/0odxB
TV8elSU9cEWKj5FWXqyqS3aRqj3EFmtmvQC6hbYHKnLf7OMOV2mYlz+TkkHCTYEDIRXOaOmCgLKQ
6FThDe6OixnB4OGKS2eslYCTVu2XFTuB0OV7P6vuzq7lPW1Zd09G4W3CUEpa8TXPwDQZTCoCV42u
zKz3dIacSwSQhyO6Vg8poa8ewjAEyjULF8eC+1flFUjGaTwaRv/HbpbnYiwHfrZ9JEfnpg/n9Dnv
b2Oz/Y6m4bFBe8BCjUDxUQ0DGaoA5MI7uizOtokaus9AzbnamLuBtTHeYe1TKngACOOlWmjsn4oO
sMeidAwmvdtOqvutdmgyh14ZWf+oX2Gj8CeIem+WpoNbCI1jkdOeWBMgE7uBY0bGLX/ZRnauDGZH
C09K9FO2Anmdkxk+gzH9lHDf3WYT86YsVpxzjGHmPOcKOT2m2KhLSFJrkWR73BAzo2JD2aui7f3I
gc/Zlep4FCW9mpoPUbRnHWESRJuBsNUh31k9Oh11lGHQNNln3vcg4trQ9loTKdew1Hm5LexU+qLj
1WdKkiI9iIrjWL1MipWc/j6zPr3ItQqIHzGMLJtS7ftNiDjsZMuGW1VUt9O2l83L34doTnbS1Mb9
HI7mliKb4eK6+JsjJhZZfPrds2ki7wcrDWYrDo94n5Fw/u4ukoZzATfGN0oQhQu0+d/nfzdiCKtt
WvavPOr26hij0VDzUxshjYjXvcShdOnASM/0UzkFy4NaL+UJcxPQWEW6XhkSp+J1tk08lLDrQO/B
EwqLubCYlvcZWwiXraY8cXE/xaVIAz6gm5q//iTXTaOE4za2lJffp7IYeBnKEnAnnWVmh7EtkkOj
kJXX6u7eidotaub29LsZxlCFJQlIRbj9Xif0wReS8OewTNXjmJtgYGiD+Pmk06oaoIbOFngJaCNh
qCDDKvmCNC1GOHpRfSJzqTqhLSEBjUsgx3XxSaYzqbZZtu8T59LLieFiAcfFbEAgZ2rWnpA7qn4v
kQoUCYePpaLES6IpORlRlfAa0y/KVo4HVKSnkfJkU04MLlKJhU+baJjYgvGUOdcnegv1qVN7FB2E
GwG7IW1xcbPmNNRq49NdID0i6puTPo3Oruqimy5lddQX4P5Kq9U3WhutV5eIQcjvkyItfQ4pmuAJ
Wfq1KmTgkJ3EqDIGCmnS2/n9hQkdt8Y6VpNRnYb1TYgmBgZ9m5ybyO0PMlH939ee0n46/e51CffW
PmUR1c7ytgyL5F4OnGma/MK0gvOOmW+uJ3JXDeLQVeq0VeG5xSaBX03NekZZenL2eAGJOr3qjOD9
xpE3ddk63qIO9nrbfm9sOmBtY2Vr+kvEdMD+4I3eLmOfnxlr177jbCt0QpFioZRy6CbZE5b8MMKM
M47gqZjDJ1JNtua9eQ1H1nqz2+yS2H43hvY5LRBCK2q7LWokl8MCCVBvaZiLNP1rTfp/62IwKYr+
JxfD4fsjrv6bh+Hvd/zTw0Cy0j9Uk+ggfFhMh7Bj/aeHgdXIPyjTNIzg5BOulI5/OhhM9x+ovohH
dDAcrBmA2Gn+6WgwtX+4LnGGqm5YlouZ0fi/WBqIDFmt0f/F0sClnFhZXpdL+hOhe/9u66WybnpL
hPZFm0lMzwhKGOMkos26wLyuk5xyJY8Z7vxu6qQbtnYUM88X7TGH/YaKat393aQtaqY2Rfjbr12L
382ixC3OCDa/D6spHUksBmaaj3qyN6RC7b1ueha8xwQ42d+Hf59TSsSeISdzRjznilIjdXDd/O7p
7cSTpnTqTSjIx9MmWYOIhTGD9YHdsNERnwwwQc3qZWlsSb6pRP61XsEhAOztCisCQAPWPc1lckf0
qqAPPAeow4accH6MuXZIiIcZt51TnGNAuOU0MQ9xKeWNrucaV9rwq1xxaOfs0y1tCiXEbceY6RjD
yHg4KoOmbRu9vVMsnpJd2R9NRXDHjpr6OkcGFAbBa4pIPetn9yB0mymRWh0MfWGC3CIOsiynPk44
V3FfrLutbNnVab8cDW3yM241+9/XSSJAdfzdS5JKHJDRNjmR978bbWninTomt9Ow5p9JwFI03I6Z
pM1LU7WJQrLcGT3mtT1sNfvgQFRNslOMYEzFxHjQ63FTo747RBH+flNMBzMyH4oC2i+CsmOnNOWR
y2N51EbD3LCscZg+cxv/1yaysuq/PJznpTz6JYEik6P1UP3ovv1uiICo/+6JtV33+9waYrrPTeZc
a+Pw95X/bsRvH3HdKAtp/VNh0qke8jVMkNfTpemwjbKdruzzB6jFeDIZzzBNiNJNc2/caDCKmVA/
6daDyDbTtwQKNHFJJLWACe+WFI9B2WrM0bx8G+7ijbIpyOydP7pu3yhYwbF/9Ff23H7nGpvieUDj
o/stNhf1Fr+JN7Z4aE+tOGXaueGQf83+gFT0AAic4yRIrcBA4JcdBuYn1EbtcmtMDM2/K6KVmWKv
wcoZaS8zSfC+1h1xY4+b5gTtuVW5l4FrJaZqOCyf6lPMzW1BZe8lV+aDYvBcLy7pTYgTvhRGqEys
XVRs0l+yG2He0JGjtWSWgf2T3tGSRfQGEbBB6QCquPPKh/LBSLf2M9Z2nVpEQ1sGdpPhDCMoPzGP
+bhLsakvqCPdPWOqnB4lcoTJa8RGRpfa/ay/iwBxwXA7PCb39rPiem4UdDfdA24B3glkyJhv+h0R
UjpCdP08rxIcLzlV9zXD9ivP1294H4KP7JB69Um5FBPDCq9+Y4zNXJfU+3KgS0sSMv2SDZaQZUMl
Zx5bwu+H3ZzcIbEsmWH99LY3yq+02IAN53fa2aFqNsuXyrixY8JN4IzX6R7fBvFE/SA/yUWpkQft
ZYpZVm4m3Yv0IwqY/mpMp/JOfzJeChrvaxiohzSMwJv2HlM/OoX6ITwuh0EGahkYrG+jrc25ea2d
PfJE5iMJ0qOC+U2QP9g3FJLdS/kpnspnN8hvU3i+YyD6kyvfcBeKPVoa0nzcHn7Mjn5JL2hib9rh
S+gbzGXOLjnn80a9mxvScXxk0MDYb5RXGxwHg8bBMz/Mn+mROQ52mmN96BgdbYaEIg0Zs59/V+02
4nQId+kXWGbVYBDrF2fd4EqxN5+xXNBMIkvnPqsehpvmebrT35nSyVcmOYR5crANN05N98yjJspR
im2ouN024ICy8q3O/DTnSDh1cIeBYb7LU5AcVORNj2g9Ej6JzYT4Gy8Pfbmguzdjf/njHlFYtp6+
ddpAbLKj/cf9Yv1/an/Mb+NofSTf7j3XnbkN7IcIpaqHC6dYnkLUYoOnjz5hbvVdi0Kk22gvtIOa
jXukT8eQDP+PeVvuwwPRbSWr1M0Iq33x2g/9o6gCEp8djodiWycwqZt2S6Jf7X8PZwb8wxlBkv0C
ygQNQrEdzq7PSKiAXk1NKqhUX0mtS4P8PNYbFJAYiHxICOduocTimoEmaO/8KZft/KwuARlRRvfa
Gm9cO8LZc3Jvsr9NRmXiagFSKXxJn+Wgf0Cvqo50jbj1QGB7JAQH4Z58Q8mH3PC7i3b2hlYZsoGr
Bm2nDSASPKZb7bP6cbmEor7cz/aWld7AJUpu0tf5yboBo8xlcdxFgXkY6S+srHrrKXmD4j1usblS
0L8P6XY51Hdkt2kD7KUdn2Xc+mF4UdVD/RgetXBXdvv8TvlCt8znOyoBHz3nXvk4YeblTCSMnEHZ
Tf9M5go6HXVt/fmusnX4OyqPXJQWzeN0svoNIQolN7o19+KYPyKvHZD1KEH0Qe8lxnogoQIR+4Ou
bZ+FgQ2WObsvzulnjLn8K7p24dG6FSYXEOPHwSajW16M4G56rYantDlnzH0fmPVOypYfE9YblO2z
ciOU93Ym92PaVu2N/NIeutfw7NIPmgHReuRSRc/YuIvq2YJAXcv/oOu8lhvVtjX8RFSRQbdkJStZ
wbqhHMkCkeHpz6feu2pfnZteXu62LMFkzjH+NAIG9GaqVxZ+K10m5nKLh2bcGeIfRoEOXRLjq9lt
CzdUMay5Rf5bpIGI+wGJ2mG8MewQrQgf2zjNp7C/yw3z058WTy8uL5lIVB4hhoc3Cyt9kE1S7HkN
NVpY4ugiw2SzMOLXlhG1JGBZKR3Ogjvj5OE9BpDFu4itEHPZH3PgcWBa0E6jywdj/xd9arNV/M0w
Ucl6RyJxiPJbpm7xYvJ2W3veDks7ZNo6tryEo28tPj2MCSWJS9E3I3XAZAh0e4DbdR6iRbkIZmYj
lQwX2pc1eKaL4a4ffN7ea6Y2wdfFUiq3GRYitOEWctjWeXWJ1hkkgsSolG3MUZuDkY04StbZB+FV
q/Sor6dAfVN28y48mytWNPEoa+FmtO6TLSaDiMfoeuMtgODWDRovJ2bsuPJWNUyyI4w3DHBIPuST
jAJHWzE/PDySSf1eesiDPBTy+RJtcgJdj6yvfctGXE5bsPmJAdOZd6Ej5w5qP1L8rcZeKAfji+Ul
9B0lsm3WlF/IYyPRmpO1flwMVtIQQ2g/UeAjo3tguqKIRKSKXyRIU/8puUDPTGcc0ve59DptKxEv
oDpmviX4jX8vV26UH/D7kP+SCVi9rOrIRnR+vRTYzy5GZUx1ay2W2ImfDtOI9urTl3SQZHgMqEcE
g1b6m2QHmXBCdAUj3brfovyX1zLOD5xonZPpPiJFUNbnE/3ZepFdjCGQZRQbFoEfybd6rbaLj8K0
Hge+i2szXMfrEWMxlYZtXhngzls6yrS61rQh2udLvWI/2eTHieCG13ba/gnk4L1hQcR36BOm1Puy
s/AV93EnicrvD7Mb7QVp1S2b3bBWPp7BgWkCj9/6Pr5B/Jg7chr4b7xWAwaHwRkSxzRsCye7iSh6
3uvSFrEhrLlG4KcTymbBSk59aZNuKFOuLugVlkhI+uyi7EH568juZAAIh8SH2he/Fh/itUOLPLj1
GfMzEJ2X44E+TWtqJd6FT82uTX6n+yRJ5yu6ZWZ7HdR1fpiuw7U+c/35ZUm3rvD+WkzVLmxAcrtc
Nu/DO7gJK7Zy5grtkD3nb4+VcZHO8288ukoSFAyUOtcr2oChclqeQdmNvrt99al6dcPRCp7KGnJE
dPShZUDEH7tldBLejR8WTu1LZ7G9oh3SLpLiA/0yV5QmQhev5nxqKUp4J58v/vqC/Q8xwLMNalws
2IEZ+W4DdRgK6SjAgx6O6k1ts0hFcr3Q2T7u6aFlOHboNZ2bB53olZ0rZseEcMje11/5eHhmQJM9
5TMn/0CxpE+3ee7KH87pBVQIs64vNSyFX/5AefvtW9cu8VLK4Zmu6rlrz+JX4cyLm+khXM0eHkot
2L6m2aJWD8lQYFhjs++P9ZGYRimx+6NS+otsmX0k5J7g314/95PM3Djvecq++fBPxR12/AK8XVFu
L5LVcy/3NtRJg0+Knye1R3SEZEVCRbND9s0/LSEBpOBxVNtlbgBmo5xEwGOl96mxw7dsR6TniBdl
4GG2H9GuL/3+4aCwp21a/GmU5y8zlF2pB1QjdXIyqq+xCLqf58Mrh1sO66w4Hf50j2pC2g1LrnmB
oHYzzCCaULAv9gBPpEVkiOrQlmGXeGGgCgPlV1W3RPNgMmWHP4z4sVi9hP6mWd9DJe9XfbyA3e26
/37173v//iDysF8RjkeFYSJdy1u05hW+MaUNU5KmZMaOwPZR7dMuY+mr6PheXw3S+N+vCkHgfaWv
v8nVBq1T3q/HhZjgF3r9w1FTiLv7f39arXDXavpAHakFRop7JhNu5F31rvygUtQavHBCSZ/ZvX6h
bNIeg7C/kUnb+IWERr3HiabOk9OEj3q1IATuJffiS6WixZ/yYrDlvc522zpteSWV4TeRwYFtcUuL
1rA92klkt7Wv1X4R2VCmaLO6BpmyI/AkP15dyvCLvW1dB4q67EngrazHF/lb5oaOJ20t6DY6CdUS
PzROChv1cIkPPHXgK2kmmQWKKIDBcujjfF5U1d+6bW8ZtnzST8p2ksDP1oLpAQuDZxL0W/w+rtNe
cFtq0QVjtKn13eoKexduCEbcdh/yBw3SvObTv6WAeBYjvQImxR+m2Ok89aPbPu90ndHgAhbHs5Mg
6jGROjPmxeqvT/xOH8gL9tJdP7VfwuREv237KsnVj9I3Bo/QUO79xNQKzYVVlH/7n3RPk1rlR+3L
dLQDqjsUf1l81N6AHsevh/dYUnhIDNHbtBs04DNP4Z+AUvfGcIff2JPuKXXfh3EAu+bSoWd8S38o
iun0Bt0OP5rf8v4kR7uxUwxNhi+tuXg4MOh3+LEI7AM8dWHJl/pEPgG8V0wyE7vrBiEa598Blys8
MfXwFj3gRBUbe9zuing2fLzWI9AO7SraDigZ3yYJqMh9GBYqQsSv4s+A5C+1Fhkle5sG45rfBgGH
YXlRuhN2I9okhtYcn05zC70qtPFIohOwiFMoczudrMGLNqxKUogeX69JQIPbX2Mu58ClFtzv0R7Z
x5JN+G7YqL+WOnMLrGwborp3G49M46Amo42u3m+/ZG7BD6/6VOx5sgm8XZM5uvhC/Suc2tgt+PmA
bxyFI2Gc2VZlQKvB+X6kf1bW4CjSWmJjOeGZU61ewqbilIObmtxXojyMo0hkA0YFFE8/VZBf65AO
n5qKlAYLmjXnID9jfJIcdRWtVTc6IIPB1T74zyPq1yrxWEamavEtfbAVH38jm+1iKy6xlo9Bd2ZA
WekY1+cKthvV7a68xyfwe6V0ph/DVg4MITZSOzq3ISvT5r4s3P4LOpBQ2fg6DbSWeuLKP+Q1EBQp
CTYdPp+jRsJDSX2Sl3UwXrkbT3/hVbsQQOhDVq3sjD+02NK9dK8iMEjuauUtaAQy9uDSE5SldKQ4
PzDdkZQEbjvhkTnpa5qNsA+R5cvjFagSeJfVNt6Itl09dsBPHJyFDWAmSIcXFXR6uUk+jS3tQGH+
jaqtCFsNiSC9+zfFH+2p7lfLF1gmISuH3CTSzhnQ6oMYgBGg0r2If1jI+w19JHFmw33ehP0nAh1E
DAnnRMOb8PVXujVrnZ7T6z61rwJfJeYIawadTD1Ddpl0+rJ3XT3xMi4rnCI+zl9RCsbYwpSI252h
pSPPODjY9fHBQNFo9jvITNHBcTp+Sehp1rBBL7ylsZv7axXdzV9QBAI3TiwMgnp5DAGAuOHdAVRA
uNF8a18skpgsCuKn7OddmR3tq5kOBfKT1MsBJG7dL1tc/FEhHc+cMqdWW/d7Ushlaiqnv1ZykNZs
krwvwImlfhiIHxW8dD/ccWIDZeiRDY41aVdMhoJBiqcr/ua129wnnLdctGGLsWvm+Ga+FdE2fw34
V86sAqu4w/6hfyR4DtiHiPBhu6CZNpzmKzQ9PC7qVums4jI7nZ/ujNZKO2u+FvfFcWLIUEYKoSNJ
dp4f8oxsROtxZfYLHH1f+9GwbcYXzPLi29K3MeTsBRyKNqHgySfxNTLCOpKK+mocAB1eA0/BUDfz
td+XK0aAnian5Xaixz0Aa9lj63J365/swEMSKSdD4wjdzmSKEw8x+QVhaDAkRAc7zZlwggMqzyJ4
IkQ+Fwd0Ds9tNVxAvTiJQm0fLygVXI6c+stwjTcQNDiuK89uK1pYX3b6ftqXC8JdrQW70qahWCgt
fYWdyWE1vV7ugC2D+/gcltP5tVPg/D9x53nkhCu0l3l4yeTZYRlMW31xajTYoVK2G3zzjFIh0uac
bYe9cVedbmETriL+jmrQ8cgRRPHVaU6meGIcTPGqqDwTJDTxRrL0KSOQ81PFGMwyo15clsLvv+vN
jWHG7KFnEzA/HFG049YnLl9b02eHfrVrKk+T7ATRDw42A4vFKi6DoiSmz5VoPtXGeU7o5XwgLPOX
o9Yc7GTyhfymp2tOKHZRFhYKEUOi1bTa9+Eo/7bc5hOPm67bxeACiYPdpYIjy16oOfLg8gtVFbM4
2aqWwIMiW2z28RuqOHp/COaOx9p6fMaFxVC18NawGG/TfdjypLFhI1pPySrAfSFt8/QsamsMDvmy
XsKIT1CxLKdySYfKtRKwAsjeYLhzwFMrMMLYVzFVvjZ6hf6W9871Vk/NEPBc6OUmR16/Vu7a6BoP
wg5c4iyfJAmY/nP0zGLXsRp/Epf22IOzw6yfFXgd3vXJNRgHj7yxcevOFgluWVan12dmZ3m6YJ0s
R4slFvM/gfZFJAngJzc87LdxFUTGPiNromUp0FVybJMGjZ4ltJPSRuyZyy4s+GuhkMezYBD6gUQl
spasbthybNRPN6FPDm394S3e2H6twdUvPbsWNZS8zhcez93wKzWnhek1Pd3lm3jmUAQUJACw/ykP
TbQs/dRLtD03Rbmq5+gQndUfjfL/rV/3SFeviKPx41pRsCB3A+zXkb7TfURcsd2XS8zkPKMqByyJ
gz64CBoB8VzyYKZAcfz08EvtRX5LCzlkt6A+RzWy6530NfUuwOT8NXIpKOcO7buG++eCwnlw0P+F
h4aN5AVHZ3SL5TKtHG84Nmd9VXxmR9HV709MkzHacKv+B+h3w1K6khzwt6iDaLYlL7ahdR5LYfyu
yqDx0ed8sv2qLMszhyQOa/HEhQ2717Pb/FKLM8CvpYsjuKvaCp8c6dkKWf3K3FY3CdPpHzlWU+3N
5rltBytVMN77IDYMV0QDvYI/f/At9QWsikCWHZhO8UbPfzcMGDeqPRlrEuMbOmc4D250KXgCKPAG
Dj7yjQK8JAVZpJb+F7MDLyxc4CJGHBccGBwTjZO8GjfyH7uuiEBktoVdtGaVMSzoR3UfZELXzshK
sIgJOLTkjv1ieGAH1yu7AgdKVzPkx/CL5GqV7p/HKGC1fvMmieJp2g1gaYXnmRkWq3CpUrr5SGxl
2va7eXm+qe64TvzceyAXmy3sLwKqf7v741he5DZOgDOl1yue2oVO2Eg7bd5PiOPByG3FoTg/skfV
SiBLXg5BRkaP9iozQmkdmZu4ou/xWrI3yg2tXf+1+OLhxGPYX1ks8o/cOlw/C8/6JVwhGGb1n8fr
xIA7K3a4fD/3/H3e1KfmzKaYgp+A37wnlAmuvFQ/5q/FdW786ZwxEuTOuaSpO/JA4umbg4byP9wo
9/DpxPra/KY6EWL7QWZJuoyPxH8k79qhAtA5ZRhOEVmw3DbyO5Lw/NoH3S9j/WjKdtmWGJ6bxoTu
Zc4YgM1jrRpMbIY7ITGKKHyrreFbLHlZuYtttEedEAejS3TTgwpcc9OL7OGxtcpN4irBwnvsF+sx
GI/DTfLNDVbTimYJYfCrciAmgSo+tWKPu1GT2U0h5VJdxJjCvjBs9yf2SIbsYP3Jv6QaqzSSNOy4
tE9gzib6Wboxdj6qycqtn+QoWCqpYhvNR2YFHfAuko88OmLrAuorjOSYPROEt7NRSzKjRnDJuCnM
ZZl75qnrrMfaJCvpgemduGLb6NG3OfKOsZhBZ6wm5VyxsWZgUaANq44SmdBlyaVAJLLuW1rVq/Y+
MCzF0wZHvpFp5XDTqZg7bOs0hzu6PgrTI2Yk6Y4sZlme6fjWEAJLGgvj/GQn2uZvOORz0Qbnm3lG
Mqv5EEFa2fSjgIA21o7wGQbDbfxjFMtQWsL2eRNar/tuL5ieFkOQH56t3T1QT1naxVyLXwBXWu+q
V2FVS358HC9D7WqtB3RR/qRUSLwr0HwyQyoxaJWVPnt40+QEAgBwkxvuMqWgi4lSx+j7ypOrRlve
MOUXoZ0x3rXYZoIdJ/RpYuKwa/jm6XmLQJSgoCjGEdsVgDHAJEc1u/d8ItJcb8lw0khLmmwkdDHY
/AYk/TtoBDCv9vjPcWvZ5BLAX3ShZUrOBETONhJguRJ+SIb/Uy6QHuTPF5GvQbFJQbJX5q2UOw3L
wo46+2mem86vGg9xX0wbnGNGwXfG++GAdlDRBLhmRWLaHgg2bRDFb8Zd2dENTwuhVzPItPy6/glB
LojmjxJJUCGVhsVTQA8/Hxk18dbqL1Cq3JvfQx3wj+kL8olZcW62ZddGCA+bEf1MHhJAD25x/3xD
R8lkEFf2qlXBw0OpzEESbTW38srP7qJ9tZu0t4rCiT5FoOT6tf1mf+VkFX/thzm+Diq4Pt1vVs2a
pDg0nX/KO3FG781qsHsa/umu/o0E7yQ248TpmGO7iwPN9HjS+mV2DIU9aTcdo1Rz0h5Wtbif5zde
Me5W4y18eXstCEmJ2wby3/lCuDKzFVY8TUX/b0HSKYmV97Y0k4ZlJa8z6yx9oah9mAFTYiEtSZQk
w2lACmz6c3NDBfacId1saCKy5jv/Efnyq46AE0Wo3NlYAJ9HlaIcSxcc3U3pV7CmhIwx8aMhPhds
hsz/T4rj8I1o4pcffjmsKAjgC2n8HFJ3he/HRwG2Jjjslo/FgRk3SX7RgvokLbzJpICx0m9yVF5H
loMd7rMFPa+tXHQy2OB8B8ExLAClYT8DGhfSdngW31IPQZa4je4y+xjVvSujIg64e1TAGeO0iVx7
vYPZtIoDznDwTxImCo/jzO228S7Vtg0mC8Sm1KBks9iRz5b9xselMk5vVMtFtXmQ8zKXATXa4tM4
F4r9uGTkvbss9WKT2QvX/AAJMKyJzegOzFQcxk30Bn1KRHpvm3hnF37/Tg8Pobj4qLHjAZik12f2
xiM9lHwCV/gdvs0PDjlZc14HUh8sKDbuuLQ5vjnhCt1hc+1P+Ep/i8OTEmdpfJfMUnGz2Jtksmw2
iKl1X7thKEYvyAnLk5R5cP3jhP/VbWvnMXks2tdezc2n7H13nrUHmwxfhvKYOO9vDlDFxsp2Lk2X
SCrKtHJbZI54QUi6E9iOZJipmdrmOeDXdVOBpBanpA/jSWNdC1Z8xot9ykwMcy7iPfMRxHfy8Z/7
6sxIOEMIIBdgHMi4bRko3C+ldD8Nl0XqhiW1MxsFxQZvxeu+MnAeXwfecaAFWeuq22yn7WOpWUIA
dMRaoLIjTesMLjslzktxezL2JH5oO3nF8aheiNLxmitxB5UQlKTMnWV02Cm47SYBNM6ApYiXohY7
RZf5JClWp9wT02t5g9AQUFmBCU5euEZrp69MxvLFVBn6Moq9Gf8zgpT4rr/pbrPKuFKpXd8SxAbp
memiqpt8jrkdMjzADhWmuvj9tIcwhzAaOk83HCBLyg0V0lfdQJ6SJGQz9WY33zpoyrO0F5bFjrFw
Rw51MjVwBDkkd/5AGKX0o6QfLCEcyDoJspPIAPfVsNNbUq7s/De8iteJ3pfCe/n8ePjpSnZmF1RH
+QTsbu/g/9WqJOJGsuV1fX+4oSss23Ny4uOoTii5sBzKMl7ivQRy43PH22g3bh8+cnr4lPTF0GFN
ZNFQ2+Xv9TuP5vjOImPDk5+edlJuJhv3buwsabloyVzY9OWHCIRx0QFjWp/R8qg18xFO1maQD3R3
9ftQ1nXmmmBCcGUc0Vx7yh1i6acAg0hOcFPmTaGrsb0MDuFuZcZkiqVRbSWcOsayq5BYup3qzyNc
BjYctwg9PWP1Wwi14R9G2TcZcfNwF9k1r15upHUvvElbDpZ6WkF9cfWMf3wcwd0kpmQGfLSlfNS/
yan4Gh/24xdC+MDLs2JeN2HVMGkUMxyN0rVZ17+1yBLhSLeMTXquVMs8muLr0yn9P2YJaOtpQQEi
jyU/Rnjn7vAZye2dKcOu8rpzjK2+QyZki2vzCHc4ksrzg8iYEFb4btuAKMS0kq71df85fWcSz6CV
/sFzLNu3erRaxiOl/jBcou5NUlwi/MnqeRyiG6OGGQh5MLaGj6T7JFLbqhCd/tw5SudQbhRwdi3d
rDV9JVeairDwawxGMDqQJ263IrSXF5e/zHUV2fGhOueFhYNlye4gEqNCwt5mUaIaDXDWSC6PwdN5
Mqj8Xd1Hv9Jxgm/+NnO7tZFFnPNfAfS2BJZw5Cu/r/f47GBW2+YqBsoZSlFwypPwoR/HjygNpKWs
+a0tf2O2T35wcV8A7rSzEC0xVPlwi2dj8tkymlO9irHFXqMTm4IuvoRoGhlkTHfdRW/mdgjgGSrd
XhC/JNnkm+wlf/jO9i3km7DvGKOB6u6sfKiQPMkpV53qbH7hmtQAf9bdO+TJTAgoSR4+Uximd16j
PdQH8UtdZzvsYnJto9GmwkOPMl7me+0zrh2qtQFoABc9QTIzGCd0Ub/JN9kpTvGdZRedRMBm29xB
+VSTU2w+P2mrMxCGYPSZ+db+GoPVnp+AQjZq4h3vMTmpbHin9Dyf0AaQq9Sxg5fEgi0xPGOJfH4t
+JnF5i/ngi42uR/ZERsn2gW40VMROtDKELfoptz8dzrpXnxo1q8KeeTgRQhgISE5A1iu27dip78J
DGWC/ap4sNaJVx+rw2Kp7TPnuR999YuQWmWwkIWs5UDbmwu3vSVXHt14RQLZIX8jE79lAPRaTFx0
L8DylJ0HR1o+/KS3ZU9A0mEE6PCAWQDmjwqbR/X6EN21vfdvOp8W+vbnBdkSfL2BpZydeC2Qm8N1
pl2PrcdZDfKjHrkb7e+JNh/4mhh2sLol9/kHLCaOXMLaOs1C3oHQjeWL8AbUARLRWM0HRV7qO0rM
jOE2K3FdsH1y9Dw3rMtqlZ/LxDE+9S++15Hk+csWwUKRPlLkNFT213rLtA8qtoSKyHnK+6F1U5ia
Cdshejrs0xafUI18hc72aQM7k3/CEhHf6wO6TwHKjY6aFJz0k+q9Ut57iqTZlWSfSNmFZonfzw2v
hFjWVOxXLMVlOGH553US8rcb+E7GhMUOWZ/vxTsmB4AXhvcwtRFkGyHmqd0Kq+y9W6Ki0v+x/HSN
R0ZCT86wfM3HZOvjLXJi0iDGgXmFwiZt4rGVPsB1f0eqqk10eWxeErHIIVoqnJaL3fMzXvJozeCp
NzQh8DYkt3VWvhE47pHPudViF6KIRQ93qW9kViH6R3rOvj3enrC7oFOr6IKiQ9joB1CBFgD+zkn3
nmUr84Cw7IDM9dB+PK+iU1NH5171yY5N1gu+FYXlo+w4QThp9BWqIfWJDA0g3KbQlJ7biCjeA1W2
sZcmeyS8nPK4PkzvzUnbD+vaz7NlotoGle2l9tlgdp3qCevFex4t9TcRAQknM/DH/C1gR3EQxaxT
0ngQr3loHoFZqHqnmHAVf/IXDjvBrTac8QLXXV/Sy4LQD0S9IP7W4kyCikn55UZOt7rl4fYROwZ1
LYgx313gLrKgVKe/ZGEvbuk7DUPLjWR0HU2T+9zXbyk1B23N08YfWcpUym7x037SqSa9n74t7q85
WlhRORaWbeHEYkBgCPVkOKwf1VsqBvq3/p0R+s6l4iJuDIN8pQAaPbnRU3U3HH3j5OoQV+LOoNgt
7Gw/YA4KylMaPN4UHszONj6FPSddoeyK6OOJhkVhcan0U0NAWlE7BIvHMckPgxKEMWkvyJPs/vcJ
/3elhiDwgzKjBMZynmAr5+h7zFw5BOaweXzYqXPTZTbvULlPyR4ZZkquLHlbtHoqMQ9WLaGWZZoP
4DboMrwr4BVcE45TBFHbct36dn7ntQjNm/g+W0vv6vrK+Cgkt/KHr+SxJA8aQfZa00kSeTXUygMq
4bUhz8Q/a3xmt+Cwxl1BWthpCtrf0cfMxBPUv7gF7b25ZkhUoyAuN/hkiB+NVWJJArJXMVUho2Ln
Iwe/RMRn0LTZ0ve0irFX2Mn8KmHpbsAtI7shLYyz6olQJgU0Hy5juzOWJrRpH+C2LsYN5zS0tBex
4ZDZPx2j2VHG1RMRhL6SO4+KhDdc5DcpRDJaWQIR4mm/xIgncahARlBby6/L/5TdbEeKfCGs+/HQ
lsck28nFtqgCsuClEeO+MwsXYVgO/f4xEaxkF3CQJcTEauy3Sv416SvVRCx2mUzgGmYpPV4yRGoh
igSV2wsYQslO2S0zAdFjr+R2zClavc2CdFxEdZMtY/jpHcbpIrvLb+pxsUee1BHGz3gtCGtGVQsM
prEelSeVn5G6bMaNNqLhuLAxJ/qyP+tf/f4fsd+9KP7/8fz//pf4SsQvBSGj//uL2Ixe6EiNHo4f
wGxNfE5Rh4OP/3T573tTqKue0Rp7wvwXS+Y5uUUHMJY2PAmVACinz2G7SqKhA0rhK6NCUT9MkrZ8
1hviMegV/33r31/KhFo7TQu0/e970vzgrwmZ6/7zY4uaHIInE1lwpAEZpHLjimPyw8h6kMh/36tf
f/HMkNr/+2NqsB78++p/f/Hv3/3nR0wmGrObJ33r4PaEe/z3srmpsOO9vvz3T0lypTFJ5WxFFE69
i/rlWNGNqxNClS4MFN6spCemXzMk1AujluFmhS2nbUtUnz45+sNNzlk3betoOjD0rsWbx10rC0Xb
6Y9kl+fx50IpjooqfMpi33pqrjLaAHqDGUnLhJknNc9rF+7Gx8hwZaalgfbeQoGkHXLrRy9HT5dF
/ejPbRN5RVrS5IEgLMjW03JksZOSio4hSLQ0pkGb3KETzZX0TUiyW9GXw7JPqE9xnHD06ZybepdA
XDXdGBQ6zHYyfDJ6WV6rIbIogqgmU3W5K8v0wTXSxN5rJBNrcAs0OuwZCSWtFxrsA46JH+ZGAQgo
XoXpeiJbyqynO66QxspnCo6OFCTCBX1FiCiM8gTKMkHfqaG2aBgs4E4dssZm4CDMGsDmgTnCeRnf
+lRmwgJHDEaSEHqgW1QV5keSZZKURMycPkLDxYvk+4nwckH+uJYg8prVFDFd328jneAEETmzjnuc
lEVvnuHLK2YC2fJs/KSF9kkyFMNhEy0kpBOjtYEyYTTRvhC0tkxRU6gG1F6vSJIjCS4bniBWOGuF
4UHHuiPXl8f56U+PH3N8pEyOhXtLjgxfaBvUYnVPG5BOkTOq8+Boz9ePv7ySSXxJ6v5xDEuihEj0
PpBwQFimok0bIy4f/qOYQeKavFg12tc4BdpDWDEUgk2iJPCNS+42pERaUpLPblJ0t1CMq2VV/Ikp
yges6jRNYz5Yc6atFnABPaaHRAJzqDEQv6VMF+na116TPz6TJ24L6S1laB6giYloYW7pyDPjThBE
68uh/rWI5+0k54BSpoTyWCRUM0Fem/GJIhVsUybikTQLskfzMgyw+lL08qgtDaVzy34cg3aaUXMT
3iQUcIqKXl6erERXGiRwSHJwZBlxZMZmlpr5H6mh9boyJ5zuYCJmMrFBP3g+woHZsxrhip6YU7sa
d7bA6k8top8UM7j/yDnbMuLmLZkl274mgjyFfjOb08qYFZ6SlGpATRsi6zkLKhC0ZwtBVKu6gO9T
ZzOQ80+NLHlXrtObkcgUciFaZ6M6iRktQS8wRL7rYVVFcMMo5WhLlcWpU0lqVqpMc2q2srQqNBKU
UPIP+5CF5IQ9YATp3M6zIptUIi3Ye/wNQtZtpIydW5UZTdc9qciTIvF1IstWDIZG+h+NfjiXmf1E
dFvKKjpDktfHNhf92Q41DtSyz0u8sPpa5wL0T9DDAhM9Nl5Q8Ihw0cCUkfjPdcpINAqVoqHqe1TZ
YYg+k2ZcSSq6LxGRAVtsFKiaaU8qNESSDWRk9lCkSXSLSyjl0sglq5Qzf1Kazk5IM/flTn14DYkw
YGCQ/z0Dxr7rWU1ogLNrPc8XNduPFdRUC4c4ZhPi544VHL/MowIgVgnxmSwEp8gm8WCoRbsrZVqY
bPwWDfFjZDw6dDbDR4Qpc5FlfzUlvf0qjMmTkCdlZ6pAjoJ6eegSZ/U/CdAE4ZIyD3UoHmhwtfo4
FoL6kQE3ygpcpQEWHMW9l6vCaqCIkPHwW0ZjtqusT+5kU6QuJro1udEGqsgZ1rqHIB0jbAkhKpFk
eh4WUmuZuEfXpQJNzOAPNFSSQgT3s6y9hzDtZEKGZZ1YIhLXaXtq5ZX29kD8DmZojCVTnsdk9hg0
g/3GiHcPKZLfRLm71XJ3Lom8KjviJttRpI03wCdixgm8FRUNqAZpP2t4d8UMsJ1uzhiqitdlf5OF
8CgwQw7OWMhWaBExHq9jjfoiXUCSLzYhW2Rp3sQMmDIsSJbUcShI6dQGeOZdRm6dF+PLrqB399aM
w6VoUA4P+leuMwKv1Re+Ng49URtg8Iwr0Q3ZYWIrpaNcxA72N4lIZaTmC6lk9IRKv9QxdE6WI92f
o+6QVE1MGMniopavxL8cnILHDKVcMyIUMWeHyW4vpZ/dRPh7YJyHR6ovc9PrI/SGD7EhmCIZLmJ3
nEgebMrj6y2uQiNmUcW64CtTaBF4qbFO8kuyUGIvJpliJSdwNDUjGaBx0HiQ1Y22sOVRzMup9RYd
xfQD4qMn7hgJtGiTASTYcxyFXt9rO0IIEDdraukumDHRSTEjNJqcRIFiCh7QPIPZ+IYqz8TMzQgb
5oGkmIKsiKTIwRiNSfOKrMEgwouMdDhd6kgFbmOGMnB6NwRbvmBqBnMgiOCeLsS2wJaAdkWoJEuv
AZermaQwYQL7kkMREqLVrrkIaFCYm7kVZkIVUU+UQ9OiXMJHX/UpJmiclFqUuyWuesKtsPalESh/
pYUdUw5JpAjpwrDvJzBotDAITwYkC5EJaqhMdeYZ9UGRKsGNNRGSkNx2O1VBPRqd3q/nhLUMiKfY
WEw4EHM4TAEtNsqR59T31lNvKj8ieMAydO1tGsGMyxUD0uFiO/j9xFBJkSi5NzVGmUxgVGBkaGmQ
QLRLI7PHQwTyZFleJRN0WWB9uy2AWplOCU2icF7kjemEZgHJSbjos1WLk/xIL8KT8NaRDTnqmgEc
nmZEfMhOF2F6eTQpviUOk6I2rk2myZdCfZsU5qAQ/RYIHQDmJGY4tlryYGtI18okIs/UhtvUmd9h
XpxId5j/j7vzWI4dy7Lsr6TFuFANLco6a0AHHK7odGryTWAUj9BaXABf3wt4mcGoyKgu62kPCANc
0QXEvefsvfY574f2KEJguvQDVDMWR0MNl+xXJvVDThWqceyTU+RvRhAslHe6+GVyGYkbOGhz/zix
B7KzMqxhdFeJ1sfZSumVTmMCgW2TM/ZCxzXjvaH/lJv6C/Ap3yGycJNYARPfmBqWJmcZajTlU0uN
p7KpFXesZG8U4JFItXAH5i+uMcD8rxTdL1KkC1F7N1vWHtiEq8SIGlSl9u0aWl+OP97VQozkrQBA
3JF/Go8UsaTiXEFMMZsZwxjNgypXt46kSDc979/tjLABgQXwSIpep9GOdia50bM7YUW/1UnaCSeq
SbnqzH5tDd7QoP+RWzrbupxBA26TfRDPQCbEpc7K2C+0yI9iqldKhIqfbDZsSHGPWXGZAklN5oH7
VNqBy3TsnEOhTHurp/rSJKVLUoezlSua9FmUgBS5Nok12Jgh7VXDxMgoK1+G6D5sueNh4QUZ9HRk
fMcXVj0G+Wzv65Mzdvr9rJr4bpWrKseSNjM48ecnMoT1LQ7weecohyqmmaMH7LXKbJxEZNBMgXSk
WGiFAJiQdECVfmzVmnnOpQpzDLcTVtLWwM8PCNuucrI2ZgvdlbgeHa4Sgt5PW5vKxplQQ4r+SdO0
ZJ9l+QUhwqhC66oR1NcKPzX8L80DmeAVuH0XXJK1n6z6qI96eFcl5NvAmm8bpIq2pptbve5+WE4l
TrnjHCeH6YpjVP4w/iiMa7UCHIVV2JMsApSKKWYebT1HinHfZQCJe94rX1OCmjAPUgaQ6cMU2u+E
eRg7bdKcbVt0d0Bzw1OucyorwEAZqQQOji/UoE5KAMQ+MqpXWIEk6ubtS67G9DXk8hwHtYEIeCTv
h/wu0l+Acnd8CwBMmZRkWJq0e5k8uCoebsKK2p7i16Etb+1yICObkVNdzCdhRJ+WyAkrCN+DlMpO
kE6Gx2BsW3TVBLxOOecRWCoJGLi2BQiB5LiiqNYz6+Xk79S3skNHhXj41q8WZW9S93vHqqUNJHcA
zLhl54EiRsjYs8UhUhsT0L0cs6IdA6dKWsVzjPpYy7lXtvYrwafwsTPJTxVqR8DiUQq1FN+mSbo0
WAseZJpmIm5f8zFpN5Em0E2K1PINhPnp0RxUptDqcDQ1rh9dBNnNKnLWJrRzcqjBW4nRpxkkx8Qx
Uo0mhkM1fMjkeZAaV/BJb7saD7TAUhYpU+iZBuZQMcTIFKcw2QYwfxGRp/dAyWJAW/Rq+TXIBjRS
b8hgBik5HSNm0dTzyUiKmXbswexcFKum3tVuU3k6SOgmRsCzlCUHhucF5VOSFzwuWnAGxJ4j2blr
q1OTbaOpXypuaAU5eNA4VTmQXqL2Suj6QUNbeYq6W2oKjxL5eQT3STst4AeUlIYayNj/SPsiJZ3H
9hjNS5u2k0/BRLdWNnJUkJQbJ8TShnlrMhs6KMatkGmIJdNTEvY7J00oHURKts1D8q4MDnYVSJJ4
NhRJ3xAOhazWWfyy7RPm7vGoLqkbN3pROMB3512d6T2KWCNaArhuh0Fh5t0wmAm0hFJobZ81k9pr
KIXXJEExWFbYORmXIshpr9nPc9cOHfq7zrvd9A3VqOSoSMMFKOU1HxxkWsuETRItHvahhmFPuJCW
Epxq8A31YEIhqKMStIjfG1GPD1qHtGTi+5WX3z1AT6pBA1IDJ3uWTdhbkQTwslt8ijmgwmwCppTX
kp8RMy5Gmb7LCOsJfsteJ1ttY6RNdj0udb4WnFkTvYMiPjRTlx4du2XvsHXaOk2IywdJq820Ipw0
mtYzbluhWfsouSszZAxh1H2QbfClNRQH6o5Jj0NffdSJe7Lw9heCb7eiOLMNewQ75GuFvlQyuQBt
hJd7GpsdVwEM0I2GThc9olmb4joqyd9xDLGUMvB4q4jiYjXoPbKPEKzOarHvG/R1PRHXzLb1jdBQ
k4P1tP0ejUuD8NEoIc83Q/M1ceo1nGg65T3Qz2RqTESMqI+EYwSuHgTi3KbRbhjm61lW02Nho/sb
5+ro9F3rVk2AdjCIPSMJbtMG8TVpSEdtae8YcEyv9Lx9InmcFpzsmuJ5DoHpAgR5GnQNMdfQwq8P
UALxe0Y7XZpRxYy03AsjP2pFj1GqQzs9TezXubTVDHwN05OWgZeFLQNDq0JZ1XI5CNnrxVzKkNqi
wGUW/Iw0o5Ib9WOu7yM1VrzlrA+CiGEJI+P4rAKHxDxASAXCjkpFYVhN9a5Nwc8oUnAvNzhEZvrC
fLBMyZ4zU9sOSzga3gpJi48MC2+pmMyILYRfyOoXJ8rPaK6BnxfM7kg0JG5ay0HI69JV02m019Rs
Q0Jy6Zmxw4TWdh6AD3EQmuyoFs1CwRz+RuVkgznL+pjjGE0IwvcekNxWNcUrDqqOH7FpTmCZJIKO
IFhUxbiV6oQ+h9RFt5P5bod3WBwqalLA2nrHs4T6Q+5opoilezS9WOQcbzOz/UF+Lbl9JCTqL0GJ
txQL1kHu0HlkffTWyRSFEpgBSZm4sSoYVhFk4rV1/cIhR4EpgIanyfpro/XiStEQnspmoSJzl981
U9zPDT2NzgRQWiIFaAFIO4CqMpF+RgCMLzNSfbWkVVYu81iDKZzCGK4S4UnCOGELSiBjppyCObbv
jYaGiKB5NVH8CrVYOVul4pbg1Nx2QKqZVmNxP2vyu10p0Ttzm0+DZLNcMR8Kx6CqqbWfXN9ec5Pa
i9GFjLJuyrpvdpQzjTEct2Edv+qyji5r3wsuqLGOmbftKatxajjlKFymAt8+cT0xDD/fCBnEWLAa
Gk1suXTRmtDLgyUyQE7K8B6oRNmqKMXLgNHJFDQBrusBBHGmbAlBWzQtylsWOI/FnOBfydaTFc2n
YDzHY/ZqK63wZ7Cop3oEFUbupuKasVwiyKnfBqGDUOIoL8EmehMsvKPjkEGZMG4p56bYDkpwzYku
IZnT0a9CUuIQQykPlVMzN8xHCaknpjijf+HiFd+mYwep1nbubYD+XjAHqP7r9tEuCtecSDgbyxpb
aqnd6x3nv0LRGzcLiVaSZMlHo6pW2J8CO8u5zlHjGTn3FaPcQB0ZzG3e6IemLMydhfJAy6zeDyQG
oTZOTi0oOAvlMn4ERklyXOKTZ6o3RJxR7E7fk0QJ+T2sNmmRODuNscUhLPWPOJecmzipLrOMqVOo
2riFdAoRy8bxkhcM5HXTMxNjG0CDIxaRnqVTgON9FwhPck78G2aENdpeyLBWS9cheNYKYnZnDZH+
QD8jSt6aqrQuNuVoZg3TlTlYTw7iuxyrH54XffKMSvoq9N4Xpm0yc5NurL75DCm8eWWDVkJU5Kc7
KDGAn4ebOmDYvVTtidcut6EFGFZEobUTwYLZHaHgWfRIDYJkMW0wOLAkFMWBhAZhUjljKNSvwrlR
kbKOEK36/jUMpaektAwSQJklR1Xxok5zvlON9BgErbyZBPZDrV9Ell1HFC8+fklwIi0Bge209tJI
NiiGMKfOEUbGtv3RAzxr2olu0iwwdZgNvIK2b7lYSVDrFLw8ckF8vREX9PZnyhEjV7hNojjZLlFl
y6tVvlVplD/MfgkQy41XB2Z8YifVj8QcSQ+SzmpjnrjWXgS/7FMVGIdR1rJNBJjvkLQcg/kCWS9e
RmbFu6CBIyOhZihO5G98hAnS91xw8u+wZXEhISHKHLg+m/VHFhL3ECs28uJyIe/89Wo0NbeiWwxV
hpEfRscok5v14WFt2RON6mUSMYjJZeJPEub6oGXxvZnXJkyEdfvX6vr0v7z/++nz0PC+vrctmw6j
8BVJfPEvIzwSwK5Xrva6ti5WlnazcLu/N9e19bb13u8H/+m2P22ujwugzVTDhwKRkCQy01tB3EFa
8Wmm5SP+Wl1vXbdnbeQuKYf2oTqklyzvZF2wd+G4/d6W5uCf24SqUDts3fjFymdAqbO0cWCoqRud
UuaBlOKZTyl1ez3Ir7IKMGgwku+3ImjzAcJcJEfGYQah7To2Q5p1s6vnf9yRLg+xTICs7FS77yes
D1s3JYpCvimi43pTbOj6gQxpnGy9nJIuq8HtWR+33rMuyryhdcuk8y6JNYzboEPZXN7GenenGsa+
VD8mXTUQDDsD7lYTrUAMRezIwAHK1kIrsmqa+UHGtbiu6P7qSXffJTRohmZqNmZJ5te6UMcOQURU
NjP6xhmFCNQZq+w+RwmtRWEbVD8TBfYjF3C9oWMWtS3tQpI2UmBju3ihOCULKKpYd/Blc70tzwXS
7d6C4tlAmS2VAXvDes8QFsrsBUQPZoKq/PfzMvJx+d178xAARyPSe3mF9bWrUFrII9JAeCp00u//
9+u/rC/76zHrXWNHJ0URBa7Q399U+vs7Wx+93vGH1/5v7/5+hcpOWt/p2/33Y//wP0uCSOK0OWYK
A2CYWZz+7ByQArmRbhQ690JHuKgq+OysqTullJ7BSUHPGGzCbXIppnT5RiYtYdd1QFegjPYA2os9
6XbNSeoFXaWUPj7hD0M0eEmXEbyIbqUuQXmBWCHES3obGvnL1KP8MNQ04puMoX7DyIUZp8EsG1KB
ZJrUxOhZqgEzT6fQRggwMIgGp/UDeh+SSSmg7RoKb84DA7DynApOaU4tI52ViXft0sCtwqHGrESz
figahJ82cxF9BGrQwvAo8p9DSF51U6GBYizg9ul06SnRudjlUReZ5UNn0kCoSbBF6QPWhSqZy6Cb
fneHX5GIp3Bfj8q9ahU3DG/bzZjJCBHiZJdxCd4N5NAAOYXBozAvk4nGhsGIn6vsL5lScjGLg/48
KjSWejqYikabrl/U4BlxqEM5Ti4hHCPGNbTExlyRzINBkowp4xrux4RQ0q6k5lLSWwySmyiYs00+
O0holO7TCFPyGZPaclVHOZaR6JGfkv5OYvkhtDGAyJbznCKr7OiDkIoFoDXsUfSQC0Ty9FtPbs62
Kdp32dqmWdbRaDTo6KfphZxoNNFGhYY6wq8brHTiODjqxg/L0N7UtMc821JM0ydlZ5hox6MSYUB5
M6TIDa2sfsZlkBNVB+ek6cLwqrapkyopIZSJ0s4AOTg/SHo57muLuUNID5Zg9uZoCelMn6AZuoda
ZlysMDPtChgmcJ43NIPPIlVOQrMN9GN94nV2eS115JgJI7iRVP29qJe6LW9HYhemOKISbpj0IAML
jDFpUHxZWXzMAoFxPKyl66ighsblDKYQyeJbM1PPIZQRTR6A4baUA2okMOCM1U2RKi9yp/00U9LQ
QswVPPWacgAHTDRfcsm8H8xmvFB7VKEXe6mBAsw0LGdnwaOpKYYcJF2ecE2l6V6xmQUVjnS0gvtU
H4zbLlO/DBUXf5w9AvpHQWYW6Hb116GVwaV083O0k0JS1uRZTXZ6uuh6ze6DZuAy8ROSZxNGdelK
THxan3lVwllNy5WZ5gpjVq2gpY0Eti0s2aWNpXplan2EQxM9lZS3gsCpXBKut7UA3BZQ190GeXCQ
05ggt/xRXUD6Nd+QRGQTpc7SeFTK7pTlDho4sk5dPRfY6nRjN2iRveuq4LqNyCfR9YLzSEmMxYjB
HBPW2A6vddb8kCveQV4hgs2D26pULm00MvXj+x4kbzAYCmr99KmkpkQCAT4BtaWEJ0UKahp0WCmB
e25iBC9RjKh6LmSYOhD6N8CQN10UXJezSa2X4wN6hPTBdA1FhbwvgBdfhf1RR2EnMPa0DUglTudb
TUDjq6Q8RFOb1++5SdmghZDoaibwPR19m0JpD/FL2m6tWRf3edegMkwQyvDdImDuIunMmB6An4Lo
diqOnRWHF6vnmhzSFtL1ONyOmvLDJsgQNUyB/lJNHyc97v02XVJeIss4D1Hw0VFC60l5PJOxII5j
z/uq++QSdxX4QAIatnRNOLrHYUAWM105A5Up8POWB7N3a8wQtCurEw99KWhbioe6bWW0pdFPVSNy
t6ZYsO0MNL+joiqM4XlRusRoXEh3RrPjOJtm4Zq3eQfvJFE9abjhLaqu2pJc1/SUPvSxrf0CRiVt
fJSwxDYei1B0oPNQkyLk8GcJprBIMFVAA8pTlMZma+R7VQMsZEjRDWRRgUZrISHQvdsGsNH3HQHr
9YwujGbVI4FpmJqGW9G280a1qX1MFWmogRzqBzKPPhJIqRTais8xAUkoGoKJq0F+kuS65VsHgy8Z
kDLrbjrKho2xrbe2Q9JTwi81CjyatWBAC8wW9Xg/dip6cD2mWiy5s1rNxw5xTWaE+fUiMmPPtcoh
PqXVnHtNnp+ok5IhvArQY0DXCWDmqbYav+/Q/4txTg9Tww/tzC2U8Rg4TTUElBHGVytFA5KN401K
3f4gKhorBMEAzSART9Lg68sjUQYIXsHcv2YmzXTZTK77WUIfPWG1MFUsTHKjbUIDKfw0TKe+SbJD
vZ1EfkvcFOfUwnmD9ksxv8PiazZPqS3HaGaqe5OmVjHHUERNrsy5ZH2ay6FqqrRw0vzUCA4ganaM
9ubxPZDrs5CnCmgOnz7B8a7IWLLtHAtyHT0QqGUoSHWJjUSXk9cIEaCA8nJwuE3gdrSZsUEtt613
zMTDbmtLfyjbLiR+3HiJM8iGCYk5h34h2IhloYgUM0VYPEZSFB2ivHEOkz6+RBKgirbQpoPCaA95
CYtGMkLPyJETJOigCEsulH3tEJS0VA/JGfTHJVpHtpgc1Mwj7bZUfMJguWlZqL+vrZu/3uLyhDaO
acx56w1DpzKcG5d3bgvlQUozID+WkF0bbzm6yOd87BYseOEzfJwpOE1pd7BVm1Ua6WTGmIXmKo4E
gKRx/AImYt68aiHaf8VB57kO6deFbrMrqMti3YSmTgWdCZurd01/SIMfod5Dxl7flNa2glTAqb2N
lj081bkedEk6X5lLvKCxTCJqFXRJuSzWtT/dRoQd100Tg1GjJhQn10QiqWJIG2o96suUvIi+Z0JX
LL/l96Jdxqh9bIQbmY7zRq9pdu6Uhcy6IlLDNGTOUsj+2HawEpZFYhlImdbteIGyzjXVGCfTdqY0
pOjqraFC8QKZNW/uhs5W9qYFscheFnOGkFfq6mwjiN+CVAUs9tBXuM6a0riOrJIThKmqh6kvtcO6
1siSeqiEWVLMoBQbLozYGsg3YzGDKQdb63tY10ymuq6pI+GK4hOR2sqha23lgI59iMxgb9TQTNQU
0W9INrZKuVKf9pF2R1ukPBSKXftRYgNla19nwTiPuV6+oW1Q8xOWshuEEpYdq9UOlapoh1YDVN9z
DYXejvrAUjlVLuhkWJeOBWV/4YllATSFCkFpRbduanXiLQbmMvQxL1UQxL5CIiglbqa8HhGhX2KZ
x6yLfllTRICYftYoDP0Tk2uRN0j+JQWRFf9eDAr2JYkLGlSvykGIm8QonFlQX92X3az4I/3Rw7ws
1u9/3dQoKWY5xRy+7hCA3vIbMHL7x8IZYajYaAU2s0PCmpUxIVIjDVGp8MsexUvNgNdZQMLfO+C6
OSV4ystpDty+te81TbxWFZ66YV60ksmctNtIHt817PGc9629GKvjv+X60EZ6J41nFRjh7Owp7gDf
DLnyUrMGPpn6ZEeknoU7TP4xf0ZMIBLKhB7yaniOnvNQv0sP5ZHWlIxIFaX2MhaEuZwwIN7gaLJO
0eP8Cl7sc7yhYxE8Rg85Wg/fmiCcbvIvIIrLQTn6lD3pIFb4kmgFEIyrkyvDwJ1mOTXWbfdSLMAx
ECRbTurzPTzpRgB63fayD9UxGnby3XzTfZRsTsgGySnzyEmq6QG+qhy+CmmgbvfCvzLpxSH/aq7k
O8xoNAlz3OAIb8xT/K4wi8Ge6vCkGTkDfmPpiHeqSzxGzs3o4whRdXj/H4hhgNVUgEYflNdbAFZe
fCEb0rzCZozQ4kGiUiptsZ0nC2jKPk0f4UU9oU4DXODhj4VIkNF6/ay4nBFMd29+Gmf1XvqhHYJ7
6vGM9VrsWBrsXeLSTowZOK2or8nzdBN8jnjDnwUM7M4PT0q81zHw9xvBSdtkIrnVa3KaN1D2xQn4
7Fwx6b4qX9gPcMDPdCfoGp2yY/KO47IiD8RT9C15GDocpQy9BcZeAA+9dEX6oYUChYoa6SYXRmKc
N5DEO7cn1Bb++B7WV8bdT6fbdhNS+dOEz9uuuRju9HrnWPdS5v8B1375xTr/W9HnlzIuuvbvv6k2
PHfGhVNYFvvPv/+G8EQ2ZIYThmUjTVUMw+T+j7e7GOnM339T/q2qR5FkmoJRUz5UEpIVL/2SjuUu
fe8P4R2U0wzdwlYOLrHlTrlPWdE62dfzB3sI41o0etnCdplMlzS/gGETsWILJzUJ/cjeB8UFZqeo
YKi6muRLDrmyNuMGX0Xy9wLRBGXg0/wF3W+bb/NXKBzXeEB31dNwm9zlD9VTR8Vho7rNz4RoJPsl
e9MxuPjDOTtw7UeHKbPDYqzfaf5ER8K3bjmZoTUgtILrLKeAK3z7GsamySfJV3c5OjZg3lCWzjru
qO7JugbDPFLNPpmD5/Tbn83waT7kJ3C80RfGBAwN1hcOKPI4zCOzNBdg2mvyjhhSJgcOafGVuKex
8FDzo2O1gVXMPRzV8BokZP1IyfYYZoOTccsu29F+vENsVj8jsbDP5faMUQKvLrXhjO/vgCTq1YoZ
ZO+yd7T6W+lWe4KCuXW88Of8Th6ap/nxQ7ZwGtUXm3zOU7+Xd5Gvn/GFEg1cbbBPeVjvu1swgAie
8+cSsgiuF5RNHnJnzJEcpxZugPfE28T7wgDXesURNt0sCIAHTd78BEwWWx6jA7fbxO4OmCWwTzrY
EQbCY78YL474FMCpewqBnIB8GOmcKJFDF1/oDey2yPjOk8sow5XqHUSGPR8x3GoX5ZNY+Ho3vjEF
561yAfeNQ/06HZ1X5pU+I7ctY/OdhGPIXUAL51fjB0pCFKLeIfFt73/Y8+W/2vFNVVZ00zIdR9X/
644PyL5F0aWKs2oPZzxLZD5zjmH3erScF3VRmBLc4RY/sM2gbMJo9IgjqV2I34tW+X94MwQh/MtR
qOg6imdZJ/vgz0ehkXSj2TiDOMcqtUL+yAaNCm/iKwLRhsOG64eLz44IauZV4U3V3YQ0cLFZPuIf
iW/Wt/P/a0wFohyV09b/+s///TH+B+RE9617+9vPoou76fyW//z7b4/dW/THlIp/POGfKRUykROc
CLFUmIqhajp7gvjZdn//TVIU/d9l8iYcQ+F34bexvnMq1H+XFdWk1yM7puKQH/Hb3/6RU6FZS4SF
rMmGYnFeVVTj/yWnQjX+9RytO5oma7psajpxGdqfztFlTc5cOdnTtalIYFzXRAhiHHDifK+aZIxn
V0Pc14dfq39+gJ75GtPCfkvNc843pTVf4sjA+umUnV9YPW0v4TwNpSG2fQkrf6oRlqHEiSx6t00P
YKWRBJlLFJUkZf4aSynGnzMDhZ+m2G/HNNmWjWRuJB3xhzkC+tEaFWSXFZ7zGdMKLbbXSJpfIiWx
rqhgxbtKX5hWYvTVvOcCQBzIxtGV1s9qRAR5n2J2jQVn3vWT2LlTlDfrqqSUMGLXVT2foXzacync
IaCbytQLAfp615qW8eur+MPLrHf94VtaH7XeKJvg5VvGln0SDbK3jvQVYg2Hl3U16EW21fXowVim
AOtN62KNaVijG/7qNl10i7hmeQopDv9c1dcJxfrM9a4/JT+st33/m2J94rr9L6v/9/++vtD3vyFV
29hPcTPuO0FIiLwwTNe1Ydlc177vaFO8P9+b61poLNEg6+r3U75fZn3KuhlhxtnIMbiZv3qwYpgz
XaXln/7hFX/duj7dCJckk3WVkvJAgsevN/un9/T9/9bX+tO/WjejZaegrkrN6ffPU40607l1m/YT
lVFqHYg/JqaUxbqM1wmLnrB3rqvZMlEx8xrjW1P6602/Hlgsd3w/5NdrrI/+9aDl7u/NP9ydrj2Z
Xmea92t1fdSfXm7d/O/vXv+F+H6XKJPxETtxia2aKBZKjjSN0uWjrI+s12aPI6QKrwp4x1/ba0dz
fdD68HWT2BrGbHfrresN3680mx0lhnU7W1tUvy/WBxZrb+n7ObYECaPPYXM2kXSz+uU6pcARSiu9
PvxaXR1zuaKCl1xuHAvMNJXhIPyTCJcwFEjEQ2/prpCkwU3129ygTacUeXsI7L49FHF7siZAjlYn
TbsZPB9JZDS47KWU82tVWYonBt8mxp+lZvJrdb01gq2gJ2Hkr1vrYn3i+rjvzT+85Hrjevf6wO/n
rbcFKqKxMinwmYYz0M0hL9+HqSbpgSSfeZn8y0WmL3X1mMC/7oe9nMTXhbYm+jBxRXljLrcib4fu
WtJnpJgCmsaJx4NOVtGumCHMTPV51uuH0sgmV107zms31zROTd4y+18ibuzlc69r34v1tsLUQNeq
MxCv5fuYGw0PWl4nnNgb7VlPaozulmLuoqbW/DASZOyGLDJTgUcwKw9xPgrmJWErH4IheHBM47al
Q7Spmq4jM4QBeSxq9OrLZt7UxIvzKdQB6Mg00htOVNHBZbBx3abUN9EOUqeolvqP1WBJRLeESruG
UNc/GdrwppEWv83bsMb02qM5a0ElO07HFULWgu2oEDSA+saseszF9dyCkK7bgyFZ/1hr7UbfWYC5
0HvwXccLFtVE6j8tJZ9sqfO0lY3+bV39vjEe5BtNRDP+Y46gdREtVZnvzXWtmSRlq6GDH5Zy07pI
owYrA+U9x8pwlUSmLB+k8KZGEOGbjcmAuBIcAlPOKJLMXQbqzLSLpr+ojP9+7Yja8st9737r2nob
7QdAUANG9YymtFTSz7WXo6DCRHQwGgfXxPf2ular/cg/c8g9srXMlaxhRDNlLb8w5ir4iRHj/XU7
srlrrAN+FUpSm0K3OiRfAYyMCSHIVW8LEDvyrI+HX6sdM9K+VffRPG+JVAPY24BNCyvZvApDDsCF
/J0uDPB1gVBYX+jgZg8nvFuI4e3CDo8Xini5AsXHGba4FW7BaC18eQ5kXH4jI5qdMt22yXa6x12i
YZa9H3/Ykb8AvCAo4Dp+ynbSVxn5oebWaItUMIWb9BPzZXrBhV6FaNZ4LbeRd1P/4n1o1RlfmN7u
GOPLkTfQ0/csQmLwwBr0xSA9FJjj53MInHryav2zD95QqfLSSbPRHFqkXja63TJhAPMmR2+5hhWM
XC8IU8fe3mUhTWeMQq5ZvkTTPp9/qiqZR4I0o0MsaHnskbHINPpJDkKQbAMW0R9NHa/YXtOOQ/hs
/TSr/WQ8Gg7mJa9Rdk1yXZpPEQCV7BREng3GaTrq6amIrokCh65mN3h9cQRu9MifqeP0nVtpfsvX
Sfuw5YSj87bia4UEE2cvYasDifg1VhhfmUwIvFKji3aAVwyqmyi/ygtKWhupP032XZH5on/OmZT1
4aXqPs3Bbw720QKtAeNz8I0YncLGGt0i20eSsbHtHT0MgrHC9I6GRa9vAvkcDgfT3uGJDeyd9iaQ
WRclCbiHKt2r6Slv9/S+S/kMPaQdCHDyMu0h1p6oS+cXZkBgq1ogYMwvv5BQyi/Nky2hJNppX8yp
FcZrN8p13rpStguA30Wofq9Kx0fIOjwlAOA9cRPC6nvsrmNAfXTbNymqPI127X4y9yMTz2hPB8ho
fnYWIQfHsLwmG0LB0wOWZz7Z6nsyM6TmNLkgHU+yc4uosTR9u/Gj+dDAJO2PSXwYZo4L2koLixhb
V/ikt9d03ucjBUy+b9B3eHUTPpt5hYwsxAsFWQqqP9zq6ICtPNQ8kx9w8NHVGl8cs7pBU9GDYler
WGoOylfZkKaxr+iMyssXxveE9PMKJzh7p2rtanufSAsUDyoHzg1erPtR9keDyTrZL8UWu6dEdcnZ
FMl13NO+3QgYE4D8iL4Zybyo7gyJstWDkx1meQcppN3nZPaAyqRzWB7xw4qGocPJEqQINTBqMJwR
CTCn05U3/mB23FyBwSHViXYwVQ9KmsNA+vZ2Srajz8cMKSUYxDF0ezEfiZZQfiY/TIm3Csi19Uk4
EOqdAAFhbuUHlfQU6VUurmPrJn7BR0NLxBwOCuYMfZO/OtSpORRCwPuYPaiJxncz9bsZpApHLRU5
OaZWF7kU4SjjWRNBzK4QRxUbJ9JoBT7AgXVKb5O2Ac7YSaekee9yP4X1nSgPvX2D96dJdrlzNU8b
6okIAR6RlhBcdgZoDOSBAkZJERGWD20yfSteUxDtFhIaQIZ4fXymReWLREeJEyfIYtOVa5dXaSU/
wVKeuXznZ3Zmyk9n7Zj7BcQvD9oiyjG7v4LHAB+e/sZmtDa8E0qNKHqG7pGJk0Yh9di/GNpL3e+W
kueuv1M/A81Lmx1vzZqvKoQumX1uKp/3FEClz08qJTLtyoF7Xj1jqMFRqjnH7Cj39Ca3pXpfQJSX
cbpTOxOnQZxMeYvUPT7PjtsD7HnL+LlqPH+T5KOchp7VANVONvFj8Zxf43+40alyd/MddFIcOip4
bg2dh9vD4YB5aSge7suh9rXsWhnR+F43wZFCZ149TuW2tj0Ltkl2SxdkRLN1G+dXuJclNPdQeLJd
d3GeES06H+WTdcz03bjTvWZhBlf6PrydjymCS8Ubn+Er25MvF67AngE9j2MZ7fGLvIAnvRif3uDs
2oxr3SaIN07k0oKSGAVz9J0q6QHFVz8/6PNhmm4Fk9L2zZFPHcLsYYGI4oWsyPYDRpdQ1d1QydfL
+4c+epjmg41rH0RBnMB58SzTL/r7MKHn8TossXQwYOPoOW8J7eiuVYI4qJ3JbICjGjZ4uTL7Dkpz
VhP4dDLH3cCZJT5UshvXb6I6KdKxTX2+IUqUmHzR8cbjklwAYw/3ARKBmXWMEZ/QepOrm+gl1o+8
enpkQhPRYAG4C1HnAV6OL+7gBSjQ1TqPJgLRVwXzbFeDt4+h/l0BjO1HjQ91/UHGX7ChN7LBNb6l
oNm4H6C5q2dUBOYFsNRev9XSLTpTl/zei9l4YGF38GfpP1see5rlpSC0PzFhJU/hA9VI+d46i8Tj
nUPcoof1PDoEbO3gLkBPvtjkAITX4fXP5pn6uIGH/koBVBNs0F3jK3pkQ/LIlqAu3roj9UFo9FeQ
JTcKbFfj7uP/cHcey41j65Z+lY6e4waw4Qc9oQE9KUPZCUJKZcJ7j6fvD1DFVZZO3azoacep4CEp
EAmCMHv//1rfWvzM180PpC+rHXIGcaOe062YEhegm0YPWjedMelT+CQT80JT6Em/w/dBZEGCxDlf
u1ck7/y/H59YlFItdEWjXkUbEgNcnObrVjwADrfCDSxpQAY6xBXUPv2SEDKGUMQwQETp1rhrF9gX
fARIrxWs8GCNc0CWN151x3QJWI+LCaR04DXvtVW7nKiOOmQMp03P415FXq+s3onDXY5Ia9dQXZUn
+g+r7tXFvnIc1lNLawHK/of8SAMZklD1hrd8neyzW32b3MoPHgEfYNaxPCREWYTnFqfnA6xqtmoT
3FovwKP5m/IE1bfIluO7yVavAe0jgPSzXUaC2RIwLo+8h2xqFdxW9PnAzLHbn2TOMMpEzJ4elKuA
kn8vHqszacJOe6MfewigN7ixwBdzsDug2DV22pJYjGN1bm/Knbt5pZs3HsdjcVahjiy9LWqTo+2v
id/eJoAQoVUekUCXV7y1OF+dkQHCkN6zBF3ABTOdo+74L/VOB/T2Nqytvbt/rd76Y3LuVxMHe8Po
4yj26dGHieQAZl6CkF/HK3tBzwUIoLtMFiyyyk70MhyxDG/qnUGW9zU651fpObjrV80buLFFeMWM
8qsAH5kDbsxXiGLrF+8JQQ66visAHAOBG8klHD00F6aOx3v9xJWMQ4c9TGgE3ScGiGhxvOka3t2M
d6BZ/GW+i87SVl+ZR/06BQO4y3Rj39CZc8wXsrAkmD0no1yOLxCElz1JKlyhQDJgAHpB/QpPnpvL
C+yj5QYSpoOX+8Dh8Bhe62P3KzpbhBMUuApwASzNZ/nXc3IO7mhJ/fJf0g9s0OwJrjH6QT80JxtL
NvpFgi6bE1I/p3mVH4JbI1siCOGw4qQKFlf5Z0qA3VKGVPlAUkm/uNrvGNmR9q6jQ3GbAAfXHsqX
4cyFkAuk9la+hD8wGJ1Jhezvo0N0EA/Gsr0pbrWHaE3DgXg2ceJxOa7gZC/ep6xLGNlEVa6oFepH
+sGk//nP00G3lZ56GOMzdJ0rXPGK/705BTjPpy0hiGCbXrgl7klmQf79gH9rNx5Cp3oYDx7XmPqJ
xmp24u4U/ZyP+/oJzSHqPu4unEWrKbSaX2oF27kmjWBmx+fArdMl53Pwsx5X9RN/42QKmpVBighz
FHaNhkuMDJAlSk9AFf37+B7eA54Po4nHDv4fj5w2bHCe17BEH6R3Un3wnS91p98BAOdsuTH23rbf
9fwgw5nE1RcEOHR+8MYv0mvHkPwHuAH0h4/SBfq4M/VIsXYoW3pr8mOnPkcbeeftgh3JjHjsCwdK
5l46qacajrJ5B1WAoV0FzugDESP8kkRwy+xvoifLxFkNPG+4kzfmZTw2w210Kg8MKXQwlRW46wwg
LHimm5/Bbceu7qEsEiix6hgq78NLcDs+9fMFcL5KwLDlolJoi+oh+0m3lYsKOPN36AP8B5g/4/rB
bfC9OxlcCB7rXQriX2Gq9lZfir39nmCKwKh1Z0NyfONZ+eI/68f2YuB6h9J0BJlSIa5YNiWKjUV7
bz7JD+Ulwg4ybsDUMj54Vd4L6OSLyQOPcf0niqLxiRti+47Kms2T0ulizIWNIUJ3ItllBfAC7uFi
2A/r93bLCA+Rx516tlYAtbhWgBVbg5vZw+EvXsfk1A2b6iG+cMmLL92J/RptScFbSwdgcAqwVp8z
lCHQUnmVd5jcjSM8XcDaCy3nTTBhKzIFudwYG/tC1/ycbbFj6FfvqXRygPKoUn0uY4/e9t1f5Wt9
A/7N3fa3xrFdQONahhe2uy/WChdJkuwdZmNPtNu9d/NjfKmRDX8oL/rF4t4NLP6cPhEUv6sP/hTU
IIDkmGtEpdzSxA3DQeowHLQP/Vbl8lzuumW5kg7KPSENG0aorHlzQ5LSHWMKkqWmb+/t20O2GQG2
t1wntiBNl6jet6ET3mMYutUPRBHdOUgPlSfBIYDYiKyKh5Yz85Zz1n2ktsgPqP1UwSoGa/lxeBve
8huoq3fJuT6iHjmbP+yLfzXvlQtIhnHn7g3ioyySLsNV+PJOjtRdf2g5ndXt9D8DCQM5hOjqH8Ub
GZwg4CFFxFu4DnW7lJ7leAs4Glo089lg8Wz5J+408mPlHrFhMy7eG3tM2Bub8u6O+QIhKApSxemo
FQ8gkmKH6zTgpv7q7bUdYqw0dHC+juZPeYBf7t1GBgC9ywhW/1pfbXvl7SffdckZm93ZT2zEu7dh
gD+lLTdTJTSaEpgNYarMjZgfzWU3aSpEZpM2aX74fK8CUjcnO0/1J2vuDkzPlKlENReiPqtRUz50
RlA0sxCKUJgp/3qYK1FfL+dn3tDRbe4Qrs9VqHl7LDme1Gr5qjOV+6gbe5DlkxiaNGs171CGoldR
cFWnbXCopNeWYo4ytg4tlXXRElE+yJm3tzirp80PpG6LmjnbyrJ3EdTkN+UUsj0/MHUxZAnYcIF+
ppxKefMz9Oyo/1Sg9T21/uozn3yK76YAhHhGmZ5GNST90UeeYcRVtkt9oBCBRQXTeoDvlaxHj1iU
Lk3vsrHAJZmqTHgxz0FfVIubUqM2GBhUHJTprb4jd9z3lWpVD9G7UhtUX+ilhj4j6hwxPaAl9EsB
hYg+ik9DTuL3vJ1UtegIyCHaGj0K0Km4OWKMMTsLVeWCW0gXarSIukhPJ3M8wUal0urOnvrWpE8f
DaQ02VMvZU5On582vUFJI9DIx5hLunONd67rzs/MuVnXFcUhcb1kE6qUv+eHYerfiUmc9fVeLjXB
tvQ9x0uHlpKK0pEHMIXM45EhaX56OT/IOYWrtmMGNtdB54dckuDtzU8N172tm6R15rrsZ61WTEH3
ogh47EC/bIM8hk4+iRBnOeLw38/0OUFvqhbPf/j2cl5u/lg0K/OSdHjFLEahu/oZydVPubeW9Fa5
AETEdUtI5ID8ZAelRhJnl+e4zvlePUXK/WDL5b5QVNjFGagQAgwaD3JPo3IlmkBy+dTF6ScY3fws
suzDmPrRKhz7mwwPqrJ2C6qMSdGYLUaF5tIUmHRaySj2qGRB2FFVp0ZqPJrCanafr+Y/2DIau8Cj
Zv/bm/PnPl/PT9se1pNJ8M1IzVXngi9Kisi1V1I/rvRJPfj5fH57fkjpVe6xcZIYOC06v/z6a4HL
oS/aePPt/c+1qPi3QeD/94eNLr21GrN2ssJEfyYHkOIHWT8FNl3QBSpzyOdUNt1eQ2oyhRS6U1yh
pLUC+23/ksVEC2a2tvv62/zMmzRv1jjyHeYPqEZRyev5T/NDIaQpY71C/ZXlUMHnheYPUb3GaKnM
bcTp3+sR1RFpMa/q693P1/MH5o/OKw3NCTowP/1a3+eS85tfH//6zOfqvy/e6x6U2bK9//aR+R/s
ULouu5Ka9tdqvpb7vmW/vf7HLfv6pws9ijdistp+fdnftv63b/f5dP6k+7WPf/uXPp/OC3x+Qbth
nmnEVG2/tvl/3CfzlzEnFfDn0r/9y1/f89uXmVf7H1vw9U+Mr2OtPdCme5k1tLOkdpxsg/PDt/e+
vfynRegBUNf6thplblp9LT4/+1pmXm1WTP7Lr2W+/vxP733/Z+ZVfFvt5zKmOt7V9NucZmraWHMv
1guHbFNU4ac6eBaqzn+dxcJfL825w8n1+S8ZsTV3Vee/fz6dl8+oNQlLbzb/tIp5ifnhazWf/8rX
1vyPn/vakj+vZl7ua5F5fV/v9VMX7P9ryZBiz0rI/1kydMyaoAre0rffdUN/feov3ZBl/ZelGMK2
NdXSTEM3kFb+pRuykQ1pluA/W5ERLqAA+l8pvVr///xvVf0v8CkC0ZDFSNAWNpKiv3RDghXamiXb
phA2+iFb+X/RDSmy+LuoTFEUFc6hpuimrmim/l3hFsBEa7JAKdH5tRh1fboooEOvxRg50WAFGClA
NHL3hE9fQu3pE2JXYyTAAD9lvxhPPomcA2CYhW1ER0shRxrLWF83+m3pJg9KSIWFU3KVaZa0tmEZ
MKm2rI2bw9RPe5oqCoMqrd4ABgJZK8qXWMNgjHOpXQa0+ldNmQALf7IulV9EGxP7FMnMhDhlz7EB
0i8NKZGmjbILW8le9jqkCck1j6ONWLkf8WfmNH2ioiF7CS2qlVKPt0s2okjeJiTN1tDKa1nAcys9
vmsGwGrZMoRAzS5gK9IHKEoL84nU0Pdp5V3jkUcKlWdtNiqjd4nwkYTyl5/Gb3nCCsp84F5NNvRQ
2BmN7KI/KBbTP1rXGJgv5VBtZSVjyobLbB203RYT/AeQI18p85VtSh4EENodViZUJ8p6JmYBKedA
rLyVx5zE1ozSSZSWwJmAvFsuK0zDDHdteWbFlFt7HSJd3f4mgvsH8a/ynweIhnRO0zlKOObg//xd
AhkOVtlmbQ7gVLWvMqoQKAk8xBaIQJrkOM6gEtETay5yw0ZpzHLHwPxrZ/55W+z/OFY1RG5o3BC5
WaYiW3/fFCEpcu9FUb7r0CCQ901yKJEEJWWQ5sYTyYNkpz8DLf63PTCJPH9TP3OKaKYqFER6lm4D
Vfi2B8bGUMbKN+JdJQVHuaCXxYHtjpRDw3Jd16LcDBJc2LAb6buUtNukChSji22Mr2Hsimx8/PN+
EN+UoPMWabYpKwYnrIU0++87IpRFBW2zineaz44IUxBMlV2jRO4IFsnoW0oYqEiIjSfeBcDBNB4d
KY4QesCs71VDLL3O/tn2tB0NAzWbjUZgXtXkQu5VIYiWD+//vNHqtFHfd6OuKYalKRZyWuvbr+dx
BgRpErLReG2cgCSUOrSGdd1KCPxDQ4FzpNN97YoXQ5EBs3mch4ErGwvEsBmGwo/CwJak2rWESD6D
c0X/IigeYvpaRS/gRSHHFREpn0X4XmeYG2JRwWVzC1oC0vCODuHM5JAdIQIc9n1NfCYyKN0Xd8Iq
6nUT29d/+cbTgfHtGwON5ZuaqowoUfv2jXvoaX4SyWioayhdEqO1sggSElsffGsUR9W2mCpQEZaF
FgKFHemnS9TB4tGAAdYhc8jVCWLcJo5pQKGUS90JgEwHPd4A0dvXtsBDHbrnxo0waudcBOy8yemy
u292Dn1Hb4por0d4NlO9eSuyftyWkP4WmZyuCxePiKettdb9t/OFm9O3r63LzIRMTcbuY3LX+/vR
GSuViW8Zzl5d2tfMbjp2+Xgp3fhdatxmU/xKwdynAp5zXw0gKTO9XNNFq7zRQbhDedg4QNcmVhIs
4PlffpJ/2jYFAS8jK8vSNDEJvn9zMqAditW6NELMvlu5JBVnjLPnzCq5JVTGNZdMIrQpIc23A9HK
4PQmxLtnUIaNm3bZEZZTT6d5I14r038nyz3CUWLcclhWqwaSGUwjOmHKWP7SNRkKtriO9oCc7EAP
8KbwlHILnljGXVkCNYNDWIWttpK8YJkrOfWTMHgNoH+f/vy1lf+8hOmyaShIkA04xoY8/f23rx15
YRd4Ro4NxSCVSo+JSa9G0D9GDYtqDG7TQl1pKVFGtXqwXV6MWD1JofDvgE0mwFdJHv+XTfp2X9Fs
nc2wGfowlJmU0982SaNUpLRIEXc+OCKaIuNF9g1tUybpLo1NbeejItx6rXwQtoUMwizPAb75ZZUo
/7Yl02n422k6b4muAKbWsLdouvLteA2T2pBKidO0DmjeaR9YtQmrir3GCUIgDILrUDT4HsUBysBU
ibKMnNk6yfv90MX0tGrzIbaEu/ab0XB0oa8zzO1/3lvqNyPC5zaqhmUjJp+uJtPe/O0HbKh7lUbW
cymp9LNdKzZm0Wil2fQChFW9qtiNPDk5mEHhbnOf3t2YE/cjZFLfqJ3a2kcUomez8o8IKsZ9r6Au
KsFIhFZyIyRykd2Aph0T/wl3lFBcFdJD0/iUpwZRnWLqDwDlqbyakHL//M2Ub7eF6ZspNsxM7gym
QEb/7YxsB3gJhV4HO1kbaORRCPeLdjgEloVrrEKurtZ0hQW5LrVSMKyIKV676pDs9SqjZm8ie0y3
VAqkfzln9G+jjWnDhKmxw1WLOqtsfTtAW89os9E1iYwM7Y1Z0y2uwizkXj9cdbkLCeSlhx1E453l
qsq0A2kg8ehopdOLJmEQ6nFjM1N9VfWutKPkt8py1dxpAprEGJMOSa/bAAt2kdukcMzWQHqC4nFh
ScY2iIPmqvaysmjGUHrLQJ3qalsBIwQPE2n5WhsV0ma05tjhSOkyPbltCki/Q0aYUJ3B1CiEPyzt
rCuPvlV/uG2CDKJpzqmIlEva8jvWEezNvH6zxvDUiz27ep3Vfry1J8+SDW9RiqDU1xmdTXeqT7ts
yO2ff3xzOmy/nXo6B7Ntm8yQbFwUfz+sGa661CIlaYtovtx2Lck0RUI44MgXjxvduFGT9ta1DXdp
uW3qFIUVO2NS5A4mh0UGxntTlaCL7ajXd6amrnQ/IX3PkldDm+U78GI/obQUjqF5T25sV1vOZ2vp
2SXB2QwzF53dBTu4U97SjVzbKeT8krel9pITfeiuKmZOR9Sz0ENG+xkFsLEKSxHgnHfd3dCquH+B
dGY+1eMY1yFjp+n60B86YjvypvvVVeSl6R0tck9DnIxHBMFyoTF/qso3v4KxH3fDsrSYL6j07r3K
9rZ1pNJJlBAJeG7pb1V8whRJEezgLyYxwH7VPUncphluxAjUeQF2f5SycK+N/d5CEv0vniPl2/2S
k4DgCEuFAaczVjW+/0CyndZZFbOXpIB0ozqtgHSn8jbvIZEOCs4NHU0hSP1FAeYbyGh6NSCrQBvJ
bn2d4LbYFABe4MQDXwNHUiFB/PMhNF+d/34IYbnh9DSpxvL4fVIQSIKDSKowY05j4aJrCQbzvHUm
c2/HzbPoOM0WQTA4nZuNTgx0euEV2esQMEw2kcRSsEQnMYI+BNfm/dv+Y3r/7QC3ZNO0BFMH3bZw
B/39AB+sSq80XMk7qxTaJghkBFZN9xpTg3NcgaQvhyh9kDR4DmkSqCTJoXYIxeLzpucX3urPu0v9
nNF/22EYhUyZnApZZdO+jUrjMpdEC5ht26uxWOlqReetZ9ilWLu0TcHmCtep/SA9ekHgb5L8px2L
/E3NXmifyITOquWPxpqGqn6y7UbLP2jZT4YzzcE1u3QVuAag2kC9Afzcrzuf7B+dyyKJU5wVrQJL
r40fvQavS+vXEHJ676Y0cR8nnNXE46mnsK8+sjwLT0aY5VuKxzeuAHBbea27N9mTju95Fv7sVkUp
HbyXoe8fe73Algdhb22HjIJ1ckbV0LyBr0mrx2Y7W6CxkG5+yMNC0IrU6DRpam9vi9Q7NDGrCu2s
cnTNxBIhe3e2AbQa0FAHuptMHOEmCK5CFxpjRmKi31a/+LnpNoSt6ojB+lDLHNEmGRjILCGNwKag
szxijMYsKRJLP2RegA3a18KrsF7Y2f5JTbs7V9Zcx0RAvgLvBJmXCTQ3OUs5GnkNcjn2yOg2YyqQ
FZ1H8siDjeGh8xR5eeCG+iqhsrxVe/zi0FjW+oidOYGZTXOQyoU3hJjss/jFVCTSxiF2QkmGTcW0
CTV/q70kqaYz1gtWkW2u8kgyTmOPODmxMOYW3H0RboM0zhqgerbv+ph6XeN5FJtIEwQqtsOuTsSv
YYzEXROHb+YI838wEf9ZhPUQ3zzdQzBLGTQbV89cBM9EHdknJdR3VVe753jEaVGnpMSFfccvicKZ
UrkAWEzIVokjB9CLTUJr3RdLDbPJDfTVYqVqpEIITdkwuxGbGu41N9FG2o0anX5VcuUVwNtHT8EP
P+Tpuep6ic4f3t5C7qulrBsvVg1ZKvTSbD8ENuKNzvoBeDN3UrOLjtSA0BWin8do35dXps2JYzTE
gcr6gIhByiwHL0OAhCpDHFR2H53ZNhtPgi9u6TlObiIAiLTNLxQvTppeeRD4q4PaR8nWHroHDTIB
Ydac0wb4KGJDwPcw1UcJNREbc+Og2cQOB11lrMrK3AitPMlh7J8iA6+KCCOnMQgaVpQahLBuMC/O
k35rBNqtUEkyMtOecWrTD8T6Nqgae+hisZt4+z4poKnOUEjzaMaZfCsXysFvmTbWAm36NOguU9cJ
7WaEa5sIWl+muYhSZcMURxBPDkXZLZW1J41U3kqdMaIJcaY06cCZboSjX4ufXCU111XlRvg17OAG
zpa+GCtuX6r1mLVFcFtCzCX9AMipm8ntyVYG5VF1OSF98SAkr38UFR1GrZrbVD1kcx+lVt8SPp4Z
1SZyPffY0MA3cstwYhUya9Tft+lgnBgD5WGCVlDSEQD32gV0g3eSkx+t3JFjrsFb6yPbO9FPFeug
si9KbFpLP4MvVZkAlYjFoNY5RQC3vldA1KYhm/ebQvW9sxh+GOjuhqJQTlE7SqiCsgRRHnZ8KUz1
o5zC/8obxdsEY3vVEkEmShge2x6GgixxK7dlfwuIg6RWQz62Sn9yDZIVRerLt1LfrJTpi2dlgqej
tco1sVj9o5VD5HTD8SFSxJHxo7T1k7S8WIKNi7zAffLr8VEaZRseqK2cRgsmhS+ToiYCfUOCivqY
E36zlDK/PbQqs1zuhoEfkQLiu05e6ekRmrC3NINIe0qFZ6xA4qPSFEiJM6mSX4Dg1cjTjZvKHrUN
U3f2k0V9gtQaMHtGtVYUfPJKb/3IOhVXiqdN+DG0wRR97kpPse8Ngsbg34Vg4PTwNY/JPWGkVjOU
PA8m8ZkWJeW+GJ+1kktP0RB0HyuUJtyfSUvVgFnjh8iKyikIUwGmDKUpGEt2YWLftlFlcPShJ2Sa
zQwn9bYNKSogcwEu+ulWN2FcdH15kTPgv1pANAXGkUnlfDLdCz9ljJahfDftHkSurKD4aLgOtVKr
nimTPCsMZBK9JtDcD/xTksZEEovNGBe3us85mJWqtFJtgPFxXLVQHapqH3c9yTzNRi27tzRDzdSh
SI/CXKxoXhVOrhX7ICLji8r4eV5rX6E7kwOL/NS+K9eyRXaKprxqfcm1qtPTpU/OkBjIxGxTOT+N
uGdUzEOrWhWYFA0Ma8LGJ8oBLbeY5i1gi07uH8YwLG+LAbuLBaZlVFxlUzftfZkYoRN7yP0TuzSc
QQn71ZgZd/lQKhefcrjZWCBPhBbvu7FGNKviFlHsjHQJr8UVKUOy7mKG34YNCd2IDwPi6Ean6Erw
GeDptBhOXVY+xIjd3Uhtn+PmjfgnpHpJrqJHjs69Dx85LPmBg0QmJEjH/Uvwh8P1ooOUOJEIUqCr
pX5MDSMk9AEoSBB0wnFVjdVEPnc1boKQ9tR7/xfDSOUgkU+Eg6vEywAaJyWdBX5yqqgmBIzMXXDE
7gBkPo+2qRx9U8ashDfUrBFMJQwBIYIhVcbQzDSyqQl+jAi8uto+swd7wIwmVQoZGNxuZdnQARsg
tmcKisqXxjbAuaY8oCHAkIaxx/UFubVDrm6VCnEnuQMKeCzrIertD7Px05Ot+fsxochFHEuzbDLU
ZJE7HMauKiGahGvCrUiJCXWDeQwoRcPrL7GW2hubJLOk/QWiP7yBmnoXazTjqoQeyhD5xSpGwJeb
bbQvKx2jT09agRmOOy22s41JDwdcAzhAK0Fpp8gIeewQP0zQvXboJhNs1wuw5lKDCNBydeB8FDi4
jhO6q1pkQzEy1Ev3Ae1Pqayk1DS3Fay6pfA05SiStWUF90FDmZFTruKmCzZi8JKprTNuVCgeRlS/
wYtEA2I+9kNykah/A6gBUK2XTibFUL0s0ll7ghyHynj0ALKv0Tjo1MzcW7PAD5aQKGqQIQPxGrvt
0HtOU+cETzS0aRg7OSWg+lDT7xlSr0RgdMcmlRZeAFpmaMeGMgzxj2s3bd5zrzSXLcWYoVJfPBOm
e+9CCNGia0lpZCFLzXPTaTZhH4qyA88NTL0uUobEAG+qwcB15zJsE9GhlPNglYzmJgqgusiwKLm8
EX3aR4Sb0xUguEPIwdLExNAjVm0x6+VPXZtjgKK6scpjbs2gmq7d+CyaOllHXhOsNDUj6DWC1teb
Sb3uiuEj79TJJGV8KFr+CFKIULq+cteuFDqSxXDCbbDKRNk6tuSXwFedIqq6dYyVMAx0ru8uwpzO
z5a+6LEgwYQeO+lZIwc2MIY35vbQbQpr41dMt+N+Z6UCI1UEzL5JkT66avUApIjBMQHJLIfqVMpW
np+/K4Z6MI0EugQ3OQow/qlNKdmFBpokDTRk4SfrMrT3JFMcSgxmwaTNDnvpEpHkMObmUiJh1DTJ
xotMMOFyE+nLPnFvOoA4dYsrAKZqh9dC8THWyGCuQ/+iehsA4pCv0Q8ycWp88xhPxSA7F29Bk5+K
AYRMHWXHUop/iBQ+iHcEd46ic0BHoMhIKBm5nRHJ1NyuS3npu++RRbyymdznBrrHNn+oqTcsRsoa
q8Jmkq6l5zJC+JMm8tb2uPBBHyxw4HK6dEX4IwLvnnQptYnmwUdRu6CWSGq5S8yEJ9k7I/KU1WuV
JeltYtlbn0sB0nDMLeFUDZRbgScu9+/zkuQ2wkfKEy1ATokCdSR8hFcGR9yyWyIQDd9+gOfOrVNJ
N7NCr5qUBLNgz0rdYRkkKUOVSQcw/2FeZH75+TCbuc3Jgt3OTztY/7VFsPK0Fth43MfmBe1ZlTAv
M78eChlCA9O4+dXngoot247dy8fPl7/9U9Oqu8iCI1X4+DQUfC8NKsRNXiT8FBMy+GvNos4FMNRp
i/9a7VAB/IxJrpzf/Fry85OfC/22Fs/GfjSGZCCKCWU8b4asByTUeyFWg2lb5hV92775vd9W87XM
tx33fdd8rmdaLRzZB7uiGDVgP9GZrpO7lOz0qmovdIW3bYg6oDP7NztutoxVm00veSROWZj+pBKk
Pdj4YDnKGRR9rmhOWAF78pS2u1EtBvhh0j0nfuP4UfDWRulpIizvqlwHk1U7BGCqWOn8x67uDQ71
xlrLdUSyPYlSa6VvnzzMsyczIYtC7twdOa4ptzZkXQGIbnI8c6w8ansjj5i+SldKdqXr74lZSI8Z
vXfDhGZkJcmNau96wyJLQ2UKxgQE6yhpLguYOL8q3/buQvm97NBUigjKclrinnNtrXesHZI6BiT9
+IawjaAAf+117VKRMeQaBOAUVPtWKsTWFSmhp1gPux2U4GFRdvIhLNXbcpj6EG6GIas/1gjvc0AQ
26wdTRKZYqZSVt1sDBP7pGZcCWZRT/LQw+wgcbXSWp8YtJtGNMWKb71KVZSBXT6F4albT5ekO29d
MmNbehkJz4VkmnS72GmwUuluNgMj1fgmlu8DSt2rcjR/WG0jljW2XbXyAXp2O4NDBd/rR8yYTajs
jdrvHEXPizXyVI+WGz7RAV4l1lk0oGlTnihMMO4hkClLJIKQC/siEXuVdCfqGm+y0m4yuVnBMcad
UDEP8ju40CZmPdW1jgTnAEVj76n28JIr9o1ON2lThgqVXKhibQeKiqFiuXabMKBGG93mqpvBSLPN
be8ON1rMBVWLvYMvMgdA77lL9XiXuh19LPVJtKR4GS0DkQJhLltLOV0Nq2PJjPpiZR3qVnBjbnDU
BnVCjWH96DOr2LikT+29Klr14xDyWRsbLtXXIO+xRg3yQyQA0lqjFGxHwgsABdPJmUS2UQzxmtqD
q3TWJoVPMBpDuSMJ96T6dDIHO12ZZA0ukoZ74CARYWbJUkhEL+NFQzLgDQxoc2ORuSt99ADAKMFH
1Kepg5X/wx1CH65fp2wR7lpnX8WE27LF6EzAZAKThGGOmDynaZHQTUjpK5+lUKagYf6sYgQukov9
nZRCZRnqerNtcLbHYIqh9a5cqWHPAA9Ugv6Q2hxYhLeF92b/ocmVvONDQPp7yBNJk62HzHgla4jc
ERPr7z3BmyjOR4sCvlqdBnxDLRm7o4fbQRPjm64xkkyD7hKn7hUD6QddJK00x6VvDrtIl8jXxDlZ
EGO4bU2L3BYNrV7uWTR0XV1dpqOdr7nZPfdNyqGvBhZjZsOlalRc1BBsAZWjBZ1mvNlKtvZLOgKy
bnIjLhGwD0V5EFqmrMPx3ZIpnaF/VUn/XIDoTUlzNZ9ENYmdYwpJtOmuVRXdTu2BoSHxwTSNwFGD
6hpV3lHX32XVJ0Frit4a0bX4CV545L8EwgwpOVJyX68Dr0W2T1xJLJKUnzZXIC7or2ljctHQYGQr
8GcX8KJtCHdJs1bz+lmJfNi2Sr9p1PFDJlKdIfO9yLtN8KtxPSLVe2PfNna1NkzlFwdgt+z6mDFE
qD0qZue4jPNhmGvk6kqwDW1VYNcdSe9WBQcgUhRIM0s04VhcZFQ0xUDqZiriZB2/M8boay84ZLG2
H40YU1Vt42Vm/uKJ8s5OseVxwXiMdZUMk+DRxiCYC/T3leyG+JWVU2b2m3YUe6HZVFG1dqcPwVVC
AI4LiJoqRHmJfo6WbMoPPejWRkZUOTKlyUYgsHIkKmaMpL2GlC3UIvyVSNatVRPoVLtAIMdRWwd3
VVIUTozskIE2YZgR9F5dyGuaBWSxfdSqKgDH18fEK57sIYEdS7zKuukg442yuwmT0FoRl4xAy62N
NYlMhJNKMW7tkfEM8QOlRjFBqdeAOwokX1V2g2LNO0nyOZDDxzyv6E6o3ZuLbAImJHjuoRloXY/e
YxhpP0UxuMDdGN+Oo7EPU278VSzMO7X2HQTIcg+pXEeKfKw4A/xSeq9Crg+d+SyVKROWUmSntq7x
JemPptLs5eJ1kOViqQrIanUy7LxKupGLgCBFRd6PkUtpbjTJVoCdwZCubDZSaj36Xh9MgXEvBgM9
PMjCEY3JEN6lXNb1xnUccSW4GC4qztBoLFC9SHhRg4zkMrtjPpvQJ83CfiuHBL7HdcyE3n3zNbyi
kVpPsYcZbnj9taGA60AVofVhbiiKPrdKTTyDLX4aPcs2KumDGZPEwAVSkIdYNTvqwlbAkenbMNos
AXIHQV6+JejRSJlvWMEgO11TYZM09zUA+uXo+uRs105h5ZTzSCU/du6IfazLPGTr9Z0wqGkUWvx/
uTuT5caVpEs/EcowB7AVZ1IimZqVG1hKKWGeIwAEnr4/8HZ12V9mvehtLy7tpkRxRES4Hz/Dc4/3
n0+sq8PuSauaKiD27lBkhIJ3ydLi9b19lLV8brBWRzGeTwhrvWHj+IO5S10qfo6qo9mHmPKnmn6w
S1F1VhjymUOxJwbpJxLzAaKK2FGKsC2PTLbnvlssMglzMwsUjgtCNRLesQ1rDk4z0Sf8WPc1qe0N
Hp0ucns2Th8X1XWVQ8RDN/FC+hEpQDZkfzudrrarn6tqABR2sL2AnP/gsn2P+BIY7UBQeoyArYcy
P0z1vvNDiTsyFrY4fq+HZZGaYVRseEYdZYiVwhiTTLPEyALb3iwp+WCzaqWwQ9sE2kZrZMXepvRA
QAArOsYwdxVjuvs2/q7Swl3PnSDRjvDGDZjQY6YqQtAsBM1iepprp/oLLl60eF5As2iOMOHTN/yB
35QrfUCCnuLIak/GxBi9ag7R7FEDdcXOi8L5Ukh2Hd8QJxbRXwLTA+YiuXPUlTndtY59NsYyIT6o
ZWsY7PfYQkp3jOfS3dPtANT1ze+yn4jGrptzSqLuuRX+octImaKaH7e9MAmraJHNZhjTE0m7pnHz
10FpilNoZw86KUNUOvpxinaw50hR77qdn3UktiOFWaW/7XTElBPVOzmPpYX6ujYYCclwWHeOalZF
47624fio6/61JeV33Sb+m2ome2vMF+VGDvwl+WAmlCTEST9A4TuRrHg1+o5PYBR3o0wuPst/xcD9
nHkD6mivjdbBgnf2/VukUHDVWqzdybVW7CTmuqUf4xqxppXEItrrIa0Jq8LaIb6vJ0RWmY01poGx
O7j/42xdZUeko2vBeGpliMaWSOAh4+WoRuxno7uHH4jeeBoouUK8Gjy/PUdmkzx45fiorAHsswaP
ZPJuGZdJhk9l70tEeBkeJX0AKF2lPn6VDWjKPz9UKN/aDnKQLWoGS8U03pUGIcLcx3mJbWZUKjYw
Vekzm4nMqDmN6mqtXKx42IXxzvYTsann0DzebgSJitDvKJ0yOf5z45M/vk7goMPhMtVRLDc94i8x
m86+rwzkVkq9w/RDtVYJ+0jKGMWiJPdbjn16Gv0XmSbMCYxi/oCdu8kdJfZWHk7HZupgoDn1fWSg
orndGJhf//N/HFc+rYNLCPLyM7whvKklP83OuqNMBFDm8n8RrmkIs8ZY7mrLO7g9YpoYWOo43t7h
f/7tqBI/2EUvE5fE0Z88haPw0EhSzxZjJX/RtFXpIoxxRrlIPYL4zc7JcgYS0lkTHW7PSXAtcen/
efoU9K0vo3CfYUZIgESfIWOt5o58b+PJXXyw+g8GzdhuLL+/3WmaYLxNNr6IsxOxQcsegxvoG2Ry
Vx62UPQfsTAbXLE7xuhVgvrZBY3oBq3vDIR0dw4eQlWLe3mVcjFWJupTXVFWcAVg+G0uNzlqteN8
vgn1ypsb3xyCvDRReggjYoiAg/b//HLp3/kiGRSiEQ4czFqym7P3zeFIlrwTht2//mMilXFUrCdg
K6REiL5u8q8yy9awfc+ZX8JBbST6px7cklCm7jgtN7nRQ5lhXC6xBprXpdQ2Hm9U26MR2B+5N8tD
QFAKXG7vKPL4T4uCbeNUXL9Sllu12L7fbsCz15YSlMpjK1a6iNDN1nh23X55+79i+WcXNExSJNlV
lWLomRiaQ3zB1vCSeiUMl1EOvk/WguDYCZ4d5K77DgFbs/zgjEPgXn4RIQYBChLNUHgUnjZ0ASyi
jcH8iWt+PA/jryI45ZH56hYu08xoAOU1X2f62jsoq1d7ct7IfXj1hrRfyYgszNJ/jNJhq+eJqBRb
HaiJv+uYuvl37Kn3tmQc6hQ8tFdVF2GMv2BgvvYDeQGR8TL5VCBi+GMOIc9ttXJttJ/Cdf9Avvw1
dT7NZoP4Hc7SoQyqE2GK7EkjkLltO6RSSgjslGaYgPSM+ohqPbIr4WAv9H2ezDR1y4/+c9ODRzF0
UMmh0oSLL78sRNvujIyeffndf901LZaL7/aQt1+bSooNYaFv/3W/IVxc6W8/vN1v7r2AqFf3oc5L
pkJVWZEiTdwao4af1hsf3AK2Sxum7xFDvHUH2lQ22ngRVAB3gijb49ARFYAzdxYFp04Z0E4L82GK
cJRgLvjL6INL1OE93BX4MbWOvBtjvpCS2PV0iB5dZ5mEeQYBgCE97GI44PCrPmC0MaQtY2PZiCeW
nGX+qKGWlwZfIrIzN17dPVhsHve+OLpjWqyDPFnrcMgenbLOqOgpbqqapEd/ws2pL6ezl7CsugW7
i4uKOUYjP1tonjiqCxIEyj1Agr036vaZtl9Q05Ha6OHQ4Elza8NRXpdpNW98ZT0RQI2bjIopujHa
EAE1BqkUS47t2elCYlna/jrNBbIgU2L0Yx86LxFrMhM7nDWmfULLQqkI4zqBZL4DiaTXl9aPEBNr
1F3MgpkkZU723kw1EI1LJAJnvh7fTCsYjrjU/7HSQm4xmf3qi+BB+P0vIgSuvoz/ul5lnszEWMfx
fcNR/jLm9s7Me+9AAMJqNCl+db+TXjAQDZO8lB2mYHPNoM4q9V+ylV9b24m37TII6GtxZnW8pGEC
38CK5V3pBNtAJp9ZP76z2/MW64Pr2PQSSfLsYhsgPEhOzPvnYsIYMGedybHZDnU7MnOZ1Q7K17fx
lz5rvM8C/9nysUCBhCrWaCeeUZxIxJGESRkSF1A/Fj9NPUa7fn6IKnTqTNqOzDEJdoMXTECml89P
Ls1K6dnWzirfHN/9EhUOWR644Iq5GiZscKEl09hJ8HqIml24VE26UgyR1BA1u7Qrr0C9VLk0506y
GQ17r3p1X6Hh3XrGkqbk4lNhplfDsX4LJ7mOMRHDkAG8goZydJPFkSbuII21QNf52jPMDTnYdJqb
NvdPKIUvs8PwKodJYntYzwkb0bjFELjqkr+GM9ugC8apwnlwDtTDVE4fbk65mjjjNa/Fr84Hq5De
ozmSX1sM71WSPAhv2mdg9l7W4Dyiy9+BgH82D9hFEZzAFVvf11X1h28/Rx0S//KL5ItaayZENjnY
Or9nozeZK/31+/pe+eP3ZLnfipE8G/SfCUPxrPdGZifqOlclLr2ylyvkAfei1J9lH/w0EM0biARh
15msTuvq9H/hwHwOlv/bfpaqxzp82Sjntv7Sps+nn3wTdA14FnnjKp6yc1I6H1gJAwXYzCz64VWH
9kRPlEEWIHWsKyQIBVY7ENw/uC7TDQJrQPbaOevYfJWBn6wzeMLg8CQPLY8DX6SjqCf1DKPIkxN0
iDpRPfRME4FOUFkTdElywbjQAJFq42UempXN7Ba9QGHP945wGNLzwvOeBCTTHZ+zVmI+P1eM+ttT
ouSHLMyK0f9bGuT5RnGslhYm/mKIwlOHE2CO6ZQ0vEsyOe2OMDRg0BaMAg65VY3herSmszP4oGA4
3GuV74auxbeJwQbN9SWJbfwhL80iG3Lblw6Q14+9e6nBrsSyZ9kenkdRcjATpNHMpIDW3K/RhIZj
Z9gsBlaytmNF7Wuq56DPHscetT7I69QwPlE1ExAD6BclD7sVF2BmUcDyxvZGF+xZpQtP+JCN/S/l
GH+iMHjkE9ZUIpztA0Z6bD1lszGw6lcEOxlKXlQeHevY29dE3ZUjsVrl+ArA5AjzB/JzpUImBCJ/
rGv9NJDh1YxYmIVWcRxS0ncKBiBkiu4GD/6jBYBlpV8QQ/LCwR8KiYqQ4aflkTKcDipZJaOz7VMc
kQyPbEpcW3eVU8Ny7aGS/Inh0hEIFf2eR2LpLF4HPgo4yF29CPsNc4ZQw7xSOZ9AE6fZQ6LkRs2X
lNObC66TNb1Pl/HdKGhonR8xuxLezpD9a5L6L0wtANEUCHJajN+ybjkzreCXmcY71X5EZjSt6LLO
Zmk8ZNb8FaTh6xQzCmVSCCFuE0lvpmioXo2O07YOm684wcyM2o+Dp2u3QxBZ2x5gf6UxkHHd/p1h
El44WdDskSog8xoGeG22SfUw6YNtD38jSf+CEP7a+SaReElJCAvCsWCqfkxgUQ7X4VfcRSxK2AQ6
a7e0yc9z/2WkyI5UjiemLeXJGvB5Y3IPflQ+lZ2FcKyF1FYnBakVAyVwOfzRsUiRh3dvcWX1iPHN
8BKDpt4xS/60GArsUT+lm5SgO1w8gc4NBhEQE8q1gdJtPRt8nllkYcZkAYHOtnNfz+CspiABY0jM
c7jQ6M1mSerzCLX13adWPzlDDlOvhl5hwcbzIpkxp/A3vEt4Pwu8pIT/FVHUnNq5v1lLGBsVEXus
4nbv0IhtRJ7i0eHEBGg30Ndrn/4Su3WL8XP/k1sESYfQntIcV7jEtvFTgst4N3dQqwjCkMdUBi5h
y02L8Vz4TERxQ0BnDoTi9sOOcjMl50EBQMs8PVWe/tUyz7sPXSnu/bS1t2hLEohiXn1vlThnxJb9
ENrFZzyImaznSh4mZmJjKNp7tdwEdSo3k8XXi3YP17RFd6InDJomIHIT4+BT6tAg5vmCLMGWxC9D
hdtFhqmLkuTBVlz8DPbc7SZQmNIRRlW2XrjLPaGPae/ACQLWj/3Ro7TmELVcVUJH6MHHOErOtxtL
w9wzQpjm7nwNGNyTjzIuqkRIn3dkVN5HBSHthT+hLMwwKhtg/dotLu8Th+GqiVSHo92kV5PqzSdq
1eFJHJrEJBDGIzK1MD375KsaZ1XJ9Gsox+5ZWlO5RRVBlZhl9i7IuORi6RFZUb/EiiDl2z/82NJb
a5nh1zizDK43uiwDKAWuDaM7JyftnMwJ56pPNdOYDied5OMh4cu9T4bqu3fJJXWWGOFiRllldene
Z0KHWxUJa2YC+UdEzjkUGAPBOzU2fo4sgmjLZOWK0d3Moy13tk27J7OZnLOhIwKEQFkYJ5JHwyXN
nWum/NoEc5HheQp2o9PoJx5lbWdyj8UIk+6stdbuYNXQ8IZp5Y8+j7mL0tTCI58jrrdzyIw23jd5
Phko8xQtQzKTCoMjcTQ4ByNEYpRQThSZlZ0UTmd15++zsH2UM9ndOQFnyaKzRETHEGM2HqbOU+sg
oXb3Fcw76DFyzTJz2VKJx5gyEs2CVkMY3ciWkynt+WPHjLc+H9mu8QHijQZcse9lsB4H2BeQBxBR
uscohVDZOz21ojjGhXuth+xgAfxRQRk96qVXHGPY5RZBr2pcrPvifjXOdH6jo9DncYBu3CDbWG6s
D8gPHuKpFQ9JNhW7WXaXZsYOtMc9dhLdRz4Yf0N3xG6Cdarihd5Sk0PSl3wQ8HVoXaP8VFSIjykC
cZOe2GFm9elqfZ6H6qmuhpyZ54SrWR8H64Qazqk5NitELakwNl4Xp5ug1HhQDe5PHo3dXoLmQXGa
ziKLTst/s8fpm4lxFbVh+5ZAEmOsmXRjcQoi+7nRqb5gakz3yf7vkGk66eTDKOrHujcIu44jiCw5
DC9N7l5KmeIyO1unKVu1W7tk0uASa2ics12pMPUL4s8iw6EsdDTQANF3D1n6RWpneGDsBoDq4wE5
d7rZEStpI35EUmz4JKRWLR1xhySbLFUrxpkU4LWHq5XhKRkx4/EikxmZ/4ZKBt+6eHxvCU+0EqVI
8aRhm8fsPiTJZDOULglcapFMhxOCYyzjLFnv49yJqWZksncmOuusNJFDlvHWJhDu6PiYegxmIR8d
y95n7t8oD/FCL2FcT4xWT1GWXJU3GIeImbSM8Q9m0I9OKbFOfTYF6zqIIWAVQ7kpwQiXa9zcKGdx
Yg3z9qQlyX0VBwbBYIdENR1ZgcYh81yGPcP8q7CKa9ISbVSFhOYw70jvK3zh7/JJXDgPX8yp+WAJ
kYNiwPUM5i48CKz1IHcaF9uuX22mUDtfyc8qywhb89JHWMWL2mS615n74CuyN1MkVXd9Nb52eUea
M36ompnH5APO+jFWlDU2Un7GhGSef7dDp4AVvfveRD7gNnRUtmJ9M0WOkFLiDCGmFCyvuXrYskyt
QvwjGtTnlXtQM1Sa+BdJAi76ce8UEE/pQVpmKuG9FTAiHG8IUJgQqsjdP63ZIsYqD8DQmUhs0qkh
aVh+3qTxt0+srOSwydMLrp591CMLnV8aD+MlULsmEKeejxbLcOIRa5cSsbAI/cyprGCYo/5MBfPw
DpAicLP7PvR+DUpTMS0SipvYzxyld/K5wFeRh02l8Lx578HoPzfu4+1eHfZMIAVoWrEpgOxdUYMM
SQ8DKmlDvvQopZmGiGAHOzH64Q4ZBlVBFpwtp6/XIe5wrYvJsDCZm7Q+xJE8sFYh5LiHOuwd/hZ7
Adlub9JMMzY+Y10+0+szM5uTPbOXU27lFJuoaer8Mxljc2/5gMFkcxBLm35WLiRWKC0YsS1ae2vA
f3dkgFuVUJgiVkCDvcXKn2W1SzbsDsmqXKwEEIAj0oSmZ7gemoXfOGAh84Y2uqk13pYRA86gQjwX
i48CMG5Fh/mcuTxk4TTDKm6jQ+HwicOLOpYIrfBADp+VD2c2LZ7dduKpc6TGYCZ7txmuyqHiKnr+
PImYfkcd8UZhpO5u9xRLQPJtS809fMVjN/rIMNKPpWanY4YEfY1uV+liPYbGjzMMIfb8VUnmHBOa
HAF1hzQEntVqhmKEwdNf9tNFwpZfrQYszh4rzE4DniNviclOoEKMdr1Os+E+JftYWOxHudmd64SK
2myQ6drs8wnzY+iMrAXvYowuX5LtPbZcJJpXFfQGSWBoyptMf0hFL+Y3i+d2ypftNuYm0RmFkQHL
DNfx5ZNhGIn/aoAQuJ+MdDXB8ADg3AnIhU5ZBGtlJZ+382RuxaGIq4POroPtfSUNrUMT8ic3+K7D
Onu560QtOVXDezLz3Vm1gU9uXSGHhoSS8vWd7eziWg7B4M1UnrIQ48QOAUGv5LQtE5rcwKacD4rR
ePETOR1HHIZb0zzPvd8/dK2SGKxH65KZ6UEQyX5YamC/GNtr4bBpptr9UPHoXgfKSHOyOwR/+Bg6
NsancpnwzGtmbTgPj1O2r5T/0S9OYbcbY1C/k8SIj9povE1Rp/dGrMyIQDLo1RZNyKmaxVsyGtBn
PW0/6Ins02hGCc4++siwHT9w23xsPOlv2Uu8k6OiE2QU6qGpXze0+Ps2aH+HhUUecG/9ShSXqNTG
ZvQ5JJeLylwcHRLlvhuCYWIml88PeO3oaZRpbnScXUBQ3uX9RJarLcPd0vPrSYo7CE7mQQZ70Rbh
DpDfv4OLwOCO3PJiNLuDzlE83Wi3lhqclWXjjqD49igM8EekTBiXTs3u7HhDXCXKRUZ/LMT4UJvp
ezbABM0Fagbqx19e3pzFFCMpI18WdU9PwO8iAeJaIk+7ppKB4kDRVPj5kyu9ChrONwq7YO07ELAt
uvU7AXeI19boVd3hajz6r7IJOtogyqUYdk/Vt68dlfGqndiDbhsR8EqNuQLhuk3PcRwV+NcXzudc
Ld2oEvT+aXqRLatfMJdgdk9x2961U0pz61SHUjD1B1kbNqK8lCaWJWOk272JSwSVInwRGzt+psDU
eyG7seqHN8tAcE0kO/VvCP5Ne0g6Mxbf3RHVC2zbgUP19jn5/rsxwk1zieydbBRDtxfczBMhklRb
5hi/zBSCa0pXzno8UCz89FKG6NuESwBiivWtNd7xrMm1UbuosRRkiWCMKFongExUdSAKrNXUxEE3
rjIwAzYs22KryaH7SDkoqh6GDgn2yoE4EI6OPxoRBp1IPhfxv+yLz7LiaoJIC9nbwglSL7LzYHiK
LfmquazQKOGk8r8vQbNj6J2h+SYc9tlaDzk7FhEz1CsEuLfnPNScj8EhtZJ3VPQE/44I0XCFoCzh
TrUUO116tL6EN6/A1r5NBOygZcHa7NjyIzKmNHuyPz4AXRNIgB3MKoX56cWQTOAH9HcL7L0KkLpY
5SN9/NmIEQgKC8Lcsl+RxDdAioCzz07eaxq+nLu7HSUfAhGgSptsx14/3CB1ZCTOXUkXD02iBoLL
9Npw/Xux4JRs7eRhNIvLRV5eG4F3LZvMnVF+SguP1CTi3TQmvoaVy6wfk82oT9Ye8PmdsXyP/+yJ
ajwaVj5uwzH7xPUxWbUOYpnCWqf24JyKDAKFN4bkMrPaA32hJ0nOLVMoPNWVfhuGBIdPWAXbQsSa
sEE4Q+Ni4+io7xRAZ99Onnkl/PV7mp7isLZ/A1TAeK7m+T51/WzvOfjXx4jV1wYAVW1iI1m39SH1
bPXgTMOhHGj+iESzHwZqnLKY4VnXOtqFfsg6iXBIqaBvwu3ncm6wPCAwtOABSTBNu75lvlt9epWF
gUfBelyukM5SXzLUL7ZdPeApcB5r7ECijih1RO8Hs3MPYN80OQoLbwBlPN65ejwTY1RNlWguO8EU
kqwYsak4heGwpFhxbhz8npUm6xWds+/mb8t+yDqBdSA2TZJ+JiJ6rvP2VzW771InJDoSejOSjICW
TZFt6a0gzQx8peKppbx2RhBCJ12Q/YJy110WUTvxRH0NsDd7ixSybC5xk6yQ+nJ5EwCMCQsgz6wB
30x25LDoUrJb9rcDm6hcx7RPiOYw+489LF0ZeKjsNJzsLvhszOCQuyHqwMWWM0WeJZuvqA+4Zrm4
TOU9TwFzcrdcoWeuwlLfVS1btIYEPFdL/uvApe0ySOHwyz59xNR38Rzul7VrZ/28LXk5kxE8T5Lt
rjNJFjQMeVYmtaJayomJdB23Ra0c1JeoYTEQXbTteqBuL3bPNTy8u9sr7wZU2pmvL21gPKnBNRjH
I3+jimjm8Ewu8RJ9y0HgCOSbMmSTS9BaTeLc5lz+NyOq23KJs/AOgcSDAXcabJHvN0aEoHBXXXkN
21IEOR7Bxqu//Jj1gAtv56wRlrA7oK9dlxh/1Fa40to9G23Bp+CKjg3MjH5Sd652y89NDdWK0jVY
FwNUIShDXdTyTbpMTDUO8JFa355ruW/PBoc90l0dN3jmLO1OI0x7ZTusJJU+oIhaUHoOnaTCCTdw
JBwq4JDKYFris9k2iosiQNNU+B1fXskZpsri0y6dY5cHyMcWn6wsrfaFAFGM4oVgRzoOvVOmN7o8
eQH+VMnS25fG/JDX3pfX0KlEJedzAgQtkoaUE8P0N1Q+r0MYkd5Ec8fVf1cUSAZu0twAS3UuoAUp
nKpNlGN43NOKlwUlggjCtcD8iOEOggxjdJ5a28Nom0uWU7xb4ArSWg1ageXY5OKo0aTPOyQaRBq3
qM9yVBtV+7vmm9tkefjSI6yxUuMXqQckn5R4aAeuomXEeSvqXHNntSlvtO+f3FG9yqXLKjpxkoOj
UVBwTAf4+GbJeM3Qdq+LOf0cbRZ95/o7Fc50bDllbYuKAwFSt4+h+MOxJAyrnUMg4+V6HG/+SPVA
VoPxc9u70dIBNFgw2Kd6P8hKUzfylU2O8xS0TXYW2v0uyk9szKZ3xqCmFveo6CDiF3B6UTIfnDzV
x9bqctTPbrj2REb0b5fmlwzsYVVkDSAMwR8Ij0Jm4HXwxDhnVY2JveYhtgiFoQehvrNYQQc3KzZj
OL3kShMf0OWQcHTPiN+U6QrwcFxD6dmYoxU9GDM7li30c+DAiWLxo9bAfDQgMX4/9P3V4jWeMgGR
TXsEMhC3te30pQfxmuEtBVn0GlZWd2iQ5cDD8XdDjGpwbvDTwDPCStMcqWnYbaWjOGNjCiDEDdjM
JxV5V628YnuEqEXnxaPlwLzBbxTQHN+Rg2ur7KGng185gHiVYVbXiW7xcYbAqeCT/GPp8/9rDiku
UItFwf/dVPBQFGlVp/3/8BT854/+7Sko/oUtiYN2H8cMGz+VfxsKWv/ykKRhEmMix7MwSfs/hoKu
vfyKny8uKzzYklH67yBS/18het6AP/Ht5RGd/xdDQS+w/tvyILBsgQgSXx/8BB0soP6n5UHqp1zD
Vp8cXfXS1yHYFtYdzL4Y1L5rt+tXoFD22k81HsQQCzYdsBdXrRls3Tz960/Nz9xKkhBIlgM7g0Yd
RzQ+aXjlmCWwrsChUOG+j+HfUTduSfgS8EYJarmCAt9wKr9isBdYX7Eziqep9e5nA7bh5ImZWRmO
7XVJPrRtkVbtMfkOJxuTg5YRu99m7GidZnYwk9jh9LjzF+9j3bTktROPPtj3U5GbG0xPd9aYQbaF
NI4ERiNfReklPLfdxGbxx+iYuFm4BO5o50CKsuI10PF8Mp0DI2t7O8X7UbKIK1/H76PPkA01sa6q
7gpjeqUh/98LmJclNKs73GES+iEw73jJ9yuUfS/N3rnKKojODfEtczTUK0+D6cZU2DlCvzdz6nAl
mdBswJwyd06DHl95DvT8FAKnyDZBH7Xn24307UPQtnpDp89r4NMobGT8inTpvAyJZzAyZwMwgqq/
6rDaS41HHEOys8fz9V0z7zxrPDWox9kIxk2Lgm9D0F+9EU1M7FMIMXxSatg0xKwAglp7CA/f3agP
ZuigW+uNrQiKeoev0cWdpIYyDlAq8unaFYO4y3B7mmCBYDVJsdZn7m7OObemzAmPNDVM+Dd4alCk
NT2aX8ioxlSd3ArWetqhFUp8BHrOWNO9hpfAYuoCuWk2e7UpwZg3rge8Xpek+0hO+KIw4BZk5Vua
xJegSIY1J/oJfPPdjKxTPvbuLwNtLiNbUgmHOnKu/sJQrkTwm3Jy3FaOsQIIbE6UzummrUmux7pR
HZ1wZBrgNwWNj9FzQFNZMF9nCOWs5ZSSkIQcEAqCX/xzw1vzdFI8DWlxvyh4cIqp101MvWhXH1EE
lgfXZuXZLTOgAJP5MYJL3AbpPkgNZ+MkeBBVtqrB7Jmyit7Eut8m0J5mdMrz9iE2rUdBiIidzPLC
cPvOcuz0Ic8Zu8aOtbHBE5hsj8+t0ATytuXByHNcBJw6+MxJZ/er7L5s/P5R9/Bika1AIRJrp7UP
Q2tl35C3HqrI+nSTGveKyKLVr4bhwlj2arQWRV01MTA0QeGkCUqEvUS0BomPgQePFGe/rD4mAUiR
MjJI6ysoOT3Qo6/M3IseaqB/Iwy7tWA+iAY7BddikBDD9lnVqBtWY1TAOi4BCNNhzjezVA5mmh2M
dt/DlxThVFkkwYqZ3VbHiOGTcjWCcCAB5Dy0v7wuf64VEi3IAvx1R8CRbgKaAULe0RTn0HeCQ5Al
ELramcR0C2EH2Do2E/UVM6htWGHBNdVpiGKZaVrNiRxrIXZxiRU55up6pOopt9GUrnxsAu5EblwS
fwaewRhiqBl+zZiOr4yet4i0GEX2uPZtIjgJVv60nQXJRpNRMhLxWngFkctg3Tcmf5VMbX+Oje7s
EH3RFscEoM313Go15kDZbe2UqyT47JIP4frT9tsvMXcc7b+VscRj6Dv3KiVZKRNq37xv3zVmUKhL
B5qUOa+3qWs1eEYnlNF95TLKyzYQS+YrVf5PG49P9BIU6D6zyJq6b4bUG03H1FHTKW+77AAh/rOY
kIgmbv7ZFe0Bd6SBwfT401VJujbz+ksWjVw1yyC7g3qp2DWxI/D8u6F189WcooCkF11hG3mN6wim
emK5sCOeyrj4GQaHv3K1t04t6Hhz3V1pTnfGgsiFz5heMQfw5rfQNay7pojWurPB86az7tXZb/qX
tGh/V1N67YsItyXfiPe+QV/UzD2hbYH6XUZ6cX0BF/RsvUJjhlzRFxxVNoEwguJ1qgSIOcUl1GRY
QHjFYO/RNX+rb/DoKwy96Whr8+xLavxick5ZGTzYYjokJUZyqK12WeJh58JoZGU3BP8JExGBHzhv
dlT8Lgo6RTrzv01KfOOoP1CZN9t2cN7jHDalbNM33MHOIDneznpvTBLN2g53GNxXwLJT+kkwfmJX
/P4trbNTxPh8RagiZDm0zHdOPz/N1fCjyGyL4MI4+P57qH+Am1Af2T/1jIxYjmGwh1paXxi+CFDr
+WiNCSlgwbtdINWvBVNE1nq4nRLq9DAZL2Z4DlCCr3w7HS4MvhDNd3/nAC0LAxiqWJ7rTqoN7rXD
Cq+zP2maPgwWyYpWNHVr9pYXo+uf7HGRY2Xy2/VwuukyA/G3sZ3C+BJ7x6iFE95U7NyInqMTaeH7
sUJqY9tBtC3AjmZD8jvWR5OXwyGH03KX/qS998dVyO+S1H1pbXKKoGltypA4i74cuhX+Xqb7qGOo
kWiNqS40DjFG+sTWEyyelL3f5vhvpRtZLOKw+UWL2qZ40AyG/Qtz9D+eMbyicsdUwP0mQZaUkCIH
3UQyWmITZ+uPdsQ9osk1ASu2dQBuAGSAaUYZUR9U9ibSbPHz4lSrEOqttbA/6OKaMy8PrN/RQHgc
HMLL7/EHnMDAKL9R+eZ3o9IvLgtjPbYrGZd/WarzwUhGzmJX4V9D7VViU1C0aFY6vPIm5i9USyeM
ABmpMkAfQbTDVjPYSjEOinzzHTn+o5njZxw37lc7/cIR0l/PPuxdVXouGCI5YL2XnJSwlpGZuG8U
nBQPAlly0bNLwhEdNecGW1dmfauSo7TxsbIDnbGSTZMmbDxKrJjsfdphcZHYPpld9QmG+TvuX6ch
OtmpRd68TfPMJauC5yjfy8R7GQrtbxRNY0U/VUFw50Lf5tQfM7Io0VXHbOz+zEsYaDtdGU49Wm38
YAf1X7v1D32rj7a0joHOsLBo3iwdOBufS8xsDX3XkmyRptvGnJPdYDpg6tTpxAkHn5X6kfTYu7on
CRVeQwmntP6a/hdX57mcOrau6ytSlXL4q0g0YGwzzR+VA1M5o4Cufj+i1959zqrq9jQ2BjQ0whfe
EG4e2Y/Sz0GcmZUrRcafrgz3XaT9InQoU1U1bkn+Uo+DsL/PAyYyKU3PXLM+QWeGLuhXFk/G3kfT
btRQHkMW4QhWALp8aFyTst6Wit6Dlrzvo1qTPTOzMMhoqUYjGH6I6Xl0hH5MWFyTv2cLXTx9Phlt
BArl/g5SZGMucaXYKJvyV1WioyYxrbE18Zs4OUxmAqK+a/3I4CBNaRQhYLFG7tCt6BAi7eUnxR+h
zo6023dFSdnAhJz7cCVq5CHc2Al7Tq3Lz0ZKZViKxPe79KCtXbC1TIX41sP4bJA+zsZ04XBc5oK2
KcFpuDInFEoAdwOclVU+siYtlLtAskjtZWuE2pRh+5SQCaDxrRPfUuDF8Yb2fCxd8lawgnCQvMZS
f6ZsCO6qfLWy+z6lQWjE5qsmzaAt6c+FQPvbaEZWSVHXQw2Is6vM1Zyd5QyihKJrb1Jb1iCw7m44
dHu5S5FLybn90GdXpVqu24yNDhWQh5/gYKornINFnY5eJ4JPSLsoYMpgz10uh4wIJ6Jf3EPiZiFG
PL/VzN6C0UIhMV1+je4/mLLnb56Pkwa/b7OnKPb82b+/kBl7EYY7r/bvl+ef/PvQkGM/lB7J6r9+
/v+8/fPJzw/2X8/JsnQLP7LExbG8SxAmeSNOWPq2z2/Z9+Fa/PtWjSZhCT3SIsWFRKv6c2VkNTRK
Lun5RbIgkfz78PmdXi3ci/97St8qUI9xqgtDVFt686t4vsfzWer//9R/fqZuROJU0mScjDoVO+1+
+TIXPTzsJKQOHorI9Dx/+HzO84vWQiiZ9LZwkPGtYmpL//X3/z4cMkxdwctTMM+JIyiE/e8bSZWO
kyYj9HSnnxY7i7gBDiWVCTiGRb8ANkPmjDkMlmxKID4+uhP4jwYi7+JPHhcTXLXnt70QHcs7KC30
jsd4J+w79YXTatb25BNp+g7TTHcISkOPk3qzkEI/x5NyBmlxgDg2OsOWyAWY3zu+r6FTX+YLESnN
s+oHBKxXslu48yZ5k6ggq8XZ3OmYxuobgyzIAWt/Sw/WS0iZ8ALOuDZO+Zt5VGgL/SCFBke8fewo
vhZOTncRPo5bj35/Y/2Sq/SQTCoM1JDNgBULK9BYJV8jG0/hiSApMNOFU2jz7f0H5swihf5Ai8Wt
hiu0cGG2Y44WV/nu9tipdE4XgEzzYduOPmDNDlO08ANHxe2A8EnsjqjGLJxSVzgju9dzpO2xKr/7
0puqbmIpmLAcVj2k4V6KyDnmB/M4s1sA9gzuvS9K8ElIZuPFle01wvDmFfRYm+/4ipRQjJvkDAQa
FSCawujxmQ/gKnu+Sgb1Sru74f866z1ekzZVszV5j75JsDxDvh59FBiipKyjw5FcArdhH8WzLxNW
ikxbkLCuhxnKqe6ob/BM1LcJmYR34evYVf49dEFKUPva5ufiygadHxNbwp8xx0+xOSHyYWt+iJEU
1nIrfHAJcm2sIr8s/49hHUDXITIRQl0Xwk3uF72LlCGI/SSiESoDBQYf55Bi4hPspl8gnVat9/ij
Hmrvh8Q02ln7++g+/uDxJFxBJO0iCvGny+TIBzp/eNXaEMBAMNgA60gP0Ydzjg2NuZXpHrEZ58c0
6pevFVq/jnoMf801/Hz3vlI/wzdzjdtkoB+Tvb7Wf8tv/sV47dZeMJv8Tt4lNAN+hd6/X7BOZKqG
x8jDZxz/vGUAFLxcmVexI4ebpUHj3sRjeQEicORURIddX9NpsCuSUTe5hp8/eCkfzSNIXw0/P29S
12G0sSo3A3CjHSkiGcCl/bh2cztQwafA8/Cqd/wer3fB8cXMVdxr9XKIXv9owLRcjOS2Bvy+Azqr
edW4GrZxEIBt1KLAMpuyC8ncye05kF7R+YWlutNebsrrazKsBed2r732u8bptHIxO/QE3h2X2ve3
1AXfI21RZyWlZeGdpjjIP2k4FKyl0qGa040YJ2Y0CBrhBvTngNz9rj7QIKap8T4iwLxN2HGCeZtM
jBTeo3hPCom/rt5Rq4quWCz+708paPjRpjA9AImP8rWvWAEU3VMXHJiNNjXSfe+8bnpoguaGbg1z
2bmvEniUozs59Ue3I0ORrQ81oM5CrceZf5hsP/t0N/mti/qiZicv/b493M93hS3kcTD3k8oc/0iw
pERczb+p63ZFOyK33AS3O++fmXLDcNRyaFnQXX+47eUnC9oVFhZv1Hw4v0GRdCkfpaA1jmKUm+2F
l9BFMY5SPVW7ZTlzM5llWxjZ0WYZzO62lvj1iC0oorx2eajLfRitDWocm6jYihvtR4Bo4GTr+QTW
PFz1qPzpq6lZJy/xEaUhy3CqPWjYK0US+AmXxAMA6GfXxMs2OBknG/Kc6kTAxMhVAZi+oTj52I2h
5ECU4ol7aM/xFtlBH4Gp4uVa1Uf51P8t0Xl7HFBp6525gcLp6MgeWYwaXeTmq1v8VPH5Y/W6Y3uV
f4FhidIHkS6lrGbAYZD65OxK0ORYyLWOddxOAPGkfg2/mHKW931z91VAefYVpAgOWX8T8ZAq9jdo
Ht2R0Yh/0eDnv4fudGlAfib8hL6BVq7xcqMSBZ3ggD0v4k+1W9yqAHASsZXyPd5KbT1jGDx6bGEA
ue1mz2SpAkYF806634/3+E9/GoPBODA68xbRbydDv+/bdI2Z/pkjlw5koJw03lxmevzYqcNntZe4
RZ2T/qFFUWpYHJKNFxtWITriEx4GO9YInOvyFcJq0L/TlsaY0NwhOSm8ptRrALRiYokHceTA3YaA
y60fb9gK4yjNiXEGY6HtOQKhVmxzd7FtHUGFXLG4zjQeMgZNEJ0SDnp/+n4QqYruVLuUf9igneXe
LwbcXxhS4ekKQlL8BUtMv0/fx/6wgupVODUCX/1HEQxArrCAJMRL5VcKl/nbFZRD9RWd8jNCVodX
PqJ4g2dij8tFoyQI2H+dxCvWG1QrG/Edf4zc+eW+ouf+/D8a1/M3WhfYzfrd+4RXt2HPmIxmLy7C
BOGpPGK9/A7bIlZXmMMyEmVJZ8rBTWDSg/xH7HvbvM3qAV/0JsCTENflOcDqlgC8qxwR0LcNPz4V
gqWj9V7cOBnYRi6AByTB4TwHtlYfmOccb+GmsUVPxCB6aZ39mn91lG5lUk3OKCB7dsdaaQIOKJ+T
lAt8Guh+lz7a1pknfcu3YgOwgWX/YyATIgOUtYd8tNPz3fJp4CabNWqPpe9DfdA65F/sjd4EEE7t
1AlpqRs4/tK+iuzwNK+Tm9brTtrVHoSzeukYiR/xm3Vnswzml+yNxPv7jp0rC/UWY4vAzqZsmysK
XQ6bJ3sG4Ah8o7+N7YgndGT7yPd+6Zt6zTL4E32FV2GrrJtt5IP9YgSdweeI3VTdETlJqvL5Uf6K
tgmBDhUQRCS858bksjm5k+EDCMw/jnfbtCnQAW9treGFm9O9m1LAEDoPb7mJUK653tR9W6ZpE8CP
EOwaPV4bShO7Y+ejo3J/rPMv+ogzex3O4n4H9t1l5ZvHeiuwF5I0CBLFCsKhubritU7Aw1cRJYPi
qA75VuX8EpBSzV093EE2xg9IKlZGfzbMoB7PMaXfBEg8wNeIW4udhaZuoZ1Lr0CvnFtgorG42rpi
gObGTjhbFoakflV4dNYlH4G6TsGi3u6v7SH2U+tYrwwPz2iqWS7Sz7buMMtfAZQiEeFBdj2E4yFq
vnMsyH8a4Q0zT2f6VcgmZcXaC9u6FDcxPuwAsYzoKPWIIzSFJ3ykeGPqDnN58YKO0s5GYiYQVnfj
KzeZHP26du/AicL5Ta1zT6Qxb3NcUaaajDMlTi0E6mvjJi2g8fEjv7WwlFANIk1swGmiqTaGe0Rf
h6vqUkmAwL1h25FWuV8eUoQBVso3exvnCYG0ZBRgMGyWf8+dK06lyb31CVea94zjd6IwtiZQZeEd
2HliWEWb/tY4zTsEVcmpF9C+SwhKQF0PbB6vnepqr42+ox5faniMEkF6P/N2CGnH2OZieutKWjB0
OKV7s/wOqpDIOkP8hYj7Xp7gd3ZOe57rVe2rN/UmIHPt6LcxUEzCiM/6wDo3LviKrEVEQNdUTGTT
gU9N0Z/qil28SnTgRydGR3ZEIWxDqSRrqUBDsXYnxIUf7BUOJMSEXYwVP+IVrp975CUJtsctEBKZ
ShA4iRJFJxjs0wbxGUoqc75vE194xRo+gu+0z67Gn1B1TfVlGnyGb/gVJPef8WDvyzlSMk/lMwec
CXW1ZrTzg0DiAex7XZ8JXSg/iuMa8CftP/BxynIvPZZ/n31kmzT1Wc/A5mk8cfa+qeNKQ2IIe1pH
3z82ImA0r553VXacthUd/+WO3THtzLexeBPUHUpYReleEYETwBwTFsleGMQY/dqc0/OftHD6l/b4
eK9GDy1RsXodAPxlQY/AXu+K712yEu40/O2HTpC2VvS90p0fwkc4fYLyAwDM5pKndnG9izYR4eVO
hZkQPLZRLJNf58OE1IhvWOjyeAQYjyDqDwSo87YIsIjOtQOFRmPTcwqgmB6kLo3zZg+fiMM/czEk
PwvZG02dzaOxzXGtfXecBOMxx76B/gHzB1S5S2ImrRANaIuTHm+mGm3stzz1S3aDClP0iaYbaC12
MxCC6Ex11XdrocWRb5FEypVjLx0IZzgf7/WGzQ735ts4uR0l2dZNUUkyAqwIMmhCefUWR7S2BB+C
WhM66CCAne4PNGmjAZoce5szVrbSgkbfICZnFFskrIvUnfq/5AlYA5tnaiEq6s54Jov2okmjgVSl
+O2WSNPUQY7WveU9hF3ZEcl7nYFocHBYpt/KOpR0w6yAdkxWuNpPHb+m6xKtCl+XNnW6Q4BhCcI4
R0DSO9XjFMFli3eUo0uLvHWXIR6xED7zxysmum5PQgIZUwf8RIzIf2l+guCQvXMD5m+iQXSb8XvO
OJeb7FhkwaN3F19w7Mazbcw+qH6ZxrEVsYLYcGQDmK3V7xFxXtv6rgWHcCS5cSrJmnNDJlVBpqJf
iUfN02l+7dSIs5wgdqqRdvEeNzYbACJUgqE1ckzTOhax2cIxmXhZeNd8dBZia6XXdnlBXbuIf0P8
T24cSZOTAqSbwLsvew5O5Uq9iaiFcBQRMLHXzfkJUPfwxvHA+WTfD6wbc6PQwvYP4HGIXxvq4T5x
x/2MQTc7OpDUl+gr+7rvrvW6sq/1r7KaLj8zmdinJTj33xo8DHkaSWnylbAxPfbchItBTMMU/aAs
AP7rSC67SvbFKa3RZUD1BnMSO/oSzikA1DMyLtaX4g6HSffSH8Iuw1E4xozdW+3XApq1bKjmuv0e
LuylpducEuYe1gz21AboKS4MblLuJUrla3ko9tmGC7LvZ221FA+CdvSXg5eq+3cq+Gw3ZHrZpjyU
9Wp8nX5xgyekAftowwWA26ZRjGBWN17RXSdmZe2FlW/J1D1MVLBoL7jsrgwoVQkeoZ6irhNzl9HP
PcZuM+6Xg2Q6s7Z4JzL3oFk8zKtTH7DgkEs8gHo32bN25ZnFy4rMfXrl1AvY0yf2IFsmfBpXsQNZ
eFqjQ5wus+xxS7z6t+D8d4k+wOQVmwZIkU8t6q/4Lp1Y7rwLML3heHf77Der7OKWnIqTgec6UmGN
re+fnweVtfRH9OadhV81iSNBfo034SHsD2X6CXOrQ0AZZvdicl8g15W+VJQQCIuXhmn/rhBQWZf0
Dzm54YN80lbyjQKT8I3yePFj1G5/kj0iHTbI0jfZMymrTseFI3cgU5UuhJdoUn4qyNhRLvAPUIp/
FqGow8KFsk0qT4lfNh7SywCg5ISGlCP9UDhClIpYlGI1Hf08JHEBimn6FSx60U6ugOJrn1UTsf/B
8dkTNGnW283AgduT36fRJ2kfFA+qpPlZBZILtaSC70OH2FOyQ6sfkuIvOmcX3vwOLpYZzXHcLLCQ
9O6hyRtHnvgmIDO1VA9mSNfHyLD71/Elj315jd+KTTSrKscqXImfOrUP/Wiyvm5MoHUYcA1g/BKH
Lat35Hk9uNlXu2tlu37T4kD4CWuQGuBZATB7kW9BBCDhdUIqL40b7fTSvzQ/WjDuxrd4G17a95ED
k6RztMcOHK0dn+BGOufWuFSiK1XO17RJwddx6hS+Wz1caIWZWzp55nLYN9Ahv8K/w7mykERaS/WK
MleWnEeMWHSXlVjpbwnIvTtV+109/Bm/OM94m2sRaMRC989L/RfNYUizbFaRpwp/646mqpNd8/Nb
BXBr152IRvqrznFdObK8vVN4RVa0WoG4oMx4J46lOtDdHtAWcbywR82dB1u8KdvAeiU23yIoRX55
n92eGqb8KX+mPjdSzF6il8eIWL3/kLcZHd15B1RE9kkmOJ7LM7FAcZUfwZtBN4yZiojaktARhC37
NHo61EGWYsctbYPcz91u/8gCfgpGVmAOTWtoJ3O3F2dqzR7Upgw7kFVhvNehBzljcdK5UPOtDdAw
9kQcanbb4sO8H6b2lbu+F2kA99sMkaryYLVEAvl3xUHQUINLIYPVPNvYiY8/i7ikjvDPLix9bf7m
PyoyFhCc5Z8XJdwWioYm6btlnKZuqy9xqJ4cB1tZ1dXqLQPfDJK4cAdhy3sAsOuD8G95YNb/UBux
1GBadcPaRNMFKSvqeuT4S30EHc9ViKMFG2vo8kLdqxFuQSArZFcAmz+p0xHCIyJ3IeIlW6JgWW+E
0Fkz0IsG2XuIIVHo3C/3C/8sFbeVdrFem/K1ouKMBrf+2WM3QK2BeX8nWAkGySF7uwxsP3PtEYax
axzINMzyC50Km6PKBGqJPmm+Z0flbShfk7WxmGN2dcLfxG9XqY89R6K51vjBi31L32XmMDG6/gA1
cCnoyls88wqyTXu6CC8cQ5XLpqqDOKHxQxBVe3K0KqjaBHL2AjCxHfxptQzIlU+EBLYBWYZEN12y
aE5E0GFI0Gam99wBiz3b7ZlcvT4XZDV6+jJ9M1rDhViLbQ34amrHy+xj0yMuDT/Rd/4hdSEuppbL
Bpn4bEvGSk63JBbbWw4R7zNRz4SYSNlB7+g6+o/f7G7Tn0IKUFiAB00dZaTptK8fJMoUNVhaWLHZ
eIiiJPOgGrOSOKUvcBWnb8w4BEepKc0gE5AFa1J7e0rAigQinNGLOLLSTkAqDCRA3kTalJknJIfO
9IQXBjlpnJRaoYrogtfvx3fVA4va2MTVPotM+b6fwZLtKHg0VGsIQM1PonvkefiW6j+pECGFRM2K
GAHLxewjIlcE1YHoOOiglZQeelBTNizEv7nlE1FlukPJXQUl6mkhNRjCEpARsA0Gqkq3Ubsgvb3I
SG3S9R/hTE2ULSNAgJ+SEh+LG6QGw3iLKOf8VTkU4SjTkagQgkFmOw0YUYApGSlStiFJCj8f4165
lIfM42z7ZNjE9BISZ5F/m1RoMpdylyB+T7b5mVyzaM3WwKcp3qdvXoltRSNhRyRhJkw95KCn3nSS
WtDqvlntlG9V3spscNf4PL4k0zIDsw+EPUlswn2aHVCI4MXy7syuJTMy5BZnZTWciw86ydpj1zjj
B5ZfV55fI8HDpP7OIsc6T1sWMsVqkGAv5p4JTqXJ5PCpaiqKHgPC3lUQYmUeifqSjoDdQG7ctFOL
lhISPh9aeykeAa02mqHkr9kbz6Wwg/GZmnmy5nPfuRuDRnMJ5TqPjgX14sQ4xkR8jcffjb1LgL5C
KYFMYmSY2oCXssp1RHFUu9Cdwe3J+qyEv3fQMQ8Y1ABa8FRxJv1aQq6PVjWsbHYYZVtoF4Gtn88s
wCHA7DZa5W0w4dzC5EmWzIMtm9Qa8AsQCWZlSe/X4z6oOAUfZpDujYdIkcBJwFQ5E5jgt6ZQrKhW
fHo+K6/MN4rEfKaezt1FYQEyFmPD9d6Vd96QnYzxqNlSpjd+i1RNp2Eh6lFN5HtSrgoqsKNKbymg
dnVAft2pWN7xbz39Mqj9+Mmf8z5LuuIy0HfS89JWtgwrV8R11YQ7KIVlrqCs+EgS/XpaYPx6Bl6z
9HOM4chZyIgzXqoAH9lPUcKalzCotvkwhgmkgWIPeXHNXaREeWV28pr6dOLcC4VVJf7hqnOKjU32
QdmfB3x8Kuv3JRzR+JVM3ZqdkpOPlFqqOXCXyyRFqZZZwj3jWskG8eglcuSmcs4zquiyCBQ0JETq
fMaPV+ECuOt3OET4+2SgJB0rdPn0fEZuEbsCUynU2OEQ7Doj/x80V6twuKKf2AefMFQrEWg8Zfs9
SpoSNbTBp05CqRLpj2XSmojF/mGu8JCSq6wtr/3PO/MO1n3NR0B1iZqGig4Q/XHksOwaNxAm6ujx
QblWqJ4ksrzqVK8Zft6eg788P+YNw8rf0xlfbigCQY3HtS/2ypbP5TDpFfyuVywifsNTuB1jMMW0
hpfL5mplXMozJ4cViGvosHzGRb+Inbx2eTmunD/i8zIJlptUA9t0S5BtiAfZKjkoen9L+wYSyC7c
kGxEOWcPURKFFsfsXdxOrrzxcKZLAB8i8XlfLof/5u7MC+qUebQXbg914YysWVXPhnZgVWjqmiVf
KNu7tu7pCmgiOqWIHbng37iJvNiyMNAqZjFobt/QrHsztir5j+lzY1kgvAdP5LZzhVymanNFgx40
p0hewc1oZm8uTg0wyaV/AAyU6NcdlqXsSNaqQIc79Ce6upYrveHjQvFEyCgmnJnzvHkI6hlvm8Z7
GEdUBXJcTo0j14OkF7mNskLYhNvAc615KaDAgQGWx/Awagv0lYo74Q5zFVjn+3jTWpRJbEaZT8Hz
uA2SueE2IDlMxN0uchDINL/zB7G4G60d/TrmB7dyYUgXQSMFvBM9d7xfumSTCix1moDWdlxWn7HQ
rn1mPUw0Ghssiwx6JOqSLOtj/0qDNGqdZS0isPiWA/GcGGMvbghbQOkEtNhMitl+VMKj+xLLgE/H
OtZij8hx6v0OegUU5kKCH7iGtOCynVj9abh/psDEOrg++bpQ90Da0Bk20RSW93defvZho1Ximta4
pXggxjJYhJovahfuMR8TVhlrz+jOPORyFwRX7YDhIC4PpZUx2C3WXvDIO9pcy8BGWwuIjuyRPIFw
nOv1c/iRaaWCA8WFOWk27+q0/meE2UuF+wpMJeOTITXaOlnrjGgPf0xrsG5cGVwebglrkfHRuoAF
Bx+fJdge1Q9qeIxGN3tVtpJkbJPArJ0NzFUgzkdB2WFA5XPrGCi61kingdXJAXwysOxAPG41b0mk
Sg8SFKPO32flhjHFp4Wl/M+C7GyonT41uV+uj/vKtAwXd66lPonYhvXdnEKuicSJyZhsGFjSPD4S
178AggzARU6se2hRIY9VLbkp+MhE3bTF+zxveftlEgyUMp2B+zk5VM+1MFCpcpKVoV1IF8ub8HFt
KanZ/YAGtdU4AbsnlGjq/WCBXhP9D4vR2sY/oFSL12W+CjD97cFcP3Q/La9kD0wyElxyYJWsrRrf
8BtHS0KcQq8RLiIYz+eyQ1xIH5aRVhgBBR0CuzhxZhJaKB1QODjZNMagSgYdHEzJWwZcX0h6teVo
HzG5A3s58C46jKCn8DIFEYCV1wlIf/NGnQ0kh2VuJaEEGkWF6GTkYcAyWNYPfFEk+mQX6an82Pab
qt/xA25102zbhqTCtWicg2F5gf5TMIX3ILtSKvc4QcZo0lKvtvFJ1TX4DysIhsu8Vk7cSwqtIg1R
2p6Y8N4p1AN6QUacldV3PoBLKrnsQCVlUuBcBS6X0C4f5oZ9WJbhTiuk+PgMgO/H+QOqFz3yYaWp
QXHH08xje67UDdOQqxiigARaIFBngbZeSlJyJd1t0rUV4+cCANyHcp4giJ8GUClYaSAyzRSpmS/h
B8QK25h6azYC2ozma4FdBGNKeGP9MdpTDVfQQhcUrvsaZDnCOhpByt4S3I7hmbdK9EJnL2q2Q7x9
YAQ0/Bnub0vXi1JC7MUJMYKz8LBZf5Sc7stBw1pEAUv9ooyAor0S1M2KicmtYMqC+KckVSbB44UV
qFHrI8gyUFdyyuidw8isHGY7TbzR3PIrtvYl5ojX3Un45rEZr3mpKH7TuYR6zV3jJC9FTvsNAs05
PbPHchU8s0KlmYe6W/fsrkEZb2PA1mjbW6slkmbdC2A/P6mI8PZG57LyeGU6TpzbOcepU8nMRpr+
j2UDWc5sJNDlNTsJAOU5cXFfYNr02ollCTg97D4gRnLf62Ej81Kzd0/QoP9hwtMDCZUTS/eesNm5
TKg4fZ24IMAOrAqhc+cGJ9wA+Ue4JcjqcMPAwPRbRVtF40p4+MiuxJFbIxJFIyb36mELA5RCDsMt
lKeQiIuN5bkZsVjrY/7JnGFJ8cnYieZhudk8icnMZsTOwS2KxEDM19w0dp4C0Aq64SxkLjJxuy8A
IWxQnHeCtubpfTCSNxMv4zoGZq1wKunANgaXE/k8OMts3ZGIyy9zZ4l9OPsolvGQMSQ4Y7WIEznq
kQ6OZlG2X5oM3Fb+qogg5oAZx/iQww5KDjqGdql+CGDJtO8l3uOlCEGygC0kn2F6mwCE04zq8MDs
j0bYvHCqV9TTcuXrFUwALRkiMa7e+GGTP1IbJVknX12Ob5AnlD9BFkHxXGAG9w7U3xqkBcVkDmc0
gUj5hLl17oKEzudkFcBJVeyTLJHNA6tqqkKNXm2UBgVuZi6PEeynWzRoesrLs8E2SLNt+raRQQnj
wjPp48ts5ilMobuxWdh/kYKaPqYUgE1GrIVqXT3h3aBspL5SNlYD7x8+8eiUarGGsHZN79AonjLF
eJHaodhka3GMaXQLkFoSvS2hrmbjJkRsGVueMELfTEYHvBwVfGVFNvHJonDW6tK4wTXqUCe64Esz
d6Qb1fdRHzHeCTsDYgXOg85dVbwhfmtUk0QqQlj7qcxszNpvW0RfOAVzXCmczsiiBL3hpcQ1uM6W
68U9HUFzlD0yQzpPplL5TxXr55+Huv7w8cM8PH/UZgr8d0U8/0f0OXusJio3TwVx9O/vm6fK+Ajd
NTB7RFdkMJXZ/32Roxkg5vPxU/m6l2vTkRZ57lat/yO3/dTcjpQO6dqKo2R8NIQb4uu/T0j19Md8
6JhslAgKP7+0wwPxrn8fP78bOqZfURZrlF0q+h4aKMbnt7mIVKAtVHUalOW8FRqQnULWPtwJu0LY
TwZrJAHv72JX8Z9Pay6y4m2TIT79/PZ5Cf/84fLXIDv5zb8/rLNwPbTkYHdkGZzWAAn5fOfnl3S5
M9nz4zy/ff5Qq5uLJdJJhJ8LyKcQG/JKTrp64Vs9v4zLw//62fMXz5/JPTJXqQ6t3hh3OAtKfjng
rGnMTe2NKYlcHCHQljUfrSijf9Gg5nunv4H6zeiKg6Y5Mj4XxKw9qraelhtV0An1+0hlZgYspplL
eRvrh7Gc/na52JL5hd+RluVEBM2mQsIJpzeNxsgMpi2lhJYaAwCCoYwOpQBQRlFnUr+FSBd31Dxr
JFIeRgezCVVU9IwYu0dv4pEzHus7B/Igapgw4vum6A9SovylnRY2IWLhbjeY88qazO+iO7caBUGt
lco39JaEhHRdTAqsf8wmDTS5phFCkURt9dNDlo6N+KgCRQX42owhljeEJw8wh4HW6pVtQdAiJaA+
VyEOE+epl6gcadXQv0Iat2uqViYS7vu6QG97WIuJBIE9bxs3nHq6hia5lqUNKzzFqUPVKiZrENeK
iZGOHhiJ3O9u25cA9owdhmotGXnzO/VI+XQRYZBOtS2qaaanQka3nkMI7qHh0FWIXSklKxToysx5
DR0d3ax6QPljHKiP4tvi1yOIkEIiwyiq5KMS72vw9LgH0qBNyZ8rw0iQuQODVFFlNikQ6mMW0ibq
rwPiFiSvaE0l+odikTuUE9GmaOlEUhPq3jDapiv8wB5o5gDiX0HTN/6DM4pAYhmjw9pXapBXiINQ
AdKkTFtNisDhlRM8xiUNmJ5ilR7Sj5qp7SASM4JpS6PFyLfcI7R2lpesCyoEku0U2wDJFKoB8sg6
TBZynu0gGIEYj58VWq2uIGSAAgVzh66R9iJyduFEuSmnaCawB+xZx9mngZpMIGrfVmppu6jngCs0
iKZ1El0kncwQHHO/FuTHto+HCX+xstxaygBRQkQswdDQXpCW8F5CFzHCJXkPHWysxmHXtYOyL+X6
NI89CCkavVBQ5q1kaH/QmgZKMAhB3WMOmSLGgaxxLkfRaSwPnaJbl2QpIWqeNSrmtpjKdZrgsozW
mp2FdbXVhBYHX21cIaB1RTFXQs+rAavC4nUawTj1EOABNj5QzsDGeZlE5DmJMVDNMX7LRepwHuG2
par62wiEc1GhIMFAPCIMJXokiQGYoejKdY/1XmxgazCCpE3nRwFSaYS8l/afWSLQBZrvmZ9KnL8P
9deIjHE1thD7oH28oGoqb5Rs3kRVTvT/CL80RYfOgflsN0RR8HgrGsMfVMnCfKvZwae5b+GtbPNQ
+qs8Ogg0NYUzjgB6DQCSEGDTNClFA35AmwXmUSE1G3F+veuQZ/E3kDcl4AhofmtzMECxyQ+SpDrF
BzLXuw0MKXSoQu1XRLk1KCodQ66ck6Dt3se2vI56DqWtl4JZyV+WmQ5T1xI9TcjlnRE/vk2UzTDX
jHGDg/I2QlFppC7AK8lVrRUC2asxqaE061BtSgusRzuPyTblHLHuQ+IuporOSFa8gBaBgRgNDNhG
M9ZCT7ylyZXoy5GxKXArgeUTPtysjxsH0vBaEoV5PSrl46TG8SqttS1TpPjOQ3lvloDX79X0juYq
GmHQ3PSRztrYUTaM20+1Q6fdvAvbOQGmISwEyXqaI18xu/cH8slrRVTweqk4umvQ31GMCkiv3LSR
/AbGFQp5ONZhx/14mejvjlFKIpRo8wHZnQs+Wh2VjzlZt4lCTFhRiGofd3JCSFh6nYE3a4dpXUk6
uMGYLjLKfaGkuBUOAI7Y6OcH/NfNI1KxtApRynzIJSbsBDJoK+76pFZOfZO+hRLirGzG2VpO3/Wo
El/uYb2zolnZyvSz9CxBcvsx0NQBitW1grQdjev0sH6nR5+sENn/i9ULVghK/I4UBJTTdWVeBTw7
d1Zd7UN89YIU0jHsAfErXyASYkg/y6zbnVjXyS6T4o9SH8jz6GQ8cmkvCTPbpjmMvpDhISIV9Qez
1Kkbod7rxZ30fMAcQrA01Ak7gS5gpJ1VofXyWUPQZKpv6RTu0k5WgNMWOdIShJ3VmNx3OdluntF2
aVTaQGYm6ds+HN7uqdytIxg6NB6WEgnc4ahNESfOGl81ir+dIcEPkH5CSOqQQMcRmdIk8zRdvtyL
aPRiVZsCBI50ZGuGdaM9OGpVWfe1kfTIaFUc5PIPaVDAaHSPk2BENMWUYfYKs3AtpOIgPlr3HTYS
xLZsLb06yP4oyv1OrovjOM7/w915LEcObNf2XzSHAgkk3ECTYnnDoncTBE03vEcmzNe/Bd4bV6Gn
0EBTTRgsspusYgGZec7Ze6/3ESRBS0YLdcVo72dTn2VSRztQK8TLuMOjpGt4TT0oGaICnF0kq6Jf
Au9dqM5ZNiFxMWyc0VZ4sEadU1oY7ZE4XEbMLk2FprfyJ+w/12Eaz4bOANe5wcabC1wQHOibGjSd
g1lyoevdxKlR/oAn2+Sps+H8Lj9DE+8zF/tDKQWtcs8/JJzQ90W0QNNjdTam4EFgQ47KNmBk4pcI
uIn96tJ9rbvnwBUs7QZdReFSbM2R/53MnDYrXyGVcelTEdF2cE1amlnpOYd+2EzBNhspDoVGatLH
KE0J4EL53XDPmELtpAf2ck71BdfjmJV/Me6vyHV2Puv5rWmXKOAkJK1c8/pdHC/zHCSwiq6+U6Bt
UO+THBGzToBMrNM0pydibEdoryOBKfFP5LgczIG7vsTGw+CgR8+CrtmGqf5JJhk+BkyWzAomliT4
4hJF+jvqvHBnHGyn3jc1o1urH2kDzBWQRo70mShOcVtIQua6b9HDarU4bjSEY+5af35LyBXi/aHu
myZu4w+v6zYymsFRCc24WSyUyTm7FeNlspP4rGpGqH5qbwdBwNjgUeRQhveVQ8GbxfB+qyrGKum9
t0lwGCz1zobz4PoWhPElUaLeDdynmzoMnXMd5KdRzIQQl0uPyawexyCpDik6OLhDvEgLgy/5cgv6
k/FgZ+N/dptN25ydxJqvcPaaC8EEtPWBrQBEITJYQ3Af66stevcMu+zkjBhxsphspyGdQ9am7Muv
wvTchgp1UJrtXNeh5To6JDwMZrUfvDXJNdRIzkmMJP94k4DHkF1nNbgXkbcv2NbZJ33UmymGdMti
yRknmnsQk+8yl7eSoAhUTRYpn1PMnNMc6rUr7umY9XlBFHzfLOn25aWUXUoHvKdX5y7BiFF3TLVu
Xjpki9ua+TrpDg/kENG+kDVvWc6BTptM6RtR0hpuZYl5ryLYW1EOOxjucHQdEmVZBxkEd11DiqIi
FXc5fNM58zr9RGla7zps2MiBeVj4OVlJmfNBbDsZmbI9DZiMaVqKj1Y2V4jkAQqouQcJ1lIyTBuK
R/64jisXTS5HUqPYlu44bWXfOvixOUYYrEy5atdDRR8kTOVHxdl3Yxfmn6ItmdmbA3BEwM+npNl7
ATcpBDCWMZsLPGRcmw9KHEJd+Dd2VeB3Y5ksB5wW4GTphHdPtgkjpNF0diur2lfJYkNA8FkKR5zG
cL41TS32FuEQe+ppe5iXUwHS9Swyt6OckTMiCKOgPoqsze5VEqS7WDFczxZbZFXBnpjdyT6bQI9F
oV26ZkkI1ms8uAP2I99TFH2kIRzzXMfsVxk9KQjeUsw2xxPAlfmE9XuKXnxHozfNyFBKK/EWveUe
FvyUQ/3a9eaMPFraKc2wEFgsM7ydvGzxCzA+CZ382TTpi7hSiLvaxwwrOdqsZFTMm7HzccrbZEFI
L9oiA0x3dTiXe2DNJ3yMf5rJS47BXP2mO34otz7MRtnRcsiH7VyJY9ii3A68rjy2tNHKiBdr+tG1
t3lzu5n12ZwpDB2TfrVvIiOb0GbAFnW2Vdm9GUYysfVqqFR12h7aCTk6VQQtJ9AkWT/3xxn/S0cS
qKWji2+mV0sOxhPlLnRN45tk+uZGdiftJnRsfGaNynioSu8QlhQKpAXnbNZs33nPFL30bimGQOrZ
30MWu+iaE4gXsigZO8zot/o3HY4vtB0cyiefVc7p9pXXNhgogvocKntgIJEfMor7o1e3rC0NlCEm
/WSDhbusAfaX57ydWJp3xoLc6AdnqUJNfZw6G+FkxMxQcXQuc5ShwsZ9IobiAMTcvpODPmjaIzoK
k0s8AXaVQdPccn2ynKb2vE6hPWw4p3Hcdo0fC2fByRfJ25iwrZoxdyNXCzc0R1jsQyO5j2Sqd8he
O8EyOrmRu6oj6fMP2vfKHuxNP7Uf5uC0DBUTbtG6pvU3v4nEfI5TRoWzZizvB0OI/J9RPzm1MwPq
5iNOGrGxRyJtXbTmXY38P26YfsQxMJOqyG7HxH40vEHvzGDymHuAUPwaIuTXU1wj1TBgnfR2m2/a
+D6fp5eZZEmihmkAq6q4BT/2PMfl3sij6DF3Xjutv8cUHBiBPOaqps2x5unWK4verdWZx24scIeg
IBHViF7BP2o/u8Tt2RbmRzsTyVDYwckjbWAVOK6P9lY/dEGh7zNz+GMP2Eh8B1eIBg646rwse3SS
/M0dXuqqcn5m+Vgm2X0xts1BlTNjoHRchs5MgrqAdmsmLyMb0qZz+7+6CfS+D5jlkVuj2ennYEeC
EjBvgaKR/JZPY2ayINxhoye8ZwYavo3IXlmw9BY+E0pJeDwn4LffSZX/1F7U0NVt7loRqnOJllKz
q3qz/7MwtTfuEg2S9PPLp/JhppiK6MNiYaZ5ZrVr7BAdwKbNE+tOtHrvZQU1zdBviae2bpQYz1pH
9sGKbA788QUGsaaX4DG6qOf9SLoGccITtgNFcETiHgpr6bksxsShpYkxQXwJWvjR8TBzmLJqcN4A
IvqGezdu5FsZBH/swqi2qeq+Spd33EpgCE2ze7VzQUc69bYd6OPMo7arfaw0kuBcpcoGiz6C8VGS
BBLg2+Jd5/aR8bobPbQeGdmTo47Bp3B7roxsCm91UP8kjCn7vvjrhEOEQh4PaouAmZUmDMxPo0BO
JCIwQ1POHDlhGEeQKFOa9qsUuKBCfzt1JG/C5mZ5lZRyoY5fVde9jXoGPuncBQVO40wZJPCXukS7
SKiSYXBiXkhBAT/DyLv7PmvjbTx0avWbXvZ/NZ/NtoUkUu1/zmd7+jN+/pdwtn/+j3+GswU2SWs+
4YOucCxb2t5/5rMJ0/13FxId0D1hBb5vkQNXVm0f/8e/2e4S6SYDX5heIEyOCP/KZ7Ocf/dtx5G+
NE3/N/Ltf5XPJh1B/lqVT1FVHn7+498cISxHEvTmWZInZBMi/F/z2czeMDR5PSZRg9xXbqcfOTBE
RHYUkD899+IGDFetsH4oInC7ADPP0AJIl3e45/knBBGdbfCUTAV8GBPtg+0Un22Hg8AwPdSNM/EA
+imQAmpiEN/Xjv849OLcVs66JZn7houT3XWWz7T5Gd3TZD07dvtZIpU3kDs0cGMIxrq6+LTtRBxF
ikhP1SHDSKDFqnudS+ZZtM3Ix6KCDBvnvrG7W6cl460qh/AGsgEi/8a+Azvbkeg8M13Lts7YnyxF
+yKaYSwZ32kQwMLILG81tNivuSMtj6nSgEcmzwXJux6lPnE8XiIwTOO9UwKrID7ymchdXli5Y8d/
6gLmoYMnyWBBiDg3SHqHZATCFk03tSq2fth9wBXdqlaelUfrY7TiA5mgSCsJpwNo2h4rvRBc8qY4
VRDJ1gPtjptaRxbg+Mk8ean/j0cUQ9bl9+uide1DbpoX35Pilm0HVRq5U5DtIptXIbuz6Yjx1BlE
tkzjLNaWGxjX0qmiu9Ceo7uqMXZlNXBAZgVnfWXAHDiNeUdaxgwsQxHOvzxUVdjcTWjYzSTY2tYU
I6NJ5JOnoQpXnpYryrT4QhTaa8QZheCfCOl2lLC8G34ITZEPrT8Z19qqHrX9VQSjR2a51+O2JvoG
R3+lTkAudrUs+JqJpsYIeZfTxEgZm5MERKlEUI3tVDDqgBrH+Mw8G+M1nozeyPzzwPjh3E7LbHOs
T44eAfQM4Fhzfg65mjomddJLbhMGP8WkmHv1MR4omvrjLh/Ku8A1jQtndvXYTUmMqA37mvKc/rFs
HXkvTNblQyxF+0zMPh/Mj8iew8ffB9aSmEmb+I7JBBjU1H3mQI7Q3kjewKnnJ9vUM3nAXfo212a9
nkzaIVRmbwQxT0+h3b/osNJf6YBLe5ylvNduKMhOLsdNTC2EBsVUp4lr2jMi4w/cYC7gsb7VDdFX
OverjWlG5TEolfNkuYBt3LS/pTBnSttaj6NRTT8+yW3RUCsyZ0p2a8ON36uBW5yI9jaTuA/gMD3E
Q5Z+iFAYq2GJJJ1Spya+0IuZl7nByi9J8szTHjEe7/P9HJaQgjPf+YCudah1Fn5pq78JjfEajD0+
YHDi+zgeja0POuYtw8+bh651dej6r8yhtXejgVo0mIboJcsYBNdFJZe+RfRSZDbuLYcK5Pe7wWDt
BOEepEp4AMuWqGqvE69TZlR3HTk2Kzhr2cEPCVZyuk7/FJ+GqMOHbO7Y8f3mlBc6uOU8hSlegJ3I
R0wdsUBFIsuufopdBUuPX5135HU36ayf/LDtjq62ngMLVU+dR58FxALSY6AkVcKcLnEWY7kC7k6G
hMhOTW17xxHUCAtFMD5WxjA+woDbK/L+b4au1Nt0+To8xmUsPpE6u/wLrwMW2WqkkjqG0eAV033W
euO9I/vhUibJ8T+/xHuZ7SIzOSXEQq+6saxfzdrGH+tXCyiBh9NkjfTxQ55VEZ3aQeevTBUAomTd
vTOr7HmqJurR4cNt/PkyAG1+6sr8FtBJdP19NEYUfVacw8nmnoC74D+xAnEQIq/2PCWZ+VqY0dpv
HedpGgd11zrBCz2dtWe6+UMFUQ5TFfndQycRrkCNNtO8uMgWEbiR0QqzVbr1I8tFSz/aySm0nqRl
g+pNfG9bQQZ8rCUyXFiymHwJ82xgTugGBYprIICZ84zSn1nhlffPwFqp4503heXeDKqXSKJYNEq6
NYrtcl2EKP89mpf72rWvkamTH98XBDiaxve4VYJgiiXc3JDYNFWQm7QBeUhaSSyZEJBb2HbSe8u5
qvKYYyxtAY7Zs6OB4BX+2xAwTTe5vFbJUNsbj5bsm9qw5bdv5jyEp5wUnxtRc2wmiO/BcsW1HgpC
wAzbYIgjigMoF2cbBGSeycjA9C0ISwJugqur97y1T8bdHeG+JU0LbuGmJBlJBUxftGrDvQtE5sWr
eFMKD8j8mJS3YVUH12FWVHSRFx15yumz5zD7i/PpzQrJ6hUySh4Ls1L3Pg6GRJrxI2Mr1urQhTQH
fvoMseqcNRSYMqsNbvNUvbYAWZm1lEfXUAl+qBa9uVcycmyS5NlilLtJTF7R73fRdpNcyImgmA9R
ZAK5dOES3TmuuueEqk7/+NrysNQ0J+vCfAnrub/4y4ffz4aS5zMAdtj0Y6ZPo2fp0+9nGbBWjKu1
WBdxOG7siN13LFmezBZqG3U0KoCF5JYuTLdiobvlYN6ILvorTBPGql5Q5dImQSdC0iHd/JiUYbQV
PhlMM38Erh9/TyIxKp0YTVbQvNtoBQ4ZoNCYIOcDU8Et9Sob++Bwymm98FyT0wIHJb21jnXW3hVG
X9wbrLKkPGRia7h/xMyBSLIp7ApznhhrIyPSGTmObgIiLUzSGwEbbw902kUgjIO1yuqDbTfvUVDs
RIRnddSYxJyh/WIRprZsDOh7E2nobqVeGy9LL1qOn5JBp1Q1FHS6D9hnGSoBIEt03m6thfBng/rT
WTuuPELKj7b37U3p0wyQJ5hQehnxwqEZ78UvN7Bt/oYJ6SWKZnyzxM53PfGcC22Q7sWPDX4wb5nG
Fh4UeiCXNHVl2uz91GOcJru3OSiQbSiHjTS3tp47NlsmQWhpiCevA8CHHSIR7lZ0LRjwuGsCB/vz
BCwxAJpoN9a3KMhDA6ZlLFRFJd/9Ot4Nwr9XC3UxBb/oLRzGZiEyJqAZI9W9IAHYdQuzsVnojfX0
hwkOBj+wjsw4cbLU33rhhgTEgXLU8OxBrE2YFz0ahSGO7yPmqITumANpMiEAySowYEv/KEyCXtYz
tG3rDgMvST5mSwwYuWTTwHTJyZF96yT6thZSpVk49zBYYe9+J2n7NktEmbnelRPJZkNSnJmuHZuF
fQl68rXqzcdwgWIudEzYyBJYJnyqYZhewsmmp4cEKHL2oWUcSWu7hrNxbEFncDVtZs5/s76jmXXj
t4QrWTS4NahOMmjvycU6dBlqaMPdkz+4hwJGww3IJ71UeiYL9zNbCKCxYhBHaVcx4ch0/lB6w5OV
QPiZF3qonTZr7n7cmr777Q5JvPVp+w/kdTYWSZV2SnzyUHBn2+65AU8aSZJl0KT3AXu9fUzqBu+j
RLAad2fOT9mOVc2LAY6R13RrLQTUHHEkHh2oRuRMBGbY7OLAu3YBKoXWvim9kny/hs+WY3eC0GdT
RG+OCsvbPNDvHhDWai6/yx7ncGdMT3R36nXfDghLQbcWIFyHmjx+p+FGDEyo48KBaxlMd0w3TJ4+
XccevgSZn/SEY4XAuTgVJmbV0jfbm8muS0hLYsulHq+UD18WIuoLQfO3mYnGAlwUtg0HD2UDlbaD
7dV3dCMD0h3mAHJt2umXrrDfu+XnCOG8g/G5BbhDc8pfpE7xn0Zyj9hG861r/GDdwsh1n70i+PB8
8ZUuvQ/7LmxbnupC1mUiXwLa9YvpSwLetRYCr7mweGOgvNlC553A9CbgejXY3gl8rwbjOyXNWdZ/
uk6ayBmw95Txwfnl/gIAjp3kvh9IO6ic+pNMs2qZ6LJ9TeRIshfBJf1wU65l9oGd72ASATTMgflN
DPo1Us5DB4jYr4P73JruCMsvyI8c301fXSrQxRKEMUejBagb/8Chwh3MBViAIsdIDh9FpSRC1u61
BYms6FnQS3IBJUce7hu/uwtLIGsMoLlIZketbJtHxnBniPQureWHA345Yv91Fx5ztZCZdafOUSf3
JJ/Gmw54swmgCJSzXpjOavZu5ohYyrYorpGrWLLibUt2H5AhRIQkr61r/0NmwSJOnf8of8DFDHWu
g7RckB2WhtjdySElK8zN9vaAqyq3+p0r9J0/0fDK248wUIfK8NKt1KDt8q5D/JFcVEPSft8LeKMk
1grZmPupcfDhVJ9V6aqD9EaxKk0DAQYhATKqW84b1WKLoD4WPn8DYAXxRabhagq6+M5rw6ekav+C
EmFIpm3SdPJtKKX/HT2kj76yH6GmJE9ZZb+GtP9J38RRbYTDUTskOnLK6sBNcUmVgRqBsJZXxiav
Ipb5eQDyhthzyrYLgbJdN5Ry+8CgbdWk5oORPyW0ojC015KsxBi1CAF0YSPX0cRqEmkSm5sAU+yE
Q064PoMuncLNHf2Ytdt9ifuk2jh+efWyKd3qQMF4Cz38k506GbzSro8PUKwiIsAJhzAGCxWAfx0G
v9tHkNBdKFwcWhhI1uYyCWbpv7GN8cNtPXWgTjw4cRxuZt8v9q2TvSdA2xF8U8WXnfkj+rblJjfQ
+ASQ0Gq6exyIJwg4ffPWFZALWuwqFP6PWYG2hGnmp2Uvw9+Kte/DYdaJwhZtae9TN6OpIM2FUM4V
ds/7eAq3lLU+jnL/wWWyvopa+4VZG9tli3fOaN1V1PtXMBD3U8gC7+XmpVMGZI809E+BgfkPd1AR
9Ee/lRTo9WQ8d+F0Y8AXWrdB8ubkOaAUZ7gMpfk3nsB4qh7MB5G10UYQQqurCBeRkvWxdXV9TEkT
pk39r8e/X7QD9zWzZm/z+/WhQOPnQiX6b//u99upib0rHJvd738FMMsLpRnx//3I32+iGjEwsePM
WH7k75eGRq/BeBKq5LPRhnZUnkwP628Kkg934q6zEcy01W0Ka7Mvhz9xwWG2n8w3Gh6X5NAZaJss
oz9UXX9lGIbgE21dgmwcEtqbk+ivrJ7/eOn0p6GnvlJTuAa5dbCH4Q+4KlaCKn5iEzsVqM+DHtMP
gf3ISKTJLM4CYsV03Y/XbS0u1YTzU//Mc+VtiVAmYc0R56ZGXZ8g86kUYlGY0/FN5xPHAzO1P2bL
Bz1l//xszkMCwYbGwxjkqb1C4fD7zd8PUHZxQgzOcwPFlciR5LOIc2zAfb7Xg2wWrRFJz2okJomo
nbQKyACTEbKSsuiOjaVGtmtfdcffxzU1/rFWe6SS9xXhy7suLRYEWUXbl27SFMSYJt2cOZ3D6Wy2
itdczpifPbs8NjMB5GWcfsx+jBwM8NPJ1Lb4xwfrX5+59P84SoEoaMYiO/nayg7TgKTYSh9zQrsJ
Aro1POfHcunBmY+9Fb3kQ3TqiOLoSWMMnPY77sJnLxnxlvAHH2+ZIA9ZcWZGuLEMAr2Y8+t0vtgC
YYArrTM5pxvpGOSXkHlV6V1CJo1eMjYoerg2KFII0bBOYUWEZYefq5CU+l5C8IHNdEktnJRNHxgf
DZjT1eCV2DKDn3pCzNAhQOeI4DgcZ5m8eUGO5ss5eSUaiuZ+jNSlBhFmJDhIEpoepvHRhwN+xIwj
frNxUPU1KiZRz7wgauYemSP8cYr8TRPRfSrNO78MmAc8lNmS7KGGW8gQ9DSh4sxExXXypHH7VGTA
GPVZmpjjRoKAVSPY962rFabXLGKuMqak0bUlaWoU1Cgt8YMiPCDeq8nJl6dxWeVHhyrKz5/gB1EY
WuGrMPQuNFLqi/FItC9EomELb/Ur9Mk5bdOQgPOa5KoUBRPqfGnXfzMIdkFOxC9M9JPVq6Pj0hFg
HLrSqKABQ6DGHTm1OH51sEjdX+W1rg+dQ5CiD929xxRShM9V7eJFkmBqGg+zZH2dZOnvWvk+heGj
kZPpxNZ0rNI75ZCk0Xc1OUtOzGzIF8dZ9buiBLiTdeSbVMVruJgBBcEveRLTYY2Tp1ruVIHsVDdU
ARw4uPQZLtQEH3HcX/kBvqTWjUjMkiTQOSzeUmPmMJr3mLaDzyCTimlVtN23rLxjL7Nmkybpd1oB
ZqJxS2cSMYs1XGSWkz2qWkJuuDjJ5N/Iod6T10MMOlwxIh7jn2my1W0iOT3apHFkbGO5j5E9Y2wY
KvWUJngcXYU5pRzemhz/VZ//GRBWCIlrNJvBjoE+UwaJ+I7lsTLgSS/mRwigmFkYW2EBmm4c03j2
vQy/WEwS7KTID1POCeE7vJeHwjOvkUGYRj/d66g2DqJ/k7LDHvCqmErbAPQG1RxMEqvTkhAg0xO3
g1DE8DcJ3mHt/G0N+2KIcFM1KfmRSCKK8JKHnVjNNknyqrntcv2nmZP3KL2zRfOao4lYl3WBx6d0
UaK4rGiO0281abSBDqN3VVffws0OdmecR7nEF7343IjIPP9mvo0azw/vRTAG64ijiCu6x6YzX6WT
ohcpHyMA5Eh42aOz09zg0mu9x4LZmeyrz6yZFnlxKEgnCginydC3LKC/epZfYcrc1POnGcEpsUNx
9ljM9d+YhcKam7810T1m2N/nJmuOJ85jR0RIVX7NCY59FgUhir9+IC49GWPAFT6mtP5Qc0CN2a47
iRigruj9Q+EuUN6wrGRM7RPiWt5bCXQT/d4TjMnHnEl7KDfcXc+VOdznvv9Rh4SddwmxtIMCp+zR
NfPHcR9Mz8Di/W1EGHy5HFXDuvzbG/0OURh229B+btkCVCSuEl0BYT8McKcSM7u3nRJKwXSOLmx9
W7ptkIwx6zrfFlsYKHUmgda7LW4Vpzf4hbfVPBz6MbpP9fzgSg5lM51iRdvDwS0zZHeywj+TJMZ1
7Itj59gpGRGXROCVSWzvsUHof9NOB4fJPh1fQDqDeB/M4CGOawh1ibXxOBuakYW6ubFaXCG83Cqf
+WtnKf2QiRN0vnEjDjxzNd4vf2Iy259QOtc3LitC5pKP0sffBnXZQrzgmMNLiN/TmVj5oMPsM4mJ
nM/g2RrFZXB5UIp50yLBWbnF7BycvLjzk2/dOdNFJnGwchzjLU/ydzvxl9IqwEmdveAjyQkzHMqK
pOciuf7eSH3OpV//5fDxXCRetYFsCaAUOWzj3zUugXvDFNBtNyycpiSi0jszVpM5vnpLWr0VcmY3
mLTSkWKbzOaLJaiL3OzMeIyfhdDB5ophR29uLKZdqF3MrzCu1yKL75JBkHmHjlwFzR24Su577MtT
VXNXWvwB25QO9lJuV9A7zSoSZ7c2aQhmwS3v/gFZMShJUCMrNGtE70jaRhkvEGLgfmLvuHE9t12H
zrPTuB+j09DdEc9hTINDD385476o/NFRGgjH5JNP5BIxv7xPoT2gAnBj9pXEN9ZqjCPOkRPqFTxF
FH1/ncE1EWr5iPOmh6jm9+dKq22tJBuqZX0VvtuQmXFMJ9gGjsKum5N80JnN7QzOed93SBE782Tl
aOFzl0I7GPJVoSaHlivn0o7mk0lajRYM3WbSi5tqG+cWo8MyIjnXEu+z+CyG9GViBEMuQEifYVkh
m+7dGPWna/vkAxEo7hZanP2cc2juE7fIpUI4ceXgqTN7svPZW/W4RJ1ZpBHPszOx/3g3DWE/jL2A
GggYdA7ZRjpXJGTGnCZEioyz7smNhuFz5xmYRZMJRKGMMv+IPHE75J6AGRE/t2BuWLHabduTFWRO
O3vovxViPywQ88Q9F129PLjvLLqkvf3YN+NrbQe3OmKWkTcGMf88SfQQUC/KfWHQonTjhH2WDQ21
zxd0g30yN8hOsvYvofwlw3xqVuZ8N9NoYer12AiGAA4TbXUcfl+07fGYwE24QQ9R2tZ7t3RT2DZ+
RtwksvB44+IlSrDGHCm8h5XbwaeKreollmpT9TwBHZv4VFu6yjOxN/B2ozNWlLUKuMRFtUw3F49L
U9iEvmmSx0TwzfHmGVEByVqzsY7UTM5zPv0d4/67QCrbJyiizSCxcCe7FJDh1izt6lb06kUE1E+q
u44Q3bPw5EX0k6ZquBqgotdKMwjuVLDK2+wZLRfNqDWHJSVvPbcZT9rEaZtHFXlYRbF4PsL4xUTi
RhskCjZM2Aoa5J9ydpubSKujF+pLif9kLX1isvt4pL2G4NDnXXIG6nRmUEe/I4PXGJ/MrL54EWse
rFKUFfF08IL6U1qMk+Lo0BcjTSz9x6/NHXOV10yg70ZT9oyAnox/LA43GlO6gyqszBBbV+jAp6r7
UxqNg2vR3kr6/KJ+ET1zaTfxaOYlyRdci67QR1+bsL52sZNe3YKEaniVf1RH1plmrlfSrjaMZQWA
DmoRw8tTK7bAldDb6gL1Vol4q0ZtVlrBqzvyF28j/VkqIvXCfhMIUkn7BcHHxH7Tdd49Be1THA6f
VuZjse19zF1+v+tN+70tvGkX9kQQ67H96HL6WyJRCBdHQkOE6ticxNVhUEiCfk2YLyufbWQXowZ7
MMaSpnqKrW3RuoRs6RzZyaX0AoY4LeF7SQ4LBsffpJwR7y66T9f9GaRJBYPAXygbV6kp3HXqCsC9
XfrTMDLDBZU+QVYlKpROwE1bGqzsNAH5zRYTgbVmzLVGQ/rhhDFxTDYHYzNEW+/h1BTt/BIZaJEL
ZcF/8wfISaU/rZU5fsNdXsyZ1p2vYgCS4zFi8rKmMcZXx4feUfPGi5EZxNVJ42au22CGa+L3WFZA
NhU2PiXLIJSgmkFZYT6e0Jyt66YkUdN3AaEn5iIq4DBJUopn38sxIrQ3oUvoCx8OS/leRdjS1YtC
WrqOq2Da55pcf7vdidJDrG4hUSK+oba8tWaBORZzfsvysE0Y67u3Yc6dzOTJ3qeeAW0jkuY2tLW9
VSObTO3irxOZ+JNQ/N3EIxtt4GzbqmLJXsERR7g3TWeEOsMeqG6+QUx/GHDnshq2B87S9xXSxn06
xBfDZtqQ4HxIsoAZXU5YbC7m/exzDHGlvPFIBx2DDlk0yQROSspE2XFEkO249TWpX13Sw8Z2Kcjn
znirWu8IaDfb1jW6z+qE0JYIhIiGit1CTJZTasHq1SANMtKqNCzq7dRPXxbiiUtO+BrTs3xtYquP
cJQ2hncJVYZ/j0w5hkabqkqzcxkmj6EaOHjgLqI9S9dOOuR0CDKPYlw3TCdXfaseqGO3Cv7gBiU8
A9XSy4+6JKAqIfWuvHNKBgs1dTYW2vxh0FHwGvZHejhV7Rg/dOeAg2Ee0xaMc7YZGXTX0PI1Wk6d
7Ph9n7GuWTW1YqUG3TPKutrauvwyUfQil4/Wc+yxxhp2jyaSP1cED6+0sHOCYPfcg/ZKgiz7xRMm
CUlIXc6boUseCv+LZpv3jf6n3DsKD94Qp/5GsEe5oGU2lRUydKDjMzCPjDzxVRpRd1K1cW2yFk+S
9+xPJjP3MM/IWb1xWkTQvKR9RLLfgbLkZMgcuGdEOwRpxCHDmYvkiABYs7ib1Hy2vSRfM9xZmX13
V7QZow4MlMLyQHJpTP2e7iOGS1RMrUcOQBY/2n6JFyIq1S5PavPeD0mZcgz7uQmIU417RdkBZwEO
13MSNttZ4lqWDB0PWtTVTRsMG1BaZLJ0mPzDcr7LjVtp9OWO6+5iZ8YtogKUH2N7CxKXvgQ1HOKd
pDk6s/HZxDAy3mjon3LjZZDTwa4o9wZ0/4TYs/UQNDdo/Btd/pKV2W8viImD+jQpvjDkoAoZsnut
q3oVZLyTM1LS9eQXcHBdABFMo1+15TN+K+3tNBM2hNNnn071vZ5AJsRRUK6zoifconJJPs/92ziQ
etuZnPasMr4Ube7dYoo5RamDCMrOaK2p9wT10A5q3MhlHtKouJhG/E53kErk/xF2Xs2RAl22/UVE
YBISXssbqeTtCyHTjYfEJebXz0IdMz3T8d24LwqpVE4lSE6es/faHSJ1DzCPjXeTHUW5Fk28ZfIh
Lrnu10OPmd73IKsWcE4YLkNz8RBxdzadbC63Z82Qbq1a/elVgvwIUYNG0K+s7Yr5pPVttVAOU5ni
N3FA4RZBf13s/VBv0GUeQkTO7Hmpf7Ne7wPSD6gO4ZYmbKloytcOAFZmluWGPR1shEyEKDpZsV3E
3I2m8e16YE9r0lsuTplDN4wKEBZQgbKeVBekJhAB29+RldLmyn6LikBixX/E156z9erk1COJ4Tqw
k7H4nJLhJnCNk22l2xBZN/Jo/dRVENIEbcsY5Xg4D08Tfw0a9fcp+ehcshdydCjb2LQ3sSfLnSjL
fFtNJoe6HpZ/U3rfOQXJJOh/LKu/DYNgU/JfY7tfPGQCupma43yvSSvDgpF92zFTHtOrHsMQ+p2V
vfWM30HushAFdfsxp/GBStqUszzkkWbeXVW/GVQ9A7JiKef16dquwqh/ltg92onQsXCiXTdovNBl
BXY4yT8QydusnPY5sM3vEJ8frNyMDMbKf4TYE2vH21XpcDtN9SUIOrCnSXxAWNMj3l5SiSobYHjW
fmfWkLH5pALOTVnf9bU4Y84OtgUWxFouCSGW/dBBnGeqwqDQxJkfhy8MppodzQr+NzD/RGXD5WtV
sy64eAo6GkAIinfPlx24Dy5Lfjyy7genlOs4NAhE8wUOEYMrpjuyn1QeSShVAQTTmCp2HwivIsAR
mj5dOQX5KbKckzcy2R4YdtHRFGtPc8Dx1KwMaSv2zdmTNZ0OETwYce4ivmi/kXaxicqX9Bdv6vaT
A6CY8RU4DtvYVwTrmJb1PJvGdxON4tRCl27MILv3r/xHa4zLcxv5+HRTj35n9OA5v7w8bW+rdL6L
SCWHc43ZOB4vYFI4RdhxtcBwnAEZ8+QRgmFCYp4LfV11bYMnQWFh9yMTbiYU+rqtXrBwm69e6943
jvtZudlrVFiQZNLJ3LGqaXnv0mDdOwE5QUijyOieKTirsnOvvYIFMkOdTpup2Zhyyedy/eOoXrJ2
BiGqICqYbv1ZtVjBC+Ws+7C/7ZQDCMumxKx6Gj6qwUHXdEAlIncfd0gkCduMtjUY7dLIL0TDZEdL
T9ONJdOrPOqaU5g05tGbzRsaB3SzU9K3ySnB+7Uy474+dMLCU5MM5rajQ79uswz+/IDdgC9XVZKG
33HBiG3E/o7fbG94+AxC5ksbE/xPX4/DhubIfnTDC5JhrlkOh4Gv08s0eQ8YgJ17kVfHYGgENBbr
YSE8HEazjChNYfW4HjFuRXnSDPZPlg8uXtpL6Kf1REDuoyv0vMuIc4IXNJDQ6vgfqaLtODUCFHYB
VcjNsKBZml1LN28t0WODKRRunqWbHZjJszXj/A797qPNBRBpVprSMwqiHumQhXG3zxxwt1Yu0Kxl
4PbdMmiP6EBMlpL3HEnFuhhKgzwk2WB+ZgzEd0TTJSbuoCJj1w1Qo88/NJmbNxZBtkPxGZpu9pyH
+V2SQ5jPvW2nCsDQORkvTbjNamBz8XCfcyigqO3I+vvZ/Rrgfr3vrulejLoPtgk02FBi1swr293X
XJdN1Xx7UUFhGsiWfaC6ISOYKyX4qkrNW11HR9YpdlNl/DKkxMdnDtK+Igj347Lj/E78rryIJHlT
FdflgnZ1YsBazNvsVHBQHxyfWC2USUeHtFhWmBEw9VY6lE9EE787bIZHHBqeSsk/qZhiJN1raDfJ
lnS1t9ZuwjXB5gxfyu7X0Kh8n7VlvA66DlfswtuuSwrkfoANJ+WuMDhe5wE8jIuQBAQCb9YuAWgk
BArEJX4PLc+KxUZWsA50bUK49IeN1PrRxNG3qpc2sagSIMRV91gkQbfrWm+i54SE3437aSVZnHSa
EcDngsPBdfxU2qBa7AqmjrJh9DQ4e3ZmzMqHlgQ4pjN9NMjru2xUCKXkbdWYYu8Fs7vLmTuAXVLP
WUIJOMzlcz8sjEpy/TawHS7arOnx2jOcUzU8mlrPh3pTWJsJ64uPDKGFL8OI6hgH0cgfKuJzUIwF
Z7lbnH6+o5+CWPP/f5vN7j0DcvXfD56WZ/j7NIpSaO3VcVeerRSXwc8df+6jag+h3c/P9PF9UhL+
5xXDTPGrn5+TKeZXPw/4X9/+ff4/v3FZbGz/+P98F3/e5J9X5Hq34Ll+3vafWyIBllPWos/PXuNw
fCx/zM+r/3kjP69mx15VHP6+sDIySoifu9aYA5s/n9+fJ/+59e+z/HxnyrHhfOAgPZL9EHmiP/lF
Wx3LYrSPnTVWLDPQan6+C9E+/Pnu720+Lm5UXf9znxSRFV21/7nnz3fRslL/va0N8/WIWe/wc/uf
Z/j57Z8H/32tv4/752nId0TWY0UwVz366Nuktyzqhujm7xupbYMJxM9z/a9vq5ZjFcgP7+fnycum
jHb26D5lxcDWXGfmtPN784azsASVw5d0mkvmD3z557a/P/58B6bnSmZwLP+5/efxP7f9PMnfH2eq
UPY+4Cd+fvv3F39f7O9tP3fJaWTRgV/e1T/P9XPbP0/z82PQAYm1Wjde0wHZ/32+P3/uz88/T1X2
KgVK9n//6j93+k9P+/OYbA5OQdsrAse97tSWlGWWMDS7L36UYcIYbfnyz4/m2Dk5TKz/8+vB3KWz
T3bK0nExwc38POjvl39uMyu4WM4oXOhU//0K/7zM38f+81L/6X5WEPKe/j4X+sL61BB0vtz88wCh
BmaA/zzp//r9Py/y8+O/vzaCQh2mtN/+x4/gP72v//g0P3f8+15/7vNzW4yCbDtI51ef9Au2L0ZG
aDFCW2HzYvRhFU4Dob0bkt2f5WJwng1CR8P5GsPW089qUNHCO8VpVR2FA6OAKzjdh2JrZ0AEUL5C
X3WM5SKWbTnhPqAEALapuwa4G1tqd/mObl0j2GJ7aqshswBGVLB+aZ2ZfvFoho15wEu+z0b9WPcJ
LUeDlqYEp7QaW9R/vRftVKhvWqu6dmcuHD/uyraYbielv0UYYqxGT+DA5IJcMS09QBKMcjhrJugd
Wn4YLgvL/A7y8dFSQYYJEVFEMVaIi7AMT1aYbO2CKinKrouqJgUlgc5Qziq+8lBBXUfLHKZyyICa
ikthoQVgiA1o2ysRBFAKM0UnzSPrwjtV90eYveDfhtm8EwToHOaBd+axXR3lC6UJW5tuMdq2FDq2
32KhBUaHiZqoh4KtPp/ppmKvwk6PaBAL/okFUzI0YL8v/RhMLQj95ydH5MdSqWtUugowj3irB7BH
1ZRDuSFr3eXaToVyFUdMpIhTjzbs2KEJlccJRgFdCfYYKW1Aw6xaCJ7WynSYAoSdSHZDzWfnds4h
9OP4ESsmRAl7gHLqk6LOxrz1p5tMQ12SfDC+Dt6YqTMe1cFVNGUkfxBgFpYp3malxj2zsytbmzGi
JwCUUxO/1Pp3GlJAmiYVwTi7wAjnlTRUd+hsxt9G4+8TgSsVMx/If6BiW2rjZ2rJcYeVnPyHrv2W
yS28BQJD0dqu6AWVUH6Nabq3DZjz/WBQmefzWobZe6sD2Cp0JA7KoEGgIJjs/Nka9qLLdz4aja0t
+MMjdI2HzL8bk4CQxpY3PWLdZYZUGSez5B+tYDBJWHxsw1Z+5OMQzzmXOpudfQzbOcRX2ozXyxFk
p153ncfzL0bYlMkt44FakJYow0tl9191AQbP5vRbIwOEPz4hlYtjqdbCJN8zxF3DmIK4Ibwhom3H
TY58yxGEM82Zid65mxiKFMwWUb68hEmGmN/LV2jWIEMWRNj5vJaHkgzkKIy+ftTTqelddHTGDs98
eDdZ3Wqu/U+Vl+Q/mNHHpI1d58O1HSzqMsu5pp8A1rDEyhXEJBHxKVRjTF97nF8JryY4XRws45cM
SsQniZMc8c7CNE7Nu7kLsctP+SaM9eME7i42oXf5VN+VQec10+D1jOwrq61+N9cUxjQe1c7wQUtw
QrtpEeKSKns4sKD+6R5dzZzSa/BAS/C8dRONdCcKpq+9+eHWgrJnknrbNw9tVj8hps+hTwVbL1Bv
VqcvzNBIG3M64vQ0EKrQwfWd0hkPTcz/2QLws0ZzFRB2j3yKcUcq44MrSDbQtXXvpfACF2oKtrU8
Z4/UFjXp8ylsN8zaW6AbB8tBcJnn00sU6I8wqskJS6rvdH6dbVh7EnWoiYF009pPfh0/adwH5zLp
gCmdA2tnejr46Mbe39CuAiojsedTkHuh/buEkAhv7C0d3Au6zBedB1fC5m6FNVw7Jvq7bhbpViNp
6RToZPQhtKZAmMcY1JO5jA/Tp6eJ2ssfs7J/t/qSuVA33YrUAMmNZ9Cjk4hJgrVbMAirdYlIqqfB
2kAs4ZhYN1WPOi790HxIq0YhhMFmcVQjFixsWiSfs0eE25BLid+nrc4OrPXCDe9Qo8BPCMm3WkbI
3lhsHOI7sKzRccjz1yHqScENctIxGtoRbVu8KNcCydhNcEWzZBNlA+ytxqQhA7DRRGW/bY382Uvt
Oz0uzekX7TH1rZMMKyWCCJALlZF9F4n91dZQXGm4rnuT4NQeRlNJVvvOh4mwTiyENH7OVCueIuzq
TD8KdJ3DVD2YaX2p24n40IlcdRqdLQ0re+ANx/YuaLHemZ3dbEdjSRkw1Q1zK+IOPCLjiF9r62iE
Q8RFgQSLzFM79CK0RzuM5ql1bJiqy1ZiHsqrS5HR2HLksa69jxaeajWK29gnlEKY+SG2JMG4ITi2
fgjRf/jDqWOyHnml2NRcdbc9DD2Uf4SceAazG8R9E/qGctyEjvHl1wz4Qj3COHeYDAxolKS3Z+r9
iLt/L7tC7Cth7915uM7i8qkE6iIsQlj8GHnIVOdvicthZlSvgVmlJw0DFWylqu/RAD9CKnue5i7f
iKZ9jJv5qxq9F5tkKE1ruCAByYvG65nsyoyGq9UiZbU877paEPykTdM2YijjifaYhShUEm8/JAbu
EpRqb0zt34Mof/RUfzV60EtM8P5I+1qRvwH8WbtpR4pgT23g6KsYVEo+4XMzG5pambJvE6MBWMv5
SXqNmx/YdaM+zJn1JYOHxB4YDufm+9SNZNwzE5RkQLU+SWNdwsS3yL4GmTw59fim6/lXypAWe/t+
1smxF8Uj81UmcqSYKVylfUIMgwZZs+LzeBAzgpRqTvQ2s5x+U2B4FUH00fqwlHpsOXQ3t6VPgtbQ
yV+taGdgjQzO+w4JQykYP5nILYwlH6I0SyDzeITIqIMIwi4JYcQWU9R+9ILjW9HCUq4Za1YjY3pM
atHamEQFZpRrM5CeOu/ZL4cI2gX57ouOulYhyW8yg3lOCiDGI3N47XlTR1O9JCojU3HKn4PGOLPy
PSRNCJi5l3z00cWCwFG59r5Lh8NYEbR9aGkht3wsLBJIJRIsV6uBMeF7PDEY7KW6JP6iXujardlO
3mYMrrKqesh7BzWDXWJS4ewd/PBXno+nCijKuhybF1QhVzCfbns/B7Ix3KkuencLxAR9QBsqHfI3
GZCpNmP2BKhKU8sR9IZJrafLZ3oQrykbGmugohm3vmNecUruRT/NR5BCIRwIvAGobTAD4ZnhdOlf
vI623Jz74wp+4k2e0iDB5cOnKdBzOkX0WHn5L7UYVxYsCdLr/imhEX9oYqYqCHokrgU8BujOy0if
kW7FKzSM79hgNiy59s4r6h3kmmunIQm6Uhl0ALT0OXCvmtG6Y6ArwEINDgDrVySNlTO7NPkdPmTJ
xyglppECldWmtwkbAcOCFBaf6qZ4QE+tOOYQM6GhXrltk9x3etuFHoh1jDeDfxd8m2PfX1lTt4Yi
6h78sHs0BOhrK+jf0fyCg14CxgZSJ1vo69pnqgEzxQqQzOU0aRqmIlDF6w2yeU4eirAaTWAdMT5j
1ocgtcgOxQyLGy7ui6SoV1zBe63QgVMbk9WNrxMoSppcCfxYOhqAI6YcLnVyb7H8bNqecy2EXINk
5SpKqt+yTWiPW4zLM+cpbP0LgpNPa0SVAo2F0huTUJj4BOWV1z1IaI9iMaLJpoPoQglCHoZ7bSfZ
M7X2s+85cEcisEazPX7RlWLY4uvx4gdcajzwdn7/EamEq7l3ZyxRmJVXI92uOTuGtdfQu3V1wbTJ
y6Hl+NRgXi52aZT81qRYdWe3skjrdEfAaOPw5BJpaNku0YUFoNxEsg/2+ltMpgx7jezWoTfOzPWT
lli5Z8x2A6iXKeYc6z26XKdlvm355RMKok92yvXazWpkrxYTf8lBY/y2Q/sjqbJj6DEdTOLurMSl
UHAkgxgxcV5QiM5uhOAu89cBppx0dq+bPngsjP4Xox04VFcJqCok75sJpzREY1DdOrpNtRCISOq3
sUlPgEjuZ4fmjFbvtTBQqwaIxgDSPCmBZHRU4ZM/IKCtzYi6E1M+WlkM4D5aDoCnIeIUxivzQXvT
Kindj7QvCIcaJgIjPFIUnOnRNjEvpZyBMZ9wJhLgiq7xy0VQssk7YlyLbWx5KEHG93kERtw+5ZKz
tCgG8uIsPicxCFIwC8KlEPaxSbIpx9rrNiMLBcaAwEaGXFW/2u2ZIFfPHBkDuMaDqAR8R7ZjLFJk
P5g+PtDp2V+8u0O4VRmIMGU4Zydu33TsfNoevOvQ1g/mFG6nzoJ9G+WQtxsqQjfg6K+Atm0pTGCc
xyA8qPFhzSG1ypzfDuOKlTf2vxhq/6ybq6R2behd5l2Cup7gOwkTjdm9EXCUSNf+cH3/V8J8Catg
dXTs4aAnO2DyYN3XboB0ygIRFjhY57LKXR6wTRK3g94uAKlnDMbtaW0hipSW9qkDUkWsBBIexB2v
qVUfm5BIMASKdYXor83VU5qX17HpnTTs17mifgabzAzeggLj5YvlL92sqna+0Ap4VeJ7QpKkijnd
MLDCJ9b2d7Ic3mQ7fCVFd5gZanu29Y6+090oZ4C7PhP4NDbY+mai1lsOHiUedCbveoahEFiKa41j
yWBGCd81eEtd9Cfonx7D7r4XJoNQtu6rsvFzRn1kasflde6KK2Ex+cwgbnnziFHDlDeKXYcGLLGJ
mQoEYniytfFkBn25i+LpHocbRP1R3hUklWudhke2Wq9+cO/Ta0dkUshVyRx53XUpBTYFpgdeeJPC
z50IyEQ2ttJNv+8k+XEK13P+VOMAPZkpwbY18UcqdrZjarET0wje8BsAwbY9Os+nNlo4PHBvV1Gy
RJ3hPS3ldqjNVyPPT37T2/twnPbVGO4q0pqJx5I9kqruK67bzeQ6R+oLPOEUGIMEVd7ij6mHGzM7
Ukm7R2NRnoATQiEDoN1qvS31PrkMTvBa1g4aPD/9nmT8GnfxdpowJBu6d9ZpYCO6ml4qkeRQDvc5
GJIVwBmyo3C1eCmjPdG/ZiUT9pBpJ/gz/muBR6ZNGwy4HYm/COSBu6WL+MrLnsaRq7dbIWhVAyWH
9iAv+q1aMQQoEQkFJ1F9q1AS1horogHinZMRkhJM41ll9icgiEMYpz2bNvTIdfeVDNNThoptZ1Qk
Itec8dvAkOwNyZ/Gm9leSmJRCXyaJuK67LYD0JbBczMq2HV1uBU5yREpJrtNHtILSZLvKsyvTImm
iS2Yy7beVeQekpYBJxIYWkvSSWV/D4Sq8I+1mF3vEb69S9Qsch7pnwTFMXPUNzRRdyfBJaU5Vt8B
3GZtx5c5Qqha82XdLvN7c75pCAuVtyNXU05F4JDlR2KDtXL1b5AslzDA55WwRlmy2RZaPgfWeJ4a
AyVHzS6+cpob3Qh0ZUz/JNMryH/AvWiFx2q6yhFdbvOk7HcJAkaPYTNpHcMz5yhqEGjUy3LoQReb
9jyODGZIzlkaH63cfMKDapAULfbPwkY7MtThXRd/B+NL7Tsv6GceZUEsLJS8tYvOYt2GYbJC1IEi
CS2lZLdAwcu5iWa3ImOz8XbOm+nZ+D+c57HoDT7Q5h6uKufR4NwZeUZCgXBeNdwPKxrIWkOrxX8m
iK6wEDxGs3ewFt2biOKWUnhFBeBxZPHvsNGc1T3w1q7C9ajt2yCO7tQvFt4QpthQO1djrO9ywU7N
a2x0O0ONhMB8jZvWXk12dXHz4XFEp7CDWXibSn3lBOjIfGaygjEsmQb11YDNe5ycB+sDKfWHxLnc
mhyYmfssY+/BJtACf/51HMz7rMOCkk+ntuFsibBO+wT+OeZr37mfIAJJMB5wTTmkcKQmzZiU67+c
EzKRbMCm/SWrPbBTSHNFUqybznoLl82rbxAU2KDVsKqrzPZmGnftl6rHRSvwnPdwwemQDgz/KLxN
wuiKkKOFKqYvqwCaKW4qlwlyFXafpdB3Kibc1QeI7jT9g8zFGZEF2ccGJpYIqb3PxJI3BplbFOkv
CgCLoYwNSy6tvuIiPqRudmrwFpuZ+x37DX2qpiGBKbcieFx7e1KXzMtG4p1IZtAjfhJTbevK/cis
9tTYTGIDN9mmGf7btHM+47C8axJ3y1uASQ3Wsry083BVGtBvMg/pRgL+YnDuQzJh7TD8PZfGo714
1nDsPBrZu0bj4M5ks0QmIY6DjbazIL2hs75k3x3tIHmAiBMdqzL77sLlw47z98nSL1mJVaV0cBq3
FX9zMlwmaM5VmjxgofighPgwF5mzrPTOVdN7ryJiLkwu5EZBmAR4UbGeYdytqM2XTuVIUhVBms5E
a9ZM7BOqdboJ8XuAJWiZqV4VZJWigr4v/IHsLNN4m6PhyqyDUxyU1zZLOFCUfVdVSAwGG1VNt02G
5DXJG7H+Xbvqy3Xyz1CpkAK+uisM0qNkweLi4Y4JMX949Xkuh22I7dWjo5dnljo7efGAGHJVki9i
l6hfpgELU2yFL2mKKtbtIb/Mgzwns3AYUy/Ysirae3VJIgUpjjBIpUyy3RzJc16VH56o35GO3+gi
JHmL45Qz5AW3g9waJK+V1XXS+9HebtK1HEDLSkJsnHS+GGF5KnM972vX2bo9pB8uecYW7qEPAHNR
URIXo1GYL3rq0cdit/xRygnuR0nzBkwTu3IqOo7i8trJnyHIkOFR3TZx9xprtK/LIThPNbhqyqNd
5HGg0Mu/YPfb0xF/DWV3oXN7E7ahyS4BwHAOINBN1TknC6mL7bdiJM6s6mLK2kHt/YBkE9FxYSyT
B9QLXIdNmjI0j9WB3dhDNxWECaVf7H4fB7/rjhI/iFPO4QaCwKurIICHb5QHPWxkSpSQRv2V4Ytt
g45qjdielLXCPjSGoK2XTg4lQx1dFURoV1KRzumYL2NBb3fu5a5RSblBaUH2aIcQB0MNnXGRZ4ey
uS4rgwEBTwDDinQc0FVTrx9FEvqHcTYuil35MSoymph+dNLJwKbRaHbO1BprlSK6V5O7n9rCOhk5
WuZ6riMmEZKNmh+b+yIkp2sKoBIbPnL8CfwqDrDi3phIpQGoDi98+fHPbWFxSDkvGd9sZJ4QZVMq
m2tVR2yYLKp9HvuQicdXXyTXDH76nSfxVNXBdKxkkeE4kO8efWQLA/VKOoSU8vfsZotCtRchnT6r
WLO1eZ7zpt1rKvRm4BqmGxqQSfegxuqj70BAJR5Xn9kYjsLSMMTD31ICJATX/NHV9I3nttbIJVER
tHhTjH7qsDBR2nuD9Qs3MCcNFXYRhp9OKsDmeLTQoSqJAIt8bCLBajyWJb8+4RxZmucGok3/IEP5
FQc25hfCqycW4RA0vjMnV6agY9UF9kuQXXqkCHiEr+vl5ZJlAuN4FsDO+H0I/GdfQMTwy4PAf7PW
U3o1m959oW5UCoYBZc1DGeFwx8h0bJSgpSlv8DCuGul/gzSVXAwhebn5XbqMDgKjoG04NmdhRgMu
CGcBuJckkprdqdfoHuuIYJlqQrKG0I3T2jmWWvwKTJfdG/wUdOJ1FtMJ9UKohFK1HFmOXNkTxjsQ
UjdNql/HoqUcGlNsjU7xe0jm9rrLun1Ee9t02Sk7EZRHDkrmAw7ewNh8TSZ5HUS/UUGlZ7NZvAhs
OFUC/7Y10odieA4dbCnaZ48WR8hjK6zfY0dq6Eg2sB+k7J3JBljBkNmniWm9ZAGrddYBqctosUCD
IsUxOZNFAFlFiwt77EfPLF5aCL/EymAw0BYIisiAFebb+2SRwqUoMvknkqAtzYOgc0iTCp0mbU+M
v3POrARLszLq02x4l9ElyhBlEI+yzwSLdDvT9z5mDInFQKsy1AxXdMSj2oXx1o3s4QwHwlKZ++vM
86xtOEMfzisKVafGWQzpZ+XQsHLVd5bWt01Qks83Le6iHM+ITTRn0fVIdxhMtTPNJymzj54mH1eb
imTimo5ZXsXHKNVLAW2/uR7+V7qV0Z57N7dmgWZpsJG3LaOn8L2mw4JxyaB27a4wDmAaxFAZ5dD0
KEbuQjAvQOZodvamEez1RRsLgqbo1TYo3Yaan7GHpwf/2Nd0/BJI0MzLOGACJ8pgcDQbxHPA75qs
vwO3TezSgit1h+pMX/46cuEq9PRtxhw58kBbk1pKHVONhYbd1B4eJ9iBPjGvO8buOEpZxKQt8dgk
IKLNm0AJZy/Mvt7pqTrOdYpBIyu3sS1A8kVcHKIIsu5Avz3zsTSk2fjslfhAze6JqRn//3IGNkdH
Nkxa0MUVbXX2rQXGV+/cEOBZmg5ZenWZXHWS+Wnd0LRXzmicG45iGGDAAjvknmwgXoOAcD53qT+r
zj3P+ghO3MARWwHWnwlRtKuUJayaTqJdZkKNaax6i7T3QWYNdW3urqqetpqIOSyMgXRa5o1Fx4nG
Nstzn4sc25i0ynDti3VpQ4kAbY9vllO0Vf5ySt7kIy+RTZzCTt64ayGEg4oOGrhIXzqPzza0Og/K
XoaGhtN+U4zPjcdfXLu8pJ1hMBsjCLMtIxnP1y9u4FpIwYsrn6bkOaruTFooHFEMuvmvbOOshfII
EmEb8tqWIhGmZgm1lipLMuvZej5K8DTSB8HGfWUahUEerSj3DIud2CVVDBkmyF1er/4wPdHdF3a4
1en0Ao6B3HKpoSaAtS8wX4LaYUQ0AxAYIdNvNQmlhcEn4EafyiEcUfr9KWKGSuMwsIMGgAVtc099
213ORzSlt3px6vqh/5zH2j/gUyKmvVZq1aFB3dh1fejLc1NyJLshrilOJMgs6lpMHcvNWNpHaePs
pKxwOeaEsr7HyP0w7d96nL/hvt4RvbF13fp2bj2AvgnG8jb8QLvHowUhBGb+GEKW2oyKJTOn4vGM
QV8GZswe/qk01ts2Nt6ChlDQ3mrIpksyJAXCkMQp+F9xJpjpMPZao4yl1pipRSYqVva1e9I0yG8Z
Sczksn1MnXA6kSXDbIOtjyh7itmoGneGMva5Sh46Izd3jX9rC4PC0Jye9QigqjXpCo/NE+Ed3t4b
8N1FZQsGKACvM+akmuXRddx2bzl5l63z29bJrc9un00wV0Wtxxdhsx3o8aut4oDMs/TQVG5MvDeu
hMphbECtMrToeSv9BjwCTXd4nfWApkX/Pfg09FVKC15HxmNHU6Cy82AV2aVH88N50iHbQ8jXxRYt
yIfB1r2J5QQ5LCFSNU3vDKGA0LjQbeSsKpL+6F9bmj0f1Dia/6r8ZTrDZ6dNKhaP3G3Wnn1WVrA+
808c5TC6Xcwlhs/O2JbNPX9RylGFr6hRbr6PSfHyYbVnRnooTNhCTejc1m2QEkTJse2QQMKHvJpU
cOY4IpGxxmsTd8NwUViziFTa+CPorLj/mKbqhitsShXsrDCVJDBRS3QgBEGnVXuFs4yuf5CqW3NW
32mLFqSL0wfbDMJ1XNN6jSsXQl9N4wQDXX9TeuukML7otQ/vRnRg+oqM3RAX3TJmm8fyS0r4oFKw
NWraS704c1LLnPcRVLubZPni0n0rjECefm7Cp/KlXToPKvP4a1v/EXDBeCgQiK8yJBA0iLKdbwSQ
BRs9bVTNOhwqEpf7hHzzxHxpVQzg3rYlyW8Hn9CAjZiDlyiJgco09LSrtiD9N2QjUwwztdCqGav6
WI/to5Zq3tsYkLYamNKYiYjZMdM5WCD1npMHF7GPRanz8f5aTOIo4VhjPVT27LwywkCbtr9o5ZOJ
yAdazvhVldVcuoBo5iwBScnjEcAbHeONekhvmnCiyU+bEUfhJ0R9mKSSsXzaW8+OV0vUHe+qLsN9
PGKwrkCXNfKmYCK2wcKOnBjlfKiMnWbEauVg0CugZSmmrdDTWMNJLGv6cVcUNfCw8AKU7Dry2Kuw
LUMHq+DFGoRHVcTU4exQFDnjL5ZcYGzSv7Wc5q7uM9owHiSOifmn4LoU5R07AbyZob5NQ1zjieuQ
lVAWxM7k4N9qy/8tXY33sHseO5RmoqHckBMK23ZifXbmbzH6h8aBzpr+lh4H6FzkX/UIScOUHbWf
geq/nKLz4KinJkNM0XFw2e3jmLXnoEHhg09zi878ycrgGshAfAlNjrN0LNByQM/XoS2vbJIXcuYv
sN+9I3kq00ml45M1Y+GLlMG0nfCrTIpvuAH7nsR7nCL5bgx9MrnT/BFCBHNTiZMfGTlyuulGO0wP
XBG+xbcoUFhVCCmet73dbQzdXAMey0ln74+TDm9Uy4BY0ovIrBGpjuQ5sUG9FKX7q5nHawHegCp1
E4fxGUNyueLoNBAEtbtM4NPKluqMOcoNmQ1YurMWw6Z2DrXbHS2ISX0xPhjTbF33aIFs5XIZSA5w
KVyKd+eXnTngjGFFGFU30+fKuBjwudn1uqgRPTV+fO6YpdFz+7BF112h/2S196ed0XUBAbdEgIqY
oyW5yyu4fOSuxFWzb4V19PR/cXceO7Kj2XZ+FaHHYoPeXOBOaIJhMyIj0k+ItPTe8+n1MatVp3Vx
B9JUQOFUunA0v9l7rW9lTOUAkr1Mqt4yPcZaN2FXkoXvUOvfUzX96CAqc/XL/lhzXtR4dGDipEQS
tuBqKUImSe4JAml0vYKfTy5Bgqi42Kgw0LHVOMwDmmWET4yw+6RLHjn/V+OjwS/phtQLKNNS9G8t
IuNGtlVa+D2107WVje8q657Nub3RhYBCmgghB72j74y7rA7YDqjSqt6hjyrgudZV8EZiROJ2ny81
W36RrrMRKIeqlj6kYASzVKATW7tZRRcifMlMYGFFtRsm/TA0+1mZfYM7qEC9lzNwB7rwovTxTyPj
xIZlPZG7jKwtwD3ffBdG+2xVIdXoojzX6kYKmDkZ0zP4ddtcHU4TQAm8syPNE683YyR1olptQhaq
dWVknrbaXBh8vgz5m4amSbKzdZqQpBGioX5meXiPWTjawxDaT9ryayg/VQDCWLjnRx1QYFrUud/N
mughm9NYXUBsLHRfGqfw2HZVvQnb+ooPzBM1YlurVN03bErDrhYwyoMeyK26Y4THSJZ8RxDXMC10
O6UQ+NzgFFWdKg7LWzZheugRA4gFIrIOVDacqS3WeTCWvMkoHqKquSi94k5AHXgbsTvio3VNquVO
Q81PB5hr17TLnXiGoWco6THR63siJfHqThUdq4kmxkTsCcopv+4EACXVuVtECWrzsME1AV4tZVFW
kS1BfAreldCNC8g73UTsdLScYvjVThDVhSdW3T4koTcIRYTqKI4kAIykJArPMZvFbMLvMrQsAboQ
DhyLfgAQXyENvToBrGCRX+QKs/yud/VZFbttbpEi0kmsd7MOdwjrasEpshLW9njpQuWjUg+hwqg5
EbxDO+zHQuNQqhrEysH6NubuneKXWptPdFD8qQjplaQHhU1pFLKMmEL5bCTTORqRVI89ag9pV4VZ
vpEoD+i5fplkzHCUpxq/qsU9XBnQZo383E7wbmoKploOZqUj3cQq9LtiUW6BklxVxpSNafR+2iy+
VRE1wkyukv3RlzTIdJBJSUI1EgtcgkVCrqc1qmD9zgxZ7FToYlp4xmKX7+ISVPUgbYyuY1VCsdEq
JiQAQnZUp+ZrjT9KW3oVCRmS9TWr+56bZsYKU76gu/+KJ+27H0ovgHROUkzli8JEv2wGZFiza9ej
D0qyNOwxkFE8E85KuTxEmvGUGNNWJMYLU2btCp18jEdhxcui0emZELUWr+3xBy21V4sVE0bbOIOl
brSaGVYcP5CsX7L0Q1VWwEG6o6h7jyVM5vyVz0tguYSlqFidpEerbFAjWa9Rj7SdTudRAJNAfAKg
wDCfjlpu3vBaUeDOzUexGY59UJ5/Uf7/v4YVSBQq5N9P+Dn9R/hduu/d+//4Lrq4m+/e8+///Meu
+Irfi/d//OuHawDAvx7zr7gCU/0n07WiGbKFVFXVTTIJxu+2+89/CKb5T9ESQcaKkqlpf/3qX3EF
qvRPfIaGKBqGRsmNbIK/4woU458Gv7AsXbHYAmiG+f8SV4A6gKf697gC1ZQUjGEWqxJFps++hiZU
n+/XuAhbPsz/7OU2ihfI4hiEvUXFiqwzvwhJnJ+DOYLlYkF1JqTork3ImdITpDPqjFpslohcVxMu
9En1yU+jgSuiAsB/rO/7MfNzEjYpf713bU7hj3ahbqBYUAvpvtFldT+k8XsNQ4CUyQhWDoE1h7Jk
iMvyflqpd6R165F4JAPEW0pq2DWRLxB8XrpeS48ieQFVrwwHcOf72JQbXGuAVIhwhXiZl0eajERt
zFCvZyTfYjnCEjfFk2bpMtntFBLrOvmY5Q52jYp/rZ0CZiQce1XXX4WGyp4FIdiICWAKcg2W7wyX
VlFMVmH9TMkKnoFmvJXCFGGik1zgk9mBzEsWgmbtl+HoCyFbnB5O0klqvaYpWaipxZema69wvB0j
pxWTgmUayNmVNlB/s0NfkkhJtojlypHmWUlu+LCSAZsKNVSkUOUQM3w4g0RQZCN5GSGeHq1xdmNV
vhOHd+7o75RGSc06Mc9Sfyiksxhmsl+zJF/UsX7S8DRXVbrtsy46BdLU3alJf2x6am6gny8wSTJP
LtWPUI26c6QiwULgV2/LULwJtzyirYTYnF4CQGak7JiCIskjZtG6s4IJmkP/k3RnS5bD53EyS6py
dHAVQ/7sVcPYj3rPRo5d5mTFy52K2j1fjCtyQPQUuaqf6+w+RUpkDGgW9DQjN2VZpZYISXZ5J1wF
pZCcGmuxThWFDFN87JZm4cgWxtCPjfxaQnOkowJ7IYoT4nCxjbkSXInWBFaY6Tinhyr7DErstImB
PQWxLYUwYJmtQUkOzM8jKGtKbY1yH0UQc/oBzGU8A2Ec8MxORb147VM5lfpOzuZrpwySqwD83wUG
sZWyXh1ZxnqAHsgNVmq4Na3myhqqzFkcwzviOy2vD1b2nqjfxrSsnongmdvUNbOwd1GKqkS0IWof
wL46RZetJqDKWQyEs6ZKQkTZj9tOiJ/Sqry1C0byALz8ToaUKmR4GWVR07e6NSPGZGm0YcFFKRlx
qiL0+yinn4oL4E7X3oxRnR7Ax9hWQELPEqIlSBAGmb0gIiQS/JYgIQ8PxNkgRtYBg78uJ+uGPbtx
lEpk4W2mOWKOam4U8+gYi+17vOjPTG8itTTaTTTO5YRowZl4EzOGB5x21VUwQ+2Y1ffGmJh39LR7
1syIsDRUk+5gfKdhnOyAuqOuI8BMAkDM/Bd+AMfbpO0c+daSfwrIeiJFmH0UhVuZ802Ji7KxIBAI
pmHiEIkZxhCfplAlTImYd0WihjzNKrpi9L4HrdcvcyFG21JFeDPgsUCtiL7cAEtbdy/0DA4JcvVt
1sKHN5dPasaqG/f6KUxo9BUUlDZj2N33Wv+diqHlCHKnrkm4rqEJkxMYpPh1RDRnuqFe65PC4YLS
FoDNoDS0KLTU0EDK7V0oISUP57uuHuCrpghr8oV8o8AEcLJg7KwYgOiOA6wgVnroEvAicuQoehV5
MAz2kiiqdiWVAq1P0cAMepS4OnZTMW2TVfomhDp5utTJCDyenQGdsd3jiO815aRmDO2xRTe9Y3My
SMpVrIxXiApsHPP8MArPmQzaN+/TZ0EF/EcEEk2bkWLLkqr3glWjoVVQUae4U6wJbK3YFYwRWPxR
+r9E46R5hTRU7iIPpj819XtYy3dDHBFilZZP5lwZ23bQBDdKi20zxt8SrJV7SrmRoy7mA6ybYKNi
c7mVONxDYrN9Zc1SWfrrFCOrZe9eelLTjXtM0DbCdmpFU0L+09JBSgSMEOODlvvHCtXzvRZ/m92E
jYjiCZoWFn7CpPl0k17WAnS76C+UEU+lmF2Bhl07sf5SQYzZ8ZB3OGzMY4AOjJuz7/bzdJZEVpWS
WOEMnBCsCNXgmeZUOlHvhwvbwITI5Uq8GxF3n3vJeCwiCa6dhFYK/5CAEeq1EFVSeyXhqKSWsEnL
5X2qk8pfpOhbgQR3TIwfyDikKFi7QiCYB53jbq4kKLcS+iwlKx3CPhWWm1c1YAxFAOL1EztRAq3n
bbMUqGzauPTjUTsnFpINzZjBj2QZYcyN2XotEY7h2kmbjFs4zjtZEHGxd6tVTiOSMusJKO1Rt0Xi
Uh9bc3kP1CLZp1X6pBsigM5K24UVK2OtmqprPhHHlZqZr6qMBlRAadeHSBPr4n5k8bsizuiQkoSL
6kvIvFasviurEI8NUA6qrTTMZL1/1xs2mrMGVCiXk1MdAD9gE0xoSA8OI0MZnHQB6CNNQQwXWNgM
WN8uCpjnpBYoHjVer1ofA9GyXlebmm8kMonfOa6IoiwugqbvafSWe8pvX3STPpK5V9nrIwitu2I+
MCjtE7auAZTAQ2FqhLJYE5hnEeEEqdlOj0GImLj6QYQwZZMLNniasniVRG19iozalYvloa5SfPtd
doH9WBEU365x7WLghhJ7QgsmzMxw1lVTcmqwmiW6oO+g0dEtTyJCi9IWxULS5e4k/chTQ6O70k9G
J25DolvhJBFtvqxVtZwJut5ai4Q9SaGRWFQ6qy9FNPykZyINCU3BEWWeC7orcHZe2iZEwosQK4mx
smm49nPWTwdCBS/hrOAfWGjLdcjld8Ygvwc1fVUdGvQpxKOF4UiQfA22Jjrp7ksKtQl+6cqxytgl
anyS5KGsYRVKZfM1Eba+KaXyUUeIAFuBAHD8GuD3FKz61n4uu+wG10hxGQ1NiRjySsifSQNUNwby
LgTp1SYa8CBR+mPMrsD8ysLyEbcAbDFe31HW1pndwbFIsfokd5K8kSs2bdlmsJonarcBKjc4Mxjo
USBJlaRuTHgvdjJkXh9S7RfL5RPQCUQ2Vnr4//tDIqfApww0M1lV7Ed08X41s1POF4keNJaDOW8Y
2NJVWpIBn57lFUePHrILIAtJjGtSDSVBoKjYDyIdoHqTlQrN7l7vd4NGUQg3ICMtDqNQYA1SLsmT
qdTiGY1kJFi3OO3IxY07EE3S7Kk1uL+lPeSJuey7OUZitQy0ifDZWPPTwkA/wfuHMjtuzMzcDJIU
OoWQyBCqEtJ/SlaBxlTvuqaWd11wwoeC0kcVCVysyv3MKp8t8mgB3NXj+RBEWk0ykLhHU3CTDaR5
lCvQpClNV+4p35fwcMVK9KqqaL0pj76g7cH3yeBYTD3EdDV6iAOCCmfqWNRM0pDUSrXBPElTyTZ/
rba/vt3V4LsRfn26f/+QNba0S5urMlokhNB3qfZ1ymDKYxNw9XxeoYyJ79bUKfNMqjeUXPg1bilx
o+G4rlcYN7NIvf/96r/79r/72TRQILfSGETW+tgMhwCdVL2iw8nz/XeP+P27oJagdaH3RRADZ/zf
/lpLc7p2fx7dsYZ38fFQi/jzm3/78s9LhDodxNpsgAD9/dqCIOPyCUHViyaLqb+e9//2U0p/+XRG
3eEWeJtr+tp/Xu2vT/D7VGnVc3krgvXXC//+rGwK3SYzw3RaNeW8E5ldd6Wy1X4vhUbBQPn7i3K9
An6/ajNygsOA6ezPL5qG4WatcNuZGuSO1HVrOO+vzBFeC6dZBhDw+w8emEPJYt5HxFjt16Hu3/75
/ZmlTCj+wUHbeQFUpcOGIWdmse9X0zlKA5IhIoKnWwNUJpDdOtpkeUZgDic0yrlC/3AY/rIv/01D
+ItjsPIdVNXcisnQ+7PBuuUg10j2VQus9gyEmOY/MAfSbPb6eu/ICPV5nYbdb4S2n9dYEz/jnsT5
kJbn+ux//vnFOfyao//8rNTJ9yXdiMhfiCxCicUuXHBZBmN6jE2g4n9+TkfP2sylfCQhId/jrmHH
TYKm8/sgK9KvkVSUG0tTqdOEIVA47hWeTjF6lxSZZvv7hqv1WP9+9V++lZEMQws7cEUfNQtYw/oO
sraLfaFum30qJ83+9yuTW/avb6NqoEkTJbGrtzNWdya7fUPfbwXe/+ufphrZD/e2n+4u82bZX3AN
XJKGC63bC+rmWbRsgt9YZEXXxhs30OZs4/Q87Qs73M2b2m1dzR9mrzW24LgSbXNZ9s/jxkcXa+vY
Yb2KXJvkaEHHWnbBzR8AqxzpmfvBrfG0e+y9m6NuY211BwcrnL/sWxcSuPe6vtiRwRlDwIUu/zOJ
fsfJSXfPheE+m+QqnedPftC7vCAgiptGmaP8IoJQSG/c2H5+fA5uXUb5IGZIB9voLPt4xyr4nvcm
+SwB7n2em2v7B2KhXbvAuZ3RBXeLfwhiXUMuD5Rl1IgcC2JR+XTjS1yf1OLMYVlyv10uJf4sy55T
0VvwLmkvyISmt2k+FyvDLe62kbyvW9w+cLc2orChWDvQFZvP9XLRySgOvWnZkY7AIueO1wZM3YVe
xkp9vIybVSYUeCMgOXhF6Ra37fBDTZqaBR5lKaKh7ZrjM+8jxZTr8zbUHi0Zwgp73CCaNXbJyMda
yGCGl7Taljy+4FsKjNWyg+c0RVQIbNrD6jkqfBEnK97JNX3AXvHF1oniZP9JWrgsbKgCySiE34YA
ci/LRqeCbhS6TXobO6InVzMuWYwbsPMs/tcXm+4k0rOxGhP4s2H8SHuHVy8RhZPJstNDF36qAr3n
vDCvYRPyrHjHZWGHvYOmilYPFkr4U555M8/1zjTPWXBhxqL9fVGfS0/2Ge/kexi9cJ6DzF0gFj1h
dYiflDNi38oJaIzb6hXtp+QMp2gv8En3KvCrB3aYuF5H80P8FHsswpjb/OhDvKyC2dEdvmsIGm8c
nZzIoSujom3Jd1n0DvxwEz0MLgq8+WPbPogbj1ACQFC7uDl1gmfl31XpysIOPd01dbKPIj8l+Bfz
9EkCmBsCfK9P4rW3SQR1MSr/BJ8sFjXO1+LcVYAZDt1d8UhEqLD7oW0LhOF12E3kxclbst/yncaI
UQWO4Uxc0UM0YVDDPa0oGMsJdNorP9MP5BiYysfknUugJ4lCNJDrERzt9bfhLv8Cv9w8ScnOBECv
EAblcZ6SJ726t1rOT/Ug5X5Y37fFKw/HdRbK6/FQSR8iw8PlrKMZ5OKdpjchcyu6jDikd2RNPS97
8dPnl/0LtZI3KdkOzsDmPXNSehVAa5dt8WNl7uQs7VUCHFWceW3ECiZFwR9OfwW1gPumcighqtWJ
iyuM3IiYNy40zqx5K+BWPPHheEpuiIgTa7RXuq+1ul7RqeLMK4kK2DGqJqAkqPQ0tiqbdjyowobB
gF6GgEW469+5kttmJ0s0RQEpIKQg185dHWjqhh/2M7EoxcFs99nvUSrSfWo+1tWDVX32yldUO0Au
vLrZUW0Xe9ugsEWOmLCJk6PQfLQBsw99V/OmNJtcPmKkc4aMvCyJFta8lfp3JbgMxKxxy+f1PVIj
h7GiLl5F2JQIbuXqRJUerejq0OaMjHDguL/xglNZoaOHOELyeYqo/HoubKt8alsvbFiIudx71ALx
I67EsQ1yJmOHqWRw1E9TsudN2uz65WK9mWfOsAwNoWe0fQexfe7suzi6av78yR2s05FeS4ZsiJyx
2ZLTbtAyOoNreFfuFb8iTslhKE+PWMAkn684HYY/7AdvHbsZY1+5lHgNX9oDReBjsilak5cZdYsf
jW883sqxeKLONJMp7pi2yicNrXc6+/JN+AYCxtXDacOz9iluKq+y22arpqzJ7+aNetPPBrno63US
975CwSD3FDxSOLLtaT+/dDbWDy5Cd9Wn+Yv60kuQU73gPG9G2Q4fGDnjIycO8jVHy+gfeQsqf6wZ
DnZMLl5z2hCBg0n0k9GHoRQhAJ8rNZkWgy1xuv46c6ihO3ixQ3sm94onBktipNcLlSpfgl+fz2D4
ZnzU6Zozk3LVC49q5xc/wlvJ5I70AQEb63NHJqYXT4OX7yyDdamdJ2+v6k04fWMAFD85dL3Lu5gB
Aq9Qgt+nR4Zm3hh2tXiHios7mN8yVP++PCGXAjqRI36Vd+MNO4AtPBr3nT2+mDbxWfdMf5xHw+cA
Re/jJ1/40AGadRYheivNNuBPmIeZ2EVO9DoTqiCwbdTLj0PEmeLaUIoLibS2eU4Ml8lsuV84o1xa
vFeEi05+ZGPP5dDYJqdD4XCxlEx360d2xM93rjymC8Ohy7mvj8xf5pmzZKH9chZm4nYDif6IGYzn
Yz7wn403tmFH8iMdpDH8OYOC4otn4SQ8SntOEv89J0+T88lB0G8T9kWXw6SdOOJ8yefnY3HxM4UO
+/U+1Q6VBxWXft0904umu1r5lD3JN05jeWR6Dm7GqYP0ixb6yltPGLI4VsaJ2U+75y4jKAz32TsE
RZnzh8iLDvKWV1x8pjITtTdverS4ZrhY2JPySIZK6qwbRtH25ZUHs0bJuaSt/MBQGe6KZRsfOfEM
PtkTw6C0586jX3LkkzEGvDC5a6dXPoXyxqcBcs0cypGlLY6wd8NLGW+vTXuMmVDf+IeK5wwz3w0f
uOzz3Yw/4J4A95nbiPOCQ1rdRO+FdmiZJ3edp7qMklys9Hx4A4bPEc4bV7ln/OdR03qR6tOGyyz7
4W0x+fMSbMWXbd9sq+DSfnJbB4bPWSmIs+ydGfpMh/zOtU6DJ8Q7VlHCkUfOOhZIJP2QN9Bi+DIX
+lER/aDeUTSeWCyom/GS/VCLN1nthVcQRgtZ8dON+kFE4bV/ZN6EqGrWbw2eDE0bLxyC8hhfEuQV
qGEGJ98N+A694hD0u7Wmz1WPPESVOZM2Es+VAT9jZ7ySIR1vJw4x6o3Kao8UPwZqJVHb8ndNv0FT
fsiimMhJtvC7zkBV7tYi7NhL0zid/lCtwH3Z9BLJ0U7v5o1Nul1pNkPDtA5ysmRbzjjdhcbjZa5f
itzPkJW8kRa7iFQDnBBXI0m8Tqw5WJh2RrAc14MvFb9LNEgHt+csp7K4YdlUeUyr5nCQbzLRCPmZ
IcqgLDF+TnsJpynuwkSl7R4nr0ynI08zkpepJoPdMKtNtYdz0UJa8YRYwdpXnEQaIpIPib4oyObx
1GG9DMzyVDVrbdh5DNcwFEi9zWaeL6zMxRFp5CnicmVFrB5UV1S8ksGflSvn5xqeNJRj+SHKv1G4
CU9MrcZjwo6SCzj0FO7T0KX1w5pmvcCONeMIa/1Prlmmc9bZXLv5lniU8QIuHz/vTLI53klbEv1M
29QvM5iDXbDhRPf9NlE3k7phDiyKQ2TedXx7P5l3kuhgyRgsF1au7/sMcl1zFR6hMXKllS+MV1wB
E1Bzatrk2VqnnOUQOgtkqbFrealfjs7CKMCwMkNDciR5R1OQHQarlckRv8zYJ6hJEB/G4cAbZsfB
teVH8JbY7zC9snZDw26bD0WCaM9hkc6M0UKRuYNbwNogY53CQpiYOQCqp2neyqGbH9vPqf3JC5p/
93T3Co2D2Wl7+UF6q11uSsMn7yjFQNocVhs8S2MGZHWvAHsMqLJn4nSpqUh3gbo1PqxGYsMfvdYy
Gdnv6G4BSmSxdcuSvdY9pT4PDNmibuL8ChuQQ2Hu8jd4sJOxJ4EzabwIcXTn5Ki5Dkt6ju8Fj7Wl
p3FxbVnYNh4XYIcLOsdvsSJjTu1rx+0OisV0WLV2V31LyyKDzSA4ol3dAXT55JYrE4+bGCU53eUc
sBEmNBsdMFL+BbpwsaPyRa7FM/WmmXp8iKPBrj+7H6Yp44AGHHOfcGIw4eRGqg+foESQJmwzIsdO
44niI83O9l6MnSUnu8jGQ7BN6Z7glqOAuKJgBGINbREluO5FQLiQipf2SLlW381IxkdbcKaGRi1G
oIv4inKIS2jFH0IE6b9MK7IvteBH6ibHS8sPoksHm7h/Gul0a/tEeAEFtDTORKIQhjBtP7PzfkLu
rN3BNw4UV2XkJ55tepnwu8jwHFyx91rrGxmjPb/2GqHHflLu4ekTJ9khYwG2iaS1x/l5tsR3Gup8
FD1GU7gNWT2TfVt6OqQlx3y4Wk67ie5+FyZrFoYdvll33DjG1dL8/Dt8nC9MePA9zRiHyiGhsoth
PA23A4UAZl2yucFuHBOFZYgvOPNXSJH+2qtueiiYBu3iWeg35G8GD8GWTffUg2NVShesxl5MsAQJ
3Uiz5167thSGVTC5PnByi9an3dZvBuNP/TaQGtSF7JwibAusYW0yy7RrcA+aRvkC+5k/BW8q4A0k
MA2x77fwRH1Xu1rErVcfJpSMYlfVPoQR8QYQAqUmw5j0Fhyta1dLTtkRgNJ4wzaBO6a8cZrVYRf7
pnwMOsYXogxim0vBsHkmznWGDtE4at1dQ6Mdbt1wH2uXcHxYshd18Mpo9qPoFU67TUUXAoC98uUU
HdHBUcI/fs4+FzI57ovX8a3O2Mq7zMCMkofJZv96xMqGh3TfHpmVZZxFnd188P/onJ3lx+5CI6YF
EEDgLzKL4WwNd8geAtVVwUkwXiSecMplN+68mkobwoN3Rox2BJuDYcquKdG2mBQ89EHHagf9Z8+x
G2tEhW/LBjEPqey26nXHUGIkBNzB8uDd9E8omR9SLx3ZW0aFF3JEhh3xKKH+hnrBrSG1G/ttUrFW
Zr/nLNF7K5gX0eCeqnaqU74RU7lhzGQy9+qn0HTNk/5IkcWTKQ2LJ1Vjh7GXuWqfiVAJJMwdtkTh
jj6qtUE/jUmPagcJnfYUADaym+wUpxT300PIgt46C4fDnO9oY+j34aH2w0e539bwtf00cXFaRWdG
U/U1PU0HjXzXbZ56ylZx86slgr49EmQOjQiV9kE7Sy4Vb0YF9Lnb6UhqEx9fsfE3DUjMX4pdQfPH
DV5rX4QTCC7Ja/V95avHHte1XV9uAObd6GicBUoKtnEuPRIZZnu6xdtewJdxNORj/jOxvTvXAP4e
Yg+IExiA5UV/Dd/6x47kNzSfbv2ocsS3vOMWksfxl2Pn1KieT9WzdMUMXYLAABB3KE2vaW+caDhK
jB42cmkSCOMNra1RQO2PEoPFll8SN/87Jq661r1yVyEn3Ble+5I8M4qKr3TIQh8bSqfskI0nzaFc
uVV2DTGtfqviBz0G9GKDpFAvCPolSB3qzpR+WHWZzZY1gtjsErhFrLrzHKpOo4j2K1snpj9WCMKw
bmLyEtFHMzkCLeH1/yVCVoFFkZscTa/YL16YO+0O6kDKmHmIJrLf9wLvJdzl+grRg+/jdE5/HF8M
JAisac3n/Bj7uYaQMp795hmNQhliOie33Ub+h83PzdlV0dKh1QYZDp57a/cwFt35BGEjpDFDzIRu
i4U3dbui38oT5jwIGNytySPLTXbo8wvIPOJyWepXnmFdFumeUr8ISpE9O0oSL+ZFSpv5n2qGcJo3
71wF5Nyw7CVJnA1q8oYVLHMA5d9F2/GL1h+7psJODfomdviYwSa+Ea34bOl7JBZ2/IRzNMRSeAK4
+LqO3uFjR2vIVjbTS/oTP/cfiExLyu+u9KlRPXGtbYqQ0CLGcSeuwc9v7U+Gewb1M7kDnXUCg4Dk
nfviB9MSYxzqAlYcR6l2aYvTgJJbnGX0+bZF5NV2tqPNhD6I8gEKIFYIjPIoOki1TV6qWwT1wB/p
YGzNHYv821LvW4foEK6MZBNU7+V9g+m6QoxzQP9Ecci6i84grKRimz2bzFXgJDRgEnbwlRSSl+5y
sz9ip1ccDiMokmkfv/auQKVIWXcv0dMgAbh0ybNKrgIyJrbP5MNXT5RUP7vknpWW4OfqBfx4qN5Z
IIaJH5/A2pTLlqEj3VskJBHJMezGO+nZfAVb4Nc+2/sjt6SyGW7ds/4aMYrSEt+UoeYwK2nTlqS+
tEe9pmHKs/tvjgC7wJ/8Ti6/Nez5nXpUcDcfrEcDf+VwSt9l9r2gtblECJrbYOB3gsajSYDlq3iu
PqqP8tM6adju1wqHeEYugFpAqW8ZNzSOaUACHkuV78Ra6yNjfLHulANXR7xdbda+dp6q+5D6wr7b
i9JPcOw+4sfquVpj0tRz8FAo27A7h2BXFDhEcN+C77pVuVvWwYApKSM/BqwgMvVv3F2Js2zDA6UB
w1u93x4hBmzR19PCltEfPsA92gO3D88a0XQ7TNtuO6FFcNbjuGUkCe9Z3p6sO3jAD2Ds7lLjBb8z
RB3VXQqC+rzhdrXuwjf6VRExLOKreKPG9vROA0hfR9un6JklVMJZ5mWNkpHOvGTkFLAGAPzCOPts
3GmlS138rDCSo0ym+GknG5l9vJ+ftOfpC7ts+aZcy8cACJttPMf76YEr8bvGTAaDu06e1HBvXB9U
gc/2WTvxI56IuwB1Q+sId+leuOuZkbkUgkvmkm9c+4ONDj98y5Es2uc02g6yJ4svy0F39D2LM6ob
qXzfjcE2HXed9WCUwrETwku4NoCQwLL3//1yVNZeUDOzhhTJlw7HUnHEbkA6vXaVZlT3CLywfuYj
eNzfn1l1fKjQ8fjp2sL6xSEjkaDeI6+k7mQZydD9+zf5+tWfb9VwQPcgPnTkkjsEca7xlv+bMf37
px0UR3oLqQbaYKoZB/7Px6dyI+3CcR+LNHY6Qa//+idcv/39WVCNLNEjU3u30Ax5JAxjjEdj//ef
/pdH/v5Cg+b3b39SNkG5ydL2pmkm4j/iVWjUboOa9tDvP2G9vsbvlxoNexy366+gDbeSZ4hF4bdT
dPjz58Pfr/3nZ0jRiR3+8/3v3+DJjLdMNZv/8vM/3/71FUwMkv3WZ/3zm1SNFBQyTE1/fgEblBf5
/b7EF4MYu7Lc34f828v/HgAUoSF75Znbqg1ZQHJP55U1eCijKH6tNdwYoM1QWRT06nz10241zcBr
kpiiLyv1KczpecUJtatFecD9y3p0vLWSte0rtn+pou6EodPcHvlEo+N26Zja9cgkwUn4wFx9alX5
zcL2MRfoKDuRMhrm4LxXniOlIRWKloUlQM+LVOo/s0DOL1rewhGtZKHWbPpDLklUjAd1MwzSVmyQ
FaSBYW0VDZlslD5nYzI5eqvturlBgyc+VL9aHxC/POX0qFgSoyDZMeO4HECZIJAHtIMzLZG2cmJ5
k8rask4vSf4ShqxTqHKMbN4009oJLZa8MsmpymXNxmrw80bxOWpzKJQGY5cSXpZ3kcQEY4WmaImw
V/PmsYoFPKrLfaGlmyD8GAeFXlDBvpkBh9jepYGKgkYF5y7kQg+04MnoJQqgC0WdwHibkIs6k1lc
kJqFmJ8qkpsgbojsAOi+Moto1msYItarVAo65TgIpyjDIGp8g4yUXQiTXyhJTmJovIQYmV25X/wp
/ZSkfThmn8VIlNVYAMdooxb9av8TFeYHbeTi0AM0xiGzRP5KaqyE7VIjTdQ0ttOdjEy3K56NOaFX
Lu2bet4jJtnlOX2WJTiSRndtm4GgGtmOxwZ1VLGfUzpCDUkUYrchiAbSAtk7OcN90KBqVOXH3vIH
7PXqQm6MIXu9tvgkxx9Cap6d9sZh+mgR/cFcPUty8kHWn5NN1mRDx4f96owVVY+cY6Yk0neV9B9t
KAY0G6DTiMzxDSIXjtisG7ixMUxiM4cKvJhk5UlYYtfQT6tWdLea7uuwUj+XNajzf3F3Jr1xK2mX
/iuN3rMQwQiSwUVvlHOmlErNsjaELduc55m//nt4q4DG14sGetuLMuri2r5SKpPxxnnPeU4AUKWb
P/OqQQf1e9RUleEzKv7IEDhV1FPX3pZb6rqKY1p7hylHBoN7gpdk3VMzWCaJNZ+iOvld5htte2Ib
5uNbZThd5w7oU0Hm8jSkyf2EH4hw+7Rtraa6y4lYXONW/FgqGxKjTV3noLhP5vb71Mvy1ObLF5UH
PFJsiVempZrOm6wt3sAf3PXZPlFqmeG8hAdHkl7/4Z20k7J7JzH1s5vdRwBfu8XDqrGICVbWcBmy
eNe4Nc7dIQ+3UjzMXvjiRcU5l4peDR/5Q432M5HvHEEn8wf7RPJ0V9mdTTuHflO9Ib8FKq7+Fsr/
W6f5cEpLXq6pHjhk54vtyAAON3+5P88cXkNw6Whvv7PqCRyKc5YRrV6C+h5ie1fMrxc/6f7I0be3
AZeHrHLfcJM3GDFx3851+LAMzk8XkiUYB+ZoNmIL6SeADGKNL4ItnvPdHKj+MRUQb9Llivn5kYQQ
8we0kb0Og7/UoSb3Y//pSB5ztZjOTua6O6nYbkewnnGj+9BK8r+NFxDXGznFjXlqgpYhgxaoYvgL
EPUFtzMJrJBrIXSqCehxcnFJ9MU9t4vcHld6VI8M47PsyEyd7qr3TObOoXOWa2VZ7xGfTV5d5zOG
8ryXFopMLE4mnNlVusBJ++RrHuUHfPuF47YLid1wY44jh3AC3c0dtPlNADsYgMmDY+TFJXrJjUZc
KZdnUh3DW/lnaKrfQceex2EBmVMYvZAY1TGN3AS66NTZ9K7X7uwBfBnovnUkZOMSzPHZN/1XSQ8b
xW3InhbPnmOTBShmU3yLsvrLqdo3WD5XXvPr0tjHmoF26hO2ppb4CA2iV+q/BmN9y5cFSF11i7VC
+6DuaEtNHOSaPP6rpxcFPfguVC7hiDIiXK5SrMEZiryAieFL987GYbqxnAFHl7uCplbo6ZBRKWwo
8Fm6vwTbaGjP6lNIrjHl4U3rZfTLNEtywho8Xcgin2ee31lNqR6pOcyIWOG87qUlCQhCd76B16Ny
OMStrn3SfespiO2h3OdmiJEH+2SXtPUnFTBgT7riUd0USohV4WDJ/4Autze/Xc26oI5+ZN0vN1r4
qAs4QFSNkerOlx1G/bOdP1lBAxmypv3WAuKWtwjqspzXruHmGIwZ25ouf7ei/pdjq2rr2euqa9Xq
dLMdcuiOY0mUrJ7Ht5iYJtOp/4jtEyIexjlqqNHrMbDbOyurztbkeeSJya8V1BlQLueTAEEEMXh7
p6q8KcrOAZ5CjtXB+CEmotmxhgFTwpcuJrvFU+18iEYwsUOn2VV9hxDSpK9isb/LIdqVbX+m1GcK
EWsrh+kJCA94CUCTCbSJe5WgpHfcPiMUsV2Zw2EA6TCcCg1femw3Sp2t/t5TlKMowZohDKAuVFN2
pEYheAiRHP0c06en5m8/Q50SLZLRGnS1BgT91Fzzvgy2wJl8vlr2JAVF9Uw6EqG9Kp77tm73gxbw
EVokAGOfRbDwQIynaRsHhPEaKFsx5rAdjR7fMnWP/18nwWzlSvl/S4JdIbVH/2Pzk4aB+L8Hwv7z
R/8TCPOcf4HyJAtgXEJhtuu4/zsQpv/F0OZqIf6d+VJEsf4TCFPuvxxDUstQjqZs/hh/qoVVEv2v
/6nUv4xeI1y28h0hiXH9PwXCAAb8H4EwX2pbKd9zXBt3u/LUfw+EeUQU6V9sk2PMMXNwp+rNMXNw
wEcHdNbunxLlRU9hMp6LXGYH0YWkYSqhnkEfrsZlLKxOXrF3Kdxn8D0+JZXwoWMao+55ZEQMidq5
EaI3YTXc3B7gFX13L2CxDIuJke1HX1UfqnnwaZhPY7F8BT3UAZxS9RVwdnVJF8IeMH5ZLsTSe6r9
xd9QtZ2/eCl7+BAQO60e6tnYsF87W9rQfWP/Ajqg3zN6BQSsaByuSN7y5Gmn785nDjTS4it3s4su
3Oy4TEF+GOQ8foqGBvE2nn7EqMVW3TmEUbPukORu+cHMxmEeecMJn/55ysP+bZphnkbWXD303dK9
QT+Csl3xJK9wed+5QlKkFbJDBXuR5Ut+aSc8C8vTHET6NJj6J8jNYptAOpL1lO2BKhlCw8yVDdvW
cdxVZSevSsXkryOQRG60renZu/fz+8Gk86UNGAN4sd4FtWjMAuqU+AvA61ztOBcaCiP0H2s0VMHy
n6Nbqt2moCtXphNqMgJxVEXHYhmfwYb4O89+GT36tkOdo+FKskYarAflDEnb++8sDp4EFtJb2E+f
wZiP+3zKuBnlycg2pS+P/iEdQwo9xxYPCqoR05O86Wl4LppB8mACKOXmUGpxqC62C5kNNA/GbBQf
sn5dI/Lj3PFIar3Yv+t1k7wHlCZoeg5ulkGa0rUsj0Bt+RzVxzTJ2XTNLoliH49XUKrXNuUU2XFg
TyZqH41N7afnBDRaVQOBX8eeDsxk056AON1nfnTQYqbKBhH5hLvbQnrnPChyKi3I9vfHLi05kSsG
YTlaf8tW/KosMR/nsFZPwjqHQ6BOkijcvdP71WniL91kAWB+8l7hWRGtYdlSZ8ymMT6jIPEPnQuL
Oxl8jkiYy3f+kLewX7Mv1Nb0vlp/8ZbuEqRDfIwoYrqINON9H3G1a9WZdgO82/7zknn2g4kn+0Ep
0hwU9MFM1clLGldE9bCGmoBi+zGZz4besFtMjNutjfs0KQLLMir4x5ZW2iZvVnsBnZ/0/QUQe9gw
VHqebvSQAia3iO9Zg+DHzwoYw7a3jRZAg105vxczZNKBl3zjUcd+SGiiZ7RGriSvcrBzLExqdoe9
B8VKctG4ex2nor9MTfRLBV12amrIzw7I2cIk4AhEYzaGrdriNc1xXp7HuLvUEANunmAVmsv125+h
pMCXRai2ajD7Gotat75Zq6CLARpQ0dDKKt3NQ2ou8Zh+iEg3N+rKX9wwPceBUg92uNaOBOUlG6Nt
27KJGuhN/sxLefAaLs8FT+AHPjsfTheSPG2lx6YdE8tEWk541Lc1cXIpAtZvylLRLiroXHb6wD2A
+6+2SRJ5d70YUMvmzGA4TPmg6VWNLit3O2aTfVUx1tBERQeueF9agwYvDRUMAnLr9Gb52a7Tcf9A
pyiWrKYxJ5+xyhKqO0eGxJnjL+8F0bxHT3MXlqXA3TANZ7H4MJHx9y6Fh8Tm5D8kzUhUVgT72ljl
jzUUOQtv39eqQpXoiqvrT9NzFUuEMo+uI28G0VUbFr3EhaGjFyvaCJDdY+c19pNOxaNNgObRjN7T
sqQWZSHcEU3oDteaZuzc1B7XdWTncg0MJe/hGC47kwPoAZw4YEub24A1vUxj2pu9dtvmnr9D14kP
cQSiObZh/ySV9QvC/PiSBPZjyYYf7aZ/cIXLppk8wo5zqIT/oDDm9B9i5skv/wgvsgFIO8DGRSyu
re8g1BoPg/2E5xvqDteuvim28aCDc9PabB+9n2Ec+O9AnIKrbriRp2qEGRWMxz6BqzQm5ODd3LL3
s3B8QB8JQDQW6ktkyq/EGfWjp6y3WagLmZGexvtdawdIr9IzW1smw150JGFjvycNgY0lbcvo3inI
6VtiAWqS6vlSm/Qzi+VLGIM4MwHaVJqlr838XQFa6SPbvAF9/USgu1SVl2yX1I1YzdIWZEc922KH
lzbPPU7apW6udpSfwxlrCwLj1yKKr9nldw55Hu37pvZPIY2cmzCcW0pbu/jo846nnsJvnnwiKVr9
DsvIf4dI6MCnDW+xySoaqk30kswpxLU5fp4EcZmi4X9FwjoyYtk2IaZIhLCLbu3oGNfF5xoz2Yxp
TtA5JTo4GNzG0wL0ZggqSJNNYh/cyD62i1O+9lRG0I6UTwdXlv6jIUAkpOftvcbrNs7giHu/ZqlV
Egg8mMUdd96UYx4qxLg1FNFgXS7C62j5mv2/+2UTqpSDa7+NsuQql8jbEucQOLTrPGveQ+GIyZmC
0zPUWe5wju2gPoTV1s4IR4y1/Rev/E+Cj/J9lhcxFP77nI3PDEY/qdQhIUF7/U6n7VtIndQKW+jb
e9QdSPO0mNO7ci6t8bNqz5ZUeExqeFUUcqcPtpaXfx8kCD+nyLDQmxOPDveaurOm5Uzs+w5+d97J
bdpQDBvpNr/5GargYv+0a+E8saCVp0yATQaAE++TmpM60giSui1ADXW9uGtkVL5SMAue3HCs9yjN
7Obm5pgp+nkaWyWnMg/lXZ/OzPaZOfJxJ+c+frvZMyVvwaWmc/HQSQMpqk7lc5phvesG/6Jq+h24
2J9bZ2zOnnoMe01YsrtONOVetIzPzUwjXJV2CrndugxTsOxlxFrKaav2qfUDWOxBcE95LX76NE8P
bdO690MRnd0aF2tS5dSkZdkfeKdMBdbqBR+fUD2I2oUAcELRv3St5bw2sgNi4eKtkLUg5xViXyy7
e1yQmRIFDuX5dyNwGRU+JueIzFgUm+RhWghtdG1DUNVJw+Iwi1ViMYBo+TnTsRHmX9C2zR5pEH86
CxnoueIaZ7z3y6opjtFMXQ4/abUz4Q/jh+yi6rJvd4pNwWlcWKEsxt8OpekfB7dneEzG+2CuJbfT
YK05ctjgm9rQ+2FH965T/umblRI/0WNA2w1hGl2c2tGAj7Gsj7HExqPrl86zypfk8M8YgRrjbhb5
nOQFnVE1etOY9sXnUBP+5NFmLTfppN8eqKqTtltkisp7MMyF2woUwSFaqLHz/B+Fw6pNj4860D8d
TWaVuDGleC2BgKR9kqQJpq7zLkTe9gh68l5gv4HjcMmG+S+bvAi/YwgVPFw4FLxYYShDq0gKioE7
MnF9HNAYKzHldk3S3XJGrUmP4S5M+hszaw5LFzMRkFnY5jqk70hBWqevfUYbDCU5Gfc9J8KOZXUR
x7xkM2h7KSnLQXSXlHUZDmgQLlkZHmczv2lEiIOyg1fPYhvQ1SI+OMn4GDG7YeFe2OL2wWbp+Mx3
fEWubUFNO9uBaT69mopFQohDUj9WutiRpXzy7bg+pdWZFG15FBSybynHEGfHpkePCbtO0KEYZGh2
aypAjO4wPee6eo+0Tz7BqU6of5yd1fKcIg1Q9zU/lDH40nCabmVYbHoVyxMKuDpZEzsvMI9bZTGE
NyNa4NCmYh9lxe9ipWIGlqI6pkDdiGd2jlHnEdI0Q89p5y4Hbl2YKiyu9nVkeXsCurAe1xOlTYeP
vEn06Z9hiK+XheVkdkNXvbQxoV5uAejl7MUBevmUkI4Ec2ETHhq7evEmaPuxjBOEGLALbMgf+Pfn
zDUsR1P8e1ZqI545S7OjqE7dFVTMACNgKBu9kcRyFLLQdtdtcpf4FzHmX0mJo6Cxiuy+7pP6NKw1
R54Vp/fOCK2TOxFVAnO1M2497yBHqmM/IU+6Q7pLaqwC8ZQ5L81qPgFK5u8IelU7h8A6PINyfFb+
LK+Nx+1p/ZfxYCK+LGoA8goeQGDtJt/Jn0OfPX3J4zhyRXcqod9u5qECusmwzSaYcEZs1xlTJasJ
xeDbx8zUVkPPQ5yXR3KPOE8tHcMiJEXBDqDw2a/wNxMwxSNmZjC5Zf812ExYlIE4dy7wqURPfz1T
mW3rc6aCSvrWtuADqaqBzXnFRyWFwVZomO5hq6AzLk18gBEDqyRLyRda+RmB+GSHrAbitrOvZSXB
CtFBGRyVZfMWiOyazGXymaRkcujPQdpaHwP86HZt9p64RMPbxXZYfJrm1MF1WiIEIHCF4xHxRtMs
El79sShekXswajABl4N/DBkYt/bEsz6Y2cjpaXrJ6aU7lJ0whyxQ7KIZV7qJCwvyOt7+Pn5d2pTM
TNqUe8dza0LeE/VfL5VLEMCuaB6oUlqzPJLdTNNBcwAUNxwyIKN+Ustr0FGHmLXBuPXXt+XK/pej
Gs55mj5UM0VVEZaJzGUnZQrFErWYf7RgaTeDht2QlAHdXi0Q9HHBukEL3GfPDhM/HkaWFNzwfjCI
urZVnMHd8kEJSm+PkBie9YRjzdb1SdbOb2maYTcFgF1LGtaw1WTWcQqDkXO1Vdt5ANMbtoQTuHDH
Zk7pw8xf5hnZbhzk35L5BWYqqdUoHL5nh9YnqLQkirS577h8bqJW883ltTn2buzfi5GPWpxj1hpn
K9w3NfuMKi1W1txgtmWUr4w5Q9tcY44t+Myjln60jT3hHRG6Geyk+5DKuHywtDq7HtMKPHGxl7oP
o7vW+Y4V1AlRk24aQ/swBx2RgYMv2VFGKcd9x3Mbibb+6Trzd7ucOu6dAEgnvL5AdzZlUfhY+tZq
v7Q9NgBAt+C2JjqcJpef4UotqXCjoHUgWmIoKewleICM+MXNld+QDcF5Md2H8Qb3VNlOd2vKWxHD
vCngxgScRweNlLOtK14XRKsDiDS1UGa4jIOHQZrPouN02V40KU04If7euF3+mGSR26meEkZxLmHJ
bO4z25KvLhFafiJLBualqkkKsUINZUEtTHNSjt09Zpkp7waqSQ6uSbc+TdWnprhOpa3v7dHLTnBd
wGp4BStW6bWYT+el3UkkcqpxcjxHQYI1U8NFBkoI9tgp5FV0lFOCBejyKHiPZHvoRZXuw8Tvt1Ix
7ZRUe9LIdb/4OW0dVXrlRtAdep/keJWFYmfipSKhaJqNq2yoz+sRODW2uIfF/OY23XRfSc65OaV0
p7nNLM4uQFWAAgTtK3VLeau6jRf5zgP3jkPSFebWgaqoMrrlE/89pS0ZELFxT6TdgbJ1OQ/VCDe4
n6T1B9iRSuL25LiE9B84PRo0aJa4sYejxzUzL6LxZC3mSeatvJXma2h7LqxjeaskDLa283flkjtb
i+PgJJXaND3G7qWwjnNBA1huo9+nUB0I91vIyHRozGAbuQ7j4hs/s85q32ti7dZQ/OosK37RWfwJ
NC2/wLf8+ufEIjx9F7RU6UhZ49VZSI4gxCzSbTAl8XxRjXpIbfYeEaDmAw85+8RjhZH9SYVd9h4p
FbHF247K53trZjY2YX7I48F+HAW+ybINwkPJm7zbjyIiuVq2R+NL+brgI+YiQtvwGprirL7a63c7
WeQMlkLHNMqN3UGRez3hQfMm5r1wBL4wBljOAbwbaHk2WpPEfrV4+N8z9yhYNj5PjID2/Jw7ffUj
ASJougTtSKWgkpHq00QDoCmSv4luxIMD28nJoxrXuc1qUIJB8OlzPXStiK7uTvu9gddK3npFZwVY
Z6PROrXxkl7iad2Ep363ZzXiUTtQ0uFm+pfSH/n6m5T2urw5shEpDkPkB4iISbnVNKk8ZKNjE8Mi
AhnOhHD8SetfKwWo1qfKAaktWV1piap5x5P8UeOBOWZJwIiPKdSUlv8gyt8Goso01fOmaTtwNQKC
nMWrZdBnNgx7EMA53W7UGDwL9sFY1rjNMNmMt/rL6KXcj6qptw0JaAqby3vY6M5zFOEXbMVHNHTq
K7Q+g8DqL7FyzuyygpNre+ElMdmZb2Z8XBcUCLnNQeOsOEL7xoJbACO1QG9CSxRPVgJNoIo9eM9y
OAHsR81VhnhvX0MQwvnaOtW0GwLes+Uq1qqxfWZphJhpBiiAReTtlgRjbqlxHWFWeW/Tp8mdF6QU
99tWEf58yyseAZ+gRo6vEDY83HCnEA393udctiWOIqed8D26M1cbXxOodTFGUTrHSsaY4IBwjopV
UO1QJll/nmBV4+mioIXieusYAz26o5A93Bcp3bcVDQt3dkdFtFMNhN9WxWJYWJjndDkcrLgECpXN
3W4IrXxfNw1brbikb4GPOk1gW0Sg6Ea12XOpuI1nrr4CjRneZ59JmfP5OmrzPTil/5Im0n+pNArB
hDZh9G2kMG0DQslfJeeE+lv3ZPWCHkoT1C/R6vNkuHsYw/Sjzbj28rgk0oXO8IQ+sgGQle7GZcpP
E7Mesj4ui3JWxyLFUcmC4EyhNdgmBVMkBuFpRpuCjhC9sHd3UMniDwhx1E4077XzPQwLbQMUFm/B
Sv91UzCFcpU/TMjkHE3+yXNTaq+r+uq6I4NtW1C/MJUv7tJ5B6av6ZTN+sqoE56AYkZ0jFPiGg1g
oIPMIo9Q2iiute2eBgsHad/LsxOWDVpwo++CIWmOFLbAVC6YjzgrEptdBDVRvwYWzjgoLM6cWd6m
fGVXW8VPY9EHt6TAyOzyzIkzMw7zSP6HZtBNHhGwxsb+xXnkuogKoTcektC7eqJu1+QH6BB11ybI
xilcokXdQQsiw7P+In5PMdJgnhINgZ9y7mLnRSCh7Lsg+MIVgO+v5DGJ2wH0Ar0k4HWGvcVvstYm
btNHxzk3YtPUY3LXAi9hAlH7UTf92Wt1vaIumk3bWvhQ+3rndhxfXgux10e9uosTn8nf7R/7kKl6
iszeATKEbBTvJlWO5z7EczatvUi8bGi3xN+9Jrpxrdg2tQP/KNdXeFmArhL32vZuiuO0ftKBzYU3
K0lw0BZPOQBfZzq4C9+vwx0763DlKl5/v3yDNPOQ6FBuptrdZgMVTozUPFzp82JPibcwFHjrvjse
2v/mFCTzMh7ymZK1emnP//wSMq6npSdOc404OI7EJehKG6ou2GPg+yib7HdVljHPIupfWjAmRczV
UTnZXw8jDEgZqm0Qmun6a4puG3WUqqYz3uKp/iZ5xClqIVXBdm38H0vw+Q/OwV48DWsMjL/lkQJc
fwlToLf02WFIoNr+LCyQ2UhgdF6vTr5/fkHyhWfF/mULApz8p1Omh6AfKJrCxTdP9kgYAcp65DeE
BdMXjzlow7hHkea87iV0edLC0Geej1waBm6EUvKTLtLnYoZo6MaUmbe4393ePaMOlnu4F80ZKNb9
bCaFa3GjJkgYpB5TLlm0jKfjjhoAutwK/1dYZ79LDaKj8l6XJPuDsRGqIhizemGRwSnp8l4hORO1
Z/qxo70difdAeMPZBhZzNw/zlwON8Q6jHVNghhPQurWTkaCusHIaG5talFvnGRwwrEOM8vXMD6Iu
3oRaCJgKQVbG1SAHpxvvXI7AEhTACglxdYKlrA0u5Yh/RCZQztEnePOE4fugB/utXMgOR6l3dHgI
nLzaI2lZUXe7VPMbO3MFrxdxYGnL5kJ3EP+t672E13u1wKH/MGW3TSymD8drrXMlndfImmz4DJ6i
G35+t8fJ3Ym4s+hLcuiLoHYJjx/P7D7Un7NrR9wezyF85K1KUblRrCDlVaxPuMu4ZqMjv+NNUIU7
6Uz5jvZUvIro9HFfn8f1l7mtGkhY4vnf70t7AkqGzgiD3n3T8fDQzN5r7v8mxkUP2DPE9oAarPqn
5wOxahofanZBwDinz3Pp07+TgL7p07rtWitN2qde18bMgCxs3bVtR5l8GnTsdbQ6VoVnny3+cGRT
yatbfsZu0XnrYbxRcclQxJuS3CIa4t7tubd/M6bAKwWB2MptbOn7MdPPKI7UjmQ1cBD/p7GrLxEP
fHhhKqYMwO7L1N6WcPrSPnkLy6u44IzDp1VUH+23ia65dPudFdyLNgkJXa2XavutEe2L9nDyjsgy
8/BcGRLl9rSNOBI2AVqQ2/dbIXHG17n/luJRDSzzFvFbzx64ylEl6dFZgSgTjtjjuFi4dK5hXasT
243+nEc2LzEN3Ih0PRuhnol3QSGr60NEom1iyQwUKsZ9fz9SHbCrJe27zlw+mXSSG5tNEqQGO/e3
XFgxNlEwsIQh2h1u+zIOn1O7Ro0oZI+pJb3iabZpTh/m+CVcu1krVq34ObFsKwrRIzWwOl58sUoa
gmwyTbazm+PFmH4nDgvA4lhF3dY0DZKBVfDdU3tZzSo/NYs+Ro3jH0IuRNIljgVgegMwUR/l+uzJ
Qs4okehzX1cTKppNW6KlNqFNfiXxi+Mwcm5XNTgS3mu/8wiStB1SK7UatbjkI32hD2wsN+FS6fsP
set9MhCH2ymoHw0PjHNfrYSpyZHHsAnFIZYKUEIw/2AzwRUjMURr6dXZykAkF3Yo4EZKHDRDPuqz
T+kBJWLifoC6P621WHbQC0IE5XlxouCc14zVk6dhl03TRy79Ya/M/F6tfywIWw68mp9Oaz0xIZDM
yYJHseb61uPun1+q9dmu46SgScncwIxfJjvi+wvKFkBVhfVcZS81zs19GGDoq8qIZP3aEFYONXcV
m3thNpxLNtTrV0sVzwTVmrYaVeSPuBZA0gcMfWBsr4IKtMAPzxVk/KrDFu6mfNDTcv5pRgz/MXu0
rmi4NK+n9PqV//P/xuwnlQYUALQTEavS+mSBWW5whb9PT6rINi4vbFW19R427KVinEGepR/ELtpD
BqmzAmsBOfaZ84oiiK5+9ktysVxKl7MjepYAkpLTJfce/EmSVkiGD9vLf/ahO21iyk42Vsb4i1FL
c0NWv/x1OoFFq3g8q4KlmtH+1mI8PaelNOcAf+epgTSmbakOvRzfHYczg8c5cNEgRY/3UxJ1tLvh
ml5z3XSa0lGQkMD3A46ujGKwyBr8cybtv7V2TtpBx5wWdfjn3EbA6vER/1TCetUxwPD1nYKN9xKG
7rGW+rnFh3PwqNDAs0XZjsszYOMN82Pf0lEVJPtJuCwnK/egVf0+D0nI27u5prTsKBQhso/RblaN
flYNqRpAnzyK3emenyT8d398DYfxkcn2idsaGTenofPTp9NAx0AqJA8I7spbXxB382jLNnyS6r4i
vjPMD6Oujt1HKnr7tLSzt6FXk59cOBQ7Lf60Y830VMbkF4oqOMQDYt4YgDjiCkiWt20eUUTh1XNl
ac0xsLHP+hlhvLGfDlmGS9RbhTnlleE+fa0TCwxOFD3xnMDfTPM6zUGXzKBsVxijcxm2p76hGLkl
/JqsvFPE2/xW5pRRWcQ7G1UHBxqUsiMQTW+DYqehXFr7PnfESZh2DyIauSA3P+LMpCchGWI8iC6s
RC5NbFATcNz08fjYhZgAGEyypv8J9+uX4EdMJQigHUf27Rb/hrobh/qroHiU+EmmKG8SFTxSkfwq
JBYW6tBwCxiK4yj6Wh0jpOAKbtabIotoIHgu7fHEjUdySt4lviBrFSuSj2xrtn5KbXcwe8OWyfkd
B+rKUPktpHVspU0RXIUXhu5tKLzOLUl48ToPrL7MveQurJNXj4XtsZ37YzoEkijHn6DE/Bbp8ORw
l9w0bkYnbvkXz1/26RMirNr8ZLdR+uUfaj8jtsEEeRw1hAIolX/8iirfpG29O2AGqPfBJYapBUN/
MrDEKhyostzxDYR74SKQaQeDsymI3dMvhn3Ww2kIF/Eu0O47bwLwqAhCUVth8l6NAfSYOutmPvBz
4PlZeLS7ZzFg3bGaArYCtV8x1Xqr6izIOjKwruuUb9eHKi34h5G49RKH8wFuJA/coEdqFBTCWiFh
ggLEiEN7jzAy4OUcQ5Sml6YhtIcFa97gZGivfTLcQq/dU/5LkY78jXzv3EzvEZOqH7pFUiMZ0oI0
xsh1fYvonmFB54Lt5K67bcPwwAMqOZqSLl+u0p95f6oy8TtoSKqFakoOse/jSRJldQjgtAUIQzyt
mFIIGWUrWDUiHucNO2+ZL9NE2ER7xIebhh4ljWtLaWxjtiaL3AQFMQRib53j0SiivD/Dw7KbYvS/
Jg+gGWoqK0oX1zBdw9NOsEDbB4n+sptX5SkwOCMehRjG7Lq/wvmD+2Mn6HW/k4hcFBau9WdPmCvM
3kuzhoUyFobcEHe2OI5wcq7FaL6z0LhQTlzje5aO3TyybyRXnhaalP16W8OhU8aHxKORFMLtpze5
29xdWUu0idcDC5IYWG/KGhfNgoeGpVk2tWn+CwruDLuHL8ypCFTV83xvF2T945ay+TgixYAeXIuL
5VAUASf0NatqeZlLZ6Nqi/vdkEJDtRiSOeY8LDPYwUid445NkqaHUFw/c8vjkBYZQHS6r6Wet1nc
zyed4QNqiPM4JFminFbweMmfcoSCLc03v7zGeVm6BlReAF2noo7i0TWKqijF2gjdET88xIaGsgU9
NeeyJcIBhfPY9QX5m8zeJ8HI9hC3f6ZVu59SXrtQjs9WA3I54t1Rpc6ZxWhG/QLpeA2xNJDFyZmg
eOGzTLehZ8+gwOQ3q18wRRUo6TbJEWLs6SYoatlOz9xwmrMTk0IMbBIrZvmq42G4K4O6Q/SaPt3y
IfRbCr0q/SsbqZ4yoyf2fcznPKdYC/MPaYaOgrYkoxIkkTR+NfBb+CP7zExQwIhFl/GEDWn9W0ZX
6H1dkhXCe00tcuYhBZ0SZVVE3YsbjVv+mf2Nu9XB/LcU0XRUhfugjE/avWcdwV0V2l/EwZuCCLfD
6DElIBQEnT722PPybLinBhnkjh5oD+TdWtVwf4RVsmhmb7ENgbg1CCmAkKn2ssIfjf1UdMXytraP
8I7SI6P1aNskHROaUlqPs8jJBVqvNwr4rP49vjG1ZSc+7fLFJjjtfhbZDHOE/sy9mF7CHIyfoNKK
JDq8M5Gv74YWy3yc2ZS84bQbu2UnRPLa/xd3Z7IcuZJt11/RD+AJ7gDcATOZBtE3DEawSTY5gWUm
mej7Hl+vBd56da+qSvWkqSawIJNkRgM4jp+z99oK2ybjo8xu6a8gE3VFEXLNfUvRIe6QaLBN5/xA
RGY1D1ZIpg9jqsuA8BDJuiJyXIqzq/zX0EPR3EFdiYMxOisbemHmhIeli98SHA4QBcpGTP0/G7gg
BBOjbBowytthQrRif6vK9OrrsdkJsM6E/NU+4r7K2FVZdMrqIbyvy+k9vh87+5eVcrlOZf6tJLp0
Zfbe98j25C70cByG6YQMTixtyOyczmwt8r7lmkAN1q9aNm+nwIq3ZXVuGcVHkvuyxyiMej568R0V
U3iAmE0D+pym054GIh53eqSGZu3DgRgtFXpldn17xtDhat0e8c+VJ71U11+HP77UbJzUhFDfiXAv
go9OaHIABMsyWJ7W0lj4Ooi/P/q//V4GlHLVsvGcvdQGdUrj1l/wk30MeNwc2WdOqhM7t3afSB1a
J4U/oTaCrlAnwymOIXV/PQr//ujry3/1va8f+fM3/tWP2DaUULo93aaxBZkCEa7suKnDa+jF7jYQ
MxwWwiDX0+TPG6OhPRPO8TYP62/2YH8EXVCj/4/IZFYJsUmVeyZvje6IMvOdjRx5rfgpu0dm2lp4
duGkx6I8ubKnIQgeyUfTv06HHjBlQbnWVHI3TtQknReO12HJfwaxvyGSEraJJDKmoc1BXAv3pi46
Y2dcTSG6Y3QssKUBB9T+9+8iER5I9t+smXjnTZY5EPrOVlXt3lmMFZJ089jqQEc0cOKBhhiw8rAJ
aEoofHumJ4gQl+8uS8eRPPR8tL6X0r9NAaQlzRZ+GWIb3fBTlkqcfQCqomUIqjR9IZyLvD3X2ost
eoYW4sceRRGpIASDUVEq33jpst9m42VPg3hvxfRJczUETeR/Cyrg7wlBUVbTlqciSQi4GNHVYGmx
1zX0s7LDGDKwsx/G4mOe4gu1C7dBs3lBD01femYpmNz0nnJh67IjIq9BJ9tIdI8ZcZu98YiKyMK5
5HwbarVnlx7xEybxAzL61dCgwDMRjbvR67ODrAHqGFg722GYNqKL2jX75as1Z+9uNzyNGYUD+etU
PJmXoumxabYEwdkNO2sfzfApLKtyTn3nOie7cJ9TQ+AXX3Z0I9TtpV00bvQ4ubuxru/TrjNOlae7
td/Bd/Dbj8rhwm0r/mDRWMapIDz+OD0EdGAr3cJbGK+SWfWKRbOr4VBKmCBZEq6mAm5NOGYP89Q9
kdUF8yWV/abu8VYbAtyOyiB4uVNWgW3P7WPMuCWJaKcOXrpPWAV5dvTSs2zaezXwDs+TRzf00vPk
wWNOsuFgL3s8km2JnO1JDQtqtBJewXshgkyebT2/slFczS1J8oE3hIfSJ+CbRJB8JqHy6/WL+mpB
Bd+Yo3nPtPwk50mx885edZLcnNG6xTjjwvAF9G9yJqDeRJZAY5mm9GMXU+9I2k9ff8jD3aJ4TcZA
yzmE7tbSM+jDWh3QbSwsS3qxnhbYayfXx2Qs99noDYcq7PtDPzl7yzEnhlaSqXpxTqCvW+l9DJq+
yDr+356e/rTSgVZrw/FPujI4caiH0biy+0+8HUXeex2yF7TB7BD1TppBSfmWJrinoovriNd2hH9s
ef6PphQYcdS+TfX7nKdvY92jaRyLA3ln75Yfkg0pYsCYeLLMGaJHF2bsahiZ2ZaN5DmtaBX5b6Lq
zJ22Ypr70fSelLh1yoR+VI9ve+vHPh+sGZpPhVN9mkS71GESP3YIGVZmpdYxaTlDYkePOXFkxBqk
L9rV8B5S6nW2D1vNRIrRtBuTkRgfTMMPd0Zhh5e4VR75D5EJbpKuy2DfFaNnHLqoZuJYA5LA6IDG
O7yKTrCd+aFkClhx/pGjL5oq/TjSygmYOJaIOnaEbTykyy5q0Pi/5IxuwWXywNwRckc6PMO7Br/Z
xXrdLFMH8pN/xrgPUHN1mCbddDrJ5fRrHVr1XsPbHuSY9Bkvn0MJLAF0uE029ZhjxNPR3s+b+zBQ
zK3K+DUuS5Kqh5ho7KWTP+vFoJ1Nwczqhz/MEQoWSoAOuFNMHSbgrphX1vPkeWxp8HCaaGaY7QBC
9aLxZHXj8MfBK3HIDpK+AX70CwkV/Z5gEJBOiILwweXpHJ/8VmI2NcuHXuCDXgYaX4cOrj09EwOK
geu/jMmoVvgOoDY5Ube1+vEjMwuAjB5SZ0LJzpRMRbLcQZIWpBwQyYxCEecE6LGl96Q6k7bTcpiL
nhZhy2Sxa6L8JGT0Mpf8bNaAX46V7M4yXzY99YeMkpzmKr+DAoCN1bKmKdJwPRcq1AAa366h1HFq
HLDjMvMksdFF3/RelkzwSoRmuT++1ssEu3CJ4jGH5AO5VHjs3dK89g3qd93ZNAMj4wW9Yjb70Q2R
cbseDTAfpk4g7jWq4a45MgcwsaaVLlwP2nHheTZ+T/Tr2UnY5CdH6uq1jLTzWdSfbrnFDeqAM7AH
GD/Sehs6BsWmiRjLGdzomtjVHf3zdI8iI6cu6y4Zzx4PafHoa+fn2FhPBBDN70ZRnD09jJ+ZFV28
2+DM4XuNQ24zG07EBIfkoMGNsdcHxYsMJwALZKn3MR38CcvAHDJE9WQZvcnOe7cGp/6YmldNxECa
k4fQ2ord0uCQRmX99jVi1LgIjFVcu/GWJHH2hjmCLQsvCuTLgAyWyP9MZhsddTuvwwkZYEBQPOZf
JKK1mL0nvUjACVdzvwuwEmUDDsx5VFXUbZw6SI6N6+7crPpGj4rBVbq4BbJ5hzLuhxPf7DEKn/Ma
jIuKnE3EUJ8rg5VNV/EPmdbB2fFRU7at1e2ossujEyAqSYriqUAjV/pmg764MdnOVo8DslHbs/pf
+NjJMmDe+1yG5SmmsiXk8FERa3Lni3lbTSI/xZHw0Qog7JqqMsABIzBF8TmqUJfHwKUHK6dPz0rv
8iDeF8lg/5ZVeHRrJN9s3hUoQt4or7Oca+cKcWQp7PY2CosnPF/sc/E0fTrBgXTS8jBT4W50MHfn
IHRwzHTiVjtItceasaJW6k52xX4qhurSh9Z8I1Yh3CcypAVMu+3iKvOhRS6NfLnJLxAHmK7GNFP7
2nRZ0zvx3sg52kWJ1Ce9jCm+Dhl7wlPyOoRtecmTuLxkdaS2bkl39Y8vaeTvm9aeIPvFF7KChpvb
hm8hfnN2aUx4ulI+xq7vbCyvX+ATEZnKRrXYRPDZkuK49g1Hs96NydYZ23qd+KqFB9m8aT0nd4Gz
vOclnRs7EfZdlRjfnE7CQZvQRLbhb6EXA6iaXhgHYZSecWH2Nmpph3Fw5zNuomQFbFsmiFxTUOeh
4xM8HOysFMxHOCU392lQCRIiJ8/XLimBR+mN6boGxtMMyDExb1ASS5teUolppmAxPhhEDW9d30jX
f/E53mirBUX+3zDvAXTPWzLhHPOfDYMOfkaJbVBqzIP/mCAX+mlUtlF8ULLBxDM38tK35imSrffA
27Xr6E2dEtvK2xV9m62yp4a7OJP/OceUQimFmD2dohRFS/zSNy4FbpbKU5REIP0GJ8vWrsqS1VBa
f7NCWWko10UNjjQoG1g2UXyaKOFRDKTquU29Bu9HJ84Wod7nQkgoUgQzb+knhQdZ+u9pbg2Xxqvi
o+ysa4nt9fLnwc3y5kAw13MgKuZaNnVSjwLOnDQcnrlrAA6b4rHTpEb/+7fRdv75bXQtwbzL1q7F
W7kE9f0liG8IMUTMsg0O7aA/yj4Q710d94CrY7CtCUD0QPfR2/xWTg2aH52SPSpG6xG1I6zTNC1g
6KTWI/PX5qrteYdmAQOLnWF/odn9xIWLGafTz+ZEinni1Sv0JcFtTGKc3kT1bgulfqWiBtAuovBB
YkNEchF+J0ADTdE4Zy9Yg/ONXQAkY4nWa+Sf/r0W3dEdSdBCEnprJT49u6mOLXNn6rNGvEB4aFb/
/n2ysN3+b4GFvEGe5VICSvzixMct/tW/vE+5RSxliC7g0Ems9KSlbpXf7Muh4OXGcqKUJF4IxVF7
7k2krGG/izkH9oPVQZy1p3s/98y7kAmFntL68GVgi50WeEvgeNuMeeP6wymz4OpuoS5M3zDy349m
NgLNRsto+Nk7wXz9kzHYZzQ8//618f/+yxeneIEKubCwl3//64ubcLHm/YzsXaXpEXkp7dMd+KHo
e1g2WCCDouJS4oNgemXvrKoZYXpF8GIqiDt9QRFcp+XBjp10m7sMW5mf9issU+a32nNgJNcZrW5O
K7KwCsQrTGyvgaXTvzyCMnSvpdXeTx0EOkMm7a+eJVKZU/5KJE69c/eIf8YTrlxxPxdNvgkCU7/7
oEozm2lcPpovZhu/R7KPvlHdkCiJA+Zg604+pgjBV2iREGIOADbmgOgxr1JPWCUAmsWRva3Zc6wL
MuYJEreQbKfqqKyNwJZ2luGtdiWJKoFwn7jpnZCWA6yu0vCu9FR4z2aWBcHHS1nHo39uqvy1b1T/
2TPs8u32e9FNCwYaKah0HtseHUOiHZhgTms/lfTy92U25ieXDfXGEBhJswo5n+569VaNxVXUs/PJ
0nqg++mDryC4WkU+oOrODZ5jn/TETjjqHpsdjgsjO2C6jLhP0IMMd9y3690MNrAddiT4Ne/Y3hCO
N0euXfy7g9feyRiXiw3k1hrq8i3Xylt5iBTQYtmnOHSyQ2vV095pkWL2sdQoq1prm1JmhH4h3v/9
WWj980rkaC0cbZH+Y2rxj1cYA57IsPDkHjwapgcT6bJFa/Oi+9e0l7dIk0diB9BoaCbKcyoSItEi
EKJI6Nnxu0O7rZeZY2TKn5lDn9dmdrfXJnNyc3KY9E4TlFfsHbLBKdAtqvq5JV6cpFDSFOhBNrW7
tQqP/r0fviNsQ7RBd3RtZ/PFbPnJ1B2cQ8as8r942ct96o/b25LbSnNFoKbA9aYscgaFKf5hYTGc
ypg7qcMD0JdrlEzyKifYsyo1ovvA6c5ZLrNDHuQgUz1k8r3ZPbOjuRoDfOmpbrpbY+Ox7DUc1ckJ
LoafqqVZCY12xrNc9qi/g6xHObgIIefxh8D9t7IMHIBBHH/jIioJHFiZSd3cKys8ycI50I6GbD/6
zKd15WxSmYE+dvYN86/NzDjrv3gLeMH/4j1QNkmo+D3oPgo4A39df3RvljiCq4WcVvbXKQ3cS1db
zMvkm9Jt+0BaXXiqguiXttFu2FH5OkQ+pJJg3JEZR0Mu88r3NLm2vXhKIZZddCat50wH9qqCHeRy
Ezk7Vd2/etG7j0zh1g/9z2o0zYOsJnxuhm2+WLDjUaRwpTUxfpWpuLYWjGifMXZYpC85g7frHNWv
RtACHvGT+AQOqHvy9Mn38/K5oyO0qbKxPHRdcUtLc7jWjJDvxmD67ppNj8w02zXlhDrcUS/NFDvX
Vtr2lfXyLbUjc6Mk7PW+jdpH9EPWHayBe1l1DlvDDHvIYFw6XEUAhG1nGw1zeW0Y1WzaSRIwi7aE
NfvYpGz5e3NccnKr+bF0xKPblcW5q+pHy2rdO+K+0AyzGSy9GcUxesk9s9azUZR4Tto82rudg5ti
dvfd7J1bs2JUMJjw8Sb3wRFdsjcU/I+wDeztYCBIxaYYlDYKdF26d9JpDERLyF9GpGU7+h8fevLM
LW7qZIUFLCejhoCUNBNXOg7pnuw0MIcuSuIG4sk2Yvu+NUVWbUZXI74TRrKLZJLfzKg7IDlFvhex
L/dnmt2OAOw3k7d2RtPdrJRB09wJXUJ8yNPak0bNUvBCcUX9l9LRM0KMz81PR5R0vuYJKdfcv5va
avZziAgFZyS1X4fBscwhKfQx+4Z6Dn9Xqbyh27wIJFvXIaM5auMwdRHmrCq2Xbc67byt0o61HSca
LtEkEkbrOVpAjdpiisxnfObFQxqOpD4pfjP0FbX67L6gFFtZmn0fClN1l3UTA57SN779+5VFSO+f
Lystta2EawtbefY/lMihMGgM9drYM00d14uJ8JpqgtJRdEPZme2Pnk30Y17GZAuLJt2W2iaqLiRJ
J9cB9AQad0YMV6LwvPHWGDI8dh63tSz0nh3PjQ41yIJdrwdxsCz12ubmeiwnIIuF01zbyUC6V/Uw
j8K0Ja/XIGDPLdjg3UZiBG/LuO+BghRvhQAlGeWofn2G864p473bt0R8tD2/F9BOGXWecheykouC
m7PunaHbDFilL0TOMjYvBGwxr/jB2JxONez4LgxL1P2cj5Ej9L1MyVy2VASieqhBVAms29nUvmaD
1LchibYWbrPFp7fLwlNmdM0vPTXwiVDfCuMm5U/aF/3BKJiWF/Fupoi411S43EmG4QA8BP2JijcD
C/J26PlfAglXz8z8+WCp4NbmMZIbtmCM5qYj3Atn8+WDd/TZUrT1Ur+cD3CE4LKrwXvBRnshfgU6
hf2QAzo6UXhbp9DxsAO2ujpgnw9xJnjW1saGvZqr3LomOaU5wqQ7dJhrYRAcj8z1VKcoYwasSWdg
XCZIX3cRtS1KCMTV6F2c5xjnDZ0vN9v0PlrMmKjQg+cm1X2EHmQGW7G1A8x4qCTjIM5+eQnCAA+q
kah9eZYar+LXGfv/a047C/Jyt/7v//N//B9y2i9RAy6njv4a1P63X/rPoHaPNHbHszWnhJLcFofP
r5R2zyFvHVuicjXf/M98dvM/lBDcIOWyVaNOt/7E8aj/MGE6mJofMF0y2u3/FxwPvo9/2BGYHjsc
9gEO/B/UB475D0tHLRQMkiqgHmgZvdrBQyly4jmWISHbYASLCYBbJ/Eps/nq66CYSNbMXQ/mlJTH
Xnx8TQi/Di7QG3jAy8TQrN0Squl8n0TZxqfrRqYmrpYY0kFr+uHaC/L6TsxgsK3sUzVwVaO8vqAK
Iy7XG3ZT5o3rGhIsvx7fkUm9CcAo9kwGr34GWGRUQXVn5otBdyARYAFZAOZJVm43P/XLCo3f5Nx1
iD9UQiPbN0wHBAXyZQFLtqET1SjB8u9hGKrlmFyTZKsGfapqb4bFdcpBfDGGS+/ovB5x9v1sSlQm
QeFjzFo1VgR3gFEA0htCDIuI9CfpTvnGFcj5v1rE0oFX4vtcWXiAmGFwHR9oj9bIX9BoKfTsKDYM
5oLgWDBo+u0u9RLg88GISdu/jkH4Q0REELBHp5FZmp+WfPYaMe1icJ3bxpiSbaNQVkiHpXRGT7wq
sO9v0zg7zGX/rSRDm/rWIUBBMj0tzjQ3ElwB8W8V68ekwh/UElsKuSLZtpa+pWFwc8vp2Ip43CAe
QlIOAd6umrOQXQ8pYYs9OLwGEAqjrakLucmwT1Z5BMR5IjFu8DGihjKAtVjBVDG0WOUtjSIvaa61
oUDHwGjBHM8z1jPvR+Inz3MOtSVClnuKArxjxWMsuvlHwwi0Gj6JcvePmY+UBZEp9wBSLhv2I1uU
/U/O4IE8IhYFr5yNlXBxFAQhAjevGCEqEtnm1rG/y1CLrCJjGI+hkZ7m8QEt1BLSihcp0fazl9U1
DXrjaPcu7bvSOPLWnHVViHPgWJ/9TH+980EoDIKPF/LeLep5mg46mUnsR5NXV6cpxjfgAzuv00hr
E/RHvq3ZspZmQwWXT8ehmCLIqgKwCeSTIpbhs2vobT7lRKtXiH2q1FzugK1xNeVCxE6YpZj9+9g5
08bCibdG+kF6l8q3DCPhdMBIp9VFFGwKRaEaw1Pe5B9R+jCFmEaDxJyu80Amc2g433r2ucDo0LXE
Q7YuLKJHegjmhhTA+az6UTEI5kOrKPS4zlykfMfMcabHEj1J59ofKYmS38Pm2CBo7GziLieAU6JP
7shzQ0XqPgdz/i5yCOh+FCELjuA0NMVjUFJpF3Zz8Cw4zZWBtodWC936aR+HUbZzwsSidMJOOfDp
IXpftWYfbrwQe6ExyR1OnDM6VWh48Dfh1q3aiv1NS19pj9iir6lZg5uFnRRxCx2obl5nPZKoNre5
wvEG7NssPpRajmQ2TruwXLiySKrWQx2gVs3WfWeDA7C8o0Ma90WK6CqBv2xtqNrWcJ9N34BDzHuH
jQrGpIPMjOCJ8sW7cFtFeOu+6949NgPCdGHouyKzMepwImcZyBIcqz9Nz9hEMyozhaVnfRfBBlhH
PF65jgkxJfoWDYsrEvn4DoLvg4+UskVMFgQEmpPaDVcxJ0MgBdu7Zw7KueHcph7vXN80b0YfvsZ2
gprULoCHNlVxrNGJFfyN0il+1oi7hKnS3Zy6i6x62ga5IhaMUA+0ThDG1uAezQU3iCy6zX6HyI07
DzJlAq5GIq9GAxBKsBb43Wpa50SnzeFG4idBs2erdVWjryHGviclHY0dyqy2xIia6uHSGmDI51jv
7FSc51ldmWqU+0KVxHN1zU/KN2KdPe8zqshEq2Li73J285Esr2KyyNca52oTSrPc06AoGH/GG0JS
8U5H6hjG8MkmQCqTTf6lpojye90cTDRT+CPCixVY56EPLO5EJDFE2LgAYiKWSLKTrPtDk0byVstt
bfmHmDbBvmwDet+Y4WQZTPcV0tX5RS/ESr8xxdad3Y8B8XAhuUUg8bkLh+pW6aA6xEX6UfXRrxii
1NnvQxT0Rt7vwulVtwnxCpOLgNIdeUDyhu3MP+qIWk/UwPQbobw9VC9MKhIMRR2lwyExh9/TWBRb
kdiXofGmHcTrDTqxCrYp3Zx8rCv8E8mDaT8BzXQ+9PCCQvsNgWnyNMCGRATIXRMqBmIfc/hsvax/
yOP+EQ0QmmIPo2dueWc8/OiKhfk9qu8GN7nEuY/OjUwJJLE17JtNhzBVgLVryxRxnB94Gy0sFADQ
PlZt3//KHHJyggAtTn4omoZVJbufPEnA0jyxffPYUDcPnVWnWxpW0Og9gFzshUms/CnceSU8RMoB
m8T9FFlPZpElUIVCFuYKcV45QuZBZ2SPQcPlR5ORBuR3Y5pmrFqSpG5vgEbbozlgx2ttQzUy5Zrf
IrskGjSKNoLZ24rz43vhgkIuzPa9VS4Jqxi7V63Qw7pNsRmKguH5mHPxK5gtYsFQhg3RP3AR1p6I
3iwt47OjjA/HZUeZOGazRVI8b/Bl9QzjK8pkFPGrIfCjC3KJrTP0RzdrrVshhmxhB6GbriQxOqrZ
AOIBrc9gRiUNM14oygwyaXQmpQNnmWIjrRLuFI3p77nXXp0qPLllDYcGbdbJlCmGyIUYFXjlXalr
MmGc5lDVYD+SLsUfX5gvCM3erMjkFtLkWxMd2WpEA7EqEusXLqiNqp17oyltoLfJPi8F9lHFeo7p
5qg74xFcCDbMKF07zdmsMa/bUWP88uho2+z0PTOmX9tD9m1anOpwJ+b2hFZm2oK+YdWZ5rek5OK1
5YJ6CMjXIdkbnrXpEI5V0y53uZlph116bWJEWnQ4nQXmmWUzuBZE4zRMan3dkF9c428zC3HK23TA
9JSDWlDlsR6b7/5M8w73ESZhR3xGLXWGP+eH2KhiUuSDXWUBMJ0a12RYCdfVyYoFLrbQu20hboxi
2BQ56bdRZOwNdSLQb5r+fQ1de9t6LrjdZYKWIJ3YZNQK6/ANvNIbz5IsN29mrRZG8NI49bTV3t4O
NO4DRMYkOOXrUiPrRxIYn7i8UNKZ5BE7Bdm5KegHh7s16DHi0wbXurMzgqDcJOIuWAYLEgTsYjnI
5KEo5elLhG6S55xkYkdOfEAdqtQ+J7yuEQ4BR5Y4sCW5j71Ins2RZvHg2B+16xUHhTFgdqhYOueZ
81Nui4HcG+iECbOTDGt85q6BywB38gVnhtVuKhm0iEiBjMTVwepxpXhImVZZVy1YFfkZJBamRaG+
I56kJ1M3DD2S4VgFI+nZBD/GDDXQZBc77jnhZjQCZ2vFAHki3s8JZwt2NJbOVOMcM5urVdrfR8m5
Etn1GYZBvMkS53vupu2WgXZPCEFowj7n9vj1ZdXnyJdjrsa2MrmDeN4t7ihOCcA+IvYIN12MsTlO
iyezXrbtoADvBnNZv1NI7aVd9nut6kUPUDxWxCS2khjJhFb9SxbQwVcljvgKsTzlSHw2MRfHLQW7
44QNc+lNVT3QUSo3aQ5X30mwxkZsUxpVAZDO9U2wx2AOW9M34CPPYlburIzwNOjipa8ydUHWcLWy
+bWEXslN2CATm0BLuancpjhgQIYuphxjrWMQVX5HNVz48d0sk59jPPtkSMRAA8Yhw7KCgEq0TKrH
8uqFPeYoL1N0D+jXdwxPsOtdoEoDZKnuglFV26Sx9raHUkDpfseeo3mdUyAmSbbotSKKApMBPiC1
rQgxGjEvA6pUqLshmUfcGjjdSZLzcAdIVz6OsntvIu8oQ/0OdwsOYhIS1Vw4KMPRkcYDy+goMHEj
69v1JXo9Kwp5ppfamJN7E+5ZCpBtDTiO04w02DlgljRNpxoSFyzJFRuHt9q1430jua1KsAssjb+i
OrMfwHCf6wzzNfXS0WoxuENEUphTy0NwCjHf7BckigPz+yK4sSM5itHp2f6TEfcfzGEr4vlQIEao
+4K6fQkdmm9R+NEYELbohY538xyfU4MWBt0Pe0S82b0D9OmvbGXM2YsuuoLp0C9688jPV3Xdu+tq
fuv51H5MmEqqMcl/B1vQtBc+84lgEtHtPcA4Zau5pkO3IthFSjroRHPNTKKHLaeSc9QgL1aYsoNj
raIDNsJgywdOglDg/pLKoMwyJEJlxcpI3+wbU+b44JQbBk9o+NBWbSQU6WD2HnXYIZAgMw0xFPcB
jaHSFtPedptHY1HNeKNn/0AmvS3iAmmpkX9I4pVUL7i0MdlR4TK+nxkuBuyBIU4k9+M03pGncK1b
mT63inSsbtHbl8KoT9bYw2fC1QIMxNnWuUmtzPuyllzdqDRL3F2pKPaJXjtMea+lGp66CAQA2/0A
EU5/5yejdWgybqtT0V7HYX63yuw2giq8W/yytHmXbl9jY5DPl8IKIqZvY6bgnrwNzIhgiGZ6kL01
YDFJXwjNtJGakwJnk8xUOxAJcnC4Y18iD7GdEZlLMGyVkq9oa5Nt6A+4iVJax574hSaGRqLOfoMt
2YU1sjz0WVfJZpsqMyGDL5bNsff7Zw8czrm2SXcJE+7xo0VWGXXBXS4HirEMa49l+ZSWBUP8svks
laFwSrdbJ9VPESPFNYL7dJu4gAKnkg6Al5fVpYrRrA/1C3OLaOuxDpAeqaydMHtxcVHNtzikelrL
a+ZtJGlre+uRjxA10WutSP+ZDYbgWOSfwpaosqbXp8lAXzuTIxTGOAAjTQpBwHPjY+s/m0h8a8bA
Pmp6zQh6TN+OKObYwphbeHHMf9KexaT0OoeQpOTRnuyzpA+6G6Im29KDaNfKR0srxpwMsmQJBkYw
YeIwW0UFGeVGMnHno4+snPybLKLPWfLnMos+Z2dx8Y/pTyrfH1IyFm99QjsGzu284GozcfGs7Lq0
ae7y56m/wVeQMk/xhlWay0HzEnI4MxhCzVdFfyAsA4r7iSjsqr4a7jOUVWcb+y5xcKK74e8iyN40
5Il1ChLp19dzV1inr0dfBxLgYBRj5lYNThzjoarJbvSMUJy+DpVTMQJYDl9fsniLNZR4DFyLJKRc
DmE6YCpsa5ApSsV73DYOVZt3U37iH7/+t2Z5Cl+Hkgn5CfDQn0/CbAHdOSn09pF0Vf6Nw9ejf/Vl
Q7QWOPnmqJcnaOKLOzX6R2Hm4vj1xde3RzmO26SvP82anFZKELbe00zhtDzZr0dWH11Tyvxdh8aZ
GNTlXw1sKJz2ATNg3jQ4GPKPNwkRqb0WC3DC7mL3pNoOfZBn6Rjp6a1tbfozTKs2k2G2xOzm2y+3
ZMHq8wfv4Mu1+YeDko/p6ydaCgBikDCUbRC7MyOqW0wHYOhPVoMIpzcLmAMgYeAaxgPsg+X3xrFh
A8rHZPseyEqs/kVekYg9hH87jG3ikd7092/2i64Xo1GxYq97M2qcAL4JAeDrEfCx4Y9HX9/LqdYP
uR2v1egjuFTib4fU6Otd4kbPo1rabVo8BpUqTnT/Crzng1iVXR9t5FiXpz8PIjVLjA4cKq+FEWoG
DSh/FR0FTg2vNRL4f4ub/suKrqnROaFLXKu1UfEJoZ6i8Or++NJIiFP2OqZK9iIihfI9QF61p6NQ
71+wC5M8k30VRndf/AsQhX+DYLgFUEn6oD0wCHd21kWbLxXw1JHGADHrVGF94nxGcpKgURcxHlFk
ocnopA1TBDzJBiOo9UDQzroJyvb05yFdXP80+0f4kfnD1/f5/+OTBxXXZCK4DhZ7NUTm5lTmJhQx
MYAQmES5DwoNxiIB0FOGi+McosKfhy/IRWO3FkLb5V9u1vIXRBW0qH/4g0S7tKduSk1q6OXr2sD2
k6e6JhAN5qjDeRfbXrYyxghVEsukHhbAAdukPAcs4AZjsQvbF29A+c/0hjVd2N/7kXDKOBnoi8xg
dSq6szq2jkNiXPy+QVqo8doBpUPs1GKBggxJlgO8yt7x311dPARhve/N3tl1sXiqLO91ynJ8HRm8
kzjcF4SGMWJDJiCq9hK2NsGySn3ExhO2nYqQPpwqynFfmMzfWbGd7jqqdTIwB+Ti00cGhXDvch1n
PV26WKb3qQE/ljGNeRjyPtkgGXMPMfCSjXJPhsziLSQh8i9HLJtwO5I027UdiLAmW9Lc6vSpKF2L
cX/7m5KuO/4v7s5ruW5ky7ZfhAqYhHvd3tFKpEi9IEQZeJcAEubr70iozlHdE90d0a/9gsLeLIrb
wORaa84xB5dVqZG/pghgN17G9dI8qmJGgqoFfEhFtxOTgc1SR+oQBv7wkNX8s4ER1HQp6ztnAote
tmN+ABvtbTCkbEz8GNPg/OiZ2+Eko57A6MkrN96FyXFRk+DDqYXIPSJpU42QJbzQ+2YUr13pL+hS
PQNnMQWXDdkeNotxqEf/3IWZewkyaaGkk96dX8lznqnXsFJ3Stbzpa0pzwTvbFN0LXoHqBud4by0
DM/qgcVyORpfaqf6bAw1+EosUZJe2dEyoD/jTY9QK+5rZNolGVAgfwscxPJL6sJDondPb8MgytJC
9uZwV/VhQO1rYjZINnvFSSQ/08naePZ4zEOsBmEx6rKzeJpiF7VAlR1cn/tby1R0jyjtTbkByz1i
L/mcvjGwKT48NbxXPmAGy08++sUnlGoBCDWPfBkGHPsNVIkPPvAvdpHtg8I/MJpF8e3Ux1jZP1Sp
PpEUszEw3cdx9LhE/kyOC31PjMXHngllQVtiMyFGPJKFw0pfu04Yb7CSqUOGf95DNZ4iE5enqyLz
6DDDPIZY8LYylsmxmOKfTu5hdGBBzmxBd9fU04Ig5WTZkB3bgcrObHyiUIrbLLJ253ThCxXCtEEQ
X489a4S0+0qv4OuIcXUXu1O9HekwMgrhVpKk9eNcgerJm848Ia7b2nPyoiSxkR2+TShkGl1cJdfS
epTPi60phMF4xxL8fXECHPHNzGB3UDRC0SlP9QhzPkepY6thK6FCk0LmueKePKFhE7vuu0AAf6qG
57pENDk50ytyAnGIVf8VzBdUfcyl1PYcZqij6FxkLHxq45Ak1XvMF0Md7u7qGH1b1pu0bagYuyAD
7EdYWDUvxdYCT4HlNoLqxiuNGGYfLB+mqOUmd5xcGz3KKPyBrOwA9oUq/bPjFM2hSMtu4xM+8Cwe
iTrTPnrUC7S2yJW3HRjswbc4qAH1YXajPHcfoDGCqM8A6gHTPs+eQSYtrmERGJeowakKtkPGaYLr
trCeAFq8eVn+lcY2dBKM9ghWz01gxVeurfuqxh8382Zl7+0NXO6bxGusXdJg/+Ley0w9xSyGAxl0
BUYL+cMw+G+UOABzJwN4ekGiuOkAwyyM7wzblw1SnV+SmBiIW9ZrjRDlkNghqGBRfvbGERZKrugU
IFrc+yL08MTA450BA3Ff7Llm0UsOaXSj9y6bh8nYFNV8aRLvZcx7+9E8ddiQao68qGndc1138RYF
6reqq1+qqdjlSIF2eYuOJg7aU+sKoI25q3bpXJ2GhQu7Dbh0D5wC3i630xQvTTAgxITYfLMd954L
Fn6HlOLGdgb+Nq1Jikvip15dlWJake2rDRDxYjjq0IYxnBwrXV5HRSxbH9l01hb3LG3vHrwYLVr7
0CCOI/07vYkURCJ2j20fCPtoJSiOjbg8znN6B/gZejjLT1GQAJvMH7HRLTq1gPxh5X1m4fnFTByD
NtZ09EPu//ii0Qz3alOU8V2aSkQx4ZchgtcKwJIM7Wl8TaKGbrJ/MUeHYqQJkYfP/qdRWHsoJkdh
z84mYx5Dwec2lMr1NwyiX1od+GeRbTb66ltajzZ1rfXcTWTL9YRtlm0ksRvH4w2B2UNXFj9pBgrl
4TwgFFIJ+mLMLUva/FF6hnj1d9rk+tNUU5HWdMgsxkYEeh8GDauUdUPWQMMC6FIGJXIFF476CazS
/UiYrhnK57LsxiPZqbDCLoWSw9GrWRmsm8jULhb9ENpohO7ISqNDF1k7qHpBG27Sxma0MhjqOkeC
qEQGE4G1nIfUjFETabdLBGSZ8Sf2ZUZ+saiXiy+6iXDX/A74pX8Ow+YBkzeBIJkVWDAz5HRpCnHO
TYxgNuqtC/6wlstrY++KmvUrN8mOFQqLWM9H0AkW+bw+3y4FZrJRUtQHTy3te+JcGU+m+TMkR48Y
9TK8OF7IwppQtN5NL4D56BSW4OZCRllnP2AhRDBGzE3VHfeVUROdi39lP5tFeXWWoLgu1lBeIcvT
EaG8iucUf9Po9SHCVEz2ocdsBiF8hmKDZaenN+veuiFxkpJq3a0GeFtwuBITUG1KY2jKHYv5MKl8
g2guc8C5TaZHQ2WF6Yhu2Y/YBAX2J5tzfUip12w8oz9BbqX/ob8jP8KA/HtPwUMTmby1k4+Z3ca5
sMiM+Drf12oXPNshxd821X8KTTG98xgvAh9HFo9PZpnCcBNeecoiPBEzy8A/G6KxWKbaKa3cdXf9
yQz1L7KpF/I8Ka+I04D4Vul9lTTva9gpgC9SVXPMWEY1+od/PNd73Z2ylowTlcoPiB+YH3JiR310
r/7ldY95dH8m32bMPHQ4zeRcSoXed0PsmtYzCK2+WzeWLhGWRQC9THDEhk5Jb0ZXEfBgsFbrvXXj
ZhMSmrFudt3YpVdbGcesok+dZhIIH/28i9FBme7iSxpKennO5AM8brH3ctCpi4C0i3OWcAo8ndRF
euOnQ4hX378vdVnXp8HPeqZLym397DOaH9B1lh1LuCrl2AHeD4gv1qRNc6JtoDUdDOw0PqnrNUnJ
97eWN0Pq0v7vP5swMEkBiylhq6QosD3CD1tS45dQHDhGlsDc0pvw33tOG4J/8DlG3R6O35QO9zkh
LH+rRUD/FbnXnHZzsvgmCjnTPvWe2CpdI5a6Wgxdh3oGntN2/SJiTaAqlhk1Ryd9bwcBH90cizSG
+CzJmxo4RSAr99o61rVnBESDspzIdnFJz42zhX5q2JwSUNskOTUADIcZpoF2xJVN9ByFYXVY/85v
K/tIQCh/qIswGDvjUx8sjHP8gbV6VNP4FT0vVolTYCMGXwshw/X3Kq/fOhh3F2eVuqT4BEXoQ374
t5u91T9dH4oK87oTYt/RBkAIidUuckwTTJvgQunoWjBMWmx6YqAC6RYmQwmDp0DRFHaGD8+en7Ml
6w62rkJ9F/5OkccADtfHU6zoecqUz0LVw9Uv2vTc0FZYJThTpSOH191aH5WyA33I9GC3vvSkBSNX
yPP6SuuC5vDWsfs7v+MrVCuCzViP52LHcJaUYv5Ibc7OOUE6q9/1PKQcSuvuujHz9PffZlSFi0Bv
bIKCIL/9+7FSDuQdsTwZQ/41iZ2jNybo/dXMYWbro4sjxMIEtxinaNIXF/2cFEDBfaYQEC/5BFD6
o/RdP4fM6N4WYQW7bMKSrX+Y3CrEOBe/gEPYd8SSjLnz+9xcX6Ka2wGoQcucTpflsgw+orl+wY9D
Q6ed46OnWyn6EdmLP9SE+WMlIkSMDyHqRR28ZcWpol/Wer6sD9fNon8AJ3DYEbzECkj/L8hF24Pj
2Lewc+9jUaAu4dvNfFd/K6RGNs4hT7VWbxzOhKrkF8/hlAeJvqWD/sYdDNcgOVawSeSTUeAqbT45
Q+Ccwny4t0hHwAQTbSpqmt1Er2UDJ/NOpeYjKwiakVy50EMCy1Sgo9M2njeOR/u6tRLOQQP5N58q
IuzvDX3NTR2Wz0Fjv2H6ffeK4L5trHBHRSmOYQNG2HfdW5GRINlkGbdzs7+4yI07v3l3B4d5BzAH
wxWYoX1UOWCBzU1Xfo1De9kOyi73hAMAkoLrkNJZVEBsjm0qXob5CiHqri4oJ23MI6k93GNW/lp3
BddZcTeM4FX8vP5OO757VvQqFagLOSFtLiLz1LMeC+AGbFkVwl40+p0fwKmShXdHm/4xIL9iQ4oP
wZP7RuDqm7z0YSpYGadNX+2DWewdm8KYRSoLlX48N7L+zhm5kJrAosxOIwymJv6XLrPBj3bIH5gW
VFdAn95mdKrzXLXDR20+utgzv0MMnxlN6BFPzRpVEbGK4Pk1FsZDSONin1l5fvbG/pcVsq7HiP40
tR2KZAjIh/VkpOk8nLIMQnklMRN5wXFlYoTSzpbtuptPsX1uZyJfoWURXGs9EB1lHMKkCvHugyD9
Py3RtARLsv9Jonmux2//lGf+/Qt/yzND8y8MKbgLEU9pIea/1JneXx7DBYtmgBWu0s0/Gk3nL9f0
rMAXIHM8fg8/HRpQHZkozL8cz0fkjDwrABjpev8bjaYFv/n/l3ebIRFr+EZsR4RIQh0HOeg/XRNA
3HuE2iDRWif/MsEcpTvt7jsdNaGnCGaUvSLz43Qwuhs87+6aNK4igtf+ZmQObKd2RkvUQB/KFnVr
gq8J4sazA5Q2R43ELJjA8F+0E9PTPIc/Jv9rD18YiK6/HWYFvzFP7c8ODseJzsy1MeUtVUBMh/El
kmZ+BtMmmXwVn1nHOk+z39yMjqzXBhtKGqdMoypjPHpVFF7yMfhEd4fGtHat5OXRBiJxi6Wvl+3T
meQDHKiDQUpuJNDuS4IFafNvG8tPz1UONAsqOoyezHyo7dLeFA5C9ixe7l3f2mVehGegEc5TW3k/
fa8It12ifqbUUvtFurc07Kczc7MXTHcxOQNIsJwIVLSoHeMqoLphJH8fSbG7TweSXkeoQ+4YQRKw
phcGQ1yqxZ0thvLDCT3IHOkJj/b8BMXCPFtDfw4ccFZ+mS/kAyJrB/t6sXp4VrHykdm4/jmADbQr
jIj+UPMwLvuKLD3aSTQ4VYBLZ3bTq2zonDE1tjc1uqur5M4livPcA79syQmYXDDTWCeYvu6Riqbk
Vc0f2M3s2zzgvvBHZGHcpu6FGpAnArKaJBFwsnuZbRb4lEj46pLyaEXuj7Yqh22HGoY+Q0YKhQ1V
PFQ+heyYe+c6f4RxZV8Gzxn31vI8lBboSsByHpG9FqCIY5EiaU/2tq0IiZ0IhyLXCaqnEL8ch+Tv
aOyvlSFv2WSEN9KuD94rLdf4uITTXTEZjEuK5EOMkOWkbV4Eaw28L+49TGLCIN10OqX1TzD63hYy
dH7Ip9I4mpnuro3cJBZCpaEh7awqcs+2bV3Hlqymzo+LfeYAqmPFoxUSnXNIEecr5f+oahcRjmAw
aMbRD8tLYZbmDCHzOCDkI53THbcSFDKG/+RWsAXoZvYb3JogiDz1lbY3haTo7/J4qUmCp4dGP+yM
nu2MGAVOl+3tmU0EdR19qecHEqbiJy9DaBHi7pc1NEvH4KYrdm4TvLmGs1xn8ivggiO2tJsnZs7O
nSIu/pZZv4ScirvEGKK9W3GXliQJ0nvssN0gpmCOQRK9NKddJs0riUHw7UIIhT1o88EDNSRyFtWJ
X3o3s/5uTJ08QrN5j2f6pD58jZ0tqQ66cGuHvntv2tFNGk3GtLONOOrmdycoSWjprVFrXbHBCJ9T
myYxBUCWmGc437tBiU9VIaq70ioJ6PMA+lX0fryGWz8FPzOlAHiWFUdbmvIDKRWde8L6epj84qNi
EX1kSkI6ECwVCvH8rS8YgkPVjyeXAd/XtEi5GWLtDZPgWY5cuKyZ4mRpTXQK6dXtICe2EUdNVn1F
N56eAIwxMi7JjLPtAopq91TYyy8RmTu0f9c4Vfs1SiZ1zZ+BF5+92nCZZTcR0TTtacLnwOvGM5f7
56ZOUcu1HXLpysHbBB5iITOqHucJU3OXHPv0ffIcZMudse9KnHZ4p/aTmbxgPxOsKHsEEEWtW+VM
ySXur+2zRJANqnTId6435fcG06b+4FdVeoZY8iC6UR0G1/uukmTZFlYGDMojssIdGncz59A9KdGw
KBbY673sUXae2odF3uzR+yEUok9augG1FArVTDx4oVZb5FayZVBtYvGnewov+4BWgdz08q1ZgPhz
o4K/mgEuMicdw7PcSM4F21Qvy96Yf7gAU3YTANaNHceg1CBXz5786k0cP2LiXba9D8Zt8b+UqLOB
yuQ6Gkv2JVwxbNCAm28hAlqIndV3SDE3M/Lz+3wwCNK1emNnKtyI0XBOE15yDQZ4A7w7PFclbtPW
dpvDYPxcSE45pBoTUU+m3DkjFloQsPMUAt5JnfiVe+6hn9LHRYbpzuwtucvgE5KLyTWpKj+EZ7wY
ZoQKB5tb7EI9iG217Q2aYhO4ZzPcSou2XyEtFNhobpKiiz8hm3xGhuQelsmROITcfK+G1jlMifI3
weR/mqFgHMiqyHZ+Z9oPtOLV6+wAFhqAnm47G54TbmONU0CaEXWivDf9nsmIjfhIdMAzYr/C/y6W
xyiX/Z4J4M0ib2k/4RbdIJmdH3OrRAY6U/8St3frWWXQ4fVDklWpCnOJCHhqEMPaYUESeWtY1Jqt
fcSPcRJLc0IZczZm4NBmGCx4G5TcVMkgt2GX9ReFsoH24HLveE27U15p7xrqxDQauScEU3MIjeIl
gJwFB7V9oR1m7YK4SxAtMsDvZsKcBpN5vmejWoHB6RPRbuUbFyv4PRJkLr6MUkdP3pELdiu9WFwd
KSW45+7GAD7YMSfIHkYyjb3YuV+acLzYBgGd+Hl1Uyre2+lJRXTYaDFZ+ymksOPO3l6msTqKZpLc
0WncB6iqpmz0uCOTFufVyVNqIrLvkI7kRttefWzTYZuOGxoPzFYkuj08mkcDY+02rCyO3KzpzxRd
gCZLcH0Ip2CKjbC4bHR0jbBP8hMtHoMUOaehSIk/R36CHKcmdtbDwrEdE4hNkvlEQFu1cEmzcyOo
fUmWuXdI0NBEN4e2MaZb6SLHLJR7HvIa5tooKbUF9OYuZRkQ5iTfYMSMC+NTkCbx2ewDf2MYWBE9
sEw3OG3HGfDXzi0gubdTi19gtMrLSv0nRw9OVL9wAECnOTHHoE7GWCkZFzHni8Al7KKkX36DpgcZ
/LAx5u0U862cXs2Kn173RDe3F59mhm8C8Cw69WlVJgQDk9G2RmZCG8+jbenBWESghgcQ24/XOF+z
fJaEmahp4wBUklzETogdTq45zL/5zwuwlL0LjR1aGPE2rvpuLBEdOdYGuIHABu6p39MNpt4aG8Uy
nCLXYNpD2p9IYp3yG9KkGvLqmjE0PPZdYBewLfUQOfe5DzAASBGjoI+PjXlv9f1Hzxocy0MNZ12/
SHpDpE3YiF1pXYsLDgpUOCo3N073IkvvN8Ibf+kL+GgmnbopQR46NOOwu2U1xf/6KNYO10UZh4zy
8LLO9tc9W0/0170/m5IUBqdJw9NgjfKybrp/7822Y5zTeC9VlF6TgPZLHT47EVjyNoryM/68XQXb
ZusCjCGTyov3tWtqHWTlEcbVPK7E8dF3Ap27dfI0nXGFq68bZ+xBN/x57MWEzMSR92XSPc018UE1
cVGdIn3aTyltcUktw71VQnOSsME73csXSvLcuttBKdzmZgFzHD4jMO8vlrLac2CVTAWUBfZp3S3c
Lt+0Ojll/Vpz3e8K4InivV636xOWqB8Xz0RVY0/vq8iC47O+rHt/No5uqK7qC2GWuKLJa14Wusy2
7qQ4un/irn0W/VDO+U+zYWr056m8IRGETCPWWf8Gz7vrx7J+Vp3t3lyq+IMN/qhfMFZKcYkWgXxg
gQU2pHZyXTed3uuCX+0AiCDBr8P9TDCgRPn7W5UyMfUPWOwwXkVx8mezyk7Mwq8PjIxfStyYTLgS
40InjWMu5fxs0Wmt4ol1Eyhf7k2v+1ms0oplbJcjIseTwbrjgj/t703wZ68SQwEXDmL6ZCBt1/iy
deNj0cOpQD+chSPXvqFj9gLRAJkg79Sj/RpJGR8nsSA6jTr5DOsK55j+4SpIcvANbfsWCrxY2ftD
AZgQaT4LcgGm3tOXCKn/2rpnzQEjiPWx6uNX2vlYJ/SXsn4X6xelcmZ1SGY/dUiDi02kO8Mt+mY/
tbzjepT+x/GLoZaaqsum7Z8f+CFVlkKIOrTVsl0P5GmFjSJWI0qOBUGwfiDcx//5eTFcRp+NBSdh
Zmf+/gjWd7m+X7zky+XPO+eyXUEWTc4lUvlGyYy4KecHHRW1SaaKnPeeSSsVMTwiZMK2ZO0NoInv
QLyDs9kC7gRL0WfYUeoXo6JRlwUImO1lmSBT9D+1fwQN7GYqxvlN5jkX2CAOUa0UzMZl6OzwhuQk
a/xrM4USebqVXjsXw60ohr23ILOQ5Ib69bS1IR8qcLW7IbxrjfYef92j9KjdjIQbvYADm4HcN8gZ
Ep14rvv6UwuQvzYGajHt0MpZvFsERSxhdTcprB/Vd8u3Xs3YYupo6PzBMf1Smq8ZnC6wF80bGPk3
24+ABjqcAlaZ3cukKkibmZ5gZbqIYA7jVN7SmGFZadoOSwvny9BReWJp4dLedYfBRwdgLi6ZdsVA
vtnM0sdXnzOG3VdEuncISoJTXCQvrUXQml6omjCsEB2n/tkyub/GJlMYspGOlkNGJ0nxYRl8zpzS
3NKIuAYfBn2C/VyWp3kIxmd3IIR+DtSlE+KukN8n+ylYnpuiSA9RYlSbtsxviTt9UJCQBWoY98bA
UN4W2MpiQbUeEAyalyWqmQhrQSwNvjH5KYvdh6p4nIP8B41gEMczjhWoI9+6gcWKwURkaw75LXCn
YDv56uRmzXMgz6Eu9WwUs1bg1Xxc/WPu08NMJoeY2rLYR2N5N9S0oBcUxeb0Gvk+6uzYu5tZZPRS
ckpYMyYJuUtYM+/8pnkBfUhSBpMQhnO0IYk4X/oa2PS2F/m3zlWfO4+YPT6EJWESPozg3RkRfsIS
fiGb5bnFEU93wdk3cvme29TUihQONP0dSUmA6TwPpxfy8w3OztcBNM2k7JeZGLUNaBACwdyfUjpy
NzjteUAgvpm74bHE1ErCD4Lqax9mR074X12KpCokLndHLzm3J/fWZsW+c4nKGxL0hm3q7zMXFCm+
yOeyMbwNgVMZRhxEIx8I4jUT3NlOuXdHrhZJnXl1o297chAN9OV8zcWAqD+nUS6m7/gN75NSvizS
/wTr9j30COe1OY+WmrG9qRUuzNAAc5RHVMT3Y048LWvSI2Egb3VdPvMqMTGGwLytLDhWCYWXIKR4
IqFnN5uRHibj5qup3DEb7HRbOR4fp4KkDFhs5slSC/0a5fkg6uQGODa8TuH6Wya/j+nEPGIGGepG
M26y7k3GdL3HLj/3aPS3JLUNTEiJPe6nXF3ttE2POL3eZQVCP7JqbgVn3D8//brzD1HgUdy26hvq
aS5+xoAcJsQquXA5wASN0qToHwd0zjgU0C7Dq0cAYByMAnB1ZX0mVYcRUjsWuwQ2OS3sYOtI6G98
asy5acvJUo3XoevmXQATbMZrgamwx3I9mi1YBmsLnulX0brpVnnNG3KHZtso8hst62c/A9JPanXf
sMTagO/tkFiAwh0awJmxahGJwEzM0+c5T+brUKp0E6ujQwN70yDmIROZkFTfBzYwtsbNtONboo3c
8Whmjw1x4oyNnWPn+s9hIgHsKji2AHUQVuAWy2bvFyuLeO8MqkUz+OjbsUX/+3XuUvDj3nKzRHpj
nMHK2ht+OQMhY2FLQ0I63yaX1voizXf0iQxVF3EFdG5ts1ZHLCUdR/kPUUgd1odNIojHXc54fCJs
L3WCO5hdmylCGENqgn1AIgUggX+7MStj40fVCyapx66iG1vmjjqavbDAPCOHixGMDhGNwLm6dTGD
HqTct3own8Ns+fBMp7qzGVsSgWx4933hPkARQKADzwMFEk7BHmJtTsxcmdAW6EsHbUbwK8uKaU8Z
4iKPgwKZ+Ug4MCbvE7d56+hY37is7dKJb9ON5S/aHvNBTs3OYdx/MokDabkGXaqwxQCKRc6JuH2W
8mdCF2XTjr+CbK53RnVjCtzvmVo9ofHPd4SoMbQqzVsvhwdBYhe3mFvHhexAzhprjv4N7tZPbumK
qC9mW6ErLlZpnrPsR+56M8l9w3jzUARNWLPtQaAR66AU9/0h6wg8KbilcSKRb2EgOmv8LCFXDcJ8
qIz4Uka7OggfLQV5xzW4yrCq1YLQ0eYyGKSsR40Pf5DurpnRnplgu2yZPsvcLe+9CjGjV3oRKXyj
T+T3xiqwu1NYo+Fpmh08UmenAIMNd3U0bS0hvuJ8rVhnDuOxLt2TufyUWN83UDcOSDg0xaR3MVWg
3O7VzJwI7wuGXrSLyTtJQ9V2QREAGTdRYwUzGkND5GL9iEuyDpyJBLwlhdsjnAeMy+lGtT5v2CbV
x7SKg7K95y5DhodRM0P3BG2lHW+GF3zowFaDKmwHca/ZVOJzlS/M1DKyxyBYce4M6jFS2HZkc4KY
lG1toqfmWIk7h6M6ZZSK+Hq+CWCl2mM9HBLQ9oXcTV1xTblKENhS49XUETBLHSOa3Jd9J640vLcx
lj0BYQixH95eEJE+Wsjxe+7kn+vhrqsCYEZMEnbFgARWMTqdsYAykF/owHngMIP+mEZGion5OFmL
eaFNVqEKD4FDuC75vNJ7SnHoAj4edoX4ktPfxvPAMbVuyAHetnkVkS7VfBZc2EYQwjooprfpeNEc
atC5QKN1ybqQETCenJt//KskgusajcKEWW5DoxtW4sJ0Mpzijtsc5LQhvMdDi9h1qj5l6iPtr5Hd
uvueJdHGbyJ3GznOi/Y7+w2SLEy330IAeKg7Uwk2Tr0v1vTBumlvxcVXM4f5gt7kKQIh6yjWLTJ9
cgpeT+ePP6YE3HY83Ui6EXvUsayPxTfXnWE5VY1HoXxeTMor6Bg/IUo/120F5R+bn+tkH40tPhY6
HrumN6DnCkrNgaMuCIw7GxwBcdxRS8BjHW/5TrgM51VJg4DVuzEgxSuAnBoxSs0ZWi4t02enbVGE
tiWmSWffW5AtvBoORZG1h2XRraSxfJWWXe8Hv0Mw2zvQ8UrcD9DJ5glnVuKJB99KWhimGWJ0MosI
hambh77ID4DFKm6M6Ip9VbBCkXl7S+DM5WZJZLyfdIfUBQ6tqp1pfm9JSNyFfI9lk9iHwUNW25jh
t7FB+c1AvC23dJ3QI5goPwLdMB+s+ea396gRq32ISLzUavFW68YTrSDvVzE5luX+sj42tdbc1nKN
10Ir0OVvMboWxKyP/2xSrV+3tZLdqHwm9mjbE61yr7Xefdb/gmHyBwArIXsOON60Pl7qP1QhmWcm
QmSxVtGvT/3ZKK22j7TuflXhZKsYX2ldvpndZRolr/X6jVbuB1rsM2l1D/EZCPsrrfHPUtT+/ir8
/42MZupwGfWGF3DDMlod1+dN7z3THoJUuwlWLUmgHQbL7IJ+0HkkzJkROvRMRtaHPkqyLRww1N3a
tkDOUXtJzLZsTlo1ErdpdmbchfxVR0WuIgvIMYgdtLjiz6boTQxv9mJtVonIqorCe/Js9WSH5mnx
2R1teXC1/2LdtE01XRaUilnqIe3Qfo01lmEV9fwJaFj3anN87Amc3EgfAWylLSCxjtgLPQtLyPr4
z5OVTHa1W1gnEBd8tVgQpZYaIUaAhj01CXf3iGGRdCE01FpqtAJs2iqwN1HLtN0tMpf4I6ZbRsbv
eTpNs9Ful3VP6Ifrnv4/WjvoT7DByV/RPpk+eQy0b8ZdLTSOdtOY2leTeZLIAm0RWjVajd5TWRuj
/aNj14GfjcAdo5AcQ4NE9BywA89lWnSy7lnY3Tbm4NHgrIafluNM+8pFthZoj5CIlHXO24/1wfq0
6KseFT0xomZlXtYNqvi/9/7jIQvebp83DhRP/aoMLKIctzur4w2b2ke1btan576PzlP9RNAS9ifK
BOzLRXZv/XZD6Re7vuKcRcLW95BvNfo1Cm09ItnYuqwP143X9tmulc95w50YNSaSNKyW+u//40Xo
h16AYW8z69ex/mTmQECFwRmuXWBR8FlgCgu1O2zQPjEY/zW2sVL7xxbtJEsTSZYuwnRXu8xM7TcL
tCUO/9minWil9qQZim42uJ2bZaPnnzCu5VPxwRqI2DAcbbP2tuE1/elidqsxvYHGqLaAx4iq1Y44
INfYKDDJ0TwleTvSvjntoFPaS2dpV52DvQ4X8nM/Ve4x1847iQXvl4mnn4jTRZvzbFx6NH2lNu1J
3Hs1Lj5DCzc9RXBrrC1+M14/JqUcubj/Ym0DRI/9yTCsbNNqi+D/aa2HDQkajNV/j+N6YNr0T63H
37/wLxSX+ZeL+sM0oWi5ltYW/lvvEYi/AkvzsKiRg7/BW/9icll/MRe1QedaeENwR/+DyRX8xWlv
WmhH0Ir4VhD8b/QeQqs5/skJ9cPQClj0+5YTWISk/geoORqNWIFyd8+oL9E0ifkhCqduo1z0VWXs
fjgDQPrggxrtuQlrk2Ajke+4dLy1eM0OrhD0EmBV7KVQuPixzUl+HjrZgvlNPRYsarfWOEWXGhDC
qaL/4YbyqbE86mYVVAhWS3u7REReOYSF4D8Iz0t2z7mQb+eCutM13/McDoJfBXB2P1f1sYAScyot
zOJLZ1+sbrD3//j2Hn+/938iwO3/4iOx4SG4fCq243n/iU4luF5G1hiK82L4gCfslETRwrhHVzYf
a8NAXoJqgiQ7MJ6LQyp0crKX/KsBn3SXNSVdN95p3+CiGcKKdxPfwsZU2y7DSZADmw8Ukvk49N64
cDS/dVS/QXD/xWtHvvOfdMYA+U4Al9H1TD/whPMfiLUosYvGG9L2HMXRG/p7hz4nWVaTR4prH8Km
XyzcO1+q1Mc43SB4b1GanYUMvtQZ2hlLxg6mHXo346hVJjVwkRHBCqwSj3SYDXrCnY3sB2n/h2oa
n1QvkoG0lQqTC/o1t7g6TEdpkS6wxZan1MLegj7jZ0k446aJ+mtbpEhp6uk6q/iLsJc7blC6IRq8
2Sp+8ZtesIrBk7o0ZI54ZyvPaDIEj3FSu4y+huGACe9luRUKEiIXWMQREQv7YCFApdvTw+cqHE5I
LWALLOJDJkuLPUV9nytSYgMBvinCi5c8BIYl9x0TGphfCj10/wNSDHAb5G6o+eZzXKBJToDkFsL7
0o6MBy1sYpBPSLMzXpu2p7tlG9/7IYcV6fcubPvhBDdz3pqYwjbgfonNGMxbqzU2WE1J1zX9M2Cj
z5VN9AI0nGbb848YdUw0ySCeYD9+jzV0wB7hTGREpIaz9S2fPzNWEpt8Et+C5GwFhLcQ8faYugG5
n5BXFjloh1Z3zcuALmj2jiFxH0YFoHwpuPsI9CJ4he5asTgHTCGsBRb7iDTg25LPATZCep0LPKRB
ybfGBQJTjymW6QH/YFvbVGMMXyRmqnABfdVXGOgz5D6EaDoPJGi0W4sc8Mi6xYhdn3JmjQgudUT8
nkQrnAgWyik1XUq//4hwVLoJ6QD9Ig5JWn0zvBLqJ4D4XWSq6kBH7SkOUGRgbX8v1YtEP7st2uq1
mSmT++4DuTFOzeHND6hpVV/96LL0yU4kveMUxkAORDYd1Bevbd5Z0xok0W16sOj/j7szW24dybLs
r/QPIA0zHK+cB0mkKGp8gWnEPM/4+loOZeaNjq4ss3rth2CA5CUpgoDD/Zy918bhjuGfdGXL9I7F
RP7MoJovTiizS/XbUqXLCSltG45AGeKKPOlCg/BcaKwKyJqG3y1GOoPjXg1YtwT+Im6609i1siN+
E+TVtkGwJYZ+D+ri09HvqeCDuUofwTklcAaGd0Wz1mWLRZYYtQmPXS4wNKHnom6PNh4EEWsO5y0Y
SQBQgnZvpVkBERuFjWo+i9i5JgQOmMp0ExWBSugSBbYg8lU8x0iWUhJMQ1h2dv2e6/UriC0gMsnG
4kySbfm3RlDWrPk4x+5ZHO9qTWsh13naQpUKA9djYLWvODW55Ccf1Pd+SB99q0jAyUzjXamDAoYG
A7pTR8t6oObYWS8Rv6cWEeBHpzGGktNU5SPU/APK7jPS3U/yLmXR4N0c+2rrEHMG0PAiouI2chXk
g36ULxTrkpjVupGFcU2XFQWPzMYp7bapr31nnHkLgXeMCmzySIlug4gfH4eNFdFSpc9qyimGDmBf
apB9tZNfnCbZIHrlPWAwMWqgjS0S45RnNooakIXAqkZHUDKN5SLqjtI5zDZ6eYUUHNFKXLMqYrim
4tjXdyzrsQD6ubk0cpQxyEiiKmC5633oVnqjZMGDOxKSwWLsEciTvpogHy68Xj3/fm6MCIKV7oaW
JZ3z6D2JnZU8v8c6j6gNB0BIwr2XeGsjUqUOYzGZ/msHPW4xdcM3/ixAwHLxrxgFq+azV4Dz44nI
dV7iHpXJ4H7ojXfxbSCFPd6OEKG4IcSbGMA7iyPdXqd2ZcpH9zLtR3X0FqW0j5PQmyeUGkMXz1PZ
YiwH6rFQCRXOdWqqjg2BLgyskvVxcPV6Iq8jpB66zpAZNAQW1Zq/0cyekmG1pyH4DLQDN460zzl3
tpM/+24l063QWTGEiQm6D15VJ4NeDa56Cml3Zm61xihEyxdgPCqVAg+8MBdQxa911SHERFGEVSLa
965A/8zlja5GSCay8USZZpckWo9JBL4F2PNTUlRPXjCcbQcigp85T1pNOy6uv4KQmrNLHcqgpYB5
nVUcGwADyHdKUavIp0a3vBQmYFuwPmMhwIQExptOxXgqkgzFm78KXKyZikkowgD5Daox8Jx4UkBw
dj+D0d7bobsc/JSa6qAehirqsZ/Z0O/xKPjhUG1yoys2+midfAJ6ZAOJyN/2Oiiotsj7Ynzh2sPq
H/qd9pmCEEcfCp8/JkzAMazXeKgRzHr6e6F4z1XQ3hpeS2PPyLMNRT1pZMJOqd4CKCLeSreURVeN
yHNH2iLuaN6CfdvSpnqIrGGlCOclJT5n0aaUMt+iInwf4Vi1tmW8W0xEoibYAGZCA2QOhLzSWlnH
lXNHQgoU4JZDsWjs84QpZqcaPow0sjyoPoFfbKqzGdqLQG1oYKLwWYjCaE6BrgKBgZt+axPmdSSW
42sS6rUciO7kOwzYTKuFUtcoS0AxtWq+Ui0X4pSdf4dqUS1AvqgL7Fl4tKKtT82oQcjGxAW6kLCu
jR/65KnvnQFcd5U6ZxVhJ63M/msKsUGUOv66UX8MqhpFDz5oBpdy2TrOtbe5gvoC7GxH/sXCDApM
ZRb1bazognHLm5r3xLYBMXJI3G5YqAMZbZ8nBNeMxSmJWfpN35gPErMMf695lbuu8Sgeyd+jt6wX
v2y/JoWTOA3Ul96BHI4vbGGbzrOvpQ+pQ+urpY1e59qLg5xl45jhojGTry7r1FXBbJvgOdzSLukj
iXLu2+7N5IK4nAhj6in429lIynkCrbAs8ydBnhiJEneBTadstC+K3p8imm6LML4y/Two7XD1AqLm
qEwwNE0uAAnQSBRVJ996nL8dl8elKUtiCex4+bGGTS5r7D6IyP6mVc4xPzhPhRPed3xD26zXxLrt
hHeHoeWkuBV/uNmvAtbjHpCBhoA18gzd5Nx2H1NH1dgHxLit6q2r2sbaLqiGW3W/p7/m7BvEjehe
03sjR6fBUK+N+rrMise+GV8nYC2HFvY34V3D0khQAevWmOOiJNW7qaDGI5SCI6dEO1ou+H5JYi1s
kySPiRTYIm2OudufE0fX0XMTV11mer0qcERrVRCuqzRZWW1X3MRmctUaQZyKzgqGPB9ypiLkvSke
9FIWsMP0kYoecwUFb3Vg0hSW3Duih/gZWxBksfqggZHIwmztWRGWb5/TX+v3zEvanZvBnvSpyGaT
Sh8f2fiCxmB4M+qTvorrql9wHgJB8CoQSXRnsgyeluaH9zSQFZgAigLqDkFnl7Y1XVoM4PUeaKFY
KUm9rL3KWBXCxoejgzJS8YdT6FD3paMcE9NqVmOnTIBBzJWdeOmtk5YPQQAnsJrQKiMAPbaJrtDx
4vRQypR+BSVfDJRBsmtCHZ2PMYJQzqVGAFBBcejkjSpkGMC/785b2gjLiEzN7fxkr1CWVqiVreYn
f19gnJNqGpgZUc/78xbz1qhO3cbplHMpDaJ5r7qrsVSlhxpv8WRDJpw1ZyHajqDII0hR/shcmQNm
vkGj+8+3nO8Wg37OSLLZlNJ4N8xCo3kzVj3WF14BFFK8DtKylwWUXzILlr4DYGJf6No+pWgiIQ7l
llQg0EaVay5YwPkHLh8PjumDPRi9K6Awdot8e/k289b8EYC0kDXND9JJQ6BkasOq9hiYfCUuUQ7Y
dYi6ARwLqOGbsPadfef06zL1q0UREfvsVqp69NwWm24gJjh8csVkYLI2lHonQnM6csiQdKpowYnW
obZRZMGmLCEyyjhssCl1dBd4aNIHCqGrwgeoAgnooccRthxIBbw4yABXFaIVKLYpszk6L/C5JLHD
xi8KSs66t0DTHvQ0JmrZBC85IrnBYqAZawRLFLNGhY6VgG4VEpVdx7gi4kBZ212OZNfN96bvhjeU
xJ6aVBmYJYLyIQV71NLyVm2IQVNSJg+kUa0Dog43ilZYm1jj82tr8G/6znqlvvA5VRMGj5RZal2h
d1U2SZ0U1JqBE5hKYV4Irzy4Y0v6njWFKD4ZH7KCS0WTQjYgVSx5m7ggicggVQW1zbGU46wpOmNd
+tV9aiJr1zU6rojmHkwNplw/ySTMdKzBnWTa0abUEcD3O2kDqGw9s/as8c193XnRfeOCKPE5ZZhq
ZB9dc0OIlXvITS5gNVlkx0xjJkbdFb7aGKL1VFxmlw5dFC/okhfH8e9zj9RbPY6g34Sdf+2n7Mco
Gb/7ulji8W320EcNor/61zJOce33znTLIQJcVUff2wNeJZKsY47piCNKbOfYLTDCRpexKSieJNkL
VRipDXXHk2l3Z0Jt3W3c+h8IQ0Yk54SAD05wjL0uXg94wunxhNEdCK3wTjF6pPE+IUCtbh/GqRyv
iq1oqzjrGC0T/QIoUVwhDGR7paNHB6gPV1ltn4eRcHIRF3hYu4gZaxYJ/aaQN51qnsceW1DgamTK
TY3+GDr2mapsugvb4bYeleLsut5dH2nJThhNffSH/jFxElKhkSdMk3MWqyxro0ulGe5NCMs98BF+
szS5jCMmwQhc56EvzJfQphCrpnG36S1D7IMBwkKPFBvNNVdVtXzxmI2suIgZ+9qK3H3SQV+GwH1X
lBbu9ZSyqI0OMbSMM8g6dacAgmGJlJCijrxz0V+1msIDUj5SIgL/pOsOVdNEz7dDh5XaROEVpN5X
08XFRRtU7AKdsx0DkyQRzWKHadNrVw0xpr8toEByzbL4aICpOlocuQjtNzR8HtOwOwSBZexJiaw3
TpA9ewifLw4plZpX1ce+YAmKhx3mgbRzTFDYwdEdfaoyeGk0ethN5vV31kC9RNjDPaEh7ia3pnpZ
mrHsKrOO16zCWjW1bix0JVCOHoXjToxrerj+0m/bbyLcg1M7iFcvNZ46l5nMMFXQS8bqvuLIDUo/
PWg+oZXtZOxB2m4KoMTLdJyYHIESog4Rvhlhjrzd99dKEx+qNPPvyfm4AxPWAfBsMhYgKXZbWCWZ
ciwELVjNAD5kTk+TmtDwJuF+G0bJgWoppZfGGSgoEE85Nkezj9vjgky/6t4KUwr1E6FanjCHrT2C
lRWtQSNtyNRjoIwn5tPRJq8yAYd/O8Wte4J50HGtTpS175CZFk+0AxK6Imqqu9uwce07y+4ZZaps
BC3okW9qZ4+QCl9I/lFvq+eyUsJrO7QrIjTaM8rnBU249yRVrYvqG8gu/cRcZ5AycOKjH2Z23lR5
xSS7B/tqkBo1WF66qgfx5cvM46lvy+OAScaxiLYrGmtFrXRT+ILSmm0+jjCFdp0FvhnVMMS+yN0V
atvRV8tuqvgRkybpVZ6/9pveO4zuUjTFMc2RUk5JfdTzWr2nZrkQNQcnWjLcowu3dN2DI2/mrTC8
gYGHu75UZHdEbg7VDUtgj6sjmlIfsjxUamAJbjGuPZVaEgRdXPcJKsTlSONvOQtQk6D8yRRtXM94
uoh68UJT3XZN3BR+YE32Vn43Q8k3YEIDrwORb9ar3klPyPybxNgw/+Bca5E59kM8HUyXBTxMdXy8
ljPC5SS03WmBdmLtAkvEQ/PNWLtPA0LgTdzQRkbmjfCSsKrun5txjjNdpQWoSszdKG/mLd0a0Fvi
6PrnfTq5WDsiOsgzwMGsIBXMWxnrcGb4JmwAe/BJU2C6Nj/Rhr5Y5kNkLyo5cSltpKl6ZLsrNUch
PD/mzVOXP0/bXPvXfh2/McxjK4hd5y+vnd9gvvnzgr/dVVUpc+2riE6/zxr0z0tKh/ksSGiE+P/+
Y+ZnNaHykr9sagUlWyvAt/Hn1X/5R/ODQrHJ/qqhUP79G8xP/+0jXKGhV4JjtpyfCEp0J40OVOLP
B/ztFf/du/z5J9rAmRs2KvRfjkcGQjw75oCMMQ+NCcUI4q+aqMT1/HRpyjZx7/Ilo+oS+hiSZ0jI
LylEMkMontInn+8LCRIZaszusZfka+B+LN7sFAEyGC2uoqPykGTiapPPTbeMI4Dz6tOl5LO28jGH
fa1o0AzkodCAJUBQUUGEE3ry4CJxBkVUbhUjRXuW1ARVDzQWKAHgOohM9W3IMC11/VeQSuVDsLR9
77bVC2B9KDuZWHCBHC2dIcMI4b7YhBAwT7e6RzNOcXbFxUMYOj8BmgfXKle+4Z5zzX+3c1SHkHju
qMT+VGDauvCM5QgAcxs6q8IO9yy7X7oQDRmtgqWWGh82lFpZ8EF4XSnvrcb3nxxwu6gwlHL4RJOK
OagYhhV+QBNNBzKnqhlvjVz58WwmwK72kPXmI8C7K3beYt3q4jx3EDIvpMKb9J9offCwsDKy9eK5
Mr+ByeHcEd0pVTtiDfadSgVIrXo00EHzbeImDozh6ATxkciDra75b7r8zgRnFVjVdU0cQaB5TBAD
Pq1fNcz/onbYoD6xSC/IHhSsG/3g4jfDtFQ6i8wyT7rVPoUUwwKK6Un5RPj6xcpxEOSmiadO+aqF
qRLoHZ70cngA6vMY592w00zkgJWbozWrdwVkWoAeiPG8+IBsxN+l7ngpfLu767wfJ8exFJcxyATa
yyOiy0VtG7elbySr0JZpfgnWNceDumqi4uqJJhYucHCD1nAJ1EocKyZbyyIW7sqlDoFjjowBxqSl
GTH995Xy0pSPYzz2PzpLUxppOBzeRqXflIOH9de7K61+53bubZOVDJOGnJ7fqSK6mpqrouBwH/CH
ReMtFCvUrt1tKaydHY4rt3nr+tqkvKl89m55E4ND2ea++VRET4UePQ9egB7Da42tKCLJ+EohySKa
p4hwETrRpMIuPnJk0QuXdLaOgWRrRIazHFsj3PSljZ+tGJAl6aXG27gjxuRIkS0vZJo0IVIjx/xc
WIhsNc5CIbSNmTOR9+VCxsbMuirTr4rwlOWkd8DbdkZiukyiUeance2hYGYH4vGm/jSyFmSlfhAd
Vr2Lq4TqsiBEARbUyXRgg+tQwpYe2G3Sc+7hhBYLLOOgXpjBCgNlIGrZxzB3UOvWT1IxyFrCXqQd
v52pugiRTeuMTMVbFQMtf6+ajnmQfOfhJg7ihzxxfwAtlOsuLw5gElEFTmB5PFd/kzgzFOnDagJZ
vzSpqC51cMiTA/ciUs1h5VC/15/zBNlSnjoUghK0lFZNYAYgoYL2fB7vYgJDkCMTFd0KgH7lkfx6
mTYTv5B4t28JfKNQVKCZQ7qdKRb0hreEi9xGl+daYacsWpBCaHfyPy8aw2XC1JUCp7GOpY1Asaor
BzwjDQKLFSbODliKWFUgYJclptBFNXFxzDOk9XAvloNqQIOL7GUeTHBCknwV9qjzmslGt6v7dymt
Aq5mjsMMAQwlcgbbRW41Kvo68blyJ31Gofi1ptxzrPM42EwCAJw6VLhcY5zBU92viat4qSiPrI20
AupTlQ/Qn7NlZSanuJ4oNykv6QDGZ+ql8dWhYGe/6TlxxaXckVqEGw7FyB2rFbpa3kNnjm+15X5W
1EP4NbQ3sfWrQYer6S2Q2X439CExSlxCN187fYaa2fYfZUOabhcGxCZotsJOtlVfhms7LRH+xVDE
+1IQuuoxpdfgX4InSaPl2Ed7QwThKktTEzG6/PqNg02+ZKZeGRaVPGebYCDeBCbrwcGw+UALBoel
nhtF6dedXX7qZVBvSfn116W6r2mkVUnKIYjC6jqYP51gNUwYjtUpp0EW7FEL4t1q91mS+yu9Jdcp
w+UauMqnHkQ3cZJ/VrKerkNKo/tR5cdb4SLVIxQYX4kSbh175w5Nsff08VNKfHCDLxRNe+pCSjfN
SIbl8DMoKF7izFjVeXXXa7R34a5DWkR4TelUtX9iSgaboqB1QEUGx3C2CyzyElg5AXpjMYPzTAAv
nwKcIIS2UDsJrddQo2scxZ/EbBBokUxUBBGeEsrV30+V+IwZQwsihIhPOKYTZ4Ou6Scl7YZ1q5nv
Td0ikmxxozY1f1OSs9MVUly8zD5FMf4UO6vdhRiaFWc7e98W4ZIZRFTOP4V5pbFWLD23ShmoRg4I
AHCb1FUugtMSRWBDPlHXcdh77nYwgA42BHUr3xUSGeoGdHZAliPVJZRkkQ7lU5ycEsxPq3GSrDt/
iYlTv23bcsA166xB5cD9L9dFO67Jdr51VTQ7ZsQkqcRFzJDg72axwv+32XZwRVCY/GcxzR26uOD/
rN7jvPm/ACoIMeQL/wVQsf9h2YZrSfGMYVmmjQjinxAVTTX/oZq2gF1iCYf/Efr6L1ENqXgqwg6e
Ro1Dtx1pxL8gKtY/kNqohsPLxByC978R1WiOAQ3mL7IaUyDMM1Ci6fyFFgU/42/xu/BjitoeHP2G
5fa/1YxJI6ey1MNIznT0rS4tibOk8ReA9ef+/CBsb5YqCi3MWZtMrYXLoVUdutTU9vkEghm0pozd
7CEzUugfJplXxuXDkS7KKg6ZLQXKaUaRzTd9z6pgF0rXG7YHIxHZwSeUJduFEoE237d072gMZbBt
SeHZly7E12V6yTqptgnSpyQH5zIaLHoTGtC0UgptgjnBYEn65d7rTrGSDassQq9OF/6x9qdrqvbt
TU9yjdKjCYiBNdnk+G1oAWp4XUS29E1x34fR0fTIOCKuLWe0gYZLi3Xl8esRlWtCX9K4oI+ExOWU
ShZBVn5K5iwXMudcGGRai/gC5vB+VJvnxCqdlW4RamvAvu0Evh/qmPVWQfcN2NW7Kek8LpvQ/bGH
VUpDgNIt4QbQ7UiRK5pbsv1WJPfdmo2lrJXJegYIfCJD5V4jt9wq6LomtC4ylC8ZUQW7Sb3YKnFT
on3rXAvtCegP1Hc9gwUKGPmGTVA/E5F7MOlco2sOFhZ0SvoBRCbVPkFMaVi4WzkJxBHN9azPLrmC
MJcobMaeiNHDuAma7K3w2auDQ4RmTF0fY8B0DMLqFTTkFcLEg1ZWZ1E7j26gPeHKoPjcRzs3tW9d
zWO/Rxj0ynsdtYtSk3JIzwPB6rFnUbkK/PKrbAiHA3b8xfVjoHSySCZvndjZnmvOZ9/Xn2L2bbSA
cuJtEGXrCWyWV1uH1qfvoxQbg0CFlUuEONWPfSVH1lpSQSEdeGvQFD86IjfYfkC9gpYh0b8HgHSC
//FNtAGkteKKQYj1dgaal0LYD4vvJaubY0T7b4HJb1hQn6EhyZdWImvlktONarHlwKuCt5BxHYcP
8WuV3hgbzO9hCU6o792PwkoofPfVKaM+Ci+ToCl4qhrHA/OG/EF7jnV2lasxdepMiJqdd2MM7kYe
T4Wa73JV3PsaTNFErYOlPiXnMNlnvXKKJ3OF2vKgOPZJ70bWHBP1GrpS2z6n4V7H4xeS/bvEZg7h
N9GpFaq6bWImVK3FK7X0vqLxQ00vRgHvPRuZe9e0Ni1clRS1EERun0qIc6F/mY16VlCxNhqTtBib
byGI7zDQx5kioGHoAI4pikert7/aHC9fDKtI6WjHUip94BI3ETUT7d1pOKERYHbX5+VKN8KD0vXL
srSdRVub58xhnlwm3p2VlLvUj59LNyOQMt5VBugaMHxIucLbSjRXDG4gKdx0TeFTokFhAGR28kTK
GfI8IOVKBeIjwudTRLvqAcgtPzJzfBMrCv2GW4tg2VUb28qit/z7ZjCOU0LRrgW2QCRhpiN6j6Eg
J8X4wwe8pqF5VgIawHEVfpjpQEknXWMxfvDs6INt3Iu9vRPghTH68Pfui5DpsEHuDQg60uRXyHT6
Dq9JLr8PLS9+KF3gqjFj/K5mWi4tSBfpGODAzqJTrYlu5Zc/EVMA371Dr3BtKrxTPpFgjcY53UXG
uQ1wfrJ6D5P63jbCJ8RrG6X2XIgl7b5XeorReX/Ws/HitNuEqwSHV/TWGYI2XW3/1KR+LaaGGZWv
DEc7UR9ccG30OI2SznL/rVp3rJ92gy9OLBG+PW0gKiDpL42BdCjOmquWG4iyRhST7pTBYMbEJCYu
KUHL/DfoPmsjv6hF98Z0hF7eBKJJJuE0irvlm0NLNc8BssQ+6rO106bvylA9atKVpJuPOZCC2pzE
Mqbvr2VE7yUqBEuIPt34o+nZte/LrRlGP4MPN2GYNgrFyzUW1xElG3IkWgBwFWgvgRTRDADuZbHW
8zvsZVA/aQbUbfao8va6cDDielQhYkPdJam9rjxYgdPS/bQjxoqWHGdhfU6jOayHQPAmYXjrSnOq
lTH+TVMmpIjsjkDRo8QOxJH57IXqN+6bQ56bCl0ms10HpnPjsYyGGXV0RpKDunSictweBxB56FYB
ElrYgtCgdXryHpALpvoXVSYWp82NYeyHOD0TrJWzz8isgZSDbcs9hMiC9EbbJkl2n3TJtx8Zt5Nd
Vxu3G96FQQcA+MK5oy0XyrMLmOXGUMgg1YLgG8rPuutprHqoAxeRW2EmphiuvNk1YjnWRLtSlFh0
+476A5VW5it3IvM+Seij6YZYif7zR6P7T8MQXnwBp76LUBq2pYH6BDFZ7agvmdeIjWVQolbEuB+I
L1s6TrfXy+pmUOLzGDCd6MkPcxjkM8VbBXa/Va3poqUtc+eo20mPT2UPvC9JgWo2wLtskJNENp4N
bVNazvMwVMFSHu2uXmjbWnhkA0Tjxh/0V78P6SbUxkdqVPcSu+OH0dZNXwBM7Zxx+Gb9sVZS5zbp
jcdCsx6ygXqAM7SvEeFo20n0h5qKSEv5fZErNa0EvH0MDfvG3Wm1YE2KSQBR1oXqylGQMk5fdYGp
JN64lX3WWO4vKbINIrtS597URfxu9nq2INL+qZg4EFVillgnH2tFbSm+F4x3BMPBfSu3eZaD/J9U
ZHIWx00nU+G8BlHYRCFHJOWL1ePbVhEk4cLkyM280bthSkGsg8rVjSPEMKutj3/dLsyDrZqHzuYP
puz6CGnkWPVY3COXlVAH6Hqyv4JY39oYCVZRr3yQ5Ey+mHWyIvTPQERvEVHZCyqxbwBn1W1eRFtB
CFcH026pEpaz6f0yIZMr04+hpa/aVkdOHWZXm+D7FQvXd8OMrhlBOejNym9jrOONKB+NWHXXUYH6
MEuSG/p/GA5yhdPBeMw7TtegEE9OLtFhj2GHHs9wvOc4toO1FVSvukhOo+wW+3l0sVPvOwMduVYw
yQwOENxqfKb+dQCF4i1DlUggBeKNkQ4fRlEQCuird4XxMeX4amH3aS5MF+c1vetMGrDwAaTdnREx
Nesr6EOixFP1WVEI7MD6DH9e9TddzUvUXDwD9yf0WHMWateAJAXTS5W4gTtPQS6302VqdA+aKD4t
92y46ltvia86IE2vrvubuMaJ45rR7RikKz3PHz0XyXIbqGfgoqjHWOkiryXmuEEtqfbmCneojluX
rl+wa8HjtWrI/Cj2XxMj/qDb+17G011gRJdGx62CIgt0jEu6j3o0ariJNWLwKedA1Cmu2MHwNGYu
YqapfKAU8pYpsP0sy8U5lzyQ5XKTa3zHevBgNiubNOrPPeZIKx9YSsbB0SoNxl3CHRn+MMyaV0Un
hVixcZO6Ub3KwuHFkkFvaSNpLkjrhUEjE6gWxPCIixC9y9wCSzekW1ffWUn8lWlas/Cng486aaGK
8TMiYkP1HQUzVEYQ3DjhwLeOzMgVMxUL9EkbeZ6XvXcNa9TjogHFRYXwVnVpjE/0L5dOd58bvrmM
aga4MUgunmLx2VAHOHUyVDCd9+6bwdUWE9OUDHE6JDcuZ3X+HGu5v6EoQsryJVJKWVUO3gfRvzhB
9zW2zbc+2Stm2h+hm1EMVNlXgRddWoU03qRND5XbbfEDRjtiVC+aDl7Q6m+0yjvapGNL3vNbi4KG
eUe1CYkVyyUQJELj6LzoUXr0SvzJ6JxJW07eeh2WlCZ2zcCEHmDAvYbZfCmoVAQkzy7UrL/V1Pjk
ajC7nMD+IGmcaoTTrin+ccEDl9B/Y7oWS7+vMLfZKU1ZRd+Oasnlv30wc/FhRB5Zt4nYMuDiXqXi
4ZCop1Ir7dsa8oEYPhlwLgZGbNe77wsdgCBBZU1EPwQfKDY/ZBxxed9Hmbs03LzaBbjBrOgRB/l1
9H0u/8TvWmjIU4p3cU+7NFAVjpcIny0h3VVrkV9sDXuE8+jtW52UOufUe+pJh9CLFKfeN+XAIqi2
QaqnmIXbmzLvH/SqD4B35SQj6IC+3U/THy+1kVgQq0pa/tqTWtBCLqIbLG6MLyonmADNZQP3wwYp
mTs4mBV936Er2TWx/TXWGm1esa0G8DP4jG+CjBGqdJ90zfM3OWEZQCiJMFMd81RR9okb7Sl2gjUG
ri062WGBkoyo3fQ4eNeoJ5XZTuSsFqxCb0dcAEMpxQtvWyQ0m9BA42jklKFHxijXperrvXq9BgNE
9i79AIHKVQHEusoIhYBIBnfNTqltYvD3UufRMIMnQdOGeJm7gv2KW3nZ5DhpdXWrlR05bhga4IAG
3pc/9S9YfD7awAbMy3wbTD/r77NZOD9lXNxjmqcoHBbbISi8ZS2VlC7FWs36jPRsrxEuXEEQ1rhe
YjnbihwuTOJtNaPdlTqThSFNMgAcI0F8No0VPy+udYlEKwJDiS03WZCdBX/BSd7TkkXkFAzg8ofg
NahOZlzTQim4zJNKdtPgYdYntAjuGHxHwty0/tXiugdo8hMZXnoYzNDZZUhLZlLTfBPPZYZ5M5LY
eDw04Xq+C9tkGxQc67RZR1JTin6JnXLatVIY1UnxlOufAjzg+ybryrVbFF/z64iMkVlepU+nQqeE
MT8488goy5HNgirnL48Nhd5uibaA+9C1YLglQuov6KhhBFig6tW7Jwsh803PmdZWGXnmmY3+nPQh
LNpIDRP40bgUFbKED0iYKCkEqk+rpFDXbh2girfNiDCkuH7oJOrKjsUJaeawmX6LMUQx7K0+Xsx0
qsShmd0gjF3NiKv522bye1lW7SNzRTTWyD0wbxWzaGzedNMhPViB7u0MDlqXvBYQ9SZgHmXelDe5
4kv6HGRPvDbZDE+fv1ZSK+a0/svm/GpnFOSxhRKW9bs5Jd3azgiHnD9vqGvK2bWc1j1Pg/675373
UqhgPQAIh8OAHTLvFfrrJAo0MHz+/Cbzvp5/nfmx38Nhvj/fGBLPgYpmV5ouasD2Mu8K/Eb8sPOu
+XM0zM9UA9qLkgCn1bwr5j9SnyV8jZ/rzLYpd4AM+WiGmszPJPjdv2bmdKAkTYNirmdx1FECwZzq
G8EmQzm7avTxwgD7Tz5ZintgO/nTxvdLybdhDbSDRoVvndJO/v988F/+hnnTSVBRaHqg//7L318v
BCSyyDqQ5DM+KpBVtLZSZGwuaJtLIo0b864aKPdRRP9z1giwR2jN5E7++x40yuAuD7dCmeqNEWQI
PCMRvCltqtK843ScbzhFDrojMq5xHFXzXsvV7pxWYD7nv6XzylNiTzTTVasjiC3lRO/J7Pv9p/J9
5lfOb/YfHyNbe1oEXG5W85HQRRhL4pyYVPl364Pt7KTuZ/6G8+Ej/4EtmfOBybSYuPPdfASDxut3
Y2aRW1iSqUlZyhPyTPuPn2vnyd4LzAKcIubh+bPnj5z/2im6FUzdmBrmdrX/PZLkqTkfSfPdP4/l
ZF3KEcnSJ5pU2Nw2gQPDxVc4EOd/P9/8OVv/coj+bs7PT5RBd66sg8id/fuSJrC2ylNTZ5vfXzVD
+ScB03Te/3WGz19vfsn82HzXl0eh2nWbuonZTU64mZ/7BePN/+LP6/9+CM73519t3vp9zXz/d/Nv
z893//bY72FblDYO3/mpPGUWZSXm3i9AVCf6jkQu6V+z7d/9o7sWTVq9XqCqh5wChdfCTDT/4r2M
NLOdUzY190QOU66EZJgwDcSR0/TxfUZyQF+1dK9QyVBrvM9SSNYDOjRXJ+o7p1+0MxSk76XS7hSp
1ZhvcjeHbqBVtrqc7zsJQgtme/BxnBx+1aR72hLaUEAVtOSZ+d//95uZ8IpNL/SHOCkmEuWuRI0F
x17eeGHPVWC+7+loRJbzZqtX1S6s0PMbA9Q5eB3+cX7C97lQ2KLd2KmkNcnTZ75x5WXjz90/j5ES
xi6en/7dnJ8S82H/59//D8//eedwcPLdf3F3JluOKlmU/ZVaNS5ymdEzqImEGtR57x4eE1Z0j77v
+fra4JnPX0ZmZa6a1oQASSGXAIHZvefso6P5Gi/GWM/7z//+l7f7WMWFwX3w8498/Om/PPD5AT/f
5d899vnX12dHk0xtv7bp+TfG7rcnP///x59Tl3vub28/13mwx1ry8vF2nzvnt9f95aN+vk1LCQxh
AXOpzz8Vc3LJVLyDi8PIviZ+/GV1ZU2o2QS+xCf2/c/2y5qksy7Wx9a1tTmzbjZjsu98Af17TRpx
1jSSJccETd8/4kcCeDHM0BA4UjTnNhIu91g+DLFVn9tJVqLyygMGoet1P1/Ol3XhrMcmWC6fZBUt
JiH5sHZmjGzgft8ugyTBDW5nNExqQIByWSM5jLEYne/1hfZQxafxo6dTrUOIFl7TUU/sHfNlOkKY
/XAJrg2dNdhG4H5DNmke12SRVPcR+CdLNM+6LRaW5bo5OfVXDEJyJxfWorr8aNc1RhKHIZxrKpVR
sInEHO1R+TAzr3OBCBc3kJsvBAtbkE27sizWtd8eq2thMQtFqNdUdLDAfv99sVJCPh6LxXhIUGBh
2oXhzAt6YjkOIejhT3bIuibZMafPxyJEJ7CiQBNOUwybvSZljCEX+rCRRPi/B9es22atvvqITXZr
e23ttmElZoesR/iz+zbB+sRvEFIxXshA+BpxqSyL9Uj/9pi2jB+Z+/z4SMr46MB9rK8Hus+pqbWg
XNbDuR7iz46cud6KPrbX8eXM0CtvK/QvDFwigfZks65iIAtSrsmLPDGqfqHtwr6wQFp1pUeB8nlE
1wfjvKA2y1i1UxYZ4Iwf6mBylV+DlPTl2EJvwhi3bgcTwWpVlr4YC4gz7dFTnjFctEQEvvsL/NJZ
EKGfi3/3GBWYoxI1EpgN9JqVY7MuUCWj2rM0EIoL2+ZjscBy4oDqskN4tLtCbObouxY4pUcN0tgN
Tf/FkDNCu/U4BeshWlc7LiG+GoR72TRLitKfR2c9MJ9HJ6xxEirWNG3XQ/C5sJaL0+fmx4+yNYtd
AvF1PQzrAfp3h6pbjs9QqITFU+5aD0oJcxTHkUnQHCO/j0O0/vLsuDe2OWGcuBLgmkJv3yaTNR0T
Pyd+JlZJPltG555BBri2MlGjpPwBQIqUsGU/4XtDhUYeAKrPZftj1QnIaRIh8+dp2YViWXzs7z83
pd4zd8QUuJJ2oli1d01iv60XyPUXgyjSgXa6wHg+fktLuLBZUD8jbWPempmN52qx26jLlSFUpLqF
OeszK1KTI8jj3UdI1/rsmkHk5yM2kLl8Xc+lagG6Fsvic3NdWx8zFIXGAwOI9UwLl92gLFeb/88V
EdIECfIfFBG/hv/xjnb4nxAj2vqf/q6GsOTfbEPSNEFoYDmmbX1GyljO3yxqzcLkWin5R+Wpf6gh
jL8JtAkGiggL9odpIVH4hxpC/E13HM1wpCZsgzxu4/9JDcHX+YsWwtBttBq6ZcClwMsJuhiayl8D
ZSRSp57eSoEZOUjvekB/jz4Fa+xIm6HLZneWEBkmRyeBw//DMOFPz+lgu3/Zaf+OjLGATP4KOlk+
he1IsYhCdCnBpvzTp+jRqM+Vjd0qT51qXxp0y5zsOveTvBkzQOEpq6+1aW37EJlAILEKGC15nGV4
QOBEG57B4eY/fyT1n0Ui647BxI9jhNqV6mj2bzsGLahqlTaBIipIVlKKwX+Kjoz4NLV+Zm0s7tOR
ck/REOimBd/hfha0j02QQZSxc0N5pOZo7bp86A6IZGi9p9jpLWdOtjnimK0lwHmUGp0oq2iDnQ1m
zi2s+qgMzXGguHZSgvHlP38jibjm952MroazDUS1BYXkt51cKYIMtqbOPeHMFMGtEUQxjIRdiY1b
Kx39qPp1dGgoqx9lqXO/78j0BbLflhcEw88IM9W7XLXffJVWxX/5bJzq//LZONExR5OaY1vL+f7X
0xDIXVwPtpVhKR4e/cHEQStSrxDmdAiEQ7vFCQvMDdW74XSguwwM0OpQMXEIuSbiGbnLlLtATP/1
c/3LiQk6U6BJ4oM5ggO17NMf3x6jPGj+9/+U/ysWCvUspOOM4ryqzYG7CqKoDQWjdCnzS2u0VNJb
ZzfLPGaOObyW2VAssHDCxY1ZXrM+/C8nprEcpn/6rVgGelWwQA5hUw4W/3/+SJRkxRz4Y3/UYjns
0WErZ/AA1NQgATppVD+luCpVLXgA5kijSeJwN1CMYpKK9hnpShvhl+Mt1wvc071CSN2Y6qdJCzwG
JuKtpi+IgaW+zlo6Q4Imo8dI9Gd4CvJi9mT0dPo+l3F9leMdfWDDwzaPA6tUZzCjyo7auLbr/el7
0S3UWcUZ901RXPTGoo1UNp6hFe9hC00LEz2oz1gyz2xu2lATC17U040UG3ua/ojiSt2J0Ozc0Sph
vuo5LqqFekK8Cbg5Z0bODM7TnVT7+T+fiar+r78TWFDQliS/e4HkbInz+usxzzPHDuKs7Y7qAOZL
zYqbFvjnKnecsxprtUdviXZABUFp9McbptT5PCd5fh+HOWoQEinNViHHXRLi7PT1L6zw036q2EFT
93MIC777VPmY/Wb/HPrWj7KKowPMWIf9q5IQg3PbtJTy3W+J0w4ZnKaj2hwKX7VOg6rfJ7b6TDm4
90I6yjelZrGuJU4QnFqzu+8ds0JmP5m7ZjGlros0dGiB2YU3FCiOOrM4W03+yGHsSEgex2PTGvK5
1/PpIfTvUNF293mbyYNIZvlMIW67elyduKw2wyQU3FTU8KibmmqBFAhD0IFSFtIdiV0NUT+62qDI
vTKPPV2fk2vrlAls2+9Tp+buSFf5qqahgDPZpYCyLRdMKxx1jQg+CsPgC6ZGhw8buOhmZdFeaNWi
wIFMdJUYCDIyaR6y+G1Smo6iLIa/UM7TOa97eUMdrSrTBPJC3NtGRehFiSUPcYRzGcKq9siVsk6p
GJd08xKdXp3EbiuwWRMpWZwlyRd0AqPm0kXONm7n6aSE+njB6LpPs047onZfsJUvdlnYp/UYmemi
Hg015HJD0+41TbwbuCrJN1jwMaAHLnFLem+m3MBEoulQUuvCXdVzKit6oOZ6ztoMBZlMogdf6aMH
EcNbgR170+oC54pSyacO/Q9XZsR45qjvpWoGFwOXzK2y8+k2AK11kSTTKE0JvLZiS0clXz04dNW9
QqNc0pXt16gNIA6PMncnAgK2naWTymSQzGbZw1aDOOHGZFfv7J7SoIml7YK1J740k9CO/hDektny
945sw4V+x2XWHh8RqOQnhXnd3SjCYI/Uu6SCSKRHbtap14e4ipGqi3vovJsoiiOvmrpvY11N993i
Qe7b7BUM+3nuWu2IFkt71EWl3EV0ddctTRfP+Tyyk2Xh3GEp3Zhl45wQJ3td4Fh36wKgceQhPIHd
sDwG2Z451bKWGHyPtieMbH0sjKPBWgw0h0wt5sv6ErrP8IPtXN85WWTvMwsG2JrXVS+hXWk22x4/
Eqb5y+ZUcTGttZCOW20e1od0KNX4FuSp0bJhS9pOeFDVJHhK8tA6BIkuIC/pCp1OFiI20NtPM0Fb
vCK0RXdM7XaJC7lajWber4uWUftp0qcf61YGZ/jG13NHBo6nqYG/0kdh+rQuxp6M89nKSR6gAtt0
LawdJRaSfjvt5jTLqOhVGHhTmvzG6LRPuKJ33GDni1JSEOk051VS+6BU1gxPWtG79HZfS0xPiMWZ
B3VG3NKsb7pd20EvEE6j3OD6dxuaioDP/ap8t6t+G5k/abBEL+3ESSx6Yp1T41UaWAdsLBQedMho
01W65TJ//5EWnXNf48Cx1K82IoB75Hh+N712ZnvWze5ghWF9NJns53nQHwm0hIvhIErvnPSc+jQK
+V3slEbfGKQLegYq0l0ztMYuyoxLVyPviiyw7mAjsPJZ87CdbFgcTjVMh5Qgvj04cTqRhGJ5ooz+
ULm07Z1y0Lly4bBIIY+7tQrURh7mQkmxPuVIT0f/IUyzry19euwwvnrM6O7naPhvhdKGroKIr0Hk
dhBlrFMNVV/i1pw2XLqqezPMiSUanv1RMXdDAMYGhal/cmSRk1vohAAsg2saRqCRl72Z6rPizTkI
M4h3XpnowyaK34yua+9Fa7rotIC6LNenGazX88S5XDdfbKEsVVvnlmnzcHZou2+lPT5BkooOnXEe
mYcc5pRHGbqj4NJGEmmH8auOgmyvR82tU4dg2+GTKAiudPXZgSGE/xur03wMSUI4SuSQPW/wHqTz
kxkEOlEPuItyODfEfeHdHgeHmPpIOVUV4F2YMRSosjPH794OouHcBta9VeLIAPJg7aopUbZ2aCFt
gA6lSBue05yQeJ3nMMwwJ/LVpv2cgSAcowBNQ5jjY1Hkd6HkNePVbkfcLL3pvCvOca+RjRq14WVc
Qp9De7joQOBlPt9k159zzE1v83zEqKu7hDdOR2KukyPpzLe5g4rIhCw9WFUe7XUlPM2koYRJ/0Zm
GcMVutSkBmyDRBhPSTC5OvITrCNSeQ26wHbDsTg4XW+5kxHM93b1AEwWhmsTESNZjiV/Xp03orW5
sfbz2YZ77IXTuNwIZHonMts80Ue7RnFM3zUcgLdmxqm0M0bgAXfWqSycS7iMAzJlT2J8TaS7bpzm
BoaSCPK4+CHsInHFgHpT68orEIfiJpxf4aD1J9/XvjCoMbzEqH/BtFe2FWwXT2mdO9lp1smYZvhO
ZmbsoNANx87SxkdTn+U5B6FxBWcLKFhN6H+0Y30PtA5xe27q3+jwl++RFb6ibjJOWkN2AFqpyO3S
TNmaEGk9vQvIO/JPtVmX6KBSY2Mj8/REZd7gWFglhcm8wa+uNHScE3RgcVYcFMcty7JAw44npLUK
iFME3m5szHne+uGVNmgeSrJOioAsHVFF0QbOjNi2VG2vTpbQLczkPnSe+76quQyg29LaxTxl6yGR
1PF7FQLFoDW80flmk1K3d7QWMARCez+P4AxdJwbFXzBGrbpeOzpadZfWfX3E4U/5qvSKvuyPgL1q
Iy+uA1Q4QGL1H5jZIP4E3MBj1IlohTxJZMDehq58TAtNw3dG0AsFN2PrSMAiZpDDN8SF5TYNl8LO
H9/UvtS24cRXSKIMZ7NSKB75F/xoeI/WJzEkz2V14Azy4LUjMJmRxelq0O40EHhAEIwdEAXuPYBE
9gPCpAxHi++XCsxFIp7n2khcRCo7ThPVbYlEhhgE436+D1uUmpblqa2DniPWNym5fiS/d+AyI5I8
QUCQyGzGTLX69BlXJ606exfQ90eJTn8n1J7rTm5swCgZRk8gCEO5R6n/rHZYKqPZd7sBDwAfR9tw
3YD5Y9rxSzeJP2ryBDf40eLHusv4cJP2rYeCs51lVu6l0hbbEMEzsKu+PKcRfyc1+Om2XcKtqY1v
ZmMxNoVFcFTCMXHXzY4+/4U7C7u4t89hyz2qN5LxqYPlBftj16MhuNp5SLXUNBBnTKZ/ZZiquhZG
1i8y9O+VIe5/aVbjUXu42nW5SI6hgsJFMM+q7Rhnp+m6nehVKtWSHwiPRMNgnul4IcWcqZrGaQQT
a32mXP9XV57rHjqNnlnhNs2j4VJ3QUlqHkTxHJTi2bQmyvSoPXb0jNhU/J+OVNP9gKQBJHr2tWZC
du4Xjta6ti5QWIXuICxk2KR61MjSdeUMjYHCeK+f1pc0UQLcu1UQdjh/WK1KkqyYbooRayCrTXDK
yyInk21T9UR8Rr01QzIDrgd7DfC1KNI7AE3vokJApoibZEr3oFcknZjmvYLKaij88lGkqnGsqOCg
YJ/Kx/Wxjq7XNqh7gtsxsTGUVuRunsL6EUchCrS2ul+3fKnCgrZ7pC7LkwCb86DdcxrnGN4zfAK2
Ue44ZbSHhOTjhymJCvz8sI0B0nSgxNrYqzTEpqOJbF8M7aUTQfVEht2W28ajJW1gQBMwH8SGGN5r
WV1sJ3mR/mBdZGt7tj5Yri7KYA8OVj62iRSPoUl0YsMH9FtH30M4YgamBjtKU8NG7Zafj53v1NI6
Mt0oyL8I8q3hwACjTHonGwdswSzEaUDLAEth2bZKHY8v1VUXR/smZoJ0ViYiWVQYXsiDfeAJSvCo
dXZ9mLXRPpfhOJx6BnbdMM4wtVggQSCk63M7nDBj2AHWIcgIXHmBif2KZDPtTHlEnYouvjIe0hJa
PCyb4sy4nMiGBCBQVpLYPtYxDu6gPowNcVE+UcdqZHxRIDsxDBO5y7jBGxHckD9sp+jEs4vapV/q
woQFKoKzktZH4eB6z7Lo0hci4sAGD2KIb84c3Wog8marPjPCO8ayu40RH3Wiwr1JwRJtBi29AF3x
bOTBm3gav1ZpmGzRRr0pNKaIftC2cRw9mzlTr1rzNMZoPVb2LS2UJY7G+WHM+jdrto6D3ROuhQWh
n98zYRJgSVbkNnhGlkViRhsXB0rczABtDIBDM21lMxCC2j4wOHkLlztMqg+Hqdg3QgWqUx1VGcOO
9dQ6vE9y0z9AidsIld65RLsOJrLAXDMFF0WfvIGU6QbivGjEt6J7ZJzv7/wKu8k8MqoBVSS9WPOJ
RsSl3ut6ckh7RR5Tk99URYwX/aF6K+zuF+R4etNG8g2ARrnB9/amgjzwwHDCxCdUF5qvR6ltO8Hz
iakpERnE5XJdZIaLhcY8ytj51cx8zxhsW6WB3UXdiUregHQIiLOlI6aiT0WzWdpbbPR7rB0Y7zVF
cctYPcam8qhoQGGKqrfgqqbfR6djEL+UdzIb44r9Koh6JHXWjjYVJFEXbruzMej+0J5M6sUjuY16
pkNFJv/w2dUl1Dt3VrhvK5KBQJtU35J3Db7yfSnwbQTVmJGqiJS5nNufXDjuuAKF+FxVB7JvYGzy
waKNlhV/DMaob33A+3sJwuQ1MLUbiSleAfaFCqgpuWqFaDucUHsxnfJL3UXpKSqZAuuOD63GGeKL
WjVn1HXWQ2Ito6+8/hrlRfnGIbkqqf9aV2QORXX1zYRissHzMx+agSgj+jeIoUPy+QyuIUzak7Nu
0cy2U9zAk6WFNyVFIBWp9a1NCDppWuW15/KTR8za46m3d2XJ7QsZQ+2qUqu3fu2jmUyxcuA6c+Zb
V6JkRbpckmlCxbDGzoq3ZqOblsWk3FQPvQTIXfjZpU9LkDDdi5CtuIhBK11OYShjecVOVOuzXrX1
GXT3wnuqYfoqovcco/0KZSDaDHZzKtQRTmQtuX4Z4k5LpXUfUqBGw3xvxx6+a/GtFAPc+sDSz3GK
gyUW+deKsRRYevtBzOYVyjfqTUMaB1uGEiywAwRs6Ntd+ozInTiqKCbzFF3iHfAWsGvIjmbfvnDU
+m1sUE+i82jt7ISSckwomdXN5llP+PV71phUe8S4rbveNwJFfXEmQyNRuroQakG0UsOnT/X4wTYH
/6WI8z2h56+WQ4BwHqCJFhPSJDusi+0cEdco0a9IBd0h8r3iJAGnyBJBnUpyTdPguOw4p2ncVXd9
0dwSBZBzGPP8Sr2JiDxiWlQdhwaMGuhbe0NtYmhhNCkFKRfBgsJZ0ThmRpijb80vaxKoQel63q6r
jYyIQGx80K5t+dXukL+N4rnIAaeBys64ChHhUGapChmPOWVp6W5KSMOcfidtzT7NjAHJvMEee1q3
cyJpxjAKPXOhkpSLmmHNwVw314W+dlv/r0/7ixTi89WD5TT7aQifbJXYPBSeVW++o0Um5F1PkY2a
ir7PyOc+9lXmHOvlBVSmTnOBHaHC/FI7UGPbpTG6Lvp4kvvpJ1puTxPbkcHaxU+7yEsV7F3mHcpr
kLRR/5D7UBuBSsNO0dItgWtwTGHEKBqi7qzrlNOs3jWZ0zHTVOydBcl5I01cPQH92keAEISA+XO2
l0PwYB3qxs+eIgvItLDxVfwp2hoDnGR1rZ4nSZP3QISw9dTVtFWc3n4TY1Y8O/5UPM8WhGPiwKN+
8JTCTMhKsadbOEXg7S0ih5MCexcmRXYNNkmB+SVokVaS3EQlYwIKr6OLxwW2ePVGBdGOBgPGCfQn
3Ch5WSYnp5h/crABbPSK4emgCja2GrduVE5f1KF1bmgytEPqmCUTRXJOZu7GdVMwA5ywFxY2Zd2U
ygoB6AWmkuZKYHx+JnP04HAmu4rIHV4VUSAaCS0RzU615+QLSJz67OcUG/yoIRCEfhlUgfymyQLg
uWMPe4sxgpe2Qf/gKA4wUcBuP8YkPFhze+hn+KiWFRaYm32iYMMwf8VUf87zGOKMT/VOtyWW4SxM
MeKQ4c4kgEiaKPwWlNR4SLcsrFF/74PwwfQj61cWDm4PZlnlGnOX+hrq6iCuNrWY0JU25vcs12B2
tAbHVVBIJxDqEaQKlcGOIi8TasstYC55OHM018p0NMi+QyRGzqVj0hb2lNIieqYwWZRDfBDVeKDE
0ZyavAGsEnbmLagCUGRpIV1Ao8rFAg3ugp3SXSb7oPuaIxNK0zMrzF1kbt8lJNg+U2w7BRQUGKM4
09lgBjeBPnmqW59EPbasinZcl7XWrVUJmUP5rxxrvWt3+pQ/h8wRtnHHLDgAEb2N7b446AKijj/F
LsFTysMYXCeSDa9xjadRKOaP2m4mD3XW2LY3KAlyHBV8GkI9l1rJjnGkjtNvVPZ12VvXoc6udpxH
F7kIdC0xApDXC5h+07WXcfegZua3hMSQUIeHVVDxvY9Fo+Co4iYlRxuyQvcIGQauSyBsd7Tnnw38
UESgOjAIiqsb+lb53hQ0cMFc78Eoh3i7ouYKEn5wY7JYTGUW0IOnmmCp6R0QEEP0oZa3tSzlGNqB
tpH5KMW3ikTQfV4U3MJa+4tZJqUblqF2SqOZZLqS/HZV5Rwba7qewfwaTbjY1Wl44mhNnpk7zIGS
ft7nageOx56GjWN16iEJxLxH5f/AJQJBH3SaOaE63BS8PtTqN6dF59fTRqom0Z37FMrjWBmXUb5b
XXaXG039EM7YVXIzaK8KJu5M55ZWD814MKb3yRlugF/FJSBryWD3kk2Wf0kxtZ0RVJIzHZs3RCFv
Qa4U913lXywsmxttMKGUjbRsksm8c8pU2SZgB5M5aO5mStuIPlRXH7oIPn4Vntuoe5zNhEq68bNa
w3rUmOglhcF2rANi08DR+mVLZVKxGR9nsJM062CaRuCOQ/tDDFN4nhUjgikwFkfMJ3UbHciq6a6k
P6rbNKCSpsxXkCfGQQM54IqyDIknpHLQZMTL+C3RjU6QH2v4KR5hgR1C80oeJxIINrqOJzOzrff6
ZeKibPjt3YSQG6hl8oQ7MLpBA1TPSStds9LFbpxAZSVhWVx9ZSsdJpAONvGjokf7cGLiGVLQG7qO
FEWQt/TmyvKNqz2jcBHvZy3Ov7bwzaPo1Gl6BAKGXjODJDwmosbGEgWMhEitHO/DhsuhVrfKJa4V
3lQN7geDYgBqyqut+/LYNV2yl0xCyB8cOS9m9h8DW/McFnZ37grnBdBURdYq9kJZ59qLpU8uFx7+
08LuC/0Oc0YhYhULSvyr11JzT3qRcsq7R9L3ui/9JL50LXomCx/nIZQcYj3V5QFgc+gFHS6GkP78
lNEak7GpHUiwLbeDEP3NHOkBlwz84la/zEFpec5YvOrQ9y9GA9p6ylUHBiw2qilrAk5CJXmA36y5
kQ1OQMVkdBDhoQOB0I/WMWL+fwZyQxKFM+E9Y8zoY852k15tD8xwq6uBL/I0kr6UG4W8RlhXBIrX
I9eqV1oVCsXzomr24zK0kAsiSLWRZSYqZx8h6hlwpgF7XDtE+AK5vNI0SSic+PKwJiSvjL5ST4go
iKaLZEBx0ZZFpHJFroOOBD1GhKXAAtvRljoR3nXFri+fhyxtD36sRK5SnamkZudAy+W2GZQ/Unxb
9Cf88lkD9HqnJMnBsN+FMRnPjVKTbEDRHzXyeyT69mqlsr4YnX+0BimYIsb+iT2C64B5YjuVxq0i
2tHtMWi70OKzcwYi8hwGqb3NazxtFf6C86ioTBCz8arEDPlCoWtuapjd6KpB9AvzcrrvQmPxf6a2
57SvpFXSOZBoOE0raYi24sZOuRU16xLwO4NHRMjnU7LYmA0XDD7geELCCQbKaeQewihFPyuesBwT
0+PF1IVgE/n1sewguPq9AbRhsSga2Jp3SKMxm+htOdxCEmL2McEblFjbF+z+wzEfIELR0abFlOba
cA2izexwSU4a666u6uauXRbrZSflF4wOJTla4x1NAcbqVWvnN2tpU+ujbK7GeKcGRngEbI2NOUfU
M00yuQuXNStSfiWEe2/yFmv+kEp6o07v9nXKY34ORLVvLnqcHmyGsWeMxsauBKLlhXHGTAE6dV5b
zEAd7SWvU26TusBlimyVO3dgXod2BE2ZiWuCYJzM4OzsDEnoVSLtj1z34Eg5krhfrs2HtJi/hZYW
MEPOnKdORte8JY3VxxLvhoOZ78Qs77tmYZhmXYkGBSRAE1WA4+tCOZUCGyCGDxfr3LnMDWJPYLm/
OotqMgNPCAz/uW4lBbtxOgdGp2KZsXDvaPYP4K/1YfKLYaeEKowOq34fReDOJgThmiHpTZZQAPUR
eHxl9DudAsqpZ6gnrUJ+TwZCRqKM7gGD0Nym+pd1Sk1vU6Wyc8BrYmBeapxnbH8HJ2y3A2PXy5hS
T+gz0pBkXd1VoqA/We8SSArfxl78gvT9w8DffPSdZnouKU9TWniOSi06Di3FpfV8WM8MX5QHnSHH
rmzBfalZ5ntpgBOYk5szvkledGChW5tyxqHJ9RoKSu1OOJc2QptamFzkoY7G15486a3kvrGhGV9f
glg+0wAXbprTz+mZu+2pbDHto9257aLmsU8y3cNc2G7iEQtuXxfjK/DeX0oz81CaigPjTPVl7hi1
5uQAklHERVgr6CpFNmM6Y2x/DMhSrlndiMPUV4U75XQ2AWYqh06xjOvcWK9hUbTPuXD0a6ipr1gn
Tfr/T2ZiRM/kolOhziP0q7GDTMBB8KoPQK4oC7C6bmvImj7WIFjXp3UznHRkVhGw6MxouSVE4IU1
3bHm7aq4XBc5WUuyTlJ3RIKxRhd2FoHhH7L0j9WEtrY3AO37U21uLDO1VYG+rn0o0ouWAjg/+Xiz
Kl3t1SNGIxQd+sd6HgGeDWotNpAoYKFZ7AC/i8/N6izbhTamdT+TlsitmAjpBMkF6tZV+7quSXKq
uIabb6Q9IUHuF93xx+q4rEaLgBzzHM3IxsBJvWhFV7X4KgldNz8XhgV3v0ro1a7a2PUN1jf8eKtF
Oruu1ZjFYFIWx4wJ2LxNExJSjHF4XZ9M1sfWN0hWVfT6EX57w6REnIWY8fVDhmpC0N5+6lBXCWoQ
gsYfEGW4+LaarZ3mOMMXGTG9u7+LvD83iXRnoBrg5/tTAb6+bN39vz32ufn5/7VVpfz5zmmAH5f+
YMfQfrEMLIuPI7duK0rJkYAPf+LkFzQuI/3k67V+SoeQwIQWzl1F0fkAxglIgPW0vkDRvztqU3qj
NZbNGZDN39/XmnMcBeuf8Fcb4fLMuiYXwbqI2x/ri9eH1oW9vGxdaxy7OUxW4X2+3fr4x3sWI4U/
vUQ/lwFBJtGRuX28pp4ua+vm+kQXMQNPE3CiUfnk0Pz02jKkgkuy825Vk6dV1pwYF23UQCOCYjmx
wvV0+zysBL32y4/qU8C8qpb7Rb+sm1NClyQKd0owjKc19FOlPE9Rj83PxfpYBnXa60mCj5MW1E0L
Z2+3fpFPMfhk1SCVk3pELmLnL07cI3VCL5AaNJDRuRDBjK4JO7OW1HvLLMsNoHcKAxB77Mw6QCtD
sWU/K3ZXb2g3k1QPCsvvzX1WVT+zKHyRef6oJZRgh3E30crHOh4QTRRIZAfTgQGaerYNpvgykduJ
GR5Iuv4ljdS7DMMvWTLJT9thvkMj/MUEYKlluHSrDiOdkhdv9qR5Pdb5BQkYHBpNu+qcbmRZINQL
KtRHxviqVsYdoILgEujBPpyXYnPkX3wIDyeLD7iB8zI136nF0SunMbpBAJaU5HIysmxQEWyapp12
C7kkmyqd6ma7C1OA3iUjbaJ9tauvE1QK9G5cesMdsTCNGd8JyznrU+Nvqdb1bUWPtJvgXnZvhJ/f
UzE7dP6LFIF0w8n+URpvrZlBnGwdrwmSH1ytYcEPfJ+AxGXFRq9VTT/meSUSjCegJjt7cuxNUBov
6mB9U8RBNNAZR6v9Ybf0WSbHUvDW0y/wmwSYKJ5kPVSZLHAbj4jnDo0uJzQsIbnYF7sOU9w18KOv
FQApph6pxPM5egVii5jOTZ8xt/T9+8imnxhMDOVz3d9YpYVTEUeATrIv6y4tGXU/UEDVW6C76FFm
pm6S1M7UfkpTgpI19lzDTOzkq71HSk1MYWgK92WY0j935HthgoZjmqVlDPHL2t8DCn6I2lteTNqu
yCA/4czc2Ixr3JYgFea0KS55jCMBjUCCbnRNHnzENpuxqjo6VnTaVfBNTq09Ta3qAL1suy3aiEdK
VFe+O7F8EywQxFTx3orYezX5pbEBoaE081d+nX/I1m1n6qRxQ4ObAT55D5xcUqpHf9bpYWjhYe6j
amd24jsTiIafrCprl3M7BogPNJ66/Gbc+235NrU4acsi+h6Vw7RBE+2ikPR3swGHS8vk42QZP33T
dw2yh6HJbeuWfdzVAognli6aKJkPKkA/6oi88Cb48V4o8F9Ad44v+A9VaGTKtGOUrB7yMBduDVTt
SCC2s9XDVn8eJzAjg8jPsxOiBsgy43nOZfNAV30/L9OG9aEgcTY17vdHkU8KdyHD2TXV/K76qnHN
5tbycDxm21inXDAHquUFxmg9Kx1R1Zrviz19RQSdhv88oi72HCaJhMfm/EC1CFCxaSz0W111fb5B
o5f5g27m81MY/h/uzmy5Uazt0rfS0edUs9mMEX//BxJosmQ7baenE8LOdDLPM1ffD2R9lUN9Q/dp
R1SqNCCEEYK933etZxEvUkOiUyafEY/KYeOg8UPXgl5J0kajMtH0D+M4xdd9GX/mQtHD4eCmHU/j
2Kj3cXGOfNYUV/JrZZOaIEx/eLD0mmo/MTRKPH+kEWhsLRoiILcKMIxsJ0tf41yVOgcL+B4/EwW0
UGidQl2eCxqzNiD6q2o26BG0eMky60620robRbSb0rm/VTvtvsrrL6GaObwE/GycZH5j6m3NRF0M
R1skkrNGjdimIBhFEL3gZU69L/RGXgtmdn2Rt1cIv98oMye7mDIidb8xYrioD2crfszK2Gb0P9SQ
v0aOguEBoQcE/n4YNgIA5HEoGRam6gXyp34xtEm/5BpyRZwu8c5UJpIsu5iEddB9lP2tbRSE4qwL
/VPVA6ZQzGD0KFc1m0J5kgQoXGRrn0d0VwdSESM3y8KRzFJRunXULmr1LPTQh39MKcZShdre4k4P
/Tb7bA5X09w49wboHrzgT5mYhjMsr/ISK+JuVd1UNVXJqFBPsPwOvcnH/3tlsVgcA78It21UVySE
4eYQQC5/t1rMvRZDMZDlIRF2ciBYhQi5zFfIArQ+24gW78cMRlw9TztjEXeMZhv9h03Q/ub2sME3
YxwRhlBpBMrf5OwO6QhdjKD/kCnInXzIIqTPFK4yAMvlQvaSaozPEQSUO2AF4bUOotbRMrFVygJC
WCXxeVI4vFrEpmovspveDh5amstHpqsqxKByu1aj/v2OW1iiv+8421JV3BPo8Ank/U2QjZshlXEx
suOc1iR6QNjHoPevhZyRvRepvjd6u3BH8rB7cwr3TJuSlxkTqp68R8N09hvdeSNVXtjhu6mpjwXF
HIo/xgcCFUPn/MUQmGrMLTzmaJNF0fzd9PQvc18XH8/ftt/RVvCpyZ+xCs5/MhFMTYxnhlRdTnU5
Q3ddgdbcNvwR4G4SBNVHVBn5FslTv5tT67knv+4s9EtMro1XaIXuoe0/D/Y7sMD6MJv2s7NUQKqY
KM18uI3HElBJWeCIzHC+t7F+rRO+/v95MDSdTjwk/9q5dYmaZvmvLKNfzFvf3/ePfGj7D6EufiR0
5MLEvvUDZeuIP0w67BJN3V+uLYlrS4X7ZpkGn+5oDp6iP11bUv1DWI4lHAcZEZZgXB3//V+/HEHN
b49/SUHWxO8uEAf4lLNsmSmlo6vGb4aZyIoqIynpoRCZEx2coX3tdPOacBKupTmRzjbEakfp5302
JjYkpfwYjBMQopZ+V60RNKOjqGRMeZvUsr1ynPnG8ZGqm0r5loI7J7eq+xgzpLVFMONrzRJam8Hw
rS80pORTeUPlC3hdgHKjyWN1I6FuBxMTkxq2n9Jfy/hZRXeRaBqhNCPhaCpYRszKDOta+a3W0nkH
v+lKp3x4Zdx2wbRkpTWvWQXIcewqazchVHaxeYTdlyBEi9ra+r2ZjwStRDSfZQD4wp+RTqkEDUOI
349dmZBnBySqsCPlsArH46QHWk/uGURbCqCKn9IQNpLbkSHuVp/7hkixCHp2qk4nGNJflFo4J508
w4e2pf7SVv5LKOPoej0XWn4Q0WpBN26N/nSO0Rl7dd8T3BxlRz2jzO3BrtW8OlYUr1kgao5FEixp
kR1XJ4uNqxrM45LKnN8xlZzS9oIY7TI5bYPFpr9MDZKbIin3GQSE2zSc7znxMUCOkwRW6PvYFwjr
8/6jRj9K0f1l0Dt1S/LvuFWgau2nuBJuNZDoGc27oYBTRX2bArCpPdLn1hEpTA+iJEPHaWpWRLJt
RVTZtvB7340ZRtjog29niy+0xDyyL8akOM7VtDVoxxCeV5FYzIqlrRBrUNRvEj/WuvTUhtcGxOMr
sIeZn17Zvo7DtGQAo7LCGEg6NSnI3QN9S/wHoB1kqTiHqU5OsPnrvS35I1UpThNmrisLJc9uaKMv
fWjEiHu5wVX7500TRslPD9dX1+XWRf7Zw/UFWmDqfjT08/pIod+yBV9ebOu46+Bh/PoZ6/rK9ZX1
7pzpIGcD8+63zdBjJhqbuXuqZAN45NeVrOs0OKqBSVa0aZa/4F9u3vre9VU9kegnVGZ76zt+vLA+
DOIAhud696ft+76kMj8aJtCpIEimzU8L/nR3XXD9mLkpPcWn4TlSNN6GdqGe15tGLPCP2aapyUXp
PAQJMv0+oxs9Je0J+Rv01mB8yLOzmfTJTzfKpCdnS0t5TkECSt5S7RJ1mpzHQRcQXymYDi/re9Zn
O5t8ZWlr8DYD/WQMzVOtEv1SaTBa6JTRvJ36c6hUl2gsYH45HEpCzZSz3w7Keb0nwwxzB6z4DaE2
7VVqjafBGUhzibXBo4K2yalyb1Rkctksz/gh5VlZbhwj0s5MwwMNkU3TpU90AuV+fV1r6W4xhj/7
loKbSEHrp5oabEOMAucgMPXzeg+mPgThiXCLni4AkQloBej+aLFxpnXYb32VffjjObqInuwoU47L
ElPtf6mdEM9BAhR0UZOuwtFwQFEiwqTY6ct+hwQmC6Rgdn0O5San5unHlBbKxkAym9rqeV1qvVHN
lNHy8ibiDjBhDcmzZsqCk2f6NiCroA5BoYlhbn6aLfxsi4q10fg3qaCE6TUBzpU7X8+/JD7lLVnB
08pVURJemzyCx8btUjENaSAOb6Yiw5LXweCUczGeLdMazxOkcAiixQMjqvFcLDdjDJGmFLUDF4wl
tPp2IBLtKuNMfxqM8Dq8xeVj4p9oBZTIAv9gVKCSz8NzvNz0YyxPDcpOdTQEVWjFha0JVovYR6+P
CHEyo6S4yPzVxB96BmcECTLY1A0jqSEnh1tBG3JWiQY5N3GWHOfSP4WAqb8/P0Pm3Ki6TdrGsli8
HPnrvfdKP0nHLs7ErQ6KDYsugA0tK76CnD4MiOMS66tO2aBsqYCodr0TEZibns4Jswi2JJjJPO0X
529L0AUQb84b5wnp8HHKhoNetIhBDIfJFtQ1Dn5EcLh/EbwtB1YtlXFnLn2l2vZTsuALrM9Nv6jV
p3q3PtRJ5d1NOp1WlL3ZpSVY1SV/hJDQutmaS3pSFONbCjK0+ymDRsv2yfEA3ZkETbtFmQceM4GE
jViSsOEiEDeWke1RrKdPkQIWFSrzDcEj4rBCuUYjhuCwIrNWYJW+AC8mH3J0sECsEH6rHlByoBfx
UiHG+UYFern3/ckfj9c3xmtNeH39t8XXhxpfz86RHaFjfIqltRa0VOIzfnvDT6v+fheO3ufG18Jd
8WNL1s9bP35emRz1Gi5qRtX2p434aXmgc4L+SQ4WF/EdZaeKPsJ6Yy9cjR8Pk4WH8Ntz66tdr4d0
Zai12XttITLQ3jZ38GWuJao1ZQJ2V/gxPzjzvcqDd4B8lYtE8p2Ep1cYN/2li1EOJX2U7uP52Vga
7+zXY0pSlWfo1DF0B4bsGOt7XRP9ofbJK0eGsbSFKUaQUeyNc1TumjSdjlkpngj/PZpaSKV6Rmsl
7I0WCjyZVnkHrPUQMvFpxTCidO35m5XwRik9QZXJTQxJgGFBAL0kpg3p5eCZWCyQBRXk5dGOPWap
caaVSfLiwjKGvCzEyYkbjBGDjRGbBrCq9/CLW1ZfmJAeLQDTRqA9D1hXXIUOHDY7D6a/erG0ytlW
bfMgCH7O/aewX3jqptkezEJO7qBXo5fM9nVcMD9KQL2EmfKalfQoyStxtsFoHyqkAuRPkTxQNDPJ
LlSdMVZyqeVEuIGqEOBqE0gT1aNS24hC+sY5UrJttjSAIjyq/jHBOcQQxYhQ9Y7HMKIZqeGxc7XK
xA4fxBoDSXkMjX4ifEgdPVE10HpmcDY2qTmbyhkrN2qGp1QwAvNTY9wm0vqk8D3UUQNGjXT1TYao
hd8IKVdDGC7T7PSt7JtjMhlkOFDVSORXwK3hLlPvTTHGpLuWl0mR6l7LmmczaHzX9OGORBTTk4mA
QD/N6iMAHAKtwKqD+kweSs0at+Mc48WYzddg7oOrUK2b3cDhyVjMvJ2MLjvnSf2aP1qAbN05LfeD
UmCkVbvnxvRBlY/W+2DB3dbG0k1aGAClSSXdaeaNjcva1QaFQcVILroKe9xuyldNjUPXuWAfvaWo
Sqkao96RoOjtTPp4P+B3SJlZ4wDAiOV/hB31K1zBroUWQo06qm7Mztlj8gJ7atyoV2Lu00vL4Yif
RHXJBmDSAHWSuUdBib886YVaf0bAHDqQQNviG2Uz0NR+p15NeCOG/A0tG6oZQgHIZ1vcNe0Z6fpZ
LeHB59i9nJo9KIlGavMV/UXLW9bOlYyoA2sm2Q5Cvo7zNMGMbzZ1mNSXCGGaapvIEbDtbTAKogwu
VWJ++/sM4H8fiQ0IMobPFN82hu/wTdGadgeHjAel8yp9RPkX+zQbZLqPSE0EwFHDdbMLUI2ZgrKV
gnASjGd0hGTTmg4gC/7v2Dh8g8+ish71mC6pSsZZX6vy0A3aAd1bdLIo3xu5daHEXbn4DmoIjF4h
ihtrYhuN/tDkFAaFraPzDOLu0MnhQMprJyk0qaluu0Dd+9ifHlEQfzZl9DYu9fYxTQI3w3yxT7tr
9F3EhracVowoYQRihzi9zVRxp8nAGaE4nzHvP8ZJ0+KvTh0vqKtkD6TfjMGqYWQEojOQ1S4lkNtF
e4958CpObkyB6KfC0b6NVMJSCMnajnpfMDmK+VkGz36XUi5sxmdsRAh+h/aa9rx97kYMp21+Y6i2
6rXkoKIAbrWDOTrK20iOwg5FNinqeHuQV9JDWhLqjAq9UOYM2yzGZ24EySNJFoqnhdgLtDJENuew
f7pp8iYZK3uHmjCAeWq8kb1k0/rNZRnipEB9TTIq9jlSpU0BbRfZS7gtyGsmf2ua3a5ULrPhRrgA
6kTpd6ItMMEMwZ1vOvZV0S0SSrBAoWLaW/LuVNdERoA21b4F0rvJRyvZgqUPaGGZiu0cDM4hSqxF
DKQc4OkqQ/mcOMLSr52jDcfcxwgeWRldfTL2NnqCnoUM3huB74tJOLtWE/u8SengWyUUar6N2MDl
SY/za7AY0d9tCZpRh363AKlfmbHi9EdcuEX5RCRpCACcoZ1/mEsn2uo+wNtY9pfaAjgUZ42rUAl3
lUaVF9FhenHMHvL7Khkc7sLZesl7UsIi3V7EZZzx1lZrW8XPIq/RE/gpGLL+OAcVBBQo05TBWhT8
GXmWji09o7atXa/oX4PuZM++f9+w0zfBbWaiUvWnwN5Mgf4tpISx0ZDZwb7otnReT5ypABI7L7QA
j3UahteWor+SpBKfJuExQUZFlVYvdc5FSW/bb9gRkZSwozecV5GFLNPRUBsuoRL2nHKihxpTvsfg
4Vb2A7mmavbFF1wBHYkmqUZdWJEvdhiwDSJw8KzY+BQ4Cv4V6erpgLCk79zCgXbWTRhksgbtpcih
q+P6l3Z2o0b2XT4kl0C9C4buorpjWuV4XWEV1+1VTixKoeovgZY+DgZfgwmY3KHWHqfBozH35j43
BzDa+V3JzLMycMDkRkn7BihCkNi7WAh9O1h+7E25+apnXUsEgYM9B3qkE37R4qJwO31ot04VXQHc
BCfeOFjFChwgkjK8eds0IPVximzqGJuXPolyd1vahfTsyrzPbfUTERdYn0PEv1iAv6Z5cBgiyq+g
uL+Yc6je6cqHjei0IzrnDnEmKiZmQ6iI9hIVYmn0z3XMwMKebgckSscxC97yjsOLJPZ+kxEh7TLF
oTq90UpIByRxbyatzty5jD6GSn+hM7akvHEaj2nGezPWNY6Uq7SgrpUGGl+iYh0cW8EO3yc5+aGc
dkujeGsXcFZhLiLmOHyxIuNN5qu8msKWJpH25hRtgs9lNn8N5zLxEn3qdh1lViSe4oC07uBr801R
8L2GAYnuTBtIpB5f2zwjlcCe4kOzsIXHu6hqtyLIv9AxQt+yt6uStSqHCbNFW4EEMVoSNEkvOEVx
fd3bWA+asJ/dLNFJjNchBMBdgWCeFK85NZpcTe6mIX9VDAy/mA3cqZ/qfTvVBNAEwWc7zqCBLkMu
LVma/jUXaBEzO02Xue9soMyPwFpbVbDXhb3LB+MinV4l945AJMfod5VpVnSxop2T0MXMiYhziiTy
6mZ+KnKsSr3JFGhUm23alkAYbBKRUkNe9RZ52TIxt/rg+JuqRuMDkcBxiYWHOTDeEI9pyLbejRkN
QqwV+s6eqxjUa/jUdYHuIpq4zzv1EScggZYhU/i4uwjcswgHT4ZUh+Nrksz+xjFrdnONiEe3r7Rx
QN6nGdlm0ivQ3VxUM8P6wPb2EWCOo2uqOZsyjACpN0XshZAediTmFI4+3EwZpQ6FWEKz0Jl9hnZ0
1O2jXtr2wQ4ShhF2PG8Y8Lbn+lPczKoLsEK4qV3Mtx05Jm01NBursie06LTJqzL8fJBq8VqaXjCn
WKyH+DbSEQrQYyN6maT53LGMfUGpA3kY6XZcJ33G10A8LD24GaR0EwKvm6w276NO/6ZBT9hgekcX
1NIY41Tcb51Ybc6M64pEvIcMmjCNJF5p1cYuriwwCkxKd5tIH+dLF8hNxa+fsPOGugN/+hSP+6Gz
nhIfK2qiEaTbzbTmEomynMBrkD2nYq5HL8+GiP6fvKhK8BnpKKzZ2SYb1YHhbJnZi2JM9y0CNq60
leqRw/hCMdw8mg1klJ2eaF86KjMu9N7o2KLZGqbqitaV44pa2ltsSKnQBZZAXJRhh1+146KoBJc2
KK/7pp+2llIzsDZobsiyOmu2cehinzwmzBLTaC6eU6yfNDw4DqvbXgvvkBtkro1Qe4ug/oFQS1Pk
/UlvZqwtWCQzTbD3NQXNl9OpbpAB1dfxefsgiMAndE+N33iC8GC+CmY4vmFeWw2VQNz0N2YGDoN8
bjD+xi3KrSsjay+YhEnMmboL+2mJjSVmQtd25Gg8TWNDvGfRYLsY7pJSf6yw4/MrQUmZK8ldSiAB
cR3AElNPRAMNyFdEQhAzrJTomJg0E5Oeeir30zjcRbFvH0olvKCsteChxKa7KfUsPjX2fkq0nSqb
/NhZ2rCT4Gk2Zm0cK9HH112XX6cNQKTlbFGWE7M56aOWp8ofYv/TnmlPkxA70BClvQ+kaCFghIlk
KB3YSHy0r6WpWMi9SUDEenFT1oySSd3aZuWxHlmdFZZXKHbtQ0ZvdhMYzmNP7frJDFvYnYsbCkdD
Tmn9qyQfo0omSvKBvYcifhdpZeRNtWV7GRcHtww+srIbzlXQEd/Sbbu4HF3VgkRglzaTrzqNvAH5
Dd9inuHIjw4jdiDFxNtGNZESVnuwqZN7zHrMLVFTrp6RI1CZ9MY6VPI+glx89vLkVySKw4frGbrc
YHS7JHg00AJlZN+Nw4MW97cYMuytPylkmDjKg+UEjWuqBZPp5lhg/3Rmwi7GFlMG7WUio+2CoJ4e
hQaXVu08pyQXwCDBqdnUghm0ZjDMp0QaAGPZM61EUhJ889U+PUS55XImjzYyh2GuWgw3IGycqm7G
SwlEa99zLaRRjai1Iqaagkz7EDeNdmpCJj3Y1Ena7OsjvQbaFKrCvNBSJBr7XTXFD8KUOZfw9m60
IjRRS6O96UxqcbjpyUHY9aDHXSRBOZyfU99BwbaiiUFwbgdApHeqoAFtaXAJAscgcTfSM28aSi6B
ZYxmnTSO3pk1Un4iJKOpCk/a+LBULboqh+Alig8IsHGchnq8CzvjFSUq5w/0vQKc1Qa8wNsUEClj
px3jYAvOBEgvh3ozsUM4lybYlaqegoiZgT75EjHwPEBZMB9qP1dc0SHZKFtV2xmc+nGSvgTByFAl
tx8Dv+7YxwjLMapCt+qYPJNIdkq6stoHTfiJrMMj4zeaR6qK0bF6lZSsRfNIUmi10bumuMyRMvEV
PSdTyGy2Vt5rihRCHeW5ERXs83lr4RC3s8q6U1IDpWtonNp8LCkDTj5lCP3DmYPHqWnpgcMhoJ2E
aVOTw1tRNtkuVOPHuboO4ja41GFekEWH7XFmbO7l9WOO2Z7rCYUcCFC7Vq92Rqpy/RhzsUmy2Har
WfX3ZGU8QBojVRFj80ZT86dGUgOeycidk/krU8HZ0Eg8p2lUTumnkG+MGnfMdf5WDgyhW5UaxAh/
rHNM/Pvxt2TUb/qsf6iVwfIsk5aHaHGY8auMmXD1nnxrfBJnlIrINxPknTtLs97qU/SQMjM7Ct25
62bIAda4j2ztUqsoven/lYzkmatGjxSNIOnoKglzROPqeou3nh8p9Uh3Yr64zQHLDW0QXcGsSd7n
HkodJgScUBhdUO35zi5KU0xVSrTtQn0/KoQKS40UYwVimtNyZDq0VPeqNeyGWH8czIDAZKNhVhbO
3+aBXIxWQYZZ2eq2+uIH/V6Gw72Ne6QLxq/G3I17KCCn2q6e/THoPGzBDnQfUpFIhPuWdda4Kyvj
FdCdgDkG3qdJsZDTZbnhsGg9vIA6OT0YtaMsCLfNcnW0J+UWjqaDhec9bcA02OWD7NVoFyF/gdMq
KEUnnwAKPgxLeBUoXBLRUuup0hKakPDVNpnwLDVgDjy/C70Q3ljVV+Gi6UJk1VNf1ZdcltxLdTM+
TyGhm2JkpjMUNyWHCL9rx9qmQxBSPcasL2XphaWQWy62DXI4qrbUWGC/wKo7IJxXN2rmnwJrOsoa
vW2hunGgfzUU66FOu5tUQbCOsv4NKTsBCpONRoyUoLhtLpQnXSVo0oOS3ffNe1xB0qikfM2AmJV4
UFwRYe+WeOOP5viVMWZ8b5l0G42uv5rBzHU9fmd2N5Ny0pTD2EsMg0lb1DF8pgqGxrNvlq7ox9yD
ojB141oDZItvr6Hykt9qDo3nUFcALtcDm8YZu7R7+9qRhTgYGBv2qSq/JkGX70Sdfm1JOT2EVee7
lmHSZOx8GlcMLzEfAvEdlQ4sASc0V2kxdsJkWYKfsh12igt8yRoMHONDMdj70g72/IA2YrHDoVmP
jnCIdnakRwfyxDk0qunz1CKX1DSR7ibslm0E8lvvY5InELfCiSFhpWOLC2M2sHeI6Kwrlybu6arU
GfLK5jzlFA9rKyn2FqXjk+ypvjTyqfAHwC65Qf/BrK8jhq9GSnu8U/Rtqwy3CiHNB34xVA3a5BMp
qFwzh7rGQNZ2Lq6/XRWLAW2h0+4L4dy24NdNA6aZCItd38MVkiZqVWfaEEqy0MLscZOTssb5aZ+p
+Rszq8usHjXMuTdD5VwjxPMpCyqvbUktrKdSsJ/gdm1l2lxw8gfb0YkrbzLMfleEkMeM/LrPv0ZT
CaZnOGoN181GOgROdRqXE/1LZAJ+CYt7md4OEGEokiuMZ32gNqUCJZXALELDCZvaKlQZFOVuiSdY
KeuiAReeAI0ZAWuoKlC/ItznipNzQA0M6lN5iXTzwbJqrEVtt6+ntHbLfra2VUQKboem2RnPpk+5
s++MwpWlIPwA8+fi1ilHqz9G6QjdheDLUqf0aEAeUdWSanTPEH2MSDfKP82J9kZvipDWo1ZMIxBN
vWAeGlGFHgyyJtX3OnSCO87N36zQp4hCOo0Xx6QbpkyUvFqQ40S0RZQVpIhhJVxofHkXnBpfyY5i
TuqDJvtbOv/EUcV5toljbDKqb1LISSlU9xVm+yB3LurYP4XgpL25TdjBxMN7aPFMKukhqnpqEBoH
tUYaUwgr8UgI7KWdlFffanYooPpn4s/2oAOG2wgr+FYHUrmbVNLAMTKR110TiFnY4XwaFOxUtAe6
PVdxyp/N+GZxJNCQOLRq2HN8NOgdEDBvTe1syEFsgqn43P3lUVhJ3cYPZv6/Jncvb7F/g6z/WHq9
t642oou9nY0I/NNC3ccyT4JONhNootja/brI99V8/9R/ukqwDjkkgQbA5rpp69q5GtKE/vFB399p
xfkVnPWYUdrAnNL3D31iBwx4l+39sX3f15O34owPxdn9tNqaZA3mTIDYFuv6T9u3Pv6+4PqXNLZB
tKXfe+syIaWnhMrRPz7lx0fVy5+9PgyzPNxaxBtu14frC+uqUJ3l+wgeGsL+z3jPKDY41CqjuHxN
tVpxQ9UsXMQ1cFs7kLR9qjBz6blijprGTBK8X6sJ4WY9k2LGzJ+uTWkuaZmaA+Uk3puqLtwAOgsj
tu5zyhkubnG+iuALU378uQXmby6xgxebE6f5DDa6Q/teI+jSJ7J5nBYYVo5wv6sOk0TPYsR3af/e
p7mKwCRrt0aXXBPOTstkQjQ/KRYRecFZ5NNVX8VflhZGPWELjuGelXJ+Sxq8Xh3230HT9w5akg1D
DMvYKblyTbAh5/tZcH2KwUs0YGK2FCjQ0/q3quSEGlsoBKQRcdQDu7VnZKf8YPPZuTGJfKZX1G3n
wkBf55zqKsy8SOpwtMw9FqeYgKfwMkZzvzVNTLVlpl0NbfY+1+zeghaXJGc+UEE8OLL53OZavQkS
2jXWwnmQ6XjkwnZQSntPIY0wZXN6k9TypkF5RqejbANtPCPN2UpqtpveVoGrRvW+TJrBC0O5A83+
giyHmUO78234q44S7/Sx8b1oIPVT1cvHLDW/FoMc3b6avg5W1jJB1Dlxw3ncxAHXQIH23+vn5zDQ
HoqU4W3Jmczt+zJxi6dOpQo6kqlpCk/TSGGrlcg4DEnnezB/nY1d00AHaAD7DIhYBU3RFcmV70eC
jEkqAzrBBZgLOJuipw/Ihhbi2A66s5mV7rkatIWQlDwMJHMrZhlvafa8zKlGsnRm0Y6q3yc36NL3
iYsa9rzM3rU5nIjIRGlca26kG/cVJc5qrGEZWXTlMwJ0OY15zoh4wWgVZRtnBhtfOSd19j+VjW/Q
I5sLb2zMx4GwVcJHzW2upNWunXa8SpvJqeeN0xU37ew8NnN5MpL2LRsjwFV0LfWwe1HHzvQMkepo
eSxrt2qezBLs7E/qw9vvMuBfJX2/iURpF5EjLHVblwyV0PXx+k8i0dDXpzTqKE5NE02XrFeck5XQ
WYhEepuqqDtI73wwykp6SpaDpmhDH/AcVeGsKxDoymNTa3t6KCAMAvy6cHmcT/o4QRexspuEA6Gw
GhICleA/bPjfZM3LhiNn1mitGtKk7v/rhs9RXsMLKrniDHZyVExjSUErJNGjdM46RKxuQyZeGaXh
EqEagZp2iv+0DYva8WdpNdtA/YN/ixQSlfVv2xBVYO7GMIPl0rXTTZlqxwQf9pGRn8BMYSmHAmj9
zmd2oFQMGTr1ZJKpmJcv//5LlL8rfZft0K2F56+ptjDN3xDrSTFNep1YwbErfcCSdq0fu5b2vMpJ
cGji534Oin1B3NHq6AaXMx4iii19qR9L1P2X3mmrMwN6Elzs4RIgmOF6RSxFKMLB0wNO0yhCxcW3
gisfNqTdDs2lVBoNzgz98FqhJ52nPvapSLyZdt8fRjDCiVNY0Fm4iZabNp2f//2frf1991sg8iFm
WwJny9/o7R3My7Dtw+BoCg1KZ1MWXuwkkycCa1caGtCKuT731cDcsp8PhkaYyJjT30+BjVbjOc9w
UWTqoB+EkfVHf2HHghrB5lH6/T6dQ+3QacN95xdyt275//onytovUINq7APtd6HtXw//e/9RXL9l
H81/Le/68fSvD3nTnyt139q3Xx54eRu106fuo57uPhCNtf8Q8i5L/t+++D8+1rU8TOXH//6fb1jO
csQDtNq/tD+rkwX779/mUVy95c1b80/e8qeg2dH/MGzHsmiWGijpNfFD0CxU7Q8VMrKKEYNwAKTN
f+madXXRNatkB/AtO4vo+Yeu2fzDcTjUsRXDpBemLv5fdM2CmfCvv2SVD5BA0CglG0gAzd9NEhUJ
2SmOIPNK+P5Rxik6RNp4ZwtZyWmm7BioXInzqdwLsFD9VdQRi66TawDAwSBWqLNscpJmUlYaM0qP
63OrQXG9t3oTfzwsOFj7tjYO64u5/xpBwsHsywhMLGKk9d6aJlN3HQ4hqLh/Pf3jtfW5dHXq/ni5
LRp64jK5qtFFwiKwybejS+AZmIYyJXrps0LsUmdDFiDwX4PsukRNUGqZdba113DLdYD3fawbF6E3
m1V5qJGaofkFjh0AbRe64g50Lq9SLRo9zBPf+rar9pboQ0RlWXOwuxqgdmaop/WmQZNCeG36JDIo
fNOa9KWyv49l4K770fLzndLayh5lUnn6kb7128OxlK8zmBmvmccbKwWGb4TUkdO5u5Aiu5TdfPqy
AlBAmf/p/UwNHXqyDZmLKtE59S0D/g1SHsr59Wm9UeZFgLXeNdSuBKcaYqejQuv39AHXELB1M9ab
edm+Hw/ZjpZz7PDpt1yw1bO9PtcWgIWHtD3kceUfKmquq3c7hnhFoGF1tJdGf+jpitRRpkLrovZs
NSBxuFEBkYmCoKixpX7bZmXABCxVdnMf3o9ONJ6K0YhOxDlGCyDCjGBnMQiBwbVQeSMIoVUp6MHI
VaoV0fPok73tNGd1qTJEmdyhACkO402g9M7JqYgzkdBfvbyTFjmKCK3Upq/AKAOkqMKtyBab2ozy
Qy+1GOsac+HVbDwIo9uWlXh3CPtbPcurL3i90UioPKg28tTFRxwVhb2zkcb8lIS1Wm1XU/p6r5gM
6n8kRM/6E1FNios20Ivm0CaPS5j2EQZh6nQ7O/SjQ47Q60CDx3OYZiNlIaF0WoKRhpLrfFIA4VDo
YuCojmsPh+M3p6KSEEeIKLJ5hpX2fekyCyYEeMuSevMxNi8+BC/EBohVdJ+9233S4VTtuASpnui1
LwriWw7RenQLAdsBFd1wqkwxnMDrT25ZgqjGm1a6mV9jIljc3OaavLoGhq27wUjob6tleffb3766
8kHtYCTyCQzdDKjo1jnWj9nW+tv8acbnGwtfKaeHxThW9s5Rj5T/w92ZbDeOZFv2X2qOWmgNwKAm
7HuR6tylCZbc5Y6+Nxiar68NemQqMl/Wq1XTGgSDpCg6JBEGu/ees89no+pooyGWbplmmnPKWN/6
8Fsjnx1RDRY6YDCMitnol5nWt8tI1XIhIJSsgq56FgMw1km54uA26iXTxLhJOz/aRAUX9DTewWGA
9RLkzJ57QKTg0w4i27Z6LfZ3e/8Ep4bP7xxABsHUXHrYC+YPOeGfA+WMVyBwDcYA314H6ypOomZV
K6ffuTq56HPCm21TkFCf/RX4VuUgfEYm9l/GcpNZ4UYbwh/hyAcUrcG0ziRBtorOCIpGtIBOzCRH
tZiSsgEwBNwYa765B2Dd792f83pDrVEPEa48qyxnDWZdp6wGE1OZtRJIvaIKCG4wm5/jViF1sYxm
rRtI47ymThZ/DinNhl2tULDPa9D9KRiCcmFrmF1V9mF0AFet+Sb1MnVAUUd68LQsqrbcubWDlmA2
5d8/C3/u2jV6jE6o3d1pD3Xh3S9ii0FqIA+pfx3H0NwD/CbncvB7eMUOM3Mz9Qfy09QlghW1MfVu
JMHPWMWWd/UNzCGIL/nNMlwYbQrHmJRqUOIvwrxNuYatAsWPzCF66RnD0fv6e1/kikg/DjSE/6zL
XqTJe3z4wm3iYodcWwOe1d+0GItOlKIMqqpzXBrtsmK+vMRNwrDCdcclmRLgw6c4XDWDCwwvaU6a
KfotRLfugN4VBNh8j1iZeTwraSD71cKe0RrGTNpgxMGxzw8Ds/sEZILTB8YqUx3+KRlHLHuu9Yvi
xWD7ia2nj/T0WG1K4GgHKCeEmiVzIOT97v3GnZ/8c89syU4XLJtNiOwI5yPt33EGLdpWMPsJyNAw
rfw46VkO/a/Lj10vqnWpwWvNpYNWtZBwxkcWj4FE7X2QD3Cw5gUFR3xyAItCiBRFoc4KG/IpYn6d
PxYYc5ASYzzwvBsO1l1DLQpuS0p+BW25dxEgEb/DteD+3CgAavuZXmNRZp1vPXfcGrqzdxmtHpxa
MW+WnPHbwK8eSIF297HIzmrQhx3GGgi/Gj5/PDpc8W0MN+04LQLLIfkpNfYkDi+nwA63Na86JpWp
jn7tL2YVLB10Y6iCjYAwpwOb4++TN3Cg7vfuNxEboS1hTgfbX+Zy9uOH3SMNF1Zi+yJjAii72o7y
BZamDCoPNEpOgfsNbf+EhkXx2tlot+N524OM+a+bYr4HNyrZz4gFN5jzK+9fLXzBsrCUefarGfqH
3K36kzkHs8DJgo5mMkZpjMek7DGVu+rDjNJF09HkrjL1DbT/x4h7bEvgT7okPs+iJ4c3x8b2MrpP
cIuNrUHy06od3UMcQF+CMZI5tEoCImKWaf9tTLN2DSbq1GiVojsHY8CfT2mN9SWy4PU59bdciecU
xcQiAlKDxGT84WTVuq04PTgZF9MYn2XgZFuTNnXn2eY2q+KGTov/mtOwl/007jDdbarR+t2a4lKO
k7PvAnM9zC5TacTTa+OHkpwVtbFmTpXb1K9CxYjfsldXDvklZ49njRh7GQIuqHkp5yf30qbQXeNS
YS6I3t1yJu6TamGxf6Ifw1A1LvIdrjKFYEov5h3jLquZr2WulKtyyFZlW87XgY+qbPGLM7nay9JM
l7JeG7shlea1jsQLRgySHKFX5NUDNrKWtsh89WFevEBBtiiCAUQQFtsNYJkOECdjGLdHQTfY+XNs
YtOq4h5r3jQYry3XJE/pv4Wd0yLJtJ8SP/FGZfWqaeBCBxN5F1PA7m8Qn4bi/7Evnw0jw1XSqXAL
S5XGjjJWyURb0x8msc6neA3oZxuqlpPOCI9DtcfbAuQoFMUstnsfWuv7OPbGTUV5tKzMRTd41UKY
zEJmijTd/6PpNHt/jHvWtBZlrus+mID1wHDiggFW8OGVzsGWCXRDOAAQi+NsZV1F3iWPAPcJS7ZI
8+lIKAEKiozTgXU0AL0XDi2KITkPAp5owMZhozkOFBEZvph1jf98nODLFjVi+BmpmyK9REC4LAth
bRiWrhBAEuIUFW+q1DYIiGYfLj1FF6VA4zoZI2M9W5EHCjFW2hs/0pH4AelMxGPvVHAvSu8tHQlc
cx37UkS+tWAGZ9KItK00WbtD2Z87QW3fkYVVjQZ+OU9ujMl/y2gTaD5Hqp678JaK+BgJABisdA5C
5sZcwE1/sUE/ZVWr7yaKUPJ4yqu0jBR1Ed1OBIH0xTAYMPto313+65NKLsdm7YAo5yPqvogpqFbV
lJB2lrElbatoVTGRY+Y87UpT3cYwSlYuIT1Jw0ARHsNnGzYshHafLEkZS7dCAU3QdGwLZb8bAvEA
Zwp7Q4cgJMttD/1fQApEje68G1qm1wRWAyLOoJsxBnEZAobBNewJJaRd2+fqqcydT4A828rgB9db
b2NlyTr0y28M1H+EUcdh9163BBiH2YU/zMJ0ox8ATGk/qu4Nx2/2w5DiQxFQ0VMubzyj+84IlhrK
dRI04lCmQsddGUihxooRTclG28+H/FDVczr3PddbDSSz2lw2KLGcKiAgaX7B1839RV8Pi/t3fkW6
/9uX7y/8f38uj5uzr1XxABxfWuyOwpmUZM1XXINsGarl+fH9Jv7nvfvD3kr/8WXBnnGDl/mMCKM5
pBM7lPs9KfRqH+q4q1IBUJOa4f70/SafX/X10q/n7veEaNm9/R+//PU2SUnKyf3h+JTCE/hz//7m
OsED+zHSF/cvf73wb//A1/uoNJi3i7ZIqY7/+QOQp6i2QSb3U6JI6Kvqb8l8jYvv0xRSW1ZpA7M/
u1fb9yfvN1+v+XqOtt5Mf5q/8T+9hry8WQwl3zKBcOPrZf/22vQ+efq394/mQ/p6rugq0IV/Xvkf
j6zzLUDdHvE4f3s7XIESkkByq+zGmtZl715pMPabwjBJuG1pkXzdiHnXdX9YjyN5boFEEXLfa6lq
bqN8ff3P4//8Nfuf73J/fdpgsJZDSS0LFIg9OUdHnEisdHrT91I4K5IULeZcFU90UBdyqNH/tzjH
EPH+RRm7P7zfxDPE7OuhXiuII25DPAvf8HVTaGG6FO3Qo9z7l2+4f/9/eo4zBtbn19t/vUb3/VtV
kc2sa5iRo1xx0xS/NJGPa4T+3vb/684jw7+5sf/f8RR+RjF67b/3Hv/6pn/AFMz/SVscwQ7bC8dj
XEAXsf/Vyv/1PzSfTFuaiD7aSkfQhJw5C/9IwgXBACfGhL3AxNG6wzP+kYQLggHYmuV+Rev+o/X6
18Dlv2MqGPM/8vchgknTkfkL0xfb0+3/CkepB20gZbA1jlpgPEnYROdgUqhlLWdT9v6PgVrsoHcl
8tiM+IXSjCfgnCB7/cm43B91BrmAeebfUCHYtzzKv9dQ5Y/3R84AsIo8RiDnVfjTzvVfhdneSk2z
TxHJJ4ThVBmq+iA+mL1gIBwBUk1RqLWYYaBaslMenZy0zLqoH4dBvVVZKo6uUI9kqocPZgN0MUgm
C2S53h5M14OM1eM4cOxrC+nqsXBJ/xSzEAIoGpAEkniCo0yGnROZ7YNtSnHhGn3PVqSPRLDmiNkh
dhC2Z1MfIRDBLzwoVKgRrEiyQIunOmWPNQaeuY6JwNwzjkKz7Vr2jV5NvHRxnqnA1J7yBLm90+q3
AVvsMXY0Drr+Kcqwf3IxBW8Z43crMqHoZJnje4j4Yul3MTommAQLOxfNxjaHozQjeHVU9sDZdCxY
IUnfteefvDluk2yRfB8o1GP8+Wa+hOVevJFOgBG0zvIO5PVs9VAhJW8KOe4NCaCi7FB/2WHxi3KS
TEZaM0/eJJYdwIqtUqmLviLRH0ozIIp2XtwItUrXId2HE6jQJ6FHwdZEp7uk0Vk8FMRgpm4uToMc
d2UbQ2tpYcVGlrPsYNNsSl5+SdyV0sLmGpu/i8lA8+YntrMyoSZD8db2uheKq5j4s0ROePN6PcWF
rR5xubuPTi+3ozDlxa4BImm0pPESOs4Niv1WOUlyjqT2TsRgspbSr/HLsOPO6tcwJxbGUNPMwiWx
p8YQRUwxibUIGo5D6jpLE7DdHogPvWKTGiyhniAtwri2FFWIQGA7ITZgx2M9dEbV/1+4OAYThX89
4WzOM48lQfdMx2GAwNf/NvL0WtL8sGo3xx7QBamxSHHzQJ0sLiQLo4vPjM2iPcbUJ4nvYl/E7Rus
2XaF+BS4VJgH678tWH+tCP8ygiUs878cka0bhms7ju0Jn5XgX49IizOr0vBHH/0w6vcZ2swNZQB9
sKp/7GYSqg4PlXOyTZdeJ95zQ9duQeWQ+wSH14dSjhBCLIPawKmWe9c6I9A9zoPwvQeXhZUJKHne
v7n83RBIJeGz/7NChUthAJBedSTcGY4HIw6Ty7ZIvGCdtM6ik0pjTMF3lGV0Flg4a8wFG9nxjaEg
HRdYFDIDs+33VuUgYXY1YyGdbsISmJxVl++IC3X39QzUKqoHJtnAs6Gd0UCTKCqacLjYOhr+IP/B
sNxBmKsBJUeS3thT8hx2Emlx5B7dwCVcRkfQmqaGtbcNcU41olwFRjVMdQGD/yqSYF6LJxPZUe+H
46PXzM4u/RX7tH0q6c4gcrCvUxNs0UkRipIwlPWRzUt6Hs9MOcu0IIFw0PdG2D8O9Ld3kcQKFyaZ
vbejYW9obr5T/e88sOS2TroXoxHRySMUaVlbmlqREn0ZC53T2NUJRAqTk0jmGjt/y3Mo3kgLnTX6
Y4B5ufEBSJO6rpjENu26b8hjMdbJNN0nPVFBOYZWTSqykCvaGow3VmCLp/U45Ue7xbl4x1w1qaVu
hdutW7PYc0glMlLytD0mn0mC4sWp++E0TB14vNkNXHUQ/xLXgHmoPl2/L5Hn4OaU0URybmivzZwm
na65p8hJyiNoAaQ4bQtU20PE4qR7w+ED0snmjXBv6ikw1nPhLLaoFOqVlBPGUGIpVlXHmybzOdI4
2m7SScBtg/GbilBHqzHZSGVrlLGjXx5r289XQ2sGaNoJx/Ern6BQgWA6su2jOY3P/EwPpL8+oVr3
14kdq3NriEs21TAsusG4ZOTpLbt5+OZ7+g7OH8kIPoj4e5K4Yb6iQnGWkrNjqY+Bu3HRdYsGPY5Z
+hKfsr7DY+2fnMC9RbhHNwllCQk80BFrXIGn0IkfQPJo1NwvtcNngOgauIBW8AEjPd6G0Mmayoho
GcVA+YMnrdOCZRa59Rm40aKDffHo0EmhIF4VfgmTeVDQ6KwGiUTnKdpO9Rrx9nNLgMKj50JD0rgC
MIYfzyNNmcIeij2mx24xVM6TNRj2w9RtEJojtbAYQNQmBJUJt3QaBxDO3dfSQbynWcW2gZK/rvHb
QfxYVfhSDPr9V8y37XJMi0sF6n51D1EPivjVNAo4kaLidIjMdJUQl7V2owkD5aisRdXQQZWGv45a
ugNEBIPANtkLoNgFiRSkm7wAltFylaqHxnkKGxhCtUYwRJnd2JO06HZ0e+XHNQz7cfDXHk2kUI0/
7KprdrYVXhNmigs5q9Vi5ttDXMTb2s7efc3GCzivPPXUvEe6VyLj1Ui7cppXVfgvbcfIg7iSfDsU
Gjmb8++hbJyjnmgDCSvFjtm+uYWy6M6ltUqWjnGVWIfZAg3uIgTcuxhg+a18IdGMMd/vdXyvEXLK
KNOcbV/ZP1GM2BfrZz6ZpFULNKCMUG3H+N3HOZ9FVLhOG33GbSzW/pyAUAD/jESzI4gd44Xqkd/B
0L+vcfdM1cZmk9G61qkalDyOMt5lcwmSGw4D5L55L/uehMF8Kao23ja6fK9yhoaNh9Zzqol4SRQZ
FWOiAdInvSiZz1yClw8j/vE1ISX4yPoCFeCjE1juptPhL02Dc5F9gQRiPiNz6rZojMoLYtVD1bKh
aloqGkUEdzmV1U0RYBDOOolqJBSzlmO95sIhGBjJX7nptZe86xh/dbMbsboEjcFIQQ/9q+eNDZhX
Wn12j+BGWd1ppLHNsdGiy62DqMV7POI3xoqePopRO9rV2B4z5rclKQN4eCva/djz4EHR0WLb/ByQ
gbUrKviT2eSeIALWdUx0YoITBd+6eSbyxF60U/TX+DmlI5Z7k34s0t7ZjJ37u8dVtYhkCoPCi/Wj
KqxfRMgmwLDQmNsGmV/CRxri9LyCXUmwTAKHvnPoOVg7ws/UT4tbneKxD8ryTYffdGis7kYrCZcs
i8mlyRyT0f+kLbRqFmCiUsxw3O+lPmvuJTG1Iaobrad5W1xSnSzsVi8gmGaHNjOD9T1NV9pYwIWV
fWhTN25sAWWGXlF4dUP/PMY6G7JMtCcyC3s8x5KL0QN4fnpRremtwOdwmnT4kCYL40iBzR0PfnXp
9ag+g2AkyS7sP+j0mUwYOAmVlCYsDHs8gqc9Cda0DTYF5ub8xpa6GnvEaLLFnBdxgbDpU9UWUCxN
42S0NRq9btNkWMPx6NHAVSctYdpTxu7q/qhPNZR3JK1uudQUK8kl9ikzo50zTfoOiH28LRBLqhzS
Ap8xJkCKtdwIh33SmcEtBD6m61uG3sE3fFqEVZAMtZGD/oAgpKf/R4jF5HgfGWD0tRqxUaD0Q9tO
nvTs434Zm/cqmDmF8wIbz0ttFybVWkyOvvQ5lfZGN3638inC4xeojV0Zm75FcxomLVmeDGt2UTOH
bESPUnq/0ozrNpkVhPVQf3fYN08ZW1r2Lc2nkUCX9FzjUlnGM4eTkCcb/xpCXV6VcDBhwzPq6N9u
w7B+aStDoJiDwmwPgdwiWp5WBKGVZAIQdTL1w2vad9WKpUiP+3WYO3PCvLYnRvKBluvvWMclFYFB
0/ms2szGbgPecjXHYMP0+RkKqHUpYn8rMpHjWQdOwhUHCjt6/uWOtAYzt9AeuXTZYiSXvtGvOsvu
zp5aesEYXWjOZu7e8fM3N8MBUsfiNkU11u4m5Qo4dDbih65m34n7xPGxFusm9sWExcLKoD+nmjDn
KFb6dqH10rrm2m/6FfIueZ0J7Xh3E3Ja4NoSk8JNV+ifZZLwci2iAGvCkeiPVTindSSdj6mGd1ia
k0KsVjdLbbAD1mF+kt1QY96WLX53KZzy9KeAxLcxPRYZbW6kXahp0K7FJBXU09QByNb5hEFQWJBP
Y6+DKB920UR7LPFMUBaEzmTYozZVz1DDJTkIq/eQgH6G/TIxUQoCMWNNFK6wAGudCCN7H7vINWYp
sR931dv9U5kz27uqPjoR1EwsD2nn6OJzBPtOtcEO/COiQsKm2pSbEjjxpvfZeVf2WG0qtyaBN3WX
PdAJiMmwRTxGpct72DFHxuER0bEK2dOvOpJ8tomCajJkEKAnqz+489IvvbZYhxjPoDOk+9LvBWUo
EUhDH3DdsspjWVgTit+KXJSI6CAizna+lv8gIa+9MADsXMEK5u1HaCprK2Vr3irxaJGwt/a07Bhq
/s+hM9F3NPEvOy5/UOLax6Gt3R1ZsQayYG+dVHW6GJoEXHnaC8YJVvreT9gaR8dDRKy7XOQ4lXke
gpccSzAynbEoLMZwtdNB7DD3llLGCX/GD4PIMyT//tIaTZNOF0SHuOgnhlc+2VxxUK+QE3koM9hb
OR6c2JJsBqb9JvTjyLsFthty5fHzLfSA4OS8e6xsl74wHnEHHUj6rhdZUBC9WhJO5pTlq1PG+LXx
wyymxrUehuF9JphYNxBZ3o4RyAR60Lz4DOScXNsZGjAtrI2Y3Bq2H1wrrMNPPFH6JUMhuLL9WqwK
hkfYxqY9qfbzpDB8q3OveWIk9iS9cdt1NXyukTBYi18WuubShHUbzrN+QtddEjC2rW3/5q8SA6pP
EcGXVrQKm709GT3j68JamC3zYCfKb12dvAZxKZamkuAxxHwW+GKiycAC4MN1CtLWOjngHxat7R6N
NBkvcqeKwjtnPYCvktHOTm+09kSq1rnsgvTIgX0Ew+TenMDMiQOSFImmo5/ByapNWrO3Du2rZFaD
9KEBIFlzelt5jOv4zDo/LpRrNgS5ygt7gPTkOT3JhO3DSH77BoLXeNVp5BhunR0YcpI8XSQGBoKK
+j87O+Cej8yhsIX7w9GpbedspE77ZzdXwBshOpGk+sDFPiqoHLSG5oFk777OdSveAqT3T/qcA5V4
xvF+w4CvIQv1IYgMHajC7K5gvOS5pb4TpH9vIcN8ppgmD71iw2iytxqcSHu857r3Tau27dx2I+GT
xtfkZ+wVSFPyG3dJQWGQ5jeqY1MyMQq8FPzVADAyJrrjeL9XA4NCLMaQ25YCllWlofsp6xM7NG9n
GcZDDEP9kf4kLJkuvxt0wJwmZJObPAfVs/sAg5ZeOVfS66AjiLE6isfKTDduaFYPddoD5DclFh5l
DOxFtSg7stVPiYLhYtd4YGwMdOeHJjPQ+pgSszHDwp+TSOw5mzV/pAFq7BjXI66XWriE2BvXucsU
KXgLkOWfZDSfWYXwV3aXeIfOoYxQbj0siYvWnvu0+MZOt9vG9yzLvN6XfCSxMpfBuq7i8cHIp4Z4
9yAmLbfOjym9h9Aa0ketxOWTASkhMQVbHhT7oxeZ+UM/N720wbqoAY98R3DaNu7C+JkpmnMoJMei
xXr0zCo9ncYy/ESJGbtPeu26T1HdsCQYhQDd55C57Epzy2U8uc0sjti01FEvMyqVhrWRfDzauvV7
OUEWiR0ATZUgPA+5inntvOBJUbFvLMdPdlnUactxIBEd4/n+/kMnVropQ79gIGkSVdcY5/tnRRrG
nmr41rMXvlZVhvd4bkJWpkiPE62MlR2YkOqJfmWfnO3qQD1MwRq9VX+l+oIykLYHIxnILe+9kf2y
m+D/wvSeEwYe1S+TC0CwoRtwbjTxGLjs0mrHQAuj6Ruj9u1TfZbyVzJFQN17liWXWB6ae7g9VJMn
24atF+PU2D2WTtAsR3/fOX6Ij05f0CWcUZkJ4xsvDZYDxrZV6EkE3CE/khEPCFdK/lKt1z4XbCh2
DaP9XdtMF+FC8ouyoAdy3wVL26zjC/oG8BxzYpSlo3VjFMqMeOpzmyFvu5xU8Jh3NCNTsh92BJL7
XG31YRtNxq8i96tj22fZKprjaTNlaJgHrFWR+PkxG2RA2xWTLpJJ93i/sUtyyKa+f3KU6R5VjwNY
kQO/u29APK05TCGolrYdjINlQLRF2rcvTSdkaM7kuxYl64VJJwa0xjT1vyq/eESEdATaCBIlLj9C
q4WKTW98bXKFwv3LAJeswpamBxBSy9trDr0fPRlcPt0q3tiWU+8CQAht2r76Wf3SVPq5MwBwFfkZ
lKEiFzYJL3lhGCSngXcagMNwycA5MbKC1mnrXZFxgi0mAbdzfZLG3Ck9+ZhfHC+2jnVTPTSRU+Lk
ar9jG+T89vsz6k6ARUNo7x17OoCveA7yFAEAhWTZ5tSNXf4dLfy0bFuKW4amO8+WBXgefvx2niGW
ovyAzferxBuw8dtvGlFwkxDIEaz4HIR6vRk9tjt5NkzwwwSZmKUmliMBmjtoNXHYEnbg8a8Bw99X
qCVPpaZusojisxMW36NY69l5+h/OXOLBVsrmrfRQKAj7MzKcrkZDfAP6wulQHFunp6eQUKvbtUm/
KeBDm4cCfQjt7I5RzYaFpt1kLONYxCR21JiMHNcx6y11nLnx0Lit+kxbY7McX5KG7CODmGcYfvpz
6FThokWFSYemhBY5//3Zuo3wOCZ/Kezqm6ZksQUCSymUqWRjiIZ9s/U65mzCxjwDJm/w54AigZBr
pi8wXhjH2Aap1VrnsQCU1vX2FiuoTVFBI7NJMe23RluR3q0DXWmih2hc96kJBkvQs2EnOFxhVaNd
aKpt0AgJ8Gz83ZuiPpORAUTBKzcGnc6tCgkTjXSiPnEprG0P4hO9JDI8ehbCpnNZKkk37ZqiWWlg
FegRKPIfAhqVVWw9i55yZqjcYpVASlqGnUsgtkcMlxltKRN6kDmkdN5R7vHIwY2YZHRf4QZFd2Ag
Al6x04kPa4vglX2vrO8e0t9LY4tHcEPg3/Xw1Ykchz+tD6wRuuFKljLc2W3wmZLRTD3MNUvPmZXG
dbD0nRrWFc53dBX8qZZpgk6FlgVFBp3h3xAV6pOWhdpTx3BHlGQ03ZspXVB/Z+zxWA2pWgPnw54x
oVbJG3M5iiI55K8iohse8ltaWA1bK1uUn1aDuYdMyU1nUV0U0JjQxYFLMCL0wZNONYBWboeYI2GL
ZVzH2o9WIvfY/sf2NhvADbqCto2w6e/Qf+/WeR21QNb6Yq2J97RvIcOWrDu96RY3RRYbyTIHdl42
qB8E06RCIAqaW0GJYRfrvobxVH7gS+nffek8l6wcU8EgKgnO1qgKYq+JZPEgMyCF8CkzDThzJhmJ
rl/06yIzZlccdJ3YfJaV4e9DW8bHoWtrGj2TOPA5/U72uhbTBb137i0+165d1xdLxo9/uIpTfoUa
B2CxNKNlFAf+q/K9S0MOPG9SsYA2vUaEZTst7x2JDk4rXRZ2WxCJevSfaBJ75l9h+C2JW+jEOolH
nj3Q8Z4qImZdH60tAsmDD40Z1wdFpS2ipyJEsGzVVkgZQ4K7AJbx1I52CUXAL3GyVdXRnW+c2D1n
eki65LxpiczhBqRR2/gZ5iKTj440vEnRNZL5JjTahOP2asSJMeAtE2U3U9507/BQIyHiBPceyqTQ
XkVZugvZ4BE35kgI9Olz6GK9k9K4pUYarVrrt6cR7Fq46t0KG49uhk31VLvTupfm7FAP3SNt0mvQ
28VhSKEDocJDJ1iFhykR7+CKQOiUVUL3YAhubR9/4/r/o6yl/5SycjEvqd2VXXTlLp3sdknXJnsW
Uw0tNVHLKSnm9pFvbivmpgtQ5/SQXWV9iyb5M20pvtkVGQczgSBqN/mwHVJcrT6GztzrINtJo+U6
LvK13Yz1KhnK/HnS80NtevleajHat6Fj/hswYk2r0nlhC7RTLsDtXimCdDI9OCddQ3/GjIGX9KCd
fG96bj02/YnP2MB31a53XO8qk/y9qXo8ZLr5XNufraeLlRu6+nVK6pMPd21TmzGG7xJfIyIu42RN
8kU4RbCxGiAfCh3l0TDLF93j4+xbExPNjrzzcJi+Z7Vo15bz3SpTwSW1J/o4gMcDGNacU5hYdlW+
BUOTHnTQLQl9TcsEXlhKxpFMaU+Tb19DfBNMZPXhG5mXv4N0ohyk63by1LDRWUq/F5X5CA7FZ6hN
SC3o5dmo7mvbGF7dVdmKLYpz4uwwzkmsdasgkCnidna1UwzoKIMcEBaR9ziE6E3hloWbKfWqTTKM
I2L/6LsmR4Ckqgb0mmXpEuqjdlCZ29CMY5X0JTtMUcTeBhlU9VZ1mXf0Cata3b/KNZO5qE6Ql12A
LEcVXTJ8XFYT9YTdLXrPGh+6nCIt6cotXIJr0EVqDy7XPKuMUE0x9lfOw3jLqb5kLKaDKHO6lyD6
AKkvl6YR2PvAo2lCTdSsGGFVZ9sZ6VP77OW7AnaNG7TJN6f8HKMQc7VW0gRHLscaQYowobPwipN8
OA49FaNWezfKN5qwjACnZuzWQM1J0RFyk91jQ7sEk4Lt6u5qaPLTPexzckcWrolQw2YODu3z3Drp
xm9zRp/MY+00YYfvp91zIOPmyeu/gTq/AshjtMkyshpj7ycBy3S/48lbANKQT4Oo/SPNnKs2Tp99
V8jH0FrTwCfa3K77BQFUtBiN5PfAQrVqauujMPVnEQp/4QD/36wGG8DS6MPuGUMMj3KwHuw23sgs
0regqx8Sp3uySdzC+lWsVQfoGsIE/SYN7E2LvFIzQP91lBK1Q02utWdJbcvvst0Y2g7er4sqiNMH
GMWR+ibm1wbSprTTjVcQNwqJqAnUzU0TiQQg4UhU/mnoRsjsYTmPUoQx9Ruj8OYIJP1dIkhcMnz3
lpgwOOlJkl80WpbTEwftRUESZ9U7sjuTU4ati50CJHT8hejrk56nwTmKBLSG+V4Yaifc2/5eigEq
GdHmaoe+43sfei99SJfAsQJGYnUUMtrn5n7vfqNNrX5QprYrsDtfwiKP8B9Fn0BYUh1QTR1dqqDf
t6UaEajMz2GEiy59SxSGJMEVvE6b4FHHyN2XLiAYix3Y5X6Dky/cdOhx/jxHwK2xaaRNwJw9JBfY
NMmFrf+0D6GJp0ORXL6ev98zdPIngfmIBchOPdZop3SVlxwcUZ5s36NCK+tfXMhZYms4PuwhESlj
zF8lqOE3vL+7DFUHc5yG8KomO54eS6offB9w5+hz9hhpjYA12ykN7avtFYSdToTJGT6bXx2Z+lrz
AOfoJnZeOADqpOJqZej+oxBkKY82kCqiCEhPpt9HL/6a85tdaiyCrZdd4oIOmRWI957Ka446eyn1
6nfRx69WH+2o/EmIpzVZ+yPFc00rR47WtrFi2u+NfTQGRis5phKvlJB4c8bT/WdRvAmhPgyGf13Y
GLu+3poGEFywPxky1pj4qk0TipNPGOua2o5dmyCGkES4x5Y5aupgXwp9JHMTnbOFQRXnzox2gU5D
I2UgckDOpvpHMfgtKLnO+OEyL6KSsg9lP7jrotaZ2iicMn6SXiyz8Ja2QntXdNkcHuIQfAJQbDGo
nW2XZAY3hk5T+m0yssPoAo6cDNiukefeMrIfuRQ3F2dSG8rWTgWLRqe3BgGNcTScU0J8gUvNnejI
6W4BLXEQzwGAW6DB2m7Ihuib5VQuuhX2ByQc7wCU08eTGWnqvCEahreZQqaPRTsnRcD4hvc1h8Z7
Le+pZ3NV2O5SqOlkWf/IsCNBsCULQaFbJjEAJry75jicFepl0LXjdfB/pIOfL8ISl8FYlmJBwrCx
7H3oMuaGqRX74dyF6d0h/GaeR5Fj/W/Kzmy3baTbwk9EgGSxONxKomZL8hAn9g2RdBLOU3Hm05+P
CnD+buc/HRwEMGSnO5IlsmrX3mt96zvZip+o84jg7uWzVzmbeI6/jwbA8uW+UCBjkxgDslU5f81x
ba1K0k53kTs8ZVV6KfPgkdlxvTZbaAZ6OtZbWwUnUzjcBSGHM8ud1shvJr+uyatjTOQ5LS2eCJeX
E8kfXvo97RympiBS6dMBJaF3HG9kae/zEPa5CIqdXRUIsIem9PWuxdGaPw993ay1rj6ZyeStGuig
nLus58gkGdCwG92vEvASJl6tUarPZpkSdzKAO9XqH9LR95TtWzPV8T+06YEVnmZ8tMUlxidQAGjM
5/rJVLLe5rPcugGDJKE5jx6+gE0cOhX9X8wOfUhaWRF9N0Zx6xTdRysg1r6IAEzIFuFV/MOxDD7I
uCNuHEm2A86882BUtIGOXQlAjymLa0ODR9gwa7I73iHV3xlKvvG+xtVVjBoXuM1FVbYu5TyZPvCP
fKbW7DElbZSqsRA8AFQsNT6fBXLid0HBaAB+X9Q2e86cBVM2yRCmommfEscwF8MelxA5QVNya+zl
TJpKA5skHjyymtlwzHIADd6oZ9ukbCaBq0is1u/JCEx1kJqYhIBE5AiTFt/DQEAJp3KwsiNbRejU
51DFqb94NlOoNNhU13ltE5fJ5Rwjb/ITt1ob5L6XLvg7PCckeGge0L0loLQDRRL2BbOygv6WZ4gL
41DcM8aMKtcGpTR4+rcWB0ls1JT2qcJVAhoM68d32BRinUMsWs82vqM8+FR65j7L6aUoQ8EF6ZPn
jkT0ldrmpfVXHmZMV6avKJu+pqxouAxqPHUIarJG2dsh0N/riZYPHQxMR+K1G4CnOC95Z7TbudgG
pjvuHad9KHNGtaBWH4Q15evCICpuqTetQba4nfqVOVPE6+6Qgs55V0he4L9GLm9P8zwNcQgOESUl
pt6jjPlQ7cWHRYAVB7vPSZJ+A3GAn4PFuFCT78VDtNNd72UaT7UI3kxWog2a4XHrjtaTTrs+cmku
Wy4n3zj9Apc/8sPK/Ksqw9eOuy7xsCIk6UihXs7vuZf/cPoGx0B5CnqC1yr1ltvdArzrGTXM51IJ
WqeRSTMCR2mHp2zba/3NIFGNY3wQP8D4+ZYHRDVkRDRw+CjP9Eu/ow54D8t+ONit+7OfvR9gRQ2/
xvo3KFf/E+Tid3Ga4wj+GJ7jYZN3P8Al6jIXbpKRaNKlKZJt93Nl49RAM5qtoyEUO1NEBW0J02Lt
D3zskANzwoeUg/6mI/XAt1K7QSxpR7uQ6ujftXMG0WYftHxQBSS6XhuRLwSMBRHxNy2fFcyREzFL
IG7YFQe1tL9sL263TmT5tOjp52feAzEf8dLRyta9G8FSidc57tiNZlCXDXPAESU3zm2HEtWcnv7w
Aj9EH5qu5TgkL9pLYAZL4R088LcXCFbH7hovDLBfNlB/S0U1UURQ4GJtB8cLMmADJHwMmDjqwEI2
gAzxHJaXf38Zv2mMeRWOrht8joZwPevDZ2iAotRCpIdH1DQMKWZcOBhlMbS8lzZFJ+lCbIkRYpIy
y/4gb1z+6b8xUngDyNnC24XOWTfc3xgpdeg5Fepg+yiWkXTDuDCJY9eXg0dQ6vIbw0AeUMiUfwq+
NJfP/sMzG0BiDK5cHZafuwRj/u2tN9wyKYssl4yg4vqK7OvYDtrGCxpjDx1yNw05y1ZDstTs/iyd
WW1c6zbdq728Wwi+8c+cgALCw3r6b8UIWmbuTlmi+gcJ3ju3KeLROvxJnvoR5rK8YYJQAdcxhcUl
81GeitnZImintTDUKPorGmy0RUFQMnTYpMLqb8JYMylQewR61izqNZjw7IwAV6EA7actqsRkMMtz
mDJz19oW0XUz7VNTPVZt1Z46vfI7hX7PEdqOuTEi8vl7jnFpNzRE7dSMJlY5gotzZUZo5Rx7TSs6
QT2RmDtG0w8U3sbL//fqdCVcQLR6MFwYMn74oMrCqnXeafvY0TeGoOGxpYnar/vuSyMWi56iAWw4
yWeF02b778/9++rGczsGWDKb2SeS4H9eJBnZsajfyVgwIKMW89hsEWl2fuVAdVzapv/+bL8vV64k
usOV0vY8lq0Pz2aDrK5RS5LoYGo/hrL6hMYbBird/dTIf+K4/fHvz2d+4JosF5P0LIExD2kxloUP
b21a5zWdD7yJJG05fox/jpJ4ZzRwMcpuaXYsI4K4pO0fak9VpQpkXnifg9KlCUgzi4GEYx1EWIGM
XtRklQcIW3CqgmitldLaLuTVuQ3lNWxq/LB0cv/wG/y+gLq2XBZRTmKCRx/eMrjkwTRktnWMEs1Z
07ModkmjbkbnhsfR8eCRGNoXwSDMhqd1QlBF7EAOHA4+ESNiF4VIVeyaAG50Zk0e4wz7wdWqVzOu
QmKePwWynn95bP4B9/m7oPv3xdYlhJPRLm87+/3H99wzh1if4Q8daTXQ4JdMOySoxz0KwIMRlMam
WIwOtMLDXD/9+7tl/Jc1jyvZsQUNaMeyP+6HDs1bnjs3j+PiHqgLIu8AeAN8UenJEEzzA9VPD0aL
vdVKWmZdi6ZWYRdfofHr/3C1f2R0LVef94vrs6ToSrG82r+twBBqCxF5tnHM7Jr1alEPzYvm58b1
Rzx49YlTOTcc9aHmEA/w7++F8/ut7eHSAThkOQxsfl9WmHW5OhCDY6Xrb/QEK5QjYvoi3V0usqc5
ZgQtZE4LNFhGOHqCl5goMw3l7rsTE2OeacY3BQB17kp57QVwtxAsGsnZakbNENrwVWMGl9fRMm5z
RIlRBdYx9DrjlOLxPEoJYtvs9V0rC3sJapg5+LfGJYSfLeizrDCMyG1eAwppJtuDw5B5m8TKn3rY
4x2AlRNDiWVpkJMJYpsVbG9VqGaNCSywHZlIvxrKdE8Z7GVG8Z7o4ZM5u8028RgUDkawDwFucKFs
YofEH6Kl7N0w1tUqrMgzFP30Pg5iryWokrQ8fVIahRtF7bnpsWKjx2TY2XCiSjp9XllgcM9Eozy3
YXrrmsjgdAZE+t8/sP+yYXs6RigibIXJAeK+mP3tciliTo8TEZHHcCB8YU7lDqXBtyRq3Me+1U9g
504qJaygSwwOMo1sV0VSvHRjIA/6rBgu04INgSy2ZgdW3hjoE6BlZFhSqUNXy08ANrQVDgXzDy9c
/n7He7rDKkt5TGoMpMp/Xudh1iNboQY83mWiEo3JrE0/AeLJb3mu3l1tAnEgnYeUXCqsTxkz6aK7
tR5BLZwejBckNDn1F2tWrJ+DLF7TfRaoBwlIZ9gpDikYhpWdvIZMq/yeKd+OTD4sRxWzhoaxluF9
EcmAvN7QcuskyHlcw5QMjzAcbvfKquXcf85viBVYGL3R9GE30UNmtnyycvE4asxCMvWXChA9Ew8T
MylkydzXdPDUMHlb7d0VUBtkHgsymZiWzVT3gnf4moPyXincYPuyReclzeHt36+K/2LXgfQlccex
oHITmx+2MJ382hkEgjxm7h7sZ3RpHOADyNnwF3mZWIVtPtGIYyQI9aeEMeEY6zFCFJF6VbhT6R9W
d+O3LdUWvPuWgYWItQ1y2T8/7DpuGFyqaT7y8Q4Hh/gGF5jwSFbYhcQGZP+PaVsQUlyhexz1ahvN
KNULh8FbHJXNuYuNaPOHt2hZR/9R6fKSllx13SbhiUrqw0tyZxNNNs3Do0mgHDJTe0WPnoEh84Y0
MmjPmMjrHFufHuj3Twc7a6F59eZJGI74Fdj9f25+HxOiTXCInBFdy9DFUrzKD2t+jjsHAibRxjIE
KEiNUByatt7FjAFXpP3MlKukpYbMPTetrRkbp+O1aUN1DVOSZKc6vzHXD/h/OmtTc9rlMBknJ/Cg
7394037fnWwKiuVQgrmJA8LHo1kmongEqTkcNUWMC95J/ZCH+hl1LPHTjB33NGDJjkDzfw0Wfqq3
q0tubVLQo7MWP4kZE8rgyE9RuKRAAXlbKeXm52wi2Gk7IvR9quoxJzrAvBCpXj2zQuREXsMlLIfK
N3H3nsu0AURlpcqfS+8tKNof+oz8s5xEsNX0NkdnVRXehvxlVNsJQSB3YXVUL4ELrkRZaDeEHLU/
rMaRB1kLGN8TcYetCTsCrHh5khGtbZRpW6tzHcjAYE97wyn2NAsE8iDb285kX2y6ZJ6u3NPgAefh
SG80QN6ouevSkgTgCMbC9y9VO7Xbfiqt3f0AUjLQQ/0q2vOMWxJ3SAHeckKC0Ptg7s1PxkQ5n6Th
p9ys3rCVM7mPM58ELuJJA/en0tGD9GJ21/ReHsJIkgDcdd71vogmNA1PsMOepxoYajnjjdD8AaXV
OTa0p4Y0rl04oqUg3OYhrD4z8E/wHBBWaKtpfz9Jx4H6ORYo2BOPUNOKnYDEsdC4GFnMHpcH+8aS
4x9qjt8Ou7Y0OOnjN/YkPMHfgKAFDhnUXM2RBDtOa2p9r6ErwqfwAG+1mgHCMP3/735pcNtjX2dI
4YiP9WYb6mbbjxEMqzRtt1ppPWRd750SElYPSW/Hm9kVu7YFirWosnLMPL/0CpKwqfO/31TmhwOO
RZnuuCY7IWYwqf92TxVYP4xaSYvRtPZCaFBBzCyJJJqkYYvsd4d9wzrYUfCgWR2Rm/g1ZkJGDrJ0
vNck1baRGhiVQReJ4+IbhQiNY3hgFULHUcupnTxG+XP0KBj/EXlGUMlMWKdMG78cR/NPK737sb1k
8bvYwgbwKhlPcUZdrKR/q0isjEmlhWj7GI01cZ9aZPxiGuZNQl/7/j2WReN4f5RCIW6qCRrsgkVL
WpzQ8KF56AZInlaZm0PvF9rrOKbz8f4lpopH4j5SeCqyfZafS62keUjrYhXCCzyaY8pAoW33AiEc
QxBivdMUA8W1I/CznhmmJLY4xjLRcmhl4/8+1FGmaCGNZ5zj4khe8uRLu/mZeyRTxCXRobIhjB5a
I6zifIR4IoIe2VImgMLIdJ9oFXPtBYFH0nMfQLiccyjGcK14OGEWYiBxLJYv90deE3Og1KG2MbZZ
SDbcHI9kEmOWUclzC1kVNXYd7jmLZvvRtnYmoYp5PUbPNagyk1UMxVz9ksOIlrXGLhCZ886JPkU5
gcVOjZ2NWQJ6cc0GqqKil7sz85f9Cr0gljvi9eSIH6ibGMtUmVXftPir0cIME3l9ma2IAlzF41Zg
0wLdUobkC6VweNCSmAw3nhKjN16KiFADtCw+XGdGBRkDVgOuLlCsNAYLw7dT7rpnh7xXes/BtiJl
/F6eEWRzsxJyiaslEC+z2mi/xDXcXyUz8IeC2fuhAwGx1p1CPrepGW+8lKuB4wuTeSRCG3JL2rMm
yu6cIH7icEGmR29a81q1S5Rc0d+CoNZfklD3diHaYWV5wTOe/3VaL3Es4IXZl5oK4jocc9R+1gNJ
n9m1ThDMlikKLHuw7cPdrsO2pa1CkG2kOPeIKdoCe/uEXR631p5rMFyNRYR4VWjFLoJ4uQobjtOe
DMtt0/yFd3bfgt9/GSx40WkdEj3Z0pKfSpmfUbksaicSe1OUZyE+il2LyHWHcwvYX8v5yasbZo+B
/YJgzPQT1DW7MscPmXYldstYY/4TvtIjumK1og1lWHs3i4yDmVv7kMM+GvUZnF2gjguKidFHWtTG
lyKXr1aRf3GbEGFpF+ErxRV/MDu11XpH7kVoYOULy4OtY/GvIlx9qjc/I5yldiYtxh8UWRvA2Aee
NOnUeONlrlobe/yvDqVOJJbrqqeyRqWOkezpbkydFlnuWHsvJvouhjD0MsF4E7IwdtfSICCs0JKC
RFHkVX0Wf0YJW+96l8vo7i6GFNberJ4Jkxbb8V8q+qqHs73zGiPbDRH6vkmHmlgkRGmY3HVwqhyu
1xlmH8qYlwGN+CoFbo04iW+zmiSNqDZYbXUb3QjdBacbELVEYryRZscQpE+abR67pAbWOon0WrEX
xBUyL8a8OGL4g0JKqq0eBOIJvQBPP6vnycxITJK6TzA3Zi8bDmfCzrt2iVT1yoMFnO4ZMkO4rlQN
iDMm4EHMTFgL4P/7HuvtZgG06rrnIyDI9lZYeoiGwmXrnULEtjoSSBWdaZZEBwvcLKdwbohCdNpW
ibTZtKhGNj0DrAfbbGjmONRPg8uG7zCh9kqBQg9nwWnYTemPioCLE9q+CtpZvChTMJxkCCvPXvHI
SaU90+rNfBqQZEA7idi6pUWmjVaGB7dvqDLtsH6hriVhs7AeqZiwrHjNQ9F2BvkvAO/T+gnjDjEZ
qmONaZo52/StR0PFGocTv390tAuw6bo73hJZTDcUVBFXwLzqB4fgJStyb0TbGNeKmwlepL4OEWMe
Y3zwSwN3OPa1Bj8VP3HIkKzTv5TVSE+uGF5SYmnYKadp01bhFQGx+5ymf7ExMGFthHtsc049nCTr
0MS2iZiXZExMFn3QI4S6eaPRvNCWN7Z6PYl1GhXZcYRrlo/HKY0drCXt12wq1A4kLGluVdptFLKk
E7DWp0YfySPwvkZdePDwycCfRAQ3IX7fxoy1V3YGI1OqPv+Up5+6RgC6N8NTjJp8D9n/yJQxOWmS
LU55BHxFRYWu0bEoKyuWlCctDbeVhv7DKL1r2erOdlS62gVp8mgVtPraihu/rAoLkCuetA6F+SHO
C/0QTvkntnwWKjSqvNs6jT6v6TAkoW9bUxN7WJBG0D0Mg3chUWhjWJIXzjQ1qVARWW5zqpBOE5fq
7bS64m7W5cVLxM80tDeTIJ8bXYDnB3KUfoxqqgiZd6eJKk9TTrlcE7pcWO9BPREh0Elz27qSujlL
r6ju+RiSCpAgpAcmwAPOL20XZhgFcIvNF0aSNNp0wgYN3MRLepfm44rJd8Fc45XwSDVQ+oPZ6eLC
sQWtGnya66AETn5krWiTTEJR6dnvxlZtSsd0zwjoOr8EULdFuqWTScZb32bTtqzT8SDJP113yz/N
UDhekySLaa/soSE74/PAKuSTKI0it1TPtRmCVgu7EfHEzZJCPtcslbnTFEQSlMVu6NthPSsbw0mf
YvEJOnddB7rh804mvnQkXsqpWSwj8bmNB1R585h81b1XO71Ycee82fA2GjDU+LVKa5WMQ/+MSo1w
TDrG5H8yZonk19yxURUmWXTwtNavA816yAtr8lWvbhwpv5txvXcBvh4MfWNRSnEwGr8j58B9mDeP
jmMQz1Yacm91zoVo6YtJjxtO3/Q2WSQLZWF2Nhvd25sqX9CcSG1D7IkEFwzGjhLN7+LZ3jeYJwC2
6QTgWpw6Iite2xNthrbpI07N9iFPa2NT1tbzfSzTtSI92JoimDQp3oWOgqPt7XNb1CeLa4alVQCz
Sc9lYqmDmXaMk4MQo3XfWgjzhnEveBYjr4aTXZS7OIyMs+xt0qyy73WbeJcAWZCgwbODAn2rR5Hy
a5DDUgYzFGcjgAB4KiavuqAvQ1JsVdqByTOQF115fsrbEQNpoBUEQWBKnkrPjR4k9gljMtxzreyN
Owu5UcHw9e4shzi/cmvCG9XcnGu3dVfSgyDjte36PgxpK6Gtuj7d1DWpLSPSVn+M6RGVNKJ95vlo
WglSTRNQfW5uPFZ0R5LuL11uiaF9tFTgHWI0JasoqABUglrbWURPrewK6/uwWBhxiOITVoJBXfQN
afG4r1pxQ9FabKaEuKzA7oIjhzx08lij10btqjNs0moXm/JrHAjxIOdmMSolB1PPiF8brC3zUCJP
cswLDl6fWC9a4Oj2s7dEpFqJdgxyovrskhNoWg3PhWj0U2eFG4ao07qdrIJmcbM3sP2alOZP9PZe
8snUT9mMXmUI0kMWZ5Lxdt/7kyOiC3KS7TBjbwZQ4pyNrsV4MvTxkf4jydAtqy9twZwDs7zZWvzK
Mq6OA82j68xmLJC3QoiMWEDa9NLN0rvSOrFjBJQxE0GYGIz96qZ/p/tXPdqPd8BJmDrj7V6HIpoG
7i6iM/W+YBlH0q3VrfJBEROhrWYodU6IprDj4pyJxLXa7oDIo9mEwu0fNW846GOoP7Sd1qCEh0lY
STvdFZFzTXRL7bQ8wzQzI7yDWYBQpYm/OX06H8ahw7Hq5U/KSNnQcu1ZD61ql4jGY7mHKzfLATN4
HBy8sa6eihlQgqGB8rTGcB9UPNfYp5970TzX+fhqG0PwRLcIPVSVmtcekzXtIQAzU9Ig5iN0eN+k
nFrwNmHN6+cTuO75anaAB1Q+aO+TyK44kTog6j+h8PLbKv0r52Fto8z2HCumozUA5KpNjYNKiczU
La4N0h6IydIOTYXzqLeb4Szwh+7t2v0GHcDEOXaqW6ZkczDBzC/ryrekJzBuQHf6JQJugBMgHmWc
irloZdcTeNg8+VRL04+8qnhEjV0e4sgFTxp1j67Ina8DN5g3YwvqsqY4hogjnyobzQ2rySEm33M1
jvBDW6yZd618NebRMbG+2LVGPVg0SJKrBsh7i2Tt2FR1fIjy6RbWc7m1rDn4QmLaKhptMm2T/hb2
8J9l0oiLM7MrK6TfUxyZt0BYV0+OeEAGkZ2JWYLakXkvrsDjiLzvoastMjgn9SibqnnsexSRfTUT
1cX54X7dDmjC14OC4dKQD7frHDE+jYMyLkknvFd2H8+XE3p4jD7bqQJI0KOP3ZD7pTbeMB1mjXMe
J+xXC5r1Sct1DJa6Wez4ZD6PqpDM6Fhtg4RkTg91aKHy8HFBylQKcfyUjhaAJjE+kxDIGpL2ezvD
2E3b0H3O3LdglgBQDO95AL/yiyvCba0IVYzZ1pdxQWdie+Jqw7xYBowRCYSNGqvykyJVKxpnaK6K
8ZDrAExJVQFR0/cjOIDeLzvqAUi5AC6ydN552QDdICutM1vNBB/CRIBUFT9pZXg+UxVz3ai8W2vm
OB0giJe4uaTYJoj0HgTxIoh50lPOsOnQOu3ZHKFajwxZXKlu/HOIf5MJCXOaVrvWQ6ox6q22U9NE
7F6gPxfMAE4TDel7e2tuor+Knhmuh/N1lXdBcsZizdJs2i+M4F+GYrooDVeXRQU3FU2C4xGeqdZE
al8qvJ7GTsuI324XllGTyNc4xoNTNwCQg8XVhFW/uVZ13+yK0MNnZbgnFpJ+h7/aJR8JVWfcNV/N
thMgyYgZHzOUO+SqLGtYMWmfdOTLC+a0tSeduGvzwrBsfMskFpRpm2eZTWkLEjUYkLeHVcF5q2gu
Q9umR6MNjjnRrye3Tr+Fba3tsnDE0WExBSsF87A7IqlFP+sj24pWbeqtY1pQF5g420I26lEkFJKg
f79NkTdRaqPLcuOeXM4c76fJ3MWOIR4DSGlPfdiKYx5LGmal7I6Uw/FZ5qcqIL5xJJdyiwmApBhG
JUjAwZzYDFllxHtYoKJa07fAbjYOh85R9j4OxkuI4HJP6tlPR03yIdfd8+Tii2gsPCnk6w77CFnm
Bgjku4Xi2Lc5UXBo6ud1z/u3d9Tr4LI0mIJtvRuGpzsIitpI58b3VgSA/MJMIDU3LsFEjk0dqQdN
di81qsU1kS+5X7l2wIE97vw+NLIHWsjBUI7nQY4E+iDrrUCAdSjrfBS/KVQtW52cxLwag9s8cT7n
8lwMsnlMhHx+dFPPuuLLPZVdNiK6tcIb/ftNn3i174ShvmkdZJWTFtVnVVfdOlP11ai66XO3RVO+
qvRQXRuE6BauNaefm4vTyVPYR3zy4CG2gSzfB8V/eLceymEuNmNXXFOsQhsjRH1Z46pYpW77Wnfi
pceGjM1oAnZiESQagAmDQbRm5f+WaxEetMysHwae8+AN8lUrvXdqlVVtudkOWy1lLk2NXaYKDDRZ
8lA3ZDIvp0xVTL8apVlli0PhGNvGYPQ6S/Yufelaen12qc2IgrfLngPxwwDGhT28niir5F6vS/Oz
G3yFovgtHPHMWM4Q+JFJ9mxmcOwfTeH62CyNTdC04RZn2z7EHZPOBMxaPeyYyIsecA5+tzoKORIR
0QobtSQPDEcQgmncauZLKmiJGUZnf5/XdvGuzSJ8KKOC045rvHiZvWpC+030sr+a5NIo3clOSZ0/
EUS85HZacF+C8XGYLA0FFuGYbWq76yau3EPcmqemCye/GYT82hux9LVJHuy0EFfOomcu+dJuxgNz
KnOjxXiM7xVcyepqxEwvYlTH/EoegjYgjE5foClpw92sOz8jg34UrkyM3h2ygGHiXm1QrEYO59dy
YNnxGvGl4VpfReHUHsTcjzirtML39MlnmSD3th1O5sQItDfqyy8Q5CIgA/40bpJAJ1Re0JUYE4sM
PNLPtsHEtdl36IyLEjsLaQV6njx79mKvbBAOovbduTXBNujfqrXQgpbKObAxzCQPuMaGVRjMBegd
LELzPP5wbOB8s554dATHaPEKLgt6871KYrWHJYL1vJ+/aTu4PDh+vMtgdsPRHsxhPYqo39zxXVAF
YCeNyPZDk3DzwaRZexdNMihOjzbNy1UqAbrIcNxZDjlWAcc6l9yIHYBr7tGM4xRbkN2j5y0wlq/a
PvXJ3CiOfZt+7UjEeKCUr1fKFuxd1E2HqGwfh9YTB9E4bCmTfm+a0slbfqar6WzkRrgRsui34dC/
DZZqt0MLdD9NbXqfjqN8zx046EGkX4/tgNAmgu593/G7FpJECWVecdqqBb4wrklsqEDtxiwfvtiN
eYiJ4u4d/YKJVpcw2IuRkRnUeA3oyhq46XhD4kmeomJSqit/7ExxCFhkO9duTrOuP86kFlwGBSCk
I1DON4eBe4eDqLscdrI2+KYGqAku3P9VUwPZcCWodt0byMoF/bWeXXuXLcNEHW8ex6gBOT05ZcxP
xKHCHgSqvkD/NGOsMoL6nb/D/GJ2fhvHxrkZ6os5jPZBmzCA00u/ecfyuobYYtMtquhO4XQ5JKne
bBqjcjem3TxXmdk8ZSqxDrkFDjrT8pu62IO0HmW6hDiXf+lu5vpVb9U7F3ECjQq329LxNV5qtqoD
KZVjqcpbJmG5DTFuvoANAYP5AUnz9LREzdrp5C76jfiBZMvalSe7y4wNy8fNsSdwAUMdrs2EJZpk
eftMJdpPV3rIG6FgeCTQTh/RrDKkq6HqS3touBvT6SpwuWEcJggDH6R41FwWW8ts3H0AZGZddTga
OStLRhHLlVtDhcHq2+2AnwLokkXIILyx1iVbLj7sIfLz0XS2qdGxr2lAzXUvtt+G6bsb4c7SoJhf
EnPMLmQVfw284r2TNE2m7KXJTfOTSXLbnaAE1qOCwt9/58wfbTBN5cws5ujKbrWxbLM4N4BKtgLX
9oq2NkyF0HpSUvozC+dzyWI0Re5RUjRto9H6VtVT/Ire4ItrVL7heOqHpN8Zpp/cwhXnrtOjB9Ir
9gaasrPZMT5wabfsZTH/GOIywtqQMbkSvfUaBG+ciF5yOkZPZUgabhyl17bLdCYZMVE6UYTBdIjT
PQX9eShop2tJMD2rSuf2aSeye/K6WwXBIBdwfIx+IGwe8Xi9mpRAD6IiKyXWdySSFt1xitKOaVD9
msqu2dSpqt/cxYoQDNV4retSfxyM4gt+uuo2lc3PYskANIck26WD5nyeJ5LjWZc0oiXwfqTDbG1N
jl77piNgtBRacwnHWwcFiZDoLNgIJ0EUTIttDYGEtcpeQAWyrdOzQj19DOKZBuBkHmcsMvh5kMke
UHLS6CKtZBWZxfOQjJ+DUhu3EQjdM4FDJ7G0RuyJkOMez+8mL9V0QUc3XUyWso02kqDqddOntAut
Wz/xD68sXlpdD1S7WcsQuqv75wjL5t7uCRy+f0tmdPesk31kZ/qV+K5d6ZTGp5DgQsfU8zcCixxi
u0lWUKXRfnLq/EDhv+lt3O4rP8CrzPUIoQZUpPbVqKa3AejJa+RhA3c9ko4JF8/a9JzPyMi8XB6c
FvoUp3jXbk9l1AEf5rlxgKSrZSSd4HcAX0d05+6JPz9+3PpVv8L/zh/2ax+t5Q5eyIng8Zv7kn22
v9MNNqtVM6wGgcEfkgtjo01LBRFv4rWFRcf3WIWhA0x78MbqPLjXeHhGx17BKlYbVLM7a+P7F//y
dsFZtvrqrox1sBr90Te38lgf4lt861/dL+In2Buq3soGLEg7Z41HlG+Tp7r1O8now0/zrfttZFy1
1w/ZaboNN/OleVOI1vGZ4IlyYD+taVwHzQYnmNZuu2FHLx/3KkoQHCT6JZryaS2r6CXqSJ8EiIZb
ikFlV7mEyFk5WPyks7DiKyLYSCo5uENxwXZXXogFexvKfORGtcnlzsS3lEJgRTmrgQZNnX1YlOcs
7YevZQUMoBu18oGY+vjWDfrrHBbbZuizzzxIUCaVITVmnH2mk7yWCglCKqMab7llfRa9Tccsodwk
bVlg+Ch4Ec+flU+GARzW7a0dNjgyj7cUcFXwfHMecVPW1WBvZDORGrR8qa2KL+A+f33rRAl9xArX
zz1HyoHadgyWMKn7t/dHacOl0eX52WCcdmTyddaic07ndvufqLj7ow/fKqYj+1n2m2QJEitzB5JH
FNZ8NZiXbcfMfbr/zUyG0TqWig6xkRfHIBFnhwHh9v6X99CxuiebYXkFw2Bqf/t5VTg04fDg3NPH
fkWQJUHOzc2X//zs/giszbLss2cT9ckOyXM2Bft1MC+RD/eXLmNyHyxmuuvQqLDhdNUxaIgendpM
NSe9Mgn7Bu92Dx68/5vNElV9f/ThZ0kNwMlQmYLon32aCzLN1D3SsInidsOGBhFqyUW4Rx+Sjgln
Jpl36BhNlh6T+FLJoPoeZfWfL/efhY7KaOmVJ62yy+P9C/NYeqexl/J1tEdwNxoSCaGz6veSzG/q
oPKYLsFEA+P9X9rB/+HuTJbjRtos+y61RzbgmM3670XMgeA8idIGRlEUBnfAMU9PXweRWZVZ1ava
1iLDmKQoMYIBxzfce+7/3ihQ7Bz/0ISsYaN/hYiuaab/+rfLFyuxTzn/E8hPPuf6Tf8B5Lf+wElk
CRfQNfYM9z9x/EH4h+sLHx0+UguHJQNS8L9w/Hb4h+WIEBWfiRxDWCYKzL9w/Lb3B/ZelJcobyzP
xPHxP4kCvUqS/yGlQ9RnWp5ANG+j8rOIF/6vig8EY2kTkC/EUJYh0JocxoadIEVvAtNYxbcxskoX
s0ikfOelqBQBR0GZnszpMTNUlBvjdC4hDyPLzeOD6dNIQMriNO6I3fFgm9B1FaS2VWwg1BTsUpk/
S6Pj/J0KtTOhw6jYJPwvZFo61uMXFsrM6pePf/xKHv58Ov9UqAvH/G+SQZ4nrxR5rKbwBFo98d9k
9VPrzizpA+8MCd2iVOsOUyaL0/W8AhnYRBkjyk0HL5W4b460xOJziQ5osFmCM/ZVJxi/byVgPJib
WNwadqOLhIoG2pcqJt5Tp/ewNK1Xr0MkafX6uTTMn1RVzsP1QRVcYF44mfs4xM0H+WISbPiMNXuq
qtc8HDyiHomlh3mR48VQ+kxJ0J+APtbM2qFomZg36BXZI06Z8yHtCq+kZJ/Ez/vytzYn5KCIuC91
6FOi68M1u3CW2mf6+Pj3p0Of9d1SJOU+7+xdG4qFTHmxRNcHjp2EfKCQFeqa/Xp9uOa62nH8OAFz
ZGaxSqwskpwOOra/61Pli68BizDmcLB/uum6KJnrd21mgIRT0UVpz2tWhlhNEg93UmUkyREM2x2J
fISfTX3g4gGqXTbFavm0HBJBOv2o5CQjwhGCA2l3T54a/tLg4Hyo9q4Ej3HV5SydGUZ/P1w/Z+A6
ZvPun6oC+X1mtw/T+qda3n6AY4FqTbB1cwKQMB/TNEo67D3MlgKviJyTswSIFwNHjep14Hz9aIa3
FbXfpFEPh87qp63nsoNIViGUqk9Vwhrrr0jScIY1xOWwGw2qvCDLWJjBrmGaUX+wFsNYXye8Iha0
9tm2Hk327vsFiGahsCKFns80Nh1QTa4PlYf4yk50dhkMN7uAspkOsurfrp+6PiQMXC5DscCVcW2i
IVJERarvjej6UAW/LV2s2S5hC+bwRyUVtSukfJc3FVak1Zu9uFFa4QlD6UMBkbjojlg12NSFQ21D
A2xuFKEwDAzFj8D7bsID208ptN9rBimErBbXmcU4A72XNrhjU0Pk565yYGxlQjNV3tJM5FEzXK6R
vglOyS2rWQthVvgWejkzsDJnurcg8y4W79zmXcqmL/EOdggrL6dkVa7qt1TsxMdF+IFR/YECq9fl
2FQHENLwsXNtnCh16LGxZRY0XvzTmWdAR5m6+WhgkVemwWQc/RCkgXk8k0bcO711WOJghppHZiyp
Tk10Tc2cTNo1qxblVk/68XrrrEI0u1gKGdvpb3y/f+bXRUuwStoat5/2aU08Jm3OsUsRBeZAU3fF
kFqsaWuEXzV5sDkgrRANBD0+lWC2E1X31mTdh0e/HLGqnJbAAmuCLKT3h0s/op6HV/KcVEAZXXtH
87wil8vXuliCXVVhVmix/9OtsOAq8Bkm6I49VX0HtGAfBOURqZvtMU7Shvs8EJuEl4h3cYiP1eLE
w778BoSwQMCrlvOQfOoZyke9PqjwqRvN+SzdhbQQpdvt9aDk3lefKG73ce3Wx2UqHlu/93eFyQbB
cfpkX5QvjQLg1KYuqgZgkijGKyrpaXJp5gfjYFfq3mgJltVIK89h8npV8k2yvHid/B0mcADnEvtt
bOzxe3/l2lxXjPkhEPlNiwj/YKjwPfWZA1kWOo9Evdl61GfAYbRlkFSDwIfd7qYx1FkEKVCGProW
5H1f2UOU1oZgJSZfxqRi+Wu/lkJFy0wcM6nO5JWAACiC+Gv2n4kt+QGWqd4T3Hx9m88KejYbtaMX
FD9KcCh4kBN08SGYnab0R8BB0ETwer8b3sJPKYZ97jvY9ue+AOVMj9mnQkcAkQTjkkPSCiinRnPi
nHjy7bd29ZQPymgPoWYUwRviiQQR/qzvXhbBQoQfZl+VZrpfDR+gYstz2DDRTKWJyxMwzVL37p2V
skgoWFfnpYlMTTFI9nejK91TVlG39ugn0EJ72zJcxLaZxan2m+6MOnW4lPYTIXsTUmjztkjt784x
zDH9MB9dpwl3ToB8PWlzyDNTfQ6t0r31XIJJC5YMyNerHeO8egMj4WDPnX9n2Ua6B+nR7cAWLVvR
NCAFTIhIgkDgYForaSnqozmT+cPCIoMG8wjdsN+YiRnvQka4FYgs25TnmrzXA4nH+2uGFQDq8tSK
8tTMjOuq+ZQXbHasML5XMfZVndXfhJUSPR3S6tqAHMDrEKs6ND99yMPsnG32VZNR7Qsj7/aZGpYz
Tq1TTthNao/zPjARZqGNtE6IDm6nZlxFh7LZuTVQrcHf2lU77eELcB4t6ohgVsMVofpXYQ0YrXcO
w0LDrVn9+BnKRTw4xqPXrl/PAaVjVRPVglFH7QzvM45R8HGy0FoIAu5Qh2wsVE8bdCrzyWfr2oOG
2aMNbNnmc275AbvHuvyeAbiKye7gYl5BgDU5lvHD6In62avULVowglEQSzaB0+wb2zisR9lhTZmY
0OS/lj3/nPyGA5FqzxtX3Q1t6NA0Dwtk7p2WUboMoE1kcrsAABt9q+A67x9Nk17C6Nki9cMPt2NV
puyFG4r0yfnmbWk50tiZncUYJYQvnEDnzcB66Y5ff5Xl9j7rPHrAkqLQRNtYz61EdWGKb0rfu+kT
0o/xHmTP93olb7RL0e/ZmNAYH7DqvxOb0W2Zijd7lFcoaudgoav336GkJaQrj6vowbMeZiT/D0U6
Hh32m2lWBMeqGl/qMV9n1M5vtcpF56y9kYGJcYyKDMFIj5qT4S0YmXnX+tBWc2Kyd+1vQ3YOUO9k
k3fxEdWTdU56e19Cz9osmaM/NP0qsA+8CpmXQ/HW6HFcGTPhVmyUCoMSuI+rqEkAdvlhzS3kxRGF
OHnV2hqDsBe8MFlew5domQ0ArSXieNuayfhjNm8dmKlvgS7OwcopR6SwYw7F+9SFOoaN4+LTe1qh
AllWbQlNKd+JPId3R3CO5+jbTuGDKQ0Y2oC+NPsre96Hfup9+BsWVBt/SU5aYOASbQv0YgVm6fkG
F7A8Uv6tljPyeF0ejKopbv0cqFj/rpsClUqAzYzaPW9/8Ut/1vbwyLwhJbq0eIDVu1GqYDwhWGAP
oYPLy3rFik+dRy6BYlQ7zVBXCBj5uZDGSl+fHksWwzUgPC9xHv1F3C9snk7o3izm8KThQp65ZwN2
gmsLsQrciYqDGLYyM3mmBF8T48w6Aes+Bd6uJzXBQEwfeLIhz6NBbJ6GyEn7H8wOqKXk+6wYSPr5
h9e1cMAc+zww1+n4kXfSQ7WdFO2DpRkxijFx2db248ZkcnmMjTOwh3qjM5FROMBF8VUvd6LR37r5
F7NK5OuldwdrsTnijQNe1tevQkxo3/33soqftcCJAi7tJx4gAloWwJHh9MY44uhPDtzkOSbW1ED+
2qdbqXlnN2eGquxz7RJ4O8hluyWzE4Tishmx/m8Q4WdcTt0Bs2S+HyF1EzDT3Q1Vgm449Q5loEqg
C0hd0COQ6F7B+W4v9qLe6rq6Iz+MUSDoDthcC8u37MYp2fRNpSgvFiLsNAy+dP8xtuKV+83RDtES
em7/u4LkgtCN92uG56pdluZMzfnb79V4SAomTGPBkgsqV0i2ExKohTL7qaUc0zbaqzJbniyRPRFF
G288kIi71P1cyu8VUOZdFlMGDYJMIQpTEDNPaU6ouTJfEa6THhmUZ1Mo5P1V/q0mfkJ7QJw8NCPn
Mh+AEkEyS7uiIREEtyMCJ4hv/G6t5cJ9v3qM5Z3lnutEklRU2T9HSz6xJiKIjRyqY+VmRG0EM7YK
70FA6GJ+XXMO1zazFeoncxnhtSTnKS/r04LrmvGkQeOE4vDIqndi3KaZaFso63zIDl2aoXtjjTMr
1IhxYNc7PFlAd5Nh7w1hTU58zkttUkgmAXoZpXF3jOO5sR5GST3e8JzdxsbyWPpAU1BkeNpleiN+
LfWwjZO1q3KHPpoqkuW9LD36bYgpkJYby9KOpGQ0imn77uvkHpWLiHW8qQuKmCblSU+FAyKes7Az
IQmGKvzh2JW4Jel4WUiSLjSAXqXuy6l+E9D/mQcZ07ZJXE5yRgPcMb8IRpntNcC4jMMjw/MNAH4L
+Z2zEq+NpzQ2mwMb4QBkbIN61Ge92DTOi6zXl5Sz0AsycnQYK4W4mfwSyRQ7doQiWKm0QXbLpKiJ
+7ZhRMowbOobHBCZ+EjKYdrbFukgC6cXe7FLbbivyrNvCV76jJPx0c8rf+spTglHAc1HMpxbvrsj
MPq76xi8c1IQwiGI7sSadFRS75oNQ8SlPPWqZBOdbHF/YkwBsYp0ONkA6x/uOByXhMoR1icT6u4O
CDSl4Fyx9f7dz9l3Fh3sSoX1FjbMQOY26tPxE0xuxdrsFNoO7jmcE6j2k+2+yzOwOONalFiOw4RZ
feIsvsF996ljDCk9LaJWOtnp/tyjONuC8SNGkONPWPbFJ2/d0r9H1c4vhkHNYQqMzi2oAhK3CgL8
2BjoT3eVdUpvfiC2ymYCAG2yXXFPKGPJMfaO3rRiwFbvWo8nA3HHqo7DxdnEQbrL8uxsiwxkgjlA
s0Wdu2FoNaF+p4T3i1pvbFdm4MTksevS7jhME0rCsHk0vOS1tDOyICCftlI+VWX1BX3tS9CLOFhZ
9iZigPnHMOEbaHOAX+X4Q/XBc9bg+jDkncgHfgYUCRtbh/EWDK1PBW+ONrewySfhJDbeVbsgo6dx
IPKDEWX9zF9M2ZRzgLWBfDfbcV/JNtwyc552ZkCRB80/PQD39i66+56pscTuOEeY9MSey7ik1aWG
Tm48iZ21jGefoihBhOhNW1id/aYEBlmlSOdAUW1n0waYVXcpRPCUDS7NJcugnHfJWG5NKmw3rCAz
eUG+0xPshWWpXkzG8wevQA9n5ej3GN9vVbzcrf8VZxVmbHonSKjoxOWhc78zQeTtOmWoMOFWrdvk
mbCF1EzfIflwfzXQXwV1sAm4x1YKSf6kJRUDlwNlQb/pFEwwMGxc/usLKSvEGDdI13gxfK/e2Oy1
XRG3W1NWrAnaiSPA9jZQZX84i1TU4goUlq4icLI1f0X4m7zH5yo7VKn6Qkt5IaIE8rQtkOCi5YRu
ojflgKDPcxdvIwrzTG3/lmufzW78SsjozM4+eCkpIrd2E1ebVMePRs2NDLcR+YgOXv0ew84S/II8
gzz5KRzCLU73KJ415cZYelszDxKq0DYm7Jf8H0c54aY7mWLQ25bBIzfHz8zK4p2GC4fGm71iKwW9
PPeJZEKUH3u8bgiruNg0YQZtHG+RfszM3Wo68gr//1R77mHpbbz/uQ0YwE2TY4wWvrILcxN61c9Q
8IThoD3F6xWZDC38vyq/oAe3MQakjE8EN6T8rUqcNzVYEOHC+qYajU/4ttxjux9ZSu5v5Z+gut7i
E9zK+ZYzZOiNZ0yOuGiy4mVO7isPfFPR4SQbQv7YeBJ9fNdMMQO78RDLwP4BiwqE4yLn8TelRWrU
T27e4whwEWmyj0CouuYZSUihrWHTh1waqAazzQtIlf9KkmjUOkDXA26U3PVQpHv87prEVgjT7Nsl
5qRDq0ycpcTuomcL4Mlv6qrhrgxnVmZxclIyllEB0a0GQ99jgG9DdsWALTZKD9MptJZXu56eSXy+
7wLH3KVe+lU5ztHTLdLJ2X1yycok8u6RAAfb7clxc+5b08PNViD8hOo8qYvjy+fO5moZqPrTQjwV
De4pX+/LIg53MchizPzbZtkWa/yYUCQ60N0YfcaoimgNEgOztPuympGuxcT6ZhfnXvfkwnT35nqt
2fqrRvMHqrPbLuTJu0P3CSgLQYAlIMoK76HroQgPYffSlOI1tp4NDzMRiQS/226+DZKAYHejd7a8
e6adwuzGHm36BDV98hc/2Q6W2liN8TFhZt74rTFxZdg/KdhIwqkAV7bJe+1l57knVaoBVYqIJXto
+x1spd9ikHe+lszKrOQjtcMHUC27TFf3uC9+G0bxrNfnbIzdq6fxcfUc5AHye8tHbojqiSMa+Q+v
iY7IUbsV4caakO0NTvfLckDQ8Srewe6fMHecIWCfJWXqtkQXe2hAuR58pNBb+uCDqrIRZwqDM+b7
dCBqcgmgXUh9nOE8qjxYIqD3dj0CP7Dmvci6gal+ZwDuDZ8zegW7NrlL52/E+y4nRckBItei6YBg
Schzf54aaLcIeQ+JKc37pKy2A+411NFw7rq43gaI2yZBSoSiZA4kAu6pgIJKdAeQ/MX6rkn02QyV
rI+yYkvog2zNhGSabraX2ENVstrs11j0z6JDQjj0cg9NoWQiSW8OCB0nSZZTvZr0dHejg7rgwPKu
ofG2BKBV5y1wqWiMgXzLqULwJsEGwi/5qaoJTCJvo002sPe3aCWIF8OoltXOIVzktxbz4c5on2qC
3SCup+p5MiMOIm+vWlAR6/TpVGv9Q3fFa9hofSDG8pdDrbs1oIKmt4jueaXLJkPtP0w3Qdr86tIE
Bxm2WSzyRPDWtvRvY4p8aq3lYyJO5hyjRbxzFt4IdTA/gCxesIwlZCKI/LbCdtA1SbETM/cQTtCi
C+7TlCRD2WNU83F0H3XlZXtlJyNKd2s+EWBRTN1dtnTM0ix7k8Kd2AWdeTJHB6MOglxL/bZTXezC
rnS2amZQCYZc8rxthrbdwNOccuppxs0hLvntqF+E2ce7xVHewQJNsikQ64BcjelAppeRvfJOo7Zj
T7TsY/Yfe864YFOXfF81khFVxiX4RRIlpzycdkXgPsNAR6ydkLKT52yXy/lClczxNffOkay/n1kx
/aoYy0SYTyO/Ug+qtPINcRYEU8UmBlvPG/dx7v8Exrlv/SB+QwNz5yf9z4nZz4Uw6Rl6pt0eptHY
hC2qu1gMqH1im1TMpkUxSY3kCWKqmcR/5JB3N4OY+i2N43LTBsVXPrtqjxNXb0RAR+DESOqNSj22
huXcgvSifMnkAemqOvJUTt2kqqex4eKe0F1mQz3emUb6FpfkEwTV9NHlNarSEg18kFTVjgS+Yucj
krcN07xP0ZTP0zqsdPotyia7WxmvIh03qqGKs/PBJdDBvs9qvzyWAhela+Ez6f2acj9Fq41WDwy2
Mz/N+t4A37fNzap/zEpzbzbizG2i3rnmOS0dFzH67yYxxht+eb/GOsfyoBeWGaHBzs648c0hu/gI
L9iJHFtJie8b9XLbt+7rKGxNgNhdCSTAoXE+kGNlmqwTCsLRICezagrStoqmoeEKva8D1UUxaQMU
nB66YSaidoBhtjXrX34/PyVYe6o5ve0W793k7iGd/l0aRKjVI79Rnx407KYOH8lXjdD3kTX8K+1y
HMFgGBYWlOgkIWBm5M/S0k+mHKMEZud+zoplQ0zhk6OTB0ZH45GjcOMaXfBcDkZ8cJfgBb1WiopO
jysR/yuT5amjR0JYwi1+lPptzBDiaC5JRM0fpbSD47ot3GXj6q0zw/fM0y9WV3b38bTqdDtuf/ac
vCe4xcHcOo/LOIPJztKBJRiEyTjLvlVsCQ7J/C1Z5KVLGKIulf+9t+ynNk93KV5NaruZtMXetW+p
IPqA2jApybjNyvoxt82RHqhY7xMwsQNoKMN443fMMRUm+m0VEMWQxm3kS4kNSszp1rfS22mcT66b
BLjv2nqLgV7ulR8HYLuXk5buoeogwjdqROm5cE3Wd25kOGDs8rgmNquj50TZeFPdStYST0R0EVnO
CNxbu8lUTrslqZwt5LhgW6TtF9mLj3mKYkkPOV5D07ltLKahQ7B8FggaZR+kJzvWEMfrd2ckEwTW
S94XHoBy6XImtikGOO/BHaEGUt8tO2HlHos8i3xeSVWeIlYKiH5PtIvYct4UJiR9bRV7MgFPFkYa
5nXyjhTPT5qr9JhnycH3wg+yKG22M1owSiQ7Pcnys998KVDk6H8xCxKH2XENOv6dGz80he3cmHX5
JCUNnoRnsl5690HY/0gwaAztDAffCL7VxfCh0zVSj233Dv8MZhstDzav1gAai71HxXCnMwfm5fpe
0jbv6zY+BqkH1rxD/4tU8VyhPN2QmrHhlze9+O4PmS53WeGoA+u3PrJcB9tuuhGYxQ9+SLKebbre
KcHduLXb9mBMyXjuFrwGqtLPPa6sqh9PGEWcDYNFhMMVh0DBeCbv17k9KlTSIlLQdzHrem8q5e47
siX9LR0cvhv8bmOSxphBJbgrTIx9Xefs8oY8tHT0uNOPNUYKfVNYIzqqTAMRxk23E9n4NGJAPcsX
4LvLPq+JtBnt4hLzJjl0ZgpEzjLE40w2mDeHr1I5LVkrDVGfZgpAZ9ZHgect4s73Sdmw7DoSBrfC
tx9ljWArY9y8ySwqkAp9FFqu4kkaI8W9G9YwUPuGtT5WvEbLX4lTWtuyM546Uph4XdZwUqlAmADa
p95xaUwfl8IB9ZLBOy4XcuIL7gZhtgCT5zY6ef12cHw/cnzxWY4U6tMUaJKHRfJNdvdN/zumNn9c
RBnetcayL+2448fGjCLBDPei5+1G6Or0DKKMAI+YsRyY2fa+N62fxTyrfSYNiM4D6uW8vyHYlzGf
6lJkWsgC6xI/11i/NYCGrESJI5GA96WSx0b4N2rAUNCHXzL9GH2Jq4erqXKwiySVufc1iIGRGrC3
CPiZBfphTlqK/7zwj1bq7lNHhoTe5FA3nVZdAtM69N/yBXJw01MikwWkGvt76OryF0kdkVvsyePT
t3nqE+Zq90d/seo1oxlOR6MuS2Ht4KIS8Oj6NEUxpfc4b3ilAi4AmHQoaLbGAn140AET6czYKGwf
Oub46SbYCu5EqjOmL5q+5Kc/58DuB0vsqnwhH71lDD+Tf0AA740LhYH8igJRKzGi5BLQPXKv3s2J
cVZVP1ws7Et978qbfnpvyrY9m9RGoPOz/eSl5o0sdLItCuZ6lQZdXDlBdxkHTCX16PObInOdkbET
jcXy6I1y3gFt+Um1YQBD+kAImW+7cd0KlR6I+wwOgSrHnZicI+ZLbn6zVTzaa33joXc32ybbE2rs
33mMy+OZG14+YOeb4sVnxkD2OmnlZIewW/vMEWXt/cYCJxsDnMdzvrPw5mzDQER+C//OYRPMP98e
qlI9kX31sAxyuO8NhhQOSHQusOUn68pb31X51+KbZ3o8bmYEVqc8Cwqc9mme0xuzaneV6/o/8xYR
QB9g9jV1cuc6Pfe+Bd5SYlv7XNoHk1HRLXeNDbu27t7z4DosFpe0rG+bjH9TcFa0ZgD8sXPBWPT6
QaSMTvzMsPcot8nUiasTW3eWxoKpdjnFIPS5com7+x7mhAfqQu9asGZ5l9+oyZLPvhkBMVQ31wfD
yIsb14/pLAaxSyveCy0aDorYlq0k1hz8dezQs7yPGk0zTwxexuYo0BeC1rdwHoaDXxHZrH12t+li
k/Jcc2qyV0Q1wCYCasSlm9z3pCsvIXbXXZ4m9yVheN8KgP9Nx/K99PBSJZ2LjmTddFrsq8TgiVfZ
RSSbNKwIozCg4JrDgDALBvj8zZqUWA+YRFa/2P3s79sKoyaTuqIPI6Nl6BW4giwUz96Og+62xN5t
UZ/4G9uX04MUC4lkHZJTEgaAU+ijJEloCe1xX1MGUsR9TeXC3pI55tj3w94O2R540Ac2UNT0vrJI
50tnCpSGCZGDQBldCl6+kjBfMeR3iRE8SbNgar0MBmUyJmezcxh+kTd8guY5HgAQtUJnRI7Jed97
4hy2cX13fTD9fE/WzH5w7ezsEAPL0J/UkWrimGUmB1M+zJtvq5URQXR5NGOmOHW6ioCD+K43W/th
Io3mhnzXSJK0gXIbRH0Zo4IO/OW8uATY2wWtQFk2mDvrtViOtEftNHVsQObkFJSlOFjoCeZkuXS5
ektq172BEJeACRAk7ZrqI4CjtC9IGGC3g/c6nkNCSsf8m2axOStJgtogbqaJg0lX9dl4y0kUAKVV
wKtf6vGUtdzc4cVykS1DelTWxOatih+SicobDwlaZODJ8ES6YGst9k3SS/85LJZPfK+9cN4qm7IW
K41ZVuNm9noIMh0BlPDCA1il5DoXRYTJDGvZ6l8kxDsE57M1gJedMJD8tmX2y6/N4FCbJAtVfuPs
3WwmKK0gATsl3fy48G7Swv2pihChTZEzxUR+Zhr+TdsgRSkT/wzL5HuZZUyXuvC2L5bkOWfxmJfF
ah/iZFSvtdWOd4i/RK5JCUzu2YTQ0ZXBmd6fuwwHP2tYLPMJiXvVOizU8Bd8MW1bItwqwS+9pVvY
qIGFWtbwLX2CU3LyDgBxHnoWZIzv5tY4tjXywBJ8Enexu2bEkZH27SVZxIFA3xgmyJDumpQZStU1
DkXdTtmBOBqzrw6in/hJHaZvxXxmDciymvIAi1GG7P0pyeLlEGaZczLL3toZM9EhwYttsRoyyfDS
Cnd1vGramauHOdiIsvhRKEG3zQwIk8ITLX987nK2MVaIwAFM5LaKm+ZpzSDK8/bMtIVApByg9iTc
aNQho3jWEfTIPfWtCVouVSEuwUfdlnRKUxqlyPmOAH+ZcBMewxaUptdD74c9evEghqic0D5Ldd89
GZC041I/9JlxTwxPB12Kc3cpGJuZgbfXDnrzwRv9bVAtj87UZnvbjlFh6gFWgYvdu1jCC4GU8Wkd
eU94tI5Z5/wKZ3p7FZYn/A7WsXSIkgzUHIEwepNWrg408HOEEW3mHOLBMSFVgQRqUDma8OSmmIWp
NbU7mSBhuT5c1RhIE/DoEFDFEjpFY9TYecEUCpVSRMfBwifTFKwp/RTqsLKrcap4NXshvnT9+vWh
nerk0BnBKz86K9+rjpswMEafVgtYBjH49VMJ4+h6CMdTvkrbMgfhkPIxfyv4Xg1nBoN4gHBUnStd
EFxD2mLW4AFNIQKQ3DXpw2w6vrkfIibc/Z8Pb6rj+Qar+gyA0Yvf9N0BjBwYs/VTIVzVP5GR/1sl
0AIhMhy4//P//u+fUMz/TwJ9L9UHEx80uWihM/qPX//6t7++6S8JdOj84eBr8V00ZQiN3RDG6PjV
dv/6NwNs5h+mCcIZKTQrKyfgS/8hgvbXr/iW7wUWgE3GMn+LoO0/kE0jYEfMK9bvDf4nIug/9dT/
JIoisLb9EIqhxY9h2fxz/1UG3SC0KifsppGBx1dpUDfjXEW+Twms4vRtZORcTQv9spxIoDGeJWfH
VvfWxOwTTWuBP3OGyg8ACSbUNFMCMHrYmLnjnFleGZHp9G3krMDcpLH3vUCsVqLktI+V6cqtPcQQ
Bpru51Sb2PJaPZKGxb0+WNaK8RSm1LYOKNRosQv0q4CBKUeY9wuNTA/10FvlFnLbtHh7G9PwoqGd
/Oj60d8P2CYnysZohvTi+qFxun5JJFZLfsn6TfWofRAOSbv21W/hanWq5uSvh6StRBQ3cbGTLlXK
9X9lsUafLi154f/5h69fuD5AZxPR9aPr33L9CPs9G00s19aE66dofqftuGyNoGD/bKoC0yMPptUX
lwaPx8nNBb2fEBxLhoj+/KjTu0L67MYWyYzE8rtz3JPhuix0KEVIVxWGBpCnzEeUfOMEC+TmloIr
sJPy8vcD/DvM75y1QAZigsribGD3FpLAI1xsdwDKbphXs1m8KzyXkAD0LMcSdPwG7cKDGINPDw0t
pvNl3HuAV9SCICbNqjWVPcd05D/GI2YlHBUBCU0BGbDETVM6+0gTje/MM1j3DuowgInZWuHETMUr
bkDas4Ej+JQJXy1uk05Y6xyGQkp2MS8bmukD6a8nM53l2QhAS4k24ebYw/yCvmyTMXQ7hCjg+Glu
x5a9tu9cmtzub2LS7PJO/EzGZdjCgM03iBfFbW3wv1bTYX1ztX1bkae8bjaDDZq451kzcZXhfEOi
Wrhv3BaGnuGmt2JoeHd2C1k/KmxPo2OfyJ8t7pw0RIJRNMPRHhO2uZYcuo3bjPPRAVwwOR2aNxNA
hyhGwNqxc2OTvEWyVnsJJu3emCojoSFY3q5fC6uRV8+AmcjkdXP9A2xIgrNojKPFU79FrmHfWutP
3bXp22CI+dBkKfNlvrasD15W3M/C9Xepubx6yIeJa+sw6MuSbIuRpzV6Ga+HCzdbGJ8+RP/DMtdW
NFpLfnTn/pbsMK751pE6ylkNHlqPvuIfnxub74y971DJc/eTaXExYBKfZgMIMvmMURPqLmr5x5kx
rB9eP/n3A4yZvVFQGXMAdls3zLgbOvzLeTdfrv9Hx1pFzAeoRBefjBcBQ8nISCBvHhc3eZ0y9tK8
N8QFrxq4ryYCaSIAKHgPKrEQnHDzhj1pHGQy3FFaTlGPiJex6FpI1RnVsFc6FsqyB7kK86s8gFOC
qDVdzVCjmIeTXvMgO8HsR49WEf35YYXIGOiNPpkxYaDbT0WmcOT0lOwUZKTNqw/H5TeHewVUuZi6
qGg9Xouh27Xk5JyunwqbOsfB7wwIEy3CiEvOn95ATpRV1HujB2KNhrPYN7Vk3hXWOMvwK+E/8fJP
OYEdSm1RRyyia5iI/V8fXT83BcMxl8o9tmDBgVwE7m6xCPzCGs4UKEToxDATi3v4AVVC4derOvRv
/JR4ID4stAj7P19JAo83OpiMLSayJgK3sWO5OJ7mkFWFcNllcRvDGl4iiJh4Y9OgpWLLNBsYYKJJ
KTcGzgZzrXDssqyizqy9s4fjY/VWtFdTRg521GbNZrrJiSntUfX/zt2ZbLeNbF36XWqOuwI9MKgJ
G5Ai1TeU7QkWJUvoeyAQwNP/H+hc105nVmbVtAbmIi1KBNEEIs7Z+9t+HBSaMwUy7V/MeWI09jwV
GFX57ITsdJoC/arQRqaA+ErXGhHrW/xCHMbe9DdjAkjAQJazdruZWgneYHgYgZ1o30tTAqGysaOU
9l6zNWTIONCcguy2H0+RwtMaXh4uz0YEBiaqaSwRmoh3PqAx8u84ASbb/uNZV1WPvcDwGC7mO2wz
/D2bdeTaryRmPPRbdJjDCkkyTZnCxduZpP140Frq7FZJ8KdJU3ADbmQ6GNJ4p1CMdxiJWmDOMM0W
f0czduZ+wCvffbW7j2jxSDRIN/IVdhgq1WvD5krFR5KtlR7TBvKcT0CPJEst74RJY25UjTzh8u4M
mQapp1W3wotJbyCt995oJHvb7IN2umogGF9R6nfzFcPh1psmbaPN1quRPzJvX1wSf/rul5cSNCW6
RMAoU4ct5bIbOizihgjn/eXV5UFbdoetnOvcmN4oy8HuXdi1lgTjaNfYwqvZFwejSFzs6KhPBWdH
tpyg6Mk280QJqCV7GpU9sWexJnG33CrXrPZ0N4Ouxx7tldhjbVLoiB8nMNAB94izGUSArjUoUi0q
HyiJE4ybqd6qgxABi3Gyo31mAaytnkTPADEUZMH76diuauUOrDzkpgGRdbg8zPRqybiEc0uWWR5v
YbxgabiKJeKaxWFZpKRVZ8tKw+FeUBMVURuIq5zFFvnz4fJ/3Yx+OIKwcBneLg8YO+rDz5diGfIK
uuurKHLJc60i7q1AZC5XfyRYd+LQYSC4PHg+wJkidO2VbfXXRFlQaBZ6uXJUCHliecCe0+2MDoTO
MgYVM0N6TLW2LGlTdIa8Q3U9b3tLfLt87mW8vWzLby/nUGi7En+EszgsXfRFYe9dhVntcAE1lMxZ
Rb12NiBg2Y9EiS4PdHutTVewRyrIYNe625BV2duflKCQ6cVafDRAb8xlrfZG+YydnOU+62D051a0
rUi4g4KzXKZ+F+OksZy2IAAy6ddiuQbHsNHoAFApjHXc7tFXJBvblF9MvGYMSBthYKZPvLiEUKNM
c4ktFCtngTMCz/by1FoeLj/5+WMdytgwAJL5788ub728AYY+ZDtipHPBHhhTez/CZLq8AjVfH9LF
IPbz5Y9nJqhhc2Rob5xI317+ryLWgRFr+ZWa/oGEzFItKkcbyfG8RnuqwHrm4jqV7nxtD/6VrDVv
F7n4wJK2/EgKqR90zdQPTV2R2OH7DxOWpEO+LEgvz9LlWQl3GGzrf//z53v+7v/cTo3rSoswrS1/
6+dDUbrtXm9Irvnv///2+5cfOHP4x28NCqyapiGtuVx6dV0k493lKdxBOgyeIsnSqIp0rRjQB1UF
8CShQ2Nd+eUW+vPl5ZmcsQ6uLnfYy+vLbfbnywJxaSFnFuoKnST+RDSSyy3HuKy85ZSDSFxej8t1
ZFtAk4oO3Ua8eBsvD55AksfJNXh72s7r0ayH68sD9gzMI9yR17mTUBHWaxSBBvYDOnnc86dlCQ0a
L+z2iczC3RR12wFX0MTeoN6IJunyVBGZDnFZ03FJ//ajX96VDOkokD+xoZd3ldtBVPXVjOWRbsky
AP+0TV9eDnQy/vhJnS2gzcv/smppyA5e3n8xV+uxQ3Ts5elkKi7Xn3/F6Eh7rV0l8+OSaQrdkrXA
Spct4/qPP/7r//z8kxeb+E/ntuoMD+LV+qd7/PKzy8sY/Mb04yc/nl4+/ceGXP7g5TVded71Y/Mv
2/DzTwnkxlSjHOrPrkv38P+4FT82++ePf/71/4v/q4pj6jailQELoStof8TMZOsksmAAblBH1OaM
9GN6VqWlFtW3sVEQiKxU0HAbMW2SGXtKE08Cp69PGQoXJrPEm5YtVF49dO+7TNVfWAp/MkU/927c
bOfYIF561soA2R7rj8qi3WKQn5t08YuyS0E4QxYeHMwTVjzQrQWuvuk69IR5Ahqir/pnsyKKuPY6
4ETcUVaOlM/z6I2boRGvoMDnVa/ra1e6RwSYR8R79BBovq0R/MqAghkOzQEpkcaNz3GDHgIMPdaF
jt6nLddC3+FtoMsv2zrfkRH7EToxbTFFKCfC2K9Gr5Kt43zx0h52T51meHMlio42mJT+zdTyZiUD
iQiUiTZa59nRzCt3cA4Fl8seii+lQPZb3lkgh/uBoS/5Gnt9eRvH38fpLfdDQJIlipJUA0tUxq+9
xGUJafPKaliQlpU6RKZJJHoNX4zAoyRqoP9Ew3cnzDe18O2dEVKRSJ0yiFpWbkPbv2qu8x2RAj1C
ChgFdPmYX10NGYVORY59FoCJQV1RkwWFSmcbLziKMH/wKU2cZPEm6CQMTLnupiE/o+Zdi6ZFjZiI
+2ZyKfMnCOV51q6pN7LisIZ6HTnfZuLvoFj53RU8dgku3IquUpMuHqvsnWqRgxeOVmwiAp9ahJ07
3+vPApjfhiDuU6f89Ij7A22tNfQ04Xq+ui53mgXjTxX2loZCHiR1DEHE9M4pZ/oBDhbbb8k5EHHy
PCv9JXQRb9aGdjM7TEALZqul7ejAhENGRGw9i+1wP0Y60eyttTMxXMNNtR4Ty3vyUH6Nvs7qPaLF
1evR3dClu75RgJUNbetTztiE7HJq9kCVR5xaUTFc024Kv2uyu+Zfs25Rtq+7sa0InGeA6yySCsnN
avYJE6xVU23SCoaDbeUHexZ3ftIKgo9g+NNJuRZymu4IL6Brq+W3dUOmTcf5qpOntrZqZyebZqNX
MAqtceLkHGYzgDnUrwd/vDdSC5Sg1WB07t+MZZLlCVddjfWrZnkMq9Tf8T0QsWt5axtsEHOi3r7x
wPpQs48xKECGOFqGNHeNdB8Rv6UTYNVcD7HqZF8a036zO/sRG6j4UnfVa80QBegKl4bXDGI9Qvva
AfiWN0LcJNivEXayirSMJVtYUhuGLRyGrboFcms5A4mkmf7gVEN3P5WfYk6e4IQ5R0bWlVAxY9+z
e92Qbf/YghNtImVRwNK+z7p+ArAa5HG89wFlEhbl4duMnH6X5bArJ2CtIDi772EMaTG0/CcbG/++
OQ5pZ+1I6K7owKKuTwYFt0nLaUpZIZebfZipajHN87ajRtBAIcNrDGUACsLhg0kufU1ljhs6oSsM
1R0uu3SXDCjUi84/FF6sgspOb5tQ77dOlH0jUJx7ALK1LsbMQKRFunEXyUBP3ceoyzbI4vC1CGW6
bh062na+j0fxVLsaORR9FsSu7W97gKSZcHGPKctEpzpmgZt138fex9XLGLUWGDCxArHGtRSr6L67
LdORFpnpBAMJaJUHPD+jKuWQ7g0N4nviGEd7Mo01uX3neaSbA4CXbk8ElY7zKyh9eRMa7clEh7ya
SBEPJsmONk5S5p910kFX81sEzVg/bI3Ttz5TpuA7SbqOlp599UOFTQaZU+wCyUFgMVQoYytaIrvU
gmOC66p4Khwv8NESE4I13Oe0p8zC2XVV/iiJdttEFnroMerzbU+YY+BP+J7Tut/G+lxvE3WGYP1N
ec3an8eXPsoP1K9AmXT5k5/IFxpEIA4N/OldfJw0dVcazpsscXkx1CRuevClY24bREGVS4SBEp9j
DMJ81OWnp5f7DMA/RTn6w+XM6Yd2e0Upc77Vlx1UenEWEJq3ihXiHy+zQmDDBbp1pKib2iyNjc/8
CMtt8raE4ORVs00HCah1IMwEkChekWTvcavKd/QfbnJTeDRpo2RVJ1ZDW1DHS4YtOU2+WBbSDrsC
VAhV9G3okKQKv+a6yGiqxTrUNVpQxjeJjg8o20IMokJdyTVWAOs2oikUiqji3EBrgLMBtQFSgQKs
HQ2Rr5Z9Mxfhrao9ytcjgZhWOHy1zOxQsRoO2tE+0qN2bvUyvmlFhU8JgzPBlx58cQ5bWvSKJRoG
ioHyMLLL+qHJdQhVkn5lbwF5Tcytkc6vFZquVZP2WEvhlW1iJo0rutooZsfswUlQY3XU2M1YnS2A
HviVlylafqIbr5gzGh9GdR+RAri2qmncKGtiKDw5mXHsznWcvlizdu7pox9UiJpHR+1wxXL1dgpL
Qhej+M6UOkgzvdzZ9V1R6vfe3PabEsVVIDX8uz7qQ6wzJDNZDMZx2ASDNF/6Jq5WQ8x9mQLCo6WZ
L27IAJkB/X6oo3LYtWVqUubR0Ajq85auPTqsOgK1WyTEXOEDVyma79gXu7nv7rOWF26ynBDzdSII
pKsExWoOWeG6V1M0MTrgagDI5h41HHhXVVVDc2/zIMT+g5v5jplfv45c96XOWqyo8b2bNN2xktbb
IrzX6/ZQWSTb0ZUxiHGhFhin3pbGcoYhTZT7pA/f9Vg9DzP7UUubBgdKS/IILUnqkh0q3oYZrDQe
YdQc7Ci9JVp8ZWgm6UUxJuIaew19zhjAXvmW47EP7IbAojjFKOB3Enmmdw5TicvJYApo+t2dmGgY
qtpcSxxsKdzgyK6iD9YcVPGBEvqvrVY+klMnV7qFztsT9b1IDiMo+JG4xYORJkyfBAEamWEGyNIe
WeUuGepZ0OoaIxzWx3GKuditSKwNfXpmsYe5EiPxmJA1hYel0ErFaO7fxMsyZC4eCXLJN5mQG93L
5pvJrB/0ROhHDa1yXWogf3uk8i3MVuGC+53xlz34EnZ960HkiPBSoFakvwjZkpI4UWQZs1uXlaL2
RcP4CH0BSlhmTdW6IgyHalN5HyW+e0crWvWgVxmOcN8wmUc0qYNtHJR+u6STtmJpLnIHT/QII6Es
1XbIEzowgNwm27yqjOkRFYW6R6ZdbAVM88UlkECkAqpxyQKynBSM9bA3IkpfZUFcQ5d9uja48YF7
0kYM5TsU/u+Jxlwrd8kYiZharUZ6tXejwiY2PpdMCXcGEvCtkw9X9UiCR1WimTMZGhgQfQB7vbqO
swZXrgcM1aK2u4CfL3h5YBntkomwLuzuNrMWFDB/dlVJCpRkYOMfEHDuZU+wQEIWwKi36c50yCfD
Hpdge904+FDWvZEg5KRzw73jbXCKGvsOo3ICfREGWXi9pKQw0Yo/k+6GXnWAKfmWaSSxkkX9aDpP
6Mb057DFrxKNgBM8F5xphle/+dpJCudDb5wsg8m9jzIQSvFrbULzScSD7pGKUzVlv1X6jHmgI3SE
2LXHytDkWhWoagV7fIq1nopPJFZpPexzdcRNgDDRFRST1ePgjIKE3hE5tjq4Q5yurcK472l0Yr1T
73bpIQ/zYG0jbOGNIXw/0c4nz13WBSEJAiZpnVaIm3jUum8DerGNXs/YImvk/BN9sQSN9qCQwUzc
bcY+f54KIjLdpPhuYpLeFORHsB7zYAQnGqkEjUHZ7sOIi57cvBCHV0ZmAhnAVesQeuBS8s3iqt4D
+yQkzq3rLZKcLasc3EBDGtBbvAFeS25wZcP7IGczHs07MXDTUla2rZM53WSEOXJ3Gr4NjP1rLIvz
LkZP0vbpwIDnbUNCZriYhrOj+uds8B+shqp6M1Nj0NsYXdG27XSojJM6T2XBtzP8V1mgfBeuQNfc
IIeea5ZrgPU4s8cthTQk5WbMlYrOu6MABKUQMI+2fEsDVWB6F9Y7l9DZsSvkoTrKJHmzExeSGRba
lW2cxnT8bCE/pqSbBE4kP6wJ+122HECnvuKYsWyzynVeLDQJv3ohuNhYTYX/ms36rnblx1CoFyOO
rqrI2jGtP4dZPF1FPpPl0nceRVfeIFF5zlIszWRaHXp72JUVIIFyxlAMt8f2uCArBdpQmuqmisZD
RbQVRaCzMYeEd42Rv51rIwL9TKM5KopuRZ1Mvx6EUdOibNSxt25pDUUbZ+H4xnPxIjLUMTP+aA4Z
ftQcgCkzjU1ha8eeOSmjsE+5RvTDaS7N6pZVipGFYL9ndlk9hWQ8tlYwxf07fdvPeJiXH1F4jAxO
bcd6YZT4TtgLKu/C3OkyargwYrJffEbt0IbhNavoWmo4NfzI26R01hcVHFYJW27xrJ6cSMhgk2qR
98jVM9p1xiolXOSlNPTy5LuYoXO4hY2TByHQDMYl66Buka7Q2hT9OCc7F9WPol2N1QYhOwkKyAIp
JnZt9RljvF7H8QRAfHrTy95YN8CjQ2TDoClludfjlmBKIL6N9mWI1IDw3b1ljvBq9uZTa8h7s9Qe
PD2581OOUpGickyL8d2EWNH03J9YyDcDrtckiV+iRV9YVz6Y1cw7xBPyeuLvWCHH0T1oIX0XF7Cn
WYUyA8gBOEkfdhRiGyrMjGqTbmCp96iUwp1E0Y7WTQE/YFdQ0hOQoaCQrZcoqlU84cYQEzbyxLP0
64wKQ0JsOqP2eDabDuopUeQYU+mRddjtxvQ06efY0L9GRZqS1ALPvpy4O/fWOpF6d6t78AmIFEJ0
dYM30j7WCXdlC3oncgoCF8SR6hOuedCl+xxXBYJiomyG4SWZ7PCmHYmexTIqDeOtGmALZYiPA41l
PM/Gx6l2A70XYiszYD0t/WmtEYfQLaOgM9GTxm7OXBOSCt+ohCJxSUub3A3ZU1Uw2I+q0l6G8dNH
KEVoyAuWDXDpnvcNAZXrOtzlTFkw53MJpGa1SJ9o5Q6MAC68daTYabKm+XUV18juEZ+Rhxjp1+Uk
eRMz1Sa1mDlgYUS/RwAQnmCMeC5AH2REWOgwSFoMD6RExfUmGsQbbPV2N7EJcCoY+djm2PSqbUPP
XGc62vpgOFijLszHlR7qDRckX0kJ9TqAZAZioAepZhArH9lMv53GJIX0PulFstXGfDP4EXSKGfF6
1372Be5t5rtkCt/JhcrNSiXkGHdNcopHH4IyBmoSzpidk++exLiDYdbduMm7BVnDLmYABjMyyoJ5
p5yxNxuNeSM67aWbdLrETkkMKZR3/VSEULJYCjAYg5HX+/hdkxHCqWyvWN0jNa2fuWmC2p0f3IjT
s9iay3HSM/DeozT5jjk7UDZIb+eIs+Uit3cTYxvBYJXCfyQN72uV5n7gI3/B9VWnqJ5j032KKUCv
POsms5EY5CHNwSi+px6HiWbM7l3sjAYyi6Ybn50pfU5QSiqVPETJBH29vu27ImjbWzszvlZ8hVBi
AWze65jFxqjdd/bM6aVdq8VHiQg/WBamJJWvuHCZ0Eb6nZlFZyM0X2YDlqk5D7shbT5RoyMwZpUg
8b4Ftvbi+dO+tsWNhNSHzByAQRXyde3GwQctHwyOlhlixmU6GFtPCB6fG0ulex0DOY1LJoisSnFa
wuzvC86Y1iL62LPbTT9jgRDtt9l1vzlFQwlBvxF68Tl0/jdzGN7K8m3sQhdXubjGgPJCG+mh0Zp1
4ZSfBhubI6yPcFzndvVMnAW+i5LYNb10sSATx9hlw9eSCTbgGYaktJkQyPbVOU9J4m3dp5JoXs/K
KRSoK2vC2GHUT7adHttOvLp69zS6BRhoWsWVFz54CiAuOo7PzMse/OiEapHQKO067gmUFPl7Legq
ta52zDVYFzNWIRFh/2hlUyy0thopZvOqJff1nHzN+u4D34fZtUiZ6hoVbO/dVAAGqiG+C3UEC5p5
40r709aLbh1ZS7HKMG+lNKo1PTSqSMy043rbu8kh7F9NVJxx9KVViPWLfnrQQpaCrkCBlhBg/yPv
9P9bHZ6wrX/U4d2cu+78jkb2gxr1n8R4P37zDzGe4//HB0TwQ1Jn/wokdc3/2EjxuCG4JjeCiwru
Dy2eZfzHA5vmeg5KccO0TARyCAz6+H//L0v/j2F6vi+YiDm+bon/JyDp74G6HqG0pOmaNi4lD1ne
b3Havjk5WlZr9V60421FWSBkzHPjmjRhD1Fw4hGj8ItY8W/goH/3iYYQlgkHwUT899sn5iWiBKrF
9X7cdqEpaejWL8QujxaEmTGMhx/qzx/ayL/5OESLvyoNreUL8kG+KfADWZYHD/bXiN2o18K5rTOm
4TnK1apca+50qufs7DTz6Z+/2d98lIckmjg/PpDVK9LKXz9KukQBVe1c75eFYZZnn5AWPinOYKp+
++dPWjb6TxRZTif0aUxOXM6Bvxw1dMJU7pGo70ON5aHvQeDpYidfM5P5t/2nc87/5bMc3bc810f3
qevLt/4loxjJOQGQMd/KzOhFSFOcvKalHeQcFfrfldMIxnTvCmHbgvrCASfdWzOi8WSUN//8rYHw
/nVLDPLMOZo6zN/f9q8rC0/r/bHeozkMmJQjEMNGG6mTrk0nRdAizsePMIn+5Qy6fMPf9/YS0+ws
cc0kb/+2B7RF+EaKJKcQ/YFU9Ff0e1dpNcJpUI+kQdAKjsimnU+p18DcIxq4tVoC8fBNshI3V6Cy
nlMne/7nvfH3m2WZODFc13Jwh/z5wDhtNRg5NJN9byFjiXJ7D8aUIEFzxCzp9d8HcTO0TJH6FPnA
ontDMvUwZQXMwEE+efYEZoAbjhP9C/33bw8Tul6GJ1cIhpc/b9c8pKB6qqLeX+JXam49m3agsT/h
zR4trgj6Jq7Rf62NqvmXsUUH4fzXU+SXz15+/svJ6hGrJ7UhJwrJNu9GwWx9IDSBFTUerhY8mPDZ
Fanaj47zliQvZRv2/3K2/N0g4PyyBb8dlTErYoRIbAGNVwQgrjoBKz0DvaAGwJDwz+eAIfS/7m3f
Y5DjvHR9yzDc307OioROr6jqAhdSHbiNe3Sq7HMUwN4mIfXAaoodlW0Cgl+GPsSbvlRYcm98tFtz
36MXwPcxHT1+h3Xt0Q85d0yMVGr0g7oTpzoi6zGTt5EYHi1zeKzSQNnVq2KA8xOwbnpnUiZQJ/Sp
Pgh94papKRWsEvg7y/sHh5mTNNfGWIFUMJ+mKaRsjq+q866jEsrNMofPMt5k9+A5zOG2nFs0WbbO
uWITQym7ywWFGerRspyrhVgW6/E+J+CUtQOlI+GXNy7u8bVmQf1qpvPYqfuksdZahPunUlcVJgsE
uM6a5TzFIkpmIgZcguXQXDkxDT+Cw2ENBF06n/pG7K3uezakZ6ZBxwx45Vr6QWJlPZUDuTX89BMZ
6Sedpc/lfDJ8TmG95DskpADb3bu3DMXLnsHlbqxjA+fSCP1PGe+aKylHyfiT7vbOcN2brgO0M/K9
dOXsRyWf837Y2na3gSNwugwevaOOcds3K63FxKSm4oyu7ETrm54hI97oY04fp+lRT2g6CPhxGl/O
I2LPSGl/SBpfIZkaFLL8fl3pgDQKl8NSQbicCnD9IQPYsvtDO/3ER7g1Ku3Z7iP2ZFV8tgXVvTb+
7N1oWdKCkJxoV6exOMLDeF+U25biqyKRbFa0U0/A+wny/FDEx1KCGVlicZ+gLUkZg3Gx9g9NrN/h
8ByXWEaq5d78oEyPE3Y++Z589P15T2LBMc4kv++DBHrI6GUtZrqzb7MLSjizZfK9kepoYSxbPoLA
3sd4XE60ZMCFIk7J1Hyjgg66KT+bszjay55i8kPnxbl1M3FaFomapX1mVXbW0+IsUdmtTAWjbxpX
mHe9Knqga0gbrtUfiY/dUDbgnIqoG4TR8LBYVVe+2RXrCZfKyiLXbZtX1xLw6wpM49Fy8mYTMr2Y
2aJ1GVMWrBNt3TUp1Apog9wd75aSmJfwcQYaV8KT/GnXZLfVR6Fv9XsbzARgcufAdXV92Xo34/sp
XT4u9920wVCcnA0s63PTnEfAC2iSr/2eRpvSAU5ZhklUqDgtpzIaJC5l4dxqA04gSl/7VOfYJMws
dtaS2hNKWo5QACjydGSqTi96gsDRUmzbkGMHp9a+zGGcsK0xwIXkfRCCt4rM9O5yOjZ29AmLgwr+
EnDaavkX04ge3J6Q6tDloy9DiZfkn6OjcDdwrVR7hlusDOMJBr650jXG4iZsYLjMUxCRwbhy/Pjc
Ey+1QgbOxelnu2l66ujhry/Dllxu9fEA5ERxCoGAWitFBBki7pO+HKh1FYn3EAQNudNiViBg3OGR
XmH86WIvXIGi5h7YRlu3zl7cNjtrjbVvkv4bIk05cQ1IThc9ys6eVpPPJdTOgQtHVhtTYOXpxWpk
cbW7vMEfdlGDVQxk9MlbxsxeY7MUOOWVCSaekiyMVO5Dm1YzbzsPpZo3HdXUX9c0smn5tK5lBXOr
jgLn9SbzwxsxsG98JLS7UextX25V6xobKG8K4T/jtkbXEt2IuvHsAaWYMk6w97i6nIoKPtvt9AM+
1ZorXbVxsW4JM8THRwOElhR1d8Qq4Q1KdvsacEdO1YRWEQ0Zr7LGQ2106D7i8WCaDfkzjKK4ZLlN
VvjAAbYlgSO0Z64t4mccLZg0AraNvrtpJkh3XoyREbrEUywJitPQAW/zOn1RkaQSW1rQu3J2XK4v
Ee9cV3nMvnLG6XRJs7+ckJfJizOkn8vtQBT5px05e02waxjienKOV1MvvtP3eEpRn0ihP4yhf5wo
oIOGwLbneP36xyGa+lei03eqIFxhOfmHYqw23sEcNBAPCScUxP+zruOkJUiTRtKUBRPcs7XNaR0r
WW2rafgYIIJt7cp5agBxXY1heoXDqgxAlUDFnGrUMAN2VDNqXxpcLzhdk4AYtOve1yBMNfqbQxVp
E86oM3Q/Q4ffGxR46EBuxMg5Tydz1xDkxQEckG6hbPFcmFZJDRu6xg6/as0IyScbb2tchxY8exkh
4BjSGTge/TBjmvfprFNtFt20aXSPfIgSxXlZwg6izbgp8OpwIQPtcqqbsoZq50mm7d700Xj9LaUa
BjfumYDPPqDc44jEhrSRNFnqHOLe4Kk6MG0+TDKYN6nZgNKXWztDDn85dhU19zVQl8/SOnXtcKcU
p0tftC7dSONMqd6j9Yc5X84Un1royXHOYXdd/cwv3hoWHSrA3XvLirTVZU5kGeqdyjCLJD/1YT3i
1c5IOcTugGAbPByhl6wv6IxsrKLXANYxlw2X1s/woUSh1qO3tNDGVWpVj3DVTyVCgTW4uCeYhw/G
Mpbbzu0sbEpOHZdoNJpf3LIHJLIMQTZEeyQexTauqfC7BtXc+r3u7JNyvY9ccdmannhxR1egHoZM
Yc61WFeJL5Fe8YyjAs7NU9cNy4PAqosDC03itK3IWMPRCvphuI48w970UfncO3WyJaBggY8V7dbi
vojq3Kn2c3SNiljnCmdiMHAtb8pG2ddDmaB/eDJ6Tz6VDV15o+pujNl7n4rxQXe98S2NPNyvcA+i
yfkWIeLENdNr43NKSqyUZr1n8U0zcEy+eJ0UxwLV+bVGhBtFz3BnVimRRXLXhHVyEzXwbH0U5LQH
I7j2eQyRKa7eE38CvdykhDRrW5HopwXx7UyJT6U7f0m4lW5EErjUt66mhj63L/KdaOZmywmdrHpF
Zm5XYMlqWk1snITgysmYiGN3rtp4KaYaT+XoEMP07bImJ4dyNZaERA5ADbtQD6KCVm9uIvNaUott
495WBE3rFaAWh8QjW/P2NYVloh9KRHRxsU0m76QnU3XVZ/UGP8u8RiV2LzCf7dAj0f3qoqNVNMfG
GtAfOMDjnH6S29IH25c2/XdsMbcDTGCce32QmIm/U3WBQchquCiyR58EV7s4eSOClHqZMrR03ldE
8iHzCyGOxZWDg0qC7WGaZ7vvveL2IYZRR/SYUXSv7rDgXOMvKddg6MkfSgFnMt+SyvpiaZDzp4iR
HHE0E62IhQk5h1z6tG1BGlh7WQCnVwSQuSYf6De2TwfPHtZJxi1AolRejYlX0mjkvJy2tt+CfwGF
sHMnIGDktG+iFnD90EP6Gx27WLWpsPexaoPRnZprJC6HaooG7kgqGKZO7lAd3WWjRCZV1bTXgMzo
fQZBgW4581j5tUMeumBs0SZImF2ml29KL8nQJpR710Ph47r0qEdJe0lkWPpGmpxRm+zGwd4TWRGu
W+4wmz4Op41T43jQoMglETM/XQvfZAeYDycnaqnl052+3/UE3m1tJ/40kQNwDeaoGrnT0XFrESqA
8XQ6SAoqsq7mFmRqRJ2A4czfhWX5SDiXsZuJt068CKsLCY8xd4Wd0qJNpIz4xgfoaYbRSx42RTDJ
7i1vAFBNURFvUDZ9q/LeR1MPSxC2sjAQ5+jw9Joe1MGCuvV659lzsyRg9eYEeBtvnKl7gUVRAesH
0R8ncbVxaRDTYuR6QvztqYgJYsk0XR9MYhU4CeZlSunphtxRKj/aLB/QfaG6o5W48iam6RrTZDsh
K3Sq8/Nyw/xRXSJfGuFRljD/SStOH651ayWsV2kbh6miz+ksk4LMpeuoz9qx0hBCdgbzLGfB+nng
N8aMQZAGyO4ybc3ihVczsWXda95P3GFZzaSSqD/iz++V7+CJctFg6ootRX5LOiRsXSCul30ym95z
VSIkiqbXyotuL1PdfkFGewh5adOlJ8Nj8obw8pF+QGV89BPfuxXN2a8hFKTnKjROFO0RMKLzcUoh
d5T56fJpX23GDgZBwudCMnRm094v/3yDL5216efc0m+TYKy3UR7egXAFAgFEnHUbya2EIAYGUzv0
RJ9RYWcbfUGigALx2vY69rYWC9MAKuEayRxSZGvg7zO7gILGsEEuRhgXXLhY5zS9Ic+Bw5gui61h
qbUMy16IPWCEQ+K+hF36NlfiZKettoZlfDYs9v84I5csWKdpiBoPDUcMYgZNG1YkO6Nk51b5vSsV
eiD7qfCcW5/KYW2hGiYyQcL7qsLlErPnk819Grg/EL+UUNBpaJ5QbRTEO2XPtQCYDbwiD5AozNBg
qqMpy2vNtYogajy1DZPy62Td2gbrS5w8egYCZhl5I4+lqbnsWW2Bv/6YUvVEyuPURZDNDKwRSxY8
md8zN9RlWer0/jej32uX1qul/zhDI1Jq6OHNR5AEG6+ml9AWHOtlswfPqVeVvhA7WS1IjBiGKe6c
0aw2jsfyxUkm3BqO+5Tk/j6ruVPrhXzEfY25LdbBRY+0waYjmt29PbjseGb2LNCCIkk+Nd8nS2uQ
jxlagjWBPoeoqG6QuLIy7SRRHsbpcgwIrgzxa8x7NMFswzKultWytljWx7h8Xy1nOg8FPa66Tcil
gMiMEBxgzmWVbObzXrnarbCZajmCYvXMdahLorEvG2F0WPCWpS3mpZtlMsV+YnhaFqtAk44D3dYU
yy7MDEyQxrXTcE3QcKQpVV677nTMYVf9D3fnsRw3sq3rV7kvgB3wZnjLW7JIihSpCYIyhPceT3++
TOp0SezerbjTO0EAiQTKoTJzrfUbymlUseeDMnFlktND3FokFK2g/zoUj3CTlmWHyUjMM5Ib4cUj
pWfo9q7o3C9lD6G51MaTNrPYnZzo1RAhOuqUiep/luk3+eY1MeeUJs+rnpGoiJmktEh/a23M0Auu
VJKMPK/X7ck8i3gXZh9CUIDy7Bs/I5eijVC/tbtRi2xSMOPZiJkxFQs1Q+DlWfEoBowuL59TnD0x
qQaso4GTNWoeUr4epSLQcTHsZKHBIphYDx+qhVEh3sn8X+GuzlT/RXFtkmc64SVQr6OYl/U2gAad
/6h7/tMiqO8LluwdrgtQZ7yTaVrMAOhFtz6mHhVSeiwxQPMSCfMEc0VgROss2FIyXcp/LSobGnFt
+r1sWwt7IMIItOMxYJd/NAxTDnnXfMEOpFqIgbb8nEf997rq78VQIn7VcO52SMW/jmn4GmvfgFMu
gwbEZ5rmDDPKLZDfs+oVEyJsfGyRgugb/j3BON5bDmCd8FuFdnJOVqW29YBZHWY9Q8YsvpPevxvn
8Vl8TFsROWUGxbK1byx8JRaOwm8vEpddoxNNopGWx486/w7ElRlpTMBDY8bMJWsDRlth/NKiHO77
1JoVbX6qlOYNpdX7yis28zCuvJC//8hCfRGECJjg6A45K3mLNUx660Y/xCpJrz5/nuxYiEITd4iE
jxWEb5NJVgPXOWUZNsqeUs9WY5HoiEdbbqJaJKfQggJpUalRA0Ih3NmpfTOOPIJNRYGJgsXaHkDd
geRby8RC+Cm1phL2EwjzauDBCyIC8Najnol1wEJD/AaPc5b14VvX4UdkWOTZE7IeWVq/ZzzwT3hF
NA2Uhb7pyZ3YloiteSr1Mds2ir2NGpJzo0yfgSf3UD/Cz+U8tGjPwE9beHw5sc7H5CPiR/OV5OG6
qgewhACIOo2FX6Zlz+ihYXLP/6H1TX7Cmsg+IqBCdRAxWggg4LNWSYVYKXEgUMBVYLmfDVvfue3M
Iy7/fo3zyfCR05Khtg8UczRSPEbit74gZptGrNx1HmgR3jPf91XwZgeCgpnO624gLLKRC6uH7j4d
xu2EfCKmqWJ9oEHxCREjLcWK2iILKyOtQKTK0pGRIcftqG0zJPbF/EjBZSFzpBmYNhNvOHDmp0Eh
PIpDRgPQRQnmReYS3C3JqZAfxEp5JKtZZyAlc5eFoDiiEvIlSUrY0gWZwRAv854Y1APriRPyQ2NX
3jbeD0aYb+okVVYaAbJqFHehzWoyb5HS8Rtk6bl3xfDax8DMoRDDyrQX2JB9z+teu5GxZz7b6yhG
PT9t+IpaJ3usW9QF4oFZyu+UZdqip0XB9dXRMlYMN4GBXO+YvcksDZAUFxnNaFWVNmt/1XW3Flro
VsjUlpOalJMdS0UISgheRRahsWfpuOnFLE8n57sTopXniZRc5ps8NLH7A7F+bpmBdSmhRstMdgn6
B30cvrvEg52UskYGu3Yp4szZiKFkErWAEsQ7xMD8MySCN1gRJBChUBdkESIjfIvLSzYxhcQzGaW5
eG6QfCsVQm8fpzwQaJb00SGdMCkLgryjjJlzg6dazm2JzTK6dewfFbrtC5GshpHDeAqEdJEbCfix
4pYsw4JiNSqh6GHXgYcgEQsSHcU1kEnZa41gBx4doeJ2Z/lfRhKEGLWcb+VqTn5Qll7TqrRMxmaC
PDKzqGDxoxsosdimsu0B398FWnXfuAi7U2DcptVZm9QX7M3JN1AEwI3pC4h/d2WEhk/KQXvPCdgm
q+uhwu45SJfiqR+T+yoBjKegoATWNN82+fSiIDC/KJ3oZvbukAoEOIZz8xGyO/AU8O+H7gxSh2Sg
X+uQ/rNDzEc7mONedUuCgnr67hsODJ283BCeb60AWRPTm7pl5WXPZYXrR4lTZM3Hcnm0rDzdZHm/
DEHIpKh2h9Ytgmp7RS1f5sB1cK8n1vXb5tSYAc7ziaOgNxb3K2tKjwOGGudR7buHSc0eswTD5swa
d4BkrVLxEGgc76HUKGuH9N0yUhXMCKYSA4NCqZ+aeTOPFhBG4Lk48lQnzUjBYBbmMSP30I16t1F7
8GQIaKIfjuIyBm6gojvXwEWtw/O7SqHeaSwb4m68bSJDPenQ4cI+hLblUpnDHb3fBfHwqe6AFmUR
RvMstwmPXvPBMFe++2iZENayBnn1UvkCwlrkSDEXmksX3X41+ZwB8toOHQKPmj8g3mrll3xwAxi4
lnpvV6g7XaUpEsENt2ar2scItwQ6sjly42vsdS9FDuKUZ8H+ubFQyGnjieW/6qGYE+QIg/TwH/BG
sQ9yA47ahtMOYSgIir2UmLDS/BZ1E4QWe/zskEuAfjeQPwjJF9shIw3+RS0ZQkY7P0GPzi7UZtOk
6bdGVfQDdNSXvKSgAPJNWwM3DBdShEBuosR/8erJW+tGZR1GN/x1I9vikpVHWCVfI9BxE8JGe75N
89Bmg3mQex8OjRBNogC5rAhs9BE7P5wOMTdbKEIL67oBtQpiDCcE3CHR2cAcAiuSGAnRwseUU+m7
naEkaGGE1VBlC4dRwIhOSWA8ZMLIc8BDZzTGEZJBdALmox/kpgsT41A34n9Fwn99PRH7vFCakNHQ
BP1bbkj36+97XZLgYziLM84gcpOqbvJvjaqLp6gU90r1vkk09b6o4mCTgN1fhb6NoHXunBI9egSS
Xp3Mtq0JHKNsh+VQcOBXuhei1Nmolg+qXZ84Pd7YGuZMRpLGey/tkRaNcjSEXNThEWIw7iyhVhuF
arm24zBaex6AvFazmg3CFhaDzgSiGj3NlgdKHJJory4DryGPxsHCEVQdldXg5e6263g7AWjB+9kA
5j6ZoKrdgjyFbHMIw1oPxWNTuR0TtbibqxuSYhO2UtGLqRbpbQSeHS0EgxQQXPrFbCZItYvvuekU
vOvlrpWH35FhQmHJaQxCAM04yL1e/Aq/tKk4FfaB+ewOM7rx8OBWg+68KKqDg66XVEcI/MExsxaj
kJXoxUbugTV8IHGGO2XJDO40KrxVO32LKbSvE8qGB9kkN6rQp5F7JUBykKtlumbQS/c6dQadnOTB
Cr/wBu+SnqdcL5Cmt1DYnu681u+pNrFBt+Mb05GJDebsP0z6thjqB5S7F7Bdpp1rQkgS/2JH/Dtb
hLq2nRmfqqwJePz8tavkyMaN/cmaNFp0WE38n9R1O944HVQNyyAdjmYMfkEMNXBAxPoU6RpooUhs
oCLTRAIM2iJqPUAt2ZvRXSaER/vERjAwExIzqRhoCr/YRqDit4ZZxRpOnH4IPTW0Fyox5TYd9ZvQ
jdeUEvUdrrKlA5/EN5ojfW0WdD1WSeJWNjIQkLDc205YpCaphofcPBZkwRWVRUT+rap47Wlrdipv
way7A34HHeMaUigsCdlVXYhKqIhhHIbODSKbkXlwZhV1MrEnN75Z/9yL0CrZZJ7LzNntJ6ectmle
YaMp9EWmIfy5J9sQJhoCf96TPYYX5aOg04URhgwNJL6F7rvtWlcsE5Zh82XS+Fojhyl66i9lGD2n
IcabBjq9YVlPOy1oH/XE4ZcfAUdPKp5GRkriYQhOfuQedAHQtlu/PJWeRZLODvYmIU+exskKqtZX
3zW3sQO1R92FxfjFq8qn2Wo/JyMrRm2C88u6lMhXjw/A3KNFMBmPVgxJqYuEI7IS3qo5OYxGUch7
mF9UHfJcD5m0YlHe1ilgzUAv129GqSAxDbF6GCDHhJNurzUHGJmWrFzbKfFRBPTuOc1zbGVfG9v9
SmCCqLWDSWAXIPXmv04mFldOc58HeGwUs0U9ZNwESoj/q7lV9WHLuszlLzGGxnZOWOvFE4vbzoWZ
CvLiUxsOK5Isy7IPNhEDch3D5/OxE9QM5yYNGe1qFG5T46WeuUk9h2/uyDQ3YEQUhaQaNSv7HJRB
QU3D/aR7wVfDab+iI0be6y5KgJunASs4REd0eFT186Akp9k4zJVOMU6n3mtjuIaBFsHs1OqnrIie
GYXOiRrWe3T/AG5W5VbvuotelcBTx27azfiHZ2hCr1G8a8gPM8HNRbSkFocK792YC/eqIalPs00G
nFLUW6z343uWx1S6VV6oKMOFb6EIBNL4U+9IKL3NijqV9Trfgw8QF7vMr+80tUecgfBJZvRiL3gT
qaBRBlQqGRYXNdlW9w/INWXL2BqeQHvnC0uFfgncQm19AkhjaRHo6ApxixlXJEic+pJUw9qwk9fI
Ux8MFovkDomZ3QwuPoRXtycvYMkUElCCjrRQGqWvSAEoi51ZeYd/x9uYAmL2GxTMU4kKgDV5VAXx
DfuAL2rmOUBZkPSVUVi7fCJWAcgeAjqvFyM1EqfMvrLS8wljAOVnSHTLdBeQ6VWnZwsPUcx1w6qb
BEWkLTIRGcivMiDNiFxIagz7QCecZckj0sLNzRgj29ZZBJcdnCyWhSBGpjdbKBZArXZXqrOD2Fku
BrI9RWyjVFShvaq/jsJsAJ48qYN0MzNcs+QXJjbKyQbG8u9fiiYAXX/7UsCQag7+ZOAfP+LyAtTS
XFIiuzrTnjrgRHVCyCreUjS6Z805zsMu8Gp02jt39e+vrf/Da2uqrfOicIQBxX4QkmzMHkr9UKa7
UlS8M5+MES+khU8WaQZFt24Er88GLYJaBEwwFJSH4SCiMMqi974XTITiqFWDa5m69lyn3h560p9g
aUI58+M3pKmO5eEQhB4nRUPO/wJLy2tU/E074bFxeZdhK+DjTTMsGIYJJieRXsu1BEZD58H+BVcF
ZKwaEjzBQLVE/IpZTnWkS91NQUQM1uDVELGcJAc6Rf4a19lrSqqQZ2Jj6izK8Dz8UjQRi9uLhCAG
qojbRToQfvtN9RxPjoOQHUGhxGkQJrxRCLZXDg5eOjpASzh8+I0w4QbzeEzEu4QWpi8bhFqZi9Mz
4sU7TKZS2Ij9/ZSFP6J8uH3xbBjlBGzkeV7terhP6watjvGzLpKMkV3t0aIUII9ipvRYG9NDOoa7
f38iNONv4FhP1SxNx6vEcVT7b4DVcowKxSX1sYvsxBJWiWswqkS/Am9Si5HMbAQqKiv35Gh6zAKn
DFd6W7/RegyLRrVgOiCj7DoRK+O0bI6osA67BonuVMzX00A+BwFKJzuEAfmT2uvvTZ8CcKkVp7nx
sk2vzm/4dPYMbm2xsStk5kSyGUtwljX4fmbha9AoAOE08tURP50oKOYRSbJ4YOyviVFUMCoLI2PV
Be0EOqu+Kx2yb6QZ0BIn58YUisTkZQgpTCUahplZkT47MxExNe3XDBsNXKC6ZTkx8tS+8wWrBVaF
4nyYspH11k75keK8tyHnoOCCvI7z9lvmyXR9lumsFBCOH6JtqOavnU66McPB00VMxFQgyOYBtP3Y
cERpBAOPIVcfWeiRryLjY5KaS/T6pJDkAsPAp7a89l7m2kuluDHxRghL5QfC2Sm5S/QTC9960XqW
ez5mqG2cEGCp4MqaoAHIgnZE3gxbHJZs+EZVuaFcghEgllrlq45WxmEANrVEh/DJ4iQVgkNQDF/N
AbM4RFl8s4N64+xLARKwI0oNtWfv8Jv/goEqgy5vtdojSvQDg7v7Lin628lO0RVHWSPC/vbJ8C3A
Gpj+JQNSIZiyP/7hcf2HGUWzdFsToryWZ31Uwg06MCam0iQ7Q3xkMRvgjDSwhvO+K+0xxwrYDtGk
ApGD2n4hineiYFYIJB0cYGNRtekf8Lt/R3x7hsckYfE/0slI6h/G1HayB7vE6W+XWsFLmcUXls97
kfpOIWwpqPj5AnFWDP2TgF5lbvrqq9Vnw7X+8N38w+BuIErBt2M4JpDIj9BzaNW9b+dFtGvDsQR5
w78Ku/K4KZcgW4R2uP6tJlTrZ+ubXVN/CYCcNyK/YQv8GHgKwXfMV5nvflK76JNuhhNWlGDsonL8
AxJXSDR/GOJNlTEHhDwMaMP8iMNlgW1SBh/C3Qg3daVQRQdZsVL7Jl66PoomHoeLObWdtcXPdszV
Y6gjm+eoaFvqXEiC+jQl0bDuIhfb+TmCTiiyURGkPBdn0xV5Vjw6G4B5Rec9obcJ4EEdMoLHvFAW
ZY/yz5CMj9kUFyt1BhWrZ9DP/cRceYrlPXnEQrp6r9cPSpLWa5kTD5SI2aeed3pirMj0eet+ILGW
fi6tNtmlVY4kQReFG/4WyxZk5SPumhhGeTd2OM1npPdRo6BugQEiEiKlfYhr/jZGVeZIBWjzJvKU
z3XZoOcJfJcnWMUOGrCuYuxEzlFCRXNyaq6nfAop4KrMEVhWXHqbARnfgQcvBBsVGBm0UUPZI490
ybvgzSowiLaNHU5s9a5oXBLaBc67lQ3h2Z6rU+WV5T2yAASnCaNVNrXjro6iH+0QFe+rj/9fGU2a
arLw+O/C4v83fW0SBourrPj7FT+JTJoOkwlYP8LXaCCYthiq3lXFNUf/j2mqgj5EOhyRNEDqP4lM
jvYfw3Tp7kC9IbciyBM/iUwWpyyVvC8rIkf8ecz/F1FxQ/IKrstQ8X40HRaThn4/H9Q1PiDhXaef
AHWr5o+5ad/qcQpO4WxFN32Xpiuv1ubXCBvCRGvj7zzYOthvzbir4waEn+P02wJADgaO410QovvV
QUNfe5ZVPNR139x1KAP4blo+yE3QUTHs0szahsFUPgRVaZ47y70wgsVAqHCzxBhVRbBPXIHJx3To
hAwasUO6ROgKhF3UB2f0gf0mLc7XjYN30pkZFgrmFCkeWlb4t15Pyz3ZR+71vaOciOquzbnuP9VO
RnkyUAY0kCrtOXW0G6uqux9aMh4nreteJtaiq34EFZfC8EXz2MCNxGqjB1Pl/1w5er92ZtSzATXX
50z3q7NJ4L/D1/rx2iTb5ebahovcugGVdJDtSmQ3p6G7U4zC9pdpVY7HXGyaJBiP8pAnLd15dfa3
dldPiB6KktqJ7C0378cFpqIslcWNInfYM2x2YI1Ef+v9qjzHmYGS18Jh5Qm+pGnuAlLDyCPiKJSl
JrrRfWcVC3Dm2TGZAvvvu36UZUezVNK9t8QGZo0T4HC282w8y715oAQDyqaJj+KsPNFWRbDNLRiv
aow0rAh/XiIUJ1Y+rmEHE9r+c0l1OPNK1JrgSIwFNSqvG2/CMZvAcDvli6aBqkMnAH3uuDOfNPia
DsXPl1G3gVMZNUss0Y18111RmMa9E9vDL5dXaIAvFRaXaCh0yHATLkQHyAiX90M/Sswb21cEmMXu
t8BqFJ2AExsh3ecPUvY8EZWyqkzPvYXp5N1aYuPZ2jGkwg5e7n/buzD3Dw5Ab9kkN5iWebdmmvQr
dH1/3iP0AsqhwZhtGsSxwDKy6VWrP81Zn66VkefrwwnZ5drWCG9AI2ww0XFEZskww63WVJ/lUTeb
uDnJ3Y/HoZJyqmO5e0zTDPpvhzrxtWdeZ3q4snrdOV4bo3ZC9Teg6o7o673cqGm7hZHr3GR51953
xJbHOo/uKjCU3wXhf8Ld/NVgjbRISy94nBp0ISJK8bc6DtZbe9TwVWNpjZwVWjNW4XVHAjBleETp
yK/Xvp4pNyHS1IAhsBsY+ym6vG/SPDnlqYYx419NYk9x8a2zEpQrricicr+X7/o4hj+vFR0xLfFZ
x6fmMtYL6Pdt5a5jzfsE4IZPJjamzu+M2bW5vrZh33LyYsU4I37S3qP0151UV3m/CDBHsEcBhWpG
ocM16OYcy66tPIjiGUemX3bDqTFPk1e666CG2SnPDOKyWFfCnvUqLIKJNAKwAjW8ccHX4aFsnsHu
FGdEbUM46bRbgUY7KbkAlQVqS+/9utn/eT5r1O9Gph2mnumdJDT1hjqd7olixP77ZtBLsNkocVVV
or234UP1VJMiPBWiCQBCfiIoer5e1IYYnH+4qf9+gyLobyvkrvkZw/yCXeZ6VvXu7M8cvTclSFzG
A8qU8jDF5eGCE2B27Xttt9BgR30c3RsgTQ5KwajSzGYPACHWvWU4Wtk3/OwUJZ2/qq1drRTkpc7u
lNLB+jkr/LmDhTF6aQV/4tepv+dbML0ggaFrRAeaDT2a8OD3TEbR2FrRNrP1w/aQr8Z6UD2NRq2d
iCZ6e+NQmd5WWftIsVjtFpmJFkkbzcW2FN955yqCuWDdBh0/lNZbxR5VAZzoxUnZFgYaPs5jHh7m
IbLOWhbvM7NO3H0ex1/TGRVZRa235Ry8JjpPaNpX412JMIE8kpuh36focX16PyijkxrO0YXMreA2
wfZRPa+jDsXFJXkjws+63stDzCQXjV14CwcDids0tZQDwvAK1uxq/HlOq0sQZvF3TY2ek6TTHgs7
MjZ5lDgAttxTBv1hibOceoli09nWqQG9vgEgYmYo6Nm+mj9qOS7zYTPCaRHO8XGnJwd9yNHn63vz
XunYEFsAps0cH4fZWBz26Q2GUSd5JLu5DQwj5JyAiTWOef/ebd9pLOND3cguePmZWwwnlK3XgkVE
OOnWroGO+UGCioHu4VJX4S2PUIa/crOx+OrfDI7WrRELcFZzWrL8aRP75pdF5OV9BfZ/8o67R3nb
4EWj/85R5KFxkF/AY95yLRvq+sc4zokB3hQNMjcg6bGV6uvkvg+0+c4I1gkZZ9DBvYflUltdbBcl
oslv2rWBp+Antczak8Oqn/puPOKCnfIEzKZ/ZDxRjqxFITJkiraqit4/Xk/IPdkm+8nDD23Xaz+c
+KfO1zZWmDqQAGefRnqORpNpnUszAftkuf426c3+kikVsHxTMZ8np3tAl8V8q4dgUTZG8K0LM41i
dmAAsBFlP0uUAodadeEWieOQJQLlW9H6vitb7dZCWZ3S7Xt30VG2e/owgsrrUuAvdryryJnsSz8r
UdrBZj5LDO/ZLdrbCZ/kH5GSb7W+KveZZ2fILQ7qTap383qI+4akXsZhm+HXJXfHtLqNEVwHikQ/
2TT5drG2sphpLnEypgaLgkrinVqD/9pcZOG6KXoDl2c1uQsSNmrZIsFasCqozSK5M3oluXMR194m
COQvZZvshxmtssvI4i/kodwMbqUcALE/X5vMscfqfDb2Bl/5Sq8p2fEqMVFlYjwmqHJmo20f5cY0
KBj4KaQ3kifOe9v1rGxroq7+59OUH/UFiHBldb1E7kGMwPXSboxX9NLqk+0FP0xcEm9Gt7OenNQD
6htEn5A2Gx6wGV9nsaXcl6oCJdYzAkzcQqhBjrnz4YN8dubM2oQQe/ZDEKoPTC7fZAdyrj9KGKAP
nhVV6IqYOAgoBjF0B2WvHLSvnh/ES0P3hlusdMoTsw+GReJEug1yIO+zDh7eNGx4s7glJBOCkpMN
ZHplhfp+aPTghqVx+FD57SUqQvVckf560ArF28UO0uPypNz0Sn2BA6me5dG1R4VQzoO86q97yB7k
XPz3e7Qx+o2DnmGOgpMC9ZnEdw/vu3GhuQcFk6Uc8vxfu+MFD2bcD9EcWldWpzz5YFNWhHHWzghd
5Uk1DLwTXWYDedaux5XiuMpDmOTK/YAzLMU05anHL/BdruS/Ckfogqn9SzzpqEx0lumhm2yB2yeu
/X2q83FOjsiV5D8S3esv+ARQZon95muZhEe0+NBgTW6gIWOq1wc9zoKO/gheHLBHjLZL6s5IbBvw
arBuKTZydnOT1DhgeZwecLRH5SpuhwlrNnSW7CQf/lCVkYnD398+zl+m6dmW0IrgU/z+9qc0qzw0
rBBIHrBQh539NOJ1TQ3BeG7Qnd/nA2pitmGYzzHluQVyogQUBMyfqiJDmbw0nw3XiCgvGe5aHmI1
8j1FeeZiuIpy51jBw/vVZe5szDYMcQjk3qBK7xpknKLukA9fohFviyAjia7WOqhOuft+3DrNUe4l
5G2zjVVOzbEtOgUaXo6+eVHg5xx6GGBaVOzjzuJNmN0+ca2eWhv+YccodZz3TTwi+4yNEscDGgwr
9N3Qe8qUaSlnP9PHraFt3WdTC3GZ1yGFe0VZYypWfpcdav7dC0fFjhNfK2fvF3WyQRK7eUktd2lG
XoISDJKY2OEYa2oG+iNOIuomR619rfY4kF4PzckGs28oD5ljBudYi8Kz3JObsCTcRPal23w4gbtQ
9odKpf17Xtnk6UUNFBA9M4/h2J48/0vJSQMbqHqUD7/3jVuDHI7w+ejt+jxmKjiwaLo3vJYNogI4
aem414hDeQKm3jrW7em9W9AM/j4MUtCCVOw9Td2nCwWjortYSfy7pA69o9plT9gI+3dIT/l3k1Ym
wOnwF+7TgvS1CpBsmdgx9FFxhew4B8FnBmzrKK+Q7RD/xF1lQx6YrryrPJJXyLtmGiWo613CqTao
JEPDlP0gQsGsgJwpwFla0gLCed8Vx3JPbgYB20L1gpBG7sLiW6k1TBKATfnm35c+mtR8+f1fSOKL
2iQZYQQxSJ/9/i/UI8yhy8jSv1NIEgWOKrnN6vTegxl9AFiE4qzY9KSPb+PIiJdF6SLjINpkX7lX
t46xRh60X344McJB3vfh9PyhfRrr5KYcHj40J+LV9SA+tcUUHq/3l90aJTbwKzGU91eXbe8bo0/W
TQf58pc28QYbBS6F3mb8df76IHIvb4LkHBDfXNuvL6Zo5dbNNeUoT8r2yGyppbl4wlKS6Vn6g3IB
+OohZiePP+7KDj6aNTgUib6/7P5yWWgUlbb8283EBa1SKisb8OWqq0fnbKupi1QKe0621MHgnXH+
fojG4AGer3uqCgoz7tChxhtCF8RUJHRP8oxNGvIkD1EDBEc6AOFOYpeiqhIOj42ufZ69JrgnAwWy
qXBgOmK5/ZJmXrPU+kQ7AR3NP5WpfpTtBNPxZmjdcpfh3vmi2/cTqmHPNlmqfanVykr2+oe7IkAx
/6mubosiz+8PrgdgH4dTC3IMYd+H6SMuCg32n559J+nBL2z7IxiETnfPyVBvwKTjeCOOihgD2lWo
Z+majCucBNH4y5kh3o0+uF/Z1GKGiEmB7gKZ8UwMJP7qPM6B996nKZPsNCHvCTOw26oD45aedNtI
w4ddmwf3jtIV6x/HQWI29+5kU97mzcG0UF03c9e908WmnG3oQTGWB7JN9ktaF5052+6wwaHLkIKk
Yz7eu3VuHSkQWke5d93INupvEMAZshbyhKNXwII/9Lke/nIaEt+0g9aLjbZvfrz/f325660qbHuP
k736p65e2zoHbOl9TBxH5VQ4uXKSe1HUPPUJSvEf2hFR/NlD9jUQ3lx4hSmWJuSRr9d/6DeAZ17W
EEYRbv/tBgWiAoh3icYmyLuVy7td/tIo7yjKiDuo8TdhZ5lHPxnALZNxP87eMWiSutkoLe3ypDsm
GIdkRmS997teQfbtzvfVaXttul4m7xma28h/ILurnlzeC+rN7fDU6taLIVLfyWivWvIMr3aPaxhJ
hGrrk7m8jEG6rm23+uJOGH+mU02E0VXOKWwcC5kQ337xSNTIsN9O0WJUQjV9GPUh2TmorO9ydLoH
mBCwtuZd6Trlk9I0wW2JqXBGofYJJ4vy1FV4d8lD6mjOPhMSWu99s07f1qjKrhPReQDC5ZwyUMDL
ECbCxRhRGpxU5KJLS4kehoKUNoLdznfVe4ldXD3SSqMkoUTzvVvN7r6PXVRYE0PM6N2MkDXwDhsG
4k62WXEzXybYh/IC2USyv9vkYQUtOIjne3nCD4w7ryzCs+zRwzVeDaS41oGPVxG8RbLEUx3Uq/cR
b7RGVEDR+thNWkUoz0gpN/LsdWS8nkiYWyydvPS1aZA3uQ6o11e6tsne2l+393faXs7bwTwzj7ce
+GU5r78fi8l9Ami3DTT/fG26Tv/aP6wGZL/r4uDD7a7X8hWkP1/N1IbwD4sFQ4DHfhtyLcN2LaTf
HcBCrN0/DLmKFihOkTrGt8BQjsh7gUMoo6TfJZmLrbw89qIwvDSViUF0jEn8e6NbueUZG5C1005w
xMPQCC+zOttIbpEbkZe0iQbhukD8l9g5vq3MrF/lrMhXhmLHt7JNbuzUwxciApQnT1jirFNDT+td
zIr+JAVo/C3EsgiuANDaqu5aVBY/IA2MGhaPFyfNN7MO9joCBKe09PVNV8U/RtCDKvr3TXl63w28
z22poASP8cy3QPE/Fcxb6MEY6tofLe/YAP08s6Q3Mbot9FWdVOHR6aAe6o3dn2fUOD+J8jVQL/cZ
71aMuVFVW49O6D23Zvda+g1mnkWQ3gUeJm+ld/fvS0FRA/3w67oaUgEO1sqaqqEn9/tKEDkQVx91
Nf9mx5iggB2173243XMS2hd5BPJQ3+ZkLpapMlU5UqUFIGB+Wnk2G2zwJ9T0F77nmJukioGHo5OL
rEzlH+VeaQy3YI9IRIl2Kp5IHctdubGmBknrST0MgeVTlLAxflT6+tgmrbrti7a9DSMA8Q5ZiE9u
iEJQ56F839VYM4WNq/C6VhScApsNmVTlKPdk22zqKJk6/vbadO0m+3ZJHzQL2ajU4l4RclHBFFWP
LDutDQLtiMvGlfLUTpm6TE2/OchD09A+K4pn3cojVV9V49w+eaNqXLpqvmMFGu/+/Wd6l6f7/V8I
ksDWgYqzmgen8OF38oHSjmVtKV+xmC+3Xa58MdIedS+x8a0xpUATX3ibHmmdKMNzB9+HbrLzu8iK
87u6C7LbBHstlLn9APJeYF8QGkYeC0px171ag+IjH869NLEBp0Ypwaxvrq9hRfymLktMeT/ZrkT1
Y4BPS5vo810HsYefHxGczrc0DGnbeZP6tn6fxlm4jFAUex1abZdhzPkGQHCbp7b7qg82yELLCx6m
eG5hReb+UU0cyOU1PGDTLm6u5SBzrnirhpb8WiKqbTS6LOMkS0QTxPpzqsE7utaV/roo6loV4xcu
QFDSoOxH1Ulxxw5l5+KmDVMNkPWECM/1FSylukC2G5ZlVbT3GQTbcx3VN1GitveyiT/FtK5CA1V8
0UPrYa6SRglGIfjm2CcwZj/ypCwuA5odQlfsYeBf9Vzb0Ke6kfk+9zv7uQq7c4/c+cOYheltPaB9
UIr2PkP/25zcdJ/jx4bBJgRBMnfF0ZzSDU5Wyvm6CVX752Hdjo9+0pNjfwj13jiSx/650X3TOKad
BVPKDxpzD4FxJdtkl6nNjGPYQEBIVHIFdVx0n4ExOb3xWW2r6ZxVEDvloaKU4waQpL2x68j4XLMk
AP2bBzc/rymCyrzXgtDehkP4P4S915LbSBOt+0SIgDe39J5s360bhCy8Lfin3x+K+tUzOnP2vqlA
ZiVAqQkCVZkr16oudC/TdcJ/47uwz5Naql/ou130ttKdurotnuyR9AYqd1+qESJ2C/YW+neaERLw
bpdRc/kCmbi2Vowk2xdtFL2jeM7yjniaJRx+naXJkhKTDoD5ZOiReYaSyP1/Eo5qsBr+9azkV+dY
8h3ouTq0tH+9CS0QvXXW1sU3V7CHMyAbRX2NoZrCYQkRdLyRvr4ta4qJqr6rXd4Tn3GhW/ZHP/VP
VW80R5fkD4wBg7YNxhYBhKBfx50+fY3pKV71ULCczMIfD9By7wNFr2+olvFCyu09vILiJl2NGXvb
zhIwAvzxyQmLflRk1JFwQsPpVtWondZZoW0sVWczmBnALigX9EctdE0Kz+BIpBkEJc2udj32x/uh
9Nq20H3oYIj/h7csqfnE8bCXE808e4+ez/aQzV7EfmIfO1MhUar45RP9t9FOJC4rhzFXH4MaDDkU
3ghfx864iUURnuQAE194Gkt0Dylk5KjwMSF98sidZ/9/fQZ9A0cf3pM/UTKUGtmsMtN59JUIlRJk
66wV+OqR6qA9YdHavg4GmL2XP2/e7LLZQPQDRGV2jQ4MOUo2rYzZki4BkybNc4jiRrof33Sn57XP
RtQoxPhR1WmwMwMDKp/SHj9gWTnqLCCf0fExKfvR7S7D+GJoMXaT6NLnvvHY1eaj9IOG6df16AR7
aUK/7sYTPcNI2wJgWnhxkRxjS9CFPIbhczMPHeIaoHue7p5wRqelQ0lvTm1dkzwrj6HVHPWhrfkK
GMC/TjNtVnyY6MB8EmGgHupYE6A8mQ0n+AtKdSwRl9cAmcZBdAGmUh/EkBbbJk/aR32CqYstuv+t
r2h3aEz/JwoVb9S067de9NZKnU+qQkWACLZhRAuiNofoNGFrKA+hunIO94H2G3MpDw3V97dljFYS
OezKWOmW6VKF8naB2STqFt0leN2UbCdrO3lHxREerpFOKgo/UIb1CAyOBxdUzhuLCJgHJy89+6E7
PZHCveRz6iLwc2udNMqwMic3pqlocm4hjFcnunf20kJS1rnJI1ctwGgX9sVNI6oSqHAj4gaJn3zm
Qh/T7ZCs+ZDPXSufheDkhLSzaYDiqNRhI/nfQ1r6I8t47NvBWqB0UvKOgvYj9Ir+wSmARgY1TYip
R6G3gar1wyzsH06ilt8HiDmQZPdhvOgflGTqIA7EsJvOv8jBrezsFPv2WnU6i774eUJRLB9hPe09
mgyK2XJCaT0dBcFu6+WeevLHiQG+jJM03SYFwirtGon7XeWUt3vcHHKflTY/D/V+iozjFrvJSw2C
dsM6LVZaGJsoXKvdkxw0FvrAvh5tFE+e/LhKkXZP6q2cA95cnEute5FW6+fdU1XH31CYRnnNIOlZ
upZ/lYNXxQLNIVi4Pn2tnShXSPfg4xL26dPvJM68a+1+8knKVVcr9pw8y2HHHCxtI50yWM0RDKnj
/JI4RbMHCJK+j4a3a6yM2hdJ5Vvbxt+kG+GiZJtkDeoXc1THjb6IeZhd7RwIr9egFT77G9dBBDiN
Epjx3fQ9GUJtOUNnN64WsNG1C+1LodBLXZQ8CPJh9G7I2QApQ4YXORnK8MB3ggewT8AWDGRGR+Cp
G3PsaOP0wVzLIQGUDOT4jz0oU06LaBWsutkHGJ3pIC7bY2LrzVErnXTfIgy+rmIlvzmeAr9FrUQ/
4CBzhmb4To0XyQ8/aq9FLGwqqxAY0tvqvA7Z8CAjQee+xghTvFjaOKL/6KcHD+z9v68VuGZCMr28
Of2kHfsUreuNPIR5BrI+eYj2zbYs22Cvwvh+tLvvrcM3Izy72zuBXb1UmdYgBtVHu45N44vqR826
5w2yYdlavxSjyx8yFKirzLMencvbybfUlZx13DrZCzs3l9IUGY80U4NdWZpI+eWntmOdIs2cL8xJ
TfsxmCoIZPMu/OlBgQPxrAgWqk+yhlarL7GPnEukufnTJISytlAxOAHeKw6KGwZ09y31dqmliXOp
xjJcoxmkP5t5oy0apxy/ikY9trWhfEl0c09NJHi2RejeJmNcUyKJxRKV4g/fFtlZV+LwuVBnNsMW
fowCGvo9JdjxWFi8YUYoHOdBo953P5JmqznZqZ+HzxD0w4e1ZuUkv5pg3Gh5vFaBdx7lQOa7OZph
TKmrcW0KWlCWb5XapEGbhMFVDoWXRfsub75+uuTRpNSwCEaFtlOyrFlFpjF+QbDpChAneUawoTpK
fzD7Y1W5Ksn4NHRgyXsgO1A4JAjmjmFxIaFcXOSR6tTFJe3G37PjbEqfnPWQRDyhjjO9myIsQZur
1sWwB3GuKXktlVJU3zp6TabSzj5ghqs3Qs+6vVVW+lNpoP0xsQIGLroLvaa+FGNcX+SRPlNhssm2
YdFjIwJpA9NyxrUhChJ0u/M4xvc5IU9GCRnhNmfMt3JC+u5XsPToyWGJtjV1cfJ4jYHQja7g66hZ
V65xN0cR9HfTJ1WPblB56uvBPxRTPR6bsq/ICDnJbSq7ngy0yj+d7TK8KkN7E42D1JYWWaRbYuMl
d62KnCQ91vW/TaW2+w0dZuUp++q7BTdxlRnPql5EH52BXjOyh8aD2aT2Zqga9IZTVRw9uNC3Kbp7
D8A1jOVU2STA4YPb8stNr51noquaq3tjtqQrgvTiinwcfR9tXG9yi1I4fxamM4Th1i5CalC8VmcX
bs9Hre+mbQMN+wZIc/sRZilwMrt91tBxOpVqWiz1rOo+aNdQaJ+IhnOk29NTo5tnL3PbDz0vss0Q
6YBH5tPB7yyULo/hpIq3snBPgsI9yGK9HJww9+6mnChkhf8zxkxpsM6tCga/1nzSzXjTpV3zlvL7
PGbArRBfDJu32KDnqIdY5D7LV6khytM7LD2ZVXMBpV/mPpuwNt3yClwfcrjnQvVjoFiFDwOdiM+F
Tf16tqRLDjncZoNtXE2AgrdJ8cp9kno3Nclhe9EzeroqIV71jH7oma70KM1UH742yBFdpJX7+k5V
q/hRWq6yDpyhfVIzRABRclwZpW2fxNjbp7lG18Frw6G05RD10OVWtUjXn4Fy4i+zdQp4yZEz/sv/
X7H/dU0kM1GE7tuQdUhqXVs9iGhnippFRGIlWaesm5eRGdMbkryNdmv/aGAgRGAkok22EtcqSpUP
4Vn1cjKM4BGRO3vT9fRsjmlJ5h2aiw0ULcnOH8hzD1oO/WVJOb7mKfJlln+rA6V8lv4ojH77cy29
WiyHHvXuK8Kc4a2aGb/Kcqi/Qdp4ceIheLV8wWI9Zw8mRnd8rck/yADFplE20szhGo2xdrKntuT3
EYhvOY3iA9i0L5mCOG0du8VBC9P+kdbI+H5tN45/BHpWPg2BMPZm66QbwT3+MdGtIq9Nl5ePyvhU
Uow0nUtpAKrO539Vn5o0qkf9gtLm3EoGFlwCwuUg8d8SKi6PPif+ivvLlMFVFCZL1x4gLZgB5p8X
+Ot6n5+hs6AHmTeVqwhCxo1VjMNOVGPzAbldgfrhF2EbQGBTvqYYQc0vJHmWHRzj5EKNCQxHVa1l
WFY0J48kyrNvp9EhN2A3iZqxPg69Ux8jNRHHT7ObfYmrtCxw5kNp3wP/nPLpKwt6uouk9lf/FRw2
dbSrLRpa50a9KDG4C3RPe0a++3tYWvnZnK16dC3ILKxphxwLVAARryw68JsMrbAZc8yfx1pZduT/
I+XkDtGxiuzwnmSiIzNlNxq93TNInyfcbdTvjpBFhRcVit4VP+mQPnPEsdOgRb8XqqH70exT6Cz/
ZRolinOjd0LDgm3JPEjzc0DnzDw22s9Pz19RkzlYy6lJkbFhu1jWhXhM5i3SCJYIOF/THqSpNYrJ
4jLxVl6f58927ebgrpQP+A/cRWVMUP4UqXZWYMRaKYWXf6RVfQgT3/4xDs6rYQf9ax7Y1tqshQ6x
ooOoR1SpK5HCztYjIX/QnQyEtg/PWm7YytU2u9/DgBrOomfXsoXpNrjJCfiBm6vabqQxxvStLpyx
7jck7Q7Ci5d5E9TQSqnJT605lKGX/uoientVl+qWgkYA8PbpHFKMO9RTn20nty8fgSaGy4kX9Ld0
SIngJNZIt6b07HdVmPHKy63x2toAyY0B8d2o3oS+J1ahMjXfqg4mEBDPUQWL0pBV0cWeUX0abTlj
MRUP5iwWrpu5/q2ZlGvYJEh5NZG5tVST9SvMJi+m6z+K3C6/DI71MqlZ8egkXf6oOi4LhcpIt9KU
E0otoCroOsQAiFCcjOo9hcDGeGO3DO5BK39oiXirM59mF0c0G7SihwNaGtOVreGwjKMh/24WR3dK
qh8wu1Kk9rTkIfWVChmJSGzhv8qe0fVCs3sOEaO9NRqt/6CVw14FleOfJqR7Tz2vu1ULjfaH1WU7
+bkkxLlRWaM+llZtr0Xu95fBnn4PBfCuYxZ0tFP8z++5Q0wyKQbhX7Ftgnz+f8GfMWNPuaAYNcgC
Eush8tV4Gw9V+MpST12VQ4gmgDRd4S7TkP+ENCcthkbYT6eDNK3EUGFiU70jyTT66hvwDZWW1Gc5
C738OwlpJH+6JHplG3wpB6e93S9EoT3IAsi75hM1w174fZM9tOMAv/f88s4oYfUJne3ypS19bR9T
Na3t86dL+gHJ9RXZ5AbuETZ8MZ0MdRtugWt+1ZoO+Gg1pjCGpdN3gMPTrlVFdi0qfihVYVSv7ajF
yIwI78dIkVkfC0ArlSEuLZnkL1FuwX8/Ve0jXFhsBBWgtrbf50eP5MWWJu3mgay6ulQBnK7SyfVX
tj+C5anAWsOHEj/KwWvTvQoS6nK3IkGe1lb29pQm9wBXsaatEXft0mmKRdDqB8VKhrMcfL1Jaa2d
7dF77ybUYUXgvxa+Ex57QVOZmUzea6SP3kbPnXCjz6bX+86S28vby9nagMsyN92LPNVKO5iZSJeR
+EC4N7XuQbZb6qfSSCYkFrhEAUfQLs/yYK02KBaYLE2m3qxPfYHCxWYsnWo98HSiAV24GrvCSJzU
uKArTU4VXgFj2xxvyK8gG0ttFaS0sAsWQletdbtDbGQP0iqsoLn+269CWoko+RwLo2MvYyEZEPcw
MKv/uIb0S9eAegbkoc1LQRu63AxRxdLXXUsN3dGz6G2Y0rs/Uwfoloqi3nuz/9/x0t/VRfFcQ/+m
2IZ/bKEWPcojPQNerqPdvVYSkuXDqEy7ooKt437fzjevBRfGaephDJ0t13G9m7xla//QUOHbV2Wl
1JRX+rfPNeJ/Lfn0xvpZCi1kXfSv9eRnbJv0Grln9DiE/U7SpP8gA97tkG3x1s5shlF/JT/KQiiN
9XMgKPVIv5FAloUCMu821c6fO9b5NfuNQDdelDCLaHIz6S7JVOUj0ZUvtd9ZDyhvJZfIo29f+m2X
hRxb85KEFpoUetHZMKd5/oFbj0T3n74NodEQniZjs5NAV9Ybys3Xoe6cGz1k70cZq/Vm6nV4MGdf
5lj6eopbsdaqbg0YRb/VQ209xSlEPnCXV1v+vNYTSXMVWlMIOoNSMZ9kyJ8TBuCcbJVjIJqemj0P
ulhPqL8/6LOV1DwTiyx+jhXI34RwDjBXkLbLm8G/ZE7m02aEPrylFwdwDoc8TZtjF0ANNZXNeZzh
eHLQ541XYjnvft+JvXTF8wYNCdqU1goelCA+Ewo0lPCUyUfUQAlGD+KcFt4xfzjfTZkrNJPyHJW2
fpBWPek8UF24BakTblkE+U9yANL5Zgx2RVuB5z9NCeqjLN6ddT2brc+KxYSGz0waB8aystywuhpv
MhZdAm8ZT61yv5oRzXlnB9UCyqzKk6F3+tP0fehVuACVsVChaIy6w9D0Fjo/ng2h02sOPueX6tOr
4lnNO/KjwcrJ7R92JEwkhaCSg2u+oYhh2hdVi8UDzHbQ/oTt3ZXnHfvxOaIZGuciJ2XY7HJ97UBv
R7ljjzeLx87AOccuwnoFz8CTWqvFjgUNHOWIqzMzT98jK22aVoNhiOU/zpRBVhD8SHooPwfSao+1
QG/cNMf3SWWrT/qo20iTfoEvKQ+vm4ime5TWkFNzG2DnERvFeWBNw804dQCH//jyIA/3VEgr2hgb
E0KOFCpJ6JDjIWZZ2ovo6KPXcZSmHBDGzSkrpagdFCVLYenUUiUMN/IwAYNjL+WhPBOBAdLOuwZq
1F0aduIxqJBprkyn+wE0igO9+6amKmCA2hDXxm/7Q6DxevJ7G2hhp3yhNNH90GP94CfaQ5aq6iEL
shYBrs6ihB5R7YcnLzyTq2NB1bXTzejVHqqB3Hjp6GDIUku9WblqvAxY0GeoNznX03Ej52AqvM+V
daLd5/6/58k5bcZA/znP9CCdgtUuXIoEinJjyKmowc26B2Xeb3kNlE/FrKxazHAmG/p8k5xgbDdr
xDjMbz24qMXYZvpNmeri2CdVsdbAw3ypWJuVk/GtDeavXCWX0XVRcgFmClf4PKGhXwJlYPKl7vnR
1CI0DpHVcINWMK3Ka8N2ckXpFP1fjbSJ3mvFDkkD5QSICbKVwLQOcZVZB5F2v48Gu5gVFsOdUWQz
8GcO+ZyVR5+nhSaSIPRBxBeW64uhMuz3wNHHbZkkw3bwUv99yLRFmJvZV15TcLNpWQK5XD0982e6
2Tz4YIjxUzhOpu7Zr0PAaUmrbrxR6Z6VOBnInKPTI2c7VdCPSDoCWfpZJwKm5L41kkeL9tpn+uRJ
BKsm4mp/riRgtNoUs0k8qs5Gfaz9pD1lnmcsgw6uqFKawuHLn4fOtQ2ow+bDe+B8lCjxq8adtJX+
z6GaggfQdrTal/Urj33xC+1axFKc5AdL3g49Ji99Lm0nAEDblicxROrRjOJ4WSrDJamd4aFzsvFh
SGuWRAAFpEsOMBYt9VC0V2mRwR4e7rPyBPh0BIAXyF/+XKP2eHyn1XD4vEZkuuPRC+tX6cp4lFy0
sgckNLcCA1B3jt3cLtzMw6eZKcFbpKIyEsiOYjkBrl9tNubcPSxtOYjET2hWQuh5vsDfV/2HHUfB
Y6WbEPv1VrbTABGvNEdRX2E+adZ2o3VbP2i015kgH+jNYB2qSUv345xcD3SQSiEMQZs0D7OX0EE8
HWpFbRXaefoS55W+t8MaOYBeTV86KwlPdm4gAC/NkC4ldOpepFUpoHe9qka5YyaTrGMoz+XR56BE
LiUSacfUstx7pAja6hg38NpFJcrrttI++x7swVnQ9C+RiMWhHtxkKc3YttJjrufQnCHR81KEUDH4
cJveg51BcU8d3NaL1Lb6F0RLrDOUEt/z2cpJd1zieHyVc02VGlcvKm/yskngG7cxCI9yLjUj66Fy
lI2cK8rSefShG5RzXs4br8lRSuYfN5hh8qLxNAriaFzGyS53MvNZxuUjlEs1GVH52U5vriizu5Df
wj9stHb+4vfjPoGF9ka3QPEyheQnocq+yDkX/pGFHg/JSU7yM8+WmVfHCE5xpuLANmKyot5Js+jI
E+TDoG4gTqTuX7rHfFbeKf89jOOqU3vtJN1TW5dkqM3pd1is0TQFhcOqDSJdwNzL+WqsEDM107RL
9frhtylPlPPybPj11I0fmigmlvAzlHavHlgOkHPilQ2kx0Jjx0ArZZZMrFaNb3h8VbOzh6sf3KkM
ciOQ1OpEcrHXp/PnMA2BetZjMz2A8NvDcAoiao6Q/mQk/00fuFdv+8kMF9KZIx0yLj6DyJ9Ha8Sk
5gWN8qsrQbdR8gWpOzM7FoOdnuQQBgDDuzv2UY5u22T3qazKH2Gimfk4/sTIQ0WJs5PDH7twxuGa
OGO31KOgPFRmLF6jirf74FkB+RjMWq8e0e2Kb9IyEW+bjG58YvXCVqOATbeCqqGGgMnXKZBHk2LM
TyzzAbbfcTNGWbCKvRhhKpY6+QrxkGKTmNxzy8yh0h6o1M3utlZ71zBzp1Nm6uaDvI5b8gLPjds0
X6+Io+ZiIUcip6SLhqvpMCbNL+m6+6cUzpLQFEv5j5C+DsXmldsF7TrstGKjeb3JqolnZDIF4gqR
G2IKvnFu5g1XPQ/Sr0BBEWqqcZahZtX31oK/1N33GSbP+hMr/Rm6NCdN575vy2j84vsQGmiF+j6g
8LobWq/ZxPT2SX/g29O7W0/NzlLRT0BRKVqwUAlPUEv1y6aqzG2bdTDJORmijtoudBvzQXpYoeg7
8pwK9GUe4l9xrqrUlCyxVwKnezQB8d009v/3WQBBNB8hZrOUJ4dZ8rMDSryy2zF5bYdqP+SZ/mC0
aUJjoU3jCg8KDV2Wl/CrdIrIbZ9qJNjlCflAuqKwYRWfT7BZ7189ZXyTcwHp2rOOdN6ibSL90e2s
12Cqf+h+0T3HVWA/lfZGIFfcLLnci4KW0dmc5+xUOEs3KZqdDO1cY9pCViJ4WDCbTb53+nMdfRTy
OnHCerWPaB0Wmn415p1RNe+Wytx40uLeOEsrUBtyQc3Qr5WCzZIX+fVljpeTxRyvCuvvePK3/VpO
+sZUX5zRvDpZCGgpRY9xcgf3YJcWYot9aT7ykjIfoSuw4EX1ENmqQ+sx1/TgOpbRTk7KsFAbzJUI
SMd/nmX1TwXNag/yHL00WvhVRwtOWa4oowatfoQnKz5Ly1cK9+DOH2zOEX99sDSDOD4ldfRi2512
rS3UrtQk9F+hS/nl1cb0MzSeC8VI6bym81hDivQDuSaUvSYD8BGvmU1VW9MxKXwSawqboAKE5EPk
jChoOK716qOoG0BOVVVD9iTmoQ56ek4UEDJ5kWZPnstCQo+sk7RkhFMJZwHRfbOXZ3ldFp/q0fvm
mI5VcNmCLXNStSC1nH5PN3C50JMwuXTuoO8zp7uCiBhU1E/mMYKb8qypHzLi7qL1MrlIu6LKBDJO
PWqzS/rtic1JHqMAqBZtdy0MpELRG64+JmHUq0rVxoMQhv/W188u9IAfU6/6iHPNkrNRUpGDhGaX
lJDgEQqLt+TQKmYiLSQI1UU4heVe+gxNI+HLNqh1g0fa+YpHnyQs6I6iW8g5GVVC9EBjRnW2+s64
GvNg5Va37K0m3kif0BLjCpmEcXVC54GNi374dFVGa14i7UEXrAsW8vQSqDg/+GzJL5qWmh8T1I6w
1jIoLuzgC3lYdBWHhRlAGMbuaPkZJIb2dzj1XosV6P9MGBz3A5XZvenH33lu/Bwg6yHvOU2w2YcR
v+Cie6Lh16Gcr/pfc9vZwpmn/LJQBVYCtfo22raxyJrMehpDeAsnxbFPsSG0QwSf0gyrDqALrxEf
CMBpWStjEM5HmGbuRoutYavNpkLxDpYk6801fGcfd1qARB5F9iKEkiKdfGNnpYrx5gX5Cy2G1k0f
8vh5oroq3SIJ46MS5sNSmoHhe6usy8z/60lGmaB7OdWgt0hOl1r4zQ4tfVU2jcGvYQyuQQ7neWPM
Ij4qHOegajrTsh6ryoebHXet0Zcw1rWAri6t3vOZvbgcepsC8xC9zrIdMmzQddKIDiJ8qZsdED0L
P0jFwOABTmiTlmPwYYzhze/B5Ck8Rq+k8RHMmP2w3WgrfhhzcjMIP6pp08dW+R7mms1CY4pXEE37
bF1MbQ3e8oQ+rf/UsWM8d5oewZNJdbvuSQGNnRFDVlonz7xejrLMXUdhByduY21lcZz+NmjEo/G1
AfV+HMs6WMkwg+4f+t7q/GrC5PEwjta7vGxVJNkaCiSgTPOntGu39asPgab23rGbeC0r693kf1DZ
7sl9CsETdaoW8qJTqUQoWDTmXozfrE6Nx4UGDSrywMaupDZZbEPdDXc5PU+nyaKOkLSNt1Wb0KSt
AWncS9PRwjDE/ZHkqgaF8N1XROcGQupitiyz6zash5O9Yo/KsS7hFhZ95j1HKLZeLS89SSsxzOl5
5jyZp9yub49FkTVz2oJuIlr0TkVNnT5q6V/0NRORlLQI3zPX+152lvLD98WSYgUSlQ0LHbevx+/w
jKAYHPXWK9wxMM+mSLLU6tCt+2ionyZlGKHSqqCcmM2OzuSbp4arUYN6dGkaoDVzGhbWoeH7l1J3
u6cAaBUP8sdo6DH6rFolBiQHck4Jy+EcmhVNmkyGIiEi0X4k3picEloKNnwuRS2pJNqxv5iqzLyW
rardQWD6UP3K1TGDP4CimsMCdyXBYVo3bHI2/W9aLcqdYVpg3gbD/qgLUq5CfOVXPKzTkHZyHq2/
dD8c6YupZtZ/+I5Wwhh5AiOmp2ioWciB9g0AmfKQQA6L0XYO1Tz8Pf+P0M/zjabtfp8vnfL0+3QN
LX+A4NmD25I3Gsqk++qowEIctZiJCdwKbgmA2uEVFsbwqx7k+qLqTO+5ruj4BgmjXkmPa1uPjlkY
2GpxVGIRLgzVTg91ZvkPUE512xBtKLQ+G/9B+vp2Fk6fKmPToYm0oIOB+xCqxU1eTtW2BfL8Ptb2
VxeGpVtNC8NTnhnbkAcEu1XkVZLJBonMc89etwNJIlAM7cnXRe+eR4Tmdx786hYamCRpK/+xASSx
U0Nko8HdKCh98xsqWTe9GIkGQSsy3NTW/PptKocB6TgrOVuzqXjKonKL6AXKHyCmnfMo3Q3CsPuk
nGWxWCu88Y73AeUb3U7Oup71i7Zc7yInpUuaiGUeTTr+X4ahn3Zen6AU2LfaBxmxM9yk1pOOdiPy
8+I5GVxnUahdPIMc+HBdizdtMcBkO5tg7Opd7ecJzaiYNCYoByQwSUeDW3yB1Ty4aCF5fcX6gCb3
TbVG61mIXN+AFSvWgj8AQlEzktaB5LITivXsUpy4mEgtp73wFnrTDxulNk6tBelMNyM8cwhqAPjG
yXGcQaKwSQX7KUXLSc7KuLiJIEQmRSatftRn5Sogl27lPQASLg/g7OxbCBSA+1YM37W2YnuRZ198
Mw7XrO1Z3uiuemlLS1/KiBJWOaWIvzdkrZbCpR7vT6A6nBot68mDtkm0zqJXpotdRSe/Fvm7E2sh
aLGkPViGn733prvseQ29tI7dXfoypIbAH+K9Sy1/zUpU3xr1WC/CgPwIpF/BYtKAuBRduEaxM/wa
6bS5OaahXGKQnYeh5DXD79961gMtWMBMWj4gbhvvMkNRzl6v/R7UtHq04OTYf/obkJepOTT7MYeT
3+Ae+1Cm4tqCcf7lZ8mqttX0ex6R0bNrwE50XSabrmWfqA5qf7QnPljVM/uxKXUktiBu+eag6xDr
1vjLCPwDanzqF6EX9VIdA+9kWcjWK0kNuy3t1a+RkccHqHnGpTTr0La3YFao0s2zegIjR5j51gZ8
Wv1K4RaNPRSBd+M8a+skjGyzIrkzz7IYom+54ZtQSE68TmBei6pMHuSVSiQS7UL0z8B0xucRpT95
jm7o+c4vC/vaDsNXAF3tL9/dm2ojflIMzhZDopUvNu00azGa+TnTSO5bYZZvR/K8DypwyeUYWsXX
xK139Og1v7LK2vckWr7EYVAv86ieHpCCoalbyZpDXobj2VSTAoKPVn8x5lKtS7PqT7tdsv5rfvEI
+JHZifrapKkDmMAruOPoiU9pvkUDlhWR5YEA1mNnY0FSO8P4O7RzngGNatG+cpr6CFuNIKc1IsGI
wmdSH+Ugpz5NW48AVbnwlv3jnDylq0KrPGXH66O4QHBbXASYk5VW990K5kn4rMMECJuc1oSLtOif
mYg9HSt2YuQsXS0vHjuJZtgXLu/i+2AVAaujvtlUfQpedZ6Atx9gRi70Dwiz/H0rzTqOXVgIAazO
Iao1oeyR+EhMdVp0pCKO7pU8HANtPpxysS387nKfQUIlOnadX4UbefiP+NC9QqBrP3im2ERkR94m
1cjP1BSBlM1m1ARiZxg8HDS/C97UVjdQRQumnZzlTY2kLWzUZzlLUR3mLkV9ssaqepovOTSa8iov
GbVTs5CmvGRP9WslzYDlzf2S0oQdYmuZlbPjN6geREO2KqAdC5IyFVHpPz551Dv+dLD6esjuM9L5
V8x/+Viw7ITXnKnwmJAJvDRlRkO40bm3NnDcm0svV2oX0+nTbw6DvshQmd7JCPa37i2dUYkNmVgq
VP87FfESWDFsCI9l3HAwYW8/83xOtn3Yuud6PtLc+PeR9LFV+j37V9x/zQJKcO/XK9Lg7MPmmiS6
c2gG+glhIqJD1vVME72++dA0J1Yd8vAeIGMp5iF573bifqr01fJ8efiPkyiXOIdSs5rVGDoZjQJK
vYs6gLqILQa3KQsCejY0lpU1MJ0q9yg+/pkYEye40D6PmAlhn34PjbI1zwvg9qSq3YWcbkz9DKq4
P37GKbEeHUQ0vg+W5ewb31M3jkDXSJ/1izrLzKFKm+0JVbhDpBa+uf6cN8uceRkqnff4u63PAu3U
KOlfQvswVq+5m09fg8Ku12qaN4cwivonXWvepd+v0T8ax0Egr4Xw1CrVg+AhE5pyy10Y1LjZm1Ut
bIVlR2iI3f/h7Lx25Ia1Nf1EApTDbeXYVdW5fSM4tJWzqPT084nl7d5jnBkM5oYQg1hRErnWH0g9
qqjVDYjOTlVrH0FZ3kfLU1hcepekfJYVcn+c1VvKxiPFdZZtsjBSsMVAeLmrqCGmxtj5EjydWbKL
vslNgjyJx5WVK4euT6CmBuOLb2TtrVT16paWyatZluM7mgmoE26qsFRf2hdcALqXxu8MjvWk614k
1vnPsW0gPJkF0wWatruM7ULf9Eaps79CKArI0mdtCOekR+nwHNUgNEOV3VMU+8MzS91gJ1iBr2Sv
0hTpuZm8H7IzrQyNJdIRXEKKUflUbzQjuBhjB6LRrLyzLDJBknth+WO77RQvXtzrX/3yyKnETjVT
/NlEgvx3q0T+qsyJrnpx2R2tjlgFBqeKOMq6MzfKo3/a3FSHSk9kkoWYgYSIboL3cfFKazsnuAj8
ju6F5SAXPMRTtfmnA8IAOleVqy6+OojvBZfMzOMz/5flP+1yTj8snka0OvayNth6T1aNQPLMDZJs
nwnbzL1lFnC1/kP7ke0WmzSoaF9EIsbsDcZ9Nd2PXNhDX9PJNjnn37Gy6Z/Z9TA4anbV7MxhwnNe
ixDrsHyx85IsLmEiiJE0HZbA+w6XSw6py6McpdSFkUYnPSy5+zi+8YCEl/lg6lOAhtC40jqlfLBH
HyFiLcq1VazEOaD7uddk/dBjrdVM/FHAKvPp6jF6G3X+RrnZZWtZzX2rWCHeUu3BDcdvhhZ/6jO0
SXYm1iNXCU7bFsAbEozXSlOiN7CM3sHGNmopBwVDVXO7qnTQDczPZY2VvOk2Rzl4CP0z5qT9zbVt
8mn8J2Rzk1k1srR2dH9TOu7WivLtDn0o848qsZOrhDSwRmlutMDgSa9fSAcw6P+0FNpHnHTJFbBw
c8dL/J/nub9OY71/zdEPkMWgKx9EPoIpINAcHmvVH+0lAHqgYXMBs7Fd5VPKfSIvBXRFRcTYrGG4
Jo9a2ThNmJElehuyc5sHyf6o0ds/4++j5AlJRkYdqTOguf9MIrvvJ8VOmJxwOmNHdEw80cym9c8E
eJVjaA5WfZaHUZ8HMKxoHLkguWlAagDt53Rg7CA68j+IfKIhsa8cI6IjiyJ/GLxfrevHqzmMWGIA
QtJRZiL/56Sk7AIQUB3lSMUIN21f5wfTGxBIgaBa6TOatGZ/fpdhu9f/djdqr/QPf6tDhE71Qmqz
aegfNas0GZZ9ZSXHQYvbYPul5NYa4/0FYossy8Pf6n0GFIwG5HKyHlLn1N+0D9uyjJssalsX59gM
gduH3L26EN/kyMFVq8uFccub1LwleENtU8VXl19tHvfgVZM4JF7nqWRH4eBqPOpkGL/aMBl595IJ
35B5JtnOfXXVgB+HRsSZhlbEV8XB1nR+PdlUu2ZOelY8ynNiB8Jt1+r7iD0W5P1yANzH/arzvY4V
ahUvcgQ7BC/cx5RqbZHsmgeMfrBSyhjbwfnEUg6Sh35A4lGL3Wb9tRCr51XcV/X/YcH2fx/SJE27
ANCFz2XHxmcC3xCIoL74wJlRG54Lu78GozUcBI95C2AabVXhvBKBNfey5iR1fckNrbo4XvVrsCpQ
1X+b5IhRx+FRoOi7Gy2kiBN8ks6orOLLEnbjWzpBpxyE3z4OfWav01Lxz17baTtTa9KDjoDzqXGn
YGsUbX1VTKtfxVmUvUxTxaa5s9zXVAzdUREq+CgSJC4wTYogG7JTWR21PPJOuh/QiVTwn045QtfH
+GTq4UJlY6ymVnwt5sRiHMXOg2t3a1mThcJd4JAa7a9uDJJ46WBrtC09fABhGNurxk7NQxNANg9w
q9ua4+Q+d0rNpjXXj60FppCU9tWLHhzLSpB/pEh4Gt9apHsz12kvsnZvD7wDe0HlRAJimrl2zTff
jqyDHKGmaXpzEV/GTbi3dqYTqMESggaQhKYOt1+zqxlCoH1O4vyrrWhSZT0ZabaS08gJRSVwX4w1
PtH8pqy5wG+r3Zf41i3ub8FTDdYGtvaM99MYLG2UKc5h222/3rOwjfxaED793z9dP4wIyGSA5ue3
LYejw37/dF9Nfz/h1zuITZeUSBzYu/tL5mw3AKqwfPh6zdhxUODJycB9vWoXKf4aKtyfTygnrKP8
zye8f1sRPtT3T3efW7cC1jt8Ojlazi8/YYNw2teb7OdPmLX33+/+tfQlJPBk+PPp5NnYmB2UwAUV
NX8R8uwiy7/Fem0dvqZ3SDviA6bEmKQH1RO4o5nvqpbnEu/hR1JlT43ueB+Qb9DYy30AlppfvRUa
5om2kmHK5plrb8JKoHWKCzcm6ynXiciFk89dJkrIeqamflI047vslEUFGMOwvPE+vu4gzbcEQLF7
5fQ+DsXJLZNfX+M9jfghz3wWnK66EobCWq+aZdqzYVg1sas9hkGhP6KhdXKHVjnHc22snP4Q4nxO
jImqHGb7SNaz2g7RwaTNb0PkKFwkj+c5ZKG35bDOOqf8rzY/aTYexq6X+6uMcUPM39cX8mXkWa0Z
4Qpil9lBVgdtbB4AN99r8qwBj9NVZVfIkf59v6GOldqkuVfZFCP4sENMolh+vV80w38XatpgyMkb
TNs4PDt6c3+nskmzLeKgQxKS7fvPhzQ+kqAT968EsH+5VeMMGL/xbfDOhp/nD42iQWAdg+gij6w0
gzrV1+VOVh1sl81FpYNAiMw2Xv0z2kvUYV/DdvyaQI6QBa/g46V4f4WvZjvB58v7+wpfHWkl/rxK
AQkF/XjWQ2qHRrKKJRJQZkLbLDo2uqUYUOqDZM9yHjHryRuOZJ1d0u119eB5WCUMatjeDNAFK/I5
9rMSujiPGvnwbjV9uNAGY/wRF9gCup3/25vI1eThwJqwI6vM0ixYpK7O+kQNfzqm9tk6gfIeYt2K
HpnIX3R4PasMfdUb1CW2poahPvB2tS0m1M7RUTp3j/dwvR8U/rlG4UgbFlZemv+Ti2s8AdUqxQID
d0qNJX9rdNle9gyGNzOOcnLJmPVl4+ne6hjeYuBBsAZRkfMTtPzK+TJqWuL9ipZuhMbyZFnlczpb
u+VJYz5W6A9to6bcR7UWETP1govqgQcBX6wgQNmly0TP2vPU2OpjrDYvst0NcIuKp7o9cHfX4FQa
q7x0lA/wrNrG032bRDKnD/250AWiu70Z7rk0tLVsZod47KtBfY5v1hRiKriw0xbxVw+e5YZlIkFI
Mr64pg9memyasoWjPB9OOqoVrqUdei0oiC+Gq8jtyvU05tmLZ5M+EwPmCK5jpy+lgq2CXYDvkNVO
QLmKC/W3rE1K66KQ7p3lmWi+WI+opC/RRuZZPBduvgNZ0j7LSp+UW5Tb25s8N4unFzOI1AdZ45Og
ROyH8UkOTXtAgIJQ/Z7wgfKcsf/ccymU6sIsm4hYPYUxaNFSdXJjPUXRn7Ypg8+FwnUDUNgi7CcH
xoP+n+55oC2m8uCPBXjjv+2lNQcaOjXhRjq9JritAKuu0rdOwY/Za3nyy6pREvM0YhMnR0Bab6wB
XlWriq/Q1adXYa3kIC330otRdvyPmcHVY/hMtsZKYD4ldfHc9RUflMDcO2rcHHtncs+ydyL/DQ4p
eBlBV90so32o2zR7MzU3Ok5tVBOO56Sim3BCBGOxkSdZpaqA8o3YPOCwckS9398EM2NSFrH05fEi
fHjS2bJHNhpgCYmOIgUzBXX9FBPWGhOh30Ri1KgtR8m64BveyM5+dP0LecZ7TTbVog+WeTpyCc2n
e6S0j1qLDbAxlCQgEUJ9UUQQs01gJgLB3j6GXACC+Tee4j9QdgD2E800cdMpr4lZWVvbn2bO3IDs
ocIjG4PwZmZWewukvcvvjQN9SpvT6JrALAro0k/bn20Es0J9KUObVIup6wSyTW/XoxC195RpxpOU
0Rot2eKlSdma8afsfxJfW91nqvJkX/ad+T0xYSrYEMOfREvUq02j7GyoBZk7LJd3ker4l9AxipWr
JdlbZCu/MsexPtPhdp8H06ubgtXKh7D6FvBVp9w8VB9W/jTh0jSkLxO2Vs8RfhDPXYMTVOLkj7Ip
bkzczWMBsnrurERWbQrC6WvZy70xOXVmD0R07i3RU35uj19zkY+bo1pJe5L9jjf74zr8yZSP3BPd
89hlqwoB5ze8tDTgFxHmhnPVKC1nY4eiQrq7bd7YiWHllAzQJ2Rv5m9IfHRPmp/Vj1Cr7s2DnYXH
vJjR0fOotOCagz4ybEdVWEcMqdOFaSn9edanWKlN2C9NexrOsk0WQBGGczoXU9zaKyydGDKf0SPd
O4JdpUfWdRWJ1q9u2SZ7kYMDPZXbR7VJ46XoJ/+hsQPn3BbOsByNyf1OCO4QDP70Wk4YOBR+U23h
ZEbvgTnhLZG63xUIzatcn8xT1GnxNSd9A61Xd77n8fimYT4RkNlYhH7eg2vso+tX4bT+uWGhc4TM
WLmLxPWS/aTYuLvO49LI+TM4iFBdNtX8jFt54S9sQnWLymobrn9ZZ3exqTK+nsjKx2uDoNlh6oHy
SHZAN6Y/6wllJckcaKkB6QlRc4JVMHrRT9UWEa6qtv4y97XzyP+P8+QspjXsXa2OLuoEVUBpSMT7
VuI9hlbvPboN8BHXRp6PllEl6INMTruSfbLNdtvN4LXTRdZSK0l2TY9yWYgJXL60/eaKTO9wjufJ
Cl93NxMuUpFu2Y8hHitIaGZsTIzWftSLyb2lDjAX+mRLY1t4oMJnX2EOimpjnMRrAwLIWQOV7dZ1
vIzjpH7VivzPkWyDZiWexqFcgqGIvnn9b8Mu6nentPO9A8FtLZv9IDp6jjBJ9nK3wjoGKYOsj77F
k/oTyn53CxNRPIzG6Czk+CY3kIoonP7BM9Ts5uvmp2y3vBLLy6ayka3hOvPc6iTbube2aGdmYh9j
ovwemyTn57ej9Eq6TZFg28oq7876++7wXh/WxfwuUJg5VsL58+46llLLXvc3DSoqMV7Cn5WjXYjI
Fu9TXFgrOxnUs9961bHCRmbT91HyMnVAFIjTFJ+wwZdJO5gXYejZSpiGj9RlgAnIfPRV4F89bu0u
OXm2+O92OdZUzdfAdMOXrjOPGn6+7/5QoUOWJ+G50gT0eNUv1nrmO2+Dnl7wtdd+xUbxCCouezMC
PlZfF8oxNqb+jDoFzFEzbD7Ayu8DltG/NL/8hjWX+aLWSr5xS4LvRtSqD30wRbNopv8tUYK1HIoc
Eo5OXtk8F7C/N50pgoMKlf2CetSw1LWRi3g0O8THRx9U22Q6eyP2dmwwEikW9DbldbvopzH9ZpXR
jzJr/B9EEh4KBDo+K31aq9z2w4XXnRE9KeKFsJG/gTGygPqxMYus/vRC9YqZmvhhdNHn1IXWTrG9
fqPiPPLkA94ryifkIoqnrq7YgI6+tpFt3WTWF4hju7zoi/sI5AqDpZeahDFwmBuL6DHMY+9SRhYo
5vkIJn6zEmkRrVsXOZF1iOIYv4B3rHWS0jxe2TdaVfJ47219eEmx20brxEG8iHS3YJ7/nHJv41u9
nyLnD7VCW8dD1G5SF2PkWEmVi+/2+jEdAcolQVF/7+JX8MfOj7QW/hKxce3MD2afzRJKeT13iPFn
Bg/5e2z38Tqo2QfYIxCVUu2RV0ti58dkljAyRPhe9km3idxY3SulpT66cYhl1Dxi6OxnAw7mS5Sb
wQ59UBfwnl2/iEx7kgOQJMKlN66AnDVNvdWVSOcrIF8EFBN4XfPugMneKWlWbmqMYByRhK8o/uv7
1PT6tTuo1jd7FCs87cc3vx7MnavjGyLba/VHO0Tph8DObSuAH201L7K/pVlmfTNcIgpDqjrbSvTp
x5j+kH0JHOcN+2Jjh2XL9DYazUq2axYb1bjJdGJeQ/hKQHknX4L4jrOKlGhr2KmyrK0QqzP2Ekd5
VM7VrzbZMXsP/zukNz0TPoUwV/+cO4C0P6Bjj6MlEn+yqGNwylVUGv/Vlmd9ceFNxFsyBXgR/R2c
zh34E7jobFu//mnXWyi3YdCe/2n3gyI/CxD/XWKPywbW8rLv+7fcaupbNTMXXTR8jn+bYL03N8xp
7k1k2WqCSLBiFba1oTlqqxJHvVtQWMa6xaX5AgLU25SGWZ49dno7WLHDUW35PUmL+/vA9spjVoTd
rkHl82z5KOq0SUkGQ8HFL0EL+RrGDZoAfh08ZVqHQmzMYjTW1QdgAMWltg11Y2udv8hzy2djff8u
1HGHRgI7U9vOL7JNHvmpZx1gBj3ImuHFAVJGWVidGxJSUdrnl3tbXGdYCGZqugrHUX2CDB4c2gkT
6cw3x4q9XrgEAN3fZK+VttXKibAHlVUjcftTORY/ijpTnxqzFg+ILZ7SwEe1V48jMroWnsFz1TRx
qM7L2L/3Rv20Nb3EfyR7Gjy3uljJUe7E+qU2WcersBUBfqE1M1qYlkc4Yp/C2mxfI7NeJqOBHLND
pHAyO7GWVdEmv+DGj1c365Jbzt7TalNAop5prEu7atG95KQMt6qCjMlOLfB3dWyreaxdosBmGp3F
rEqbtFZ07nj4yz5ZBH1br4Ue1mvb1qYUILS4mpatbgMQJPs88rOLLDSzSlZqZWNoZxT5vS1qpwy2
UhDiAmoDZ5wHyzZ5BIOz3qmCBOdXm6+E/gq1F20B8rCc1l06kBuZNXgyT2SHGFLTNqV+5Tzk7Doh
uEF5L55u+L+j9MADw/2MK/+3Lgb1NauVCVhSE17aonF3KMJHaC3a5kOvwd8tjbJ61WI8qGMI1J9g
eS3D8H4bdfwcP+e1avKEGu170WYOCnVddquSAkvT/729mzv/aSO2geOKWKRW+LuygkZ/8MAzQ8lQ
p7UJsOBcTIYGNjL+ROB8RNVlHI/y6KtwLC3baomARY29mzcXIesQWI/zYWzUz51OhvjL6E226wo8
fdl2H/x3nOz9GjzUWrVOVdPfKbDRtpitYgROSPpN1xQF7UDV2sdNEL2FSfY9sr3mwoM7ejPnLHja
vAa+MxAazp7kKVPV6AdShv1SDkrZwYL8gu1BFJZnyshjY+phFlmDY7zYsamtsmRsLqmmpztNrTLw
C4Z9quI03YT1oD06kMSWPXSSj35yHgmyz0B+ll8krRY+TPbIZxkSmka9hO7YPpoNT5Cs0tSThlbt
IXeVYDdV6nQpw3xcjRiZvvY9u+TynXtOdjKtkhRA3PQLAlxqsgLemp6CmSblCaiQC1mXBZC8GISD
mPBoTP7TI+eQw+WY+zmyrisotvbdx9iY2S2cpa+1oS9OQ15dZFM8N4FAsM5x325lkyx6UxcXYgUL
ec5XuzzSZ03sexsj7kP/zo802PY+oZoRp8uS5uKGeXGS49UpUja+NTUAsQxvaxHYOk5VXB3aovcI
wYvw7DaGsQETl1zRxXdXbFzGp2K0WhLGRjU/c0vMmYxg5Qp4Z2ZiakcUWxAxyGa1EK1uk41sjLXc
re6HboBCs080bTyqow4ETWM/XQSieer6FCS46ROsztRsq4oeYcShNPdjVlf7fI5MxigybiavTq+l
IkPZevBsqkW2tNWmesdHOEQnlNBihzApbM6cpfK49edN1AJg4brrK6TG/MLZOu64sGbAR1cp0YEN
OH5vc9UJhb+AL6Gc4jTrXv8OEw7oQneAMVOExp9hfmP7mJYxzGM22S5ns+dh4Fr+exirEBucwJSe
kratt0rqktxPRv0psu36FnIHt9vQqpa+DimgQ5HgUHup/uTYub4rAgsm/zzYxdzmKYfaMw81y6xY
amDddnKoprbpQSjAtWXVdFoML71K3/UOKSFkg9SnLERZ0/Ks5LUM2PWISbff25jFMD+/9j2ZkJII
W+2XknesuVKEtolVLFzCXPEiqLdsMzBdBU+zbpKsuilKYy4bAdW8jjs0mkRG6JAkwHdI5OciFMQt
YncX1IX7m/zciz/E1UeZWeXSUSrz0QAlt2nRUT3bcWLsxZgZOywYugc5I1I/OaJcPqrZ3RB+rwtW
pzy75tjxfcYqA70zz2h2XrkcZ5FCE1jUXu5x/qdd0D9tZMSqQ5gR2p6sXQhJMS7MIcdhZ8zWGfpD
qHQrRpndorYsXipRvRS9oT+Mfpe/8C4LwI0WEZm5c1IKpO5coz7IXkc0MfqdVreTvWQ9KtSdfBt/
Ts4lDGttGmLdQyMewNBU4N+N9MON1JM1u67YDtuTwPfec9Oe5UYj8eDFDcDMTvPZnrcQwpKqWzSG
035OGz9Qys86TQcAIkhiqWX/AbXDO/lK/adoRTOu0yI1Fv90/FO164bdFuRI2T5FBdohHhaC2WR6
p7AlDI34OpvW2GKHX0XDL1ZkCDIP/W+UD18xFA/fvQydYHhF/SVOB2vXwMuB6+KWl4yE8AqZbXtr
m6O35PHG1z4XAoLB0dZcdOQGA3tx2Vjgioqx9JiQmbZ8nl9TtIjMwDz1TeM/+0E/Xyh6izEj1azz
6nUtLCwv5sG4BNjbyTCR25irofDQccYM+T6VU3riIVTEizx1Ylf8iODR0pmH2q3olyx9ok3KfgJe
ZDAlqzJl41kYymC8iYzbT7Ni3zCECyDJA84PEaID1qpMxv5TLbWnnCzjd7+zm4Xu2N4rDmbjEs/d
7EkVarRGeProZQ46geGIZms8FfsBJA7KJ5pSLNu6O7DUcMGz06s5ZrpVLDddFYmfP2VzMZJZINNw
ky2qH5w8Z9qrdJ3D0PbOulZYE77d0KdV289WQIR6dSX765GIcNGhV9wI/xwTl19W5uAu8lB9ThzY
VzaSDNuR9NPG9vN6KZWFpHBQPBNg26KcreOBtapTg79Kqr86Jh/PTfSLrKmE0EFeP+Op2lw1NIcP
dZHXqyB3rI+xK345mZXdSq9RHpCHJult9VxH+DzM0cgb2eTmRxaKXxbf2QcPF4H3JbCA2BDREsXm
K27z/UMBiWkduS5IYs/BMlPrm30dQLf20ZsccQvCYEidTlwt37SJGyQ+IDjetV2wsT0Qlui9Rb88
fhijVrRdosXKjgDgj7FG2DwzESCv0EP/w2VBITLXS+fNHE1/i9VJvrWrUtxCuzyn/qhjQ2aw9a+z
n2qLsgtB5/DqxNWtV8J4PwyRfUTEG0XIubDSS1B+L6qwDRZBD1+0iLrfvb5RDXU7RJX3HhZ+v24N
tT66bCAuAW9xGQsWWQYKDhtct81LPYlg2ROLhC1UxShFe2GyaEXiQPtUL4Ympu/abLGKeEq+8J2y
5B81bgrVfQvR2v3huhHKKj2EMx4o8dauUUbxVat/82zgWrUZdj8Da9zWQUXiThjPXW56sPSUW2Dn
u9ZEbGF0EB0ZE33ZtphM91nobhM0yY/F0Aw721UO/lTka230jlPadAuVoAeBGDFsusiwN4Uv3kMn
b3F4d6NFk4/RD3SZrq5VOZ8lFw9SznjAIoO+8ZS2PSD9evDgNz8wYDYzh6HwkI/g0hNgIEMQxjdZ
IFCmHZUEVfq5KVEUZMUy11qT29HOvTNqZ7Uv3we3vFZ2TjS+qJ+hj6cXhJ3Vl0LREPDSnAc9Lpvz
aNXXPgbKU2ZxfIy8z1gV+UlFdMKLh3EfOKirAO8vzJPy4AuYiqGdffSgMrZg05FmmqvKaF/myNaj
rXf9g7BbiOsKoDZTiaNVrYrwqHvirLXCRbN+RhzOwMTQ44glwq+kDMFIjcgXyHZZQMYCTy+HyLoX
Nt9Y9OeoaI8vA25KlyqNX1qtaB4ItHIlTT0Zvr7pXlU3jxeQLLJtHXW/XDIhN2yCjfMwOFAbzTBa
stooThzdZCei8f2tGxzgylPyg7A+I3rNGvdelJSLez3SnWExNnoKqC7v1uXgVq+VEYs1NpjlVlZt
w+bx42noywYT/DevHJd9Cw2UKJuRH++HDrvWo2/C9FvOoIpjEpiPpIKVZdhjuxh6h7wZr9UYWxc3
A9Xat2vTM36xr6sWatz+6E2ru05tRtqpQOazjj6mmuswVvTlKOLmd28+9a6Dyk8SeqeKNNMCFapu
NSSQZ0SMFXmkCH+HNR4BJy7na4aS5zWfj0hDXzM9rSBx0iQ7uwKiVN9zr5RVVTezB0WrfySgegqc
zp7rRO14BiELJatOFEzn0SVYxnPuGcxn/5iJYgkNwn4uCzVbRMAESJwP/+0mN83VNDF46ob29//J
TE6OkB0ej4e9MfLqfz3rHJSyxyj9XfmlexgqtB9dgb8NrJtsF5kwrOBnwkyu0SZjyz1ujNKoLpNb
O5AtVUEMJ7h6bVXsCpbqx9wlLxdy+e94hpCcK5BSQPBwuiDKXKz9KFIfxZQ4y9Ts1ecyvdU1C9DZ
rvfWdXG860wc4ePAay9jNCdfvLT+0P38rFZc6Uk64LYOnIkol7G0HSzXDWGZO+FP6g6sNE7mhZ6i
Du5Ue81mNsDd8yOjr8hMsy6FsLzW1dr+dMvsSRuxCWoKVcW2Rln3Vlz+Zpf3EHIv/Ag63mEfJgUS
TZHY1WP74HIpbRPd7beD5Y5X1XGDFRrQ+ptKglK3s/h3bp/JZAEd52K+2kPrfDghOqdVpzWPJJjE
pkrbAqxLDTaaMBZrruZaNKZY5o2T/KiKYRkWdfqphjUmCHmUvthAAzcd0ifHaTJQabHA8oZer5HT
H896a7rPrudp3LI3RLmq71FoQe901ergm70DnrD/1IKEG6XrAMW3GhsgvIiPSBHHayI340Pm2eWi
s6wfsVYGz1ARx52GcOoW0VPvhT06UpF58BMZCwCEeTY+jpnZQ/up1U2dd+INXdSDHBHZ7QRrjfic
3jfFVgzNTnWCdI8mhL3XyD+c+C0TUn+tfUF6wltFCPmvxUDQfdSj8ZQT9l0Mkec/W6ZJOKgeDjP2
pDdQCK4G0IJDm54jgHowaup2XVvYVAd8lysbx889DxflVcRTuHA7l/T33NsIF8cZy3xWVZRGSTyw
KGp5kNZAKgyz6/dCEL2eXC3/8FLnswdpeq282LwWRvgLs/YcArS3KMFRL+HxobDgqfYeE6lxO3RJ
/hjoc+S6EM1PG/GsLBLaJ7ucz0qNnJcK6ae1piUf7liXK/Ke3jWbCzDLKKmSO9r5tqIr6Hs02mqq
wSyFfu1d5UDPs4HmxySxv9pKZbCJ/nJjmWeRw1LiSlf3Pvd9stTGXEdchq4n2KwE4dotyvysBA0G
BFOK8FNnpCdQF98cAJPnyLDWRdg8IUEdLfVJP02NdzQz4riO52rnElP35TSG2spq22HnpY2+x4dk
vJRzEe3ykZALKINoVwZetDJtob/ZI3r69TD8hgw3hT07dmStXmri7Yum9Yp1j0ASt8s0mA5kEJah
qVgYRZXGTh0BsaWVrRGrCZydnyj5kr8816uWvoeejgyMiwmMoZbjaYKsuswM0tGxbQyr3kqI0Kuj
A6VOiG6RtOIJsaBsJ9u+Clhh/xnSuHq/7p3eWLAaOZukCt7cpicM45jR66xGueoyy7gmXuhtQsjZ
fmZtyUhNJwhG+S6wcLzp9QrFn6g997WRPaGowLoalz2wV+awl21aBvQFdVngoIp7ZSvgfGo6Yahp
tiNzHwODVTJuE99VRRkPoVlMB/DYfDs+GYwIUv9JgD1iIZi8Kw1phx4S7rpDgHmXVYN7UzE0VR29
Y9OD0zy8V2KlEXucMBLLNMiiE5jhfB9NBCxcYB6rypn0lRF6PuIu/WNANNyzbFL4U6zY5xaEog9f
7aYUQXFjLT2znbGNmGxWTQHo3RcbIwDMDUMWeWlbv+DyRRA9MZ/5/9hgdJYovOdXV8xOyuLFgYx8
JfKZ3YuKvPSqQiFsPc6jZEdcNf5DW/6UFaxd1TUJ02TlOPV0RWHKWxhaO5BlMabrvU217K2euib4
V4bIDnYL5sUCIjm3lH2cLFULA/dWEfVp8JzqJET65yhFagGFbmQYEb0GpCzH3A+5E/G/StVuk/Ik
PNcWfsaKapXbTPN8WJUU/A28vWgd4vf5dLZqmwdAFt/aSkm4/LktsoJ18MBFoRtjEygkteXcZFvr
FgQaG2RLY1dnm9T4JOmI6oL6205qnq+KanwQyAFdVZQNloYfBreQd70lNJeSLexRzQ+mqwuY6MRF
1/TaCl1Bk8e0bx69Us+2bWx+dGGXnMPuF0Hw+iEVY7nxXB+1mAgHosZHdFMeoamMTI48/Cpa52Go
hpHQKfYjg63aGE046FUr6YePKso3C3uLhWUq7Sv3e23Zxn7wVLk1Tm1x7V9slT9FlCDaEyVHW+BG
rAuLR8tclUX/v1g7r+a4kSVK/yJEwJvX9o5sWpl5QUhzNfDe49fvV9USweGOroldPVRUZWYVWmQT
QFWePAdSD6ogvWIsVtKlj5xb58NGGVL9wWieIknOpNop8jz8gG/cTSrHcUeqwkhfzBSVsOvVxVEf
Am6SYEk2VajxWhDa3U4LVONG4FS3HfKrow6/kKBwknEDulbwRduXpIBHoIyDdNM5mnlqI+r1PcBc
L1poN09sp1fqmBUvMD9ugUkqj+JF3e8a7bORetWlziL/NrTKLFvH0xDvIHBBYyXvR2WLXKuyT4Hp
PjVm8SelE2DE8mE48bcWrQYyVY9WkYCX89J5b3k+gKta+RSibfU0TNna7OrmJZim+qXI3IcSMuH7
MlDqF88YrHU/TR13WIauq/l7UhTxxm/9e6soh7u+nPz7HHl5+Dnjz0EW18dIDUsKN4Lks51wNsk5
ZHSQ3oQ6ajDypMqk11cQrsoT5Vl1TfWJ58dBmkenzy9pWIBsYqMJQHIO13BNwH5iNOmGegj71UoT
CLx1uMOpqLJfs4azb4Bm6sYVQ2tStX1Z8HhXEsd6zahSAhKqpVs5V/f6YA/Dd7e9ze1ADvO0N2D4
JZg3vGZXzH4ATxpLJf0YQdpO/Zcc6ohUbmHmV3cyOB/ApJvQjt68apDkHN2E5f42dxz9DYQ/6l4G
GxRTbOrQ9W/e1G66jUOZ/UEGq9EA6KkXaVh53TlU1mbbJntwowfL8fprH0zOLovm8uIm54ITuhfU
vnpNHV5EJc1LVo+fyM95dwXMAgcYHmDXN8bh2rXpkZJ27+wYCmws0tZq36qZyqybqTeG5N4EqeCr
pR5BXZqbZ7IjJ3dwh6uMz+so3bB/jhBsR93EyQde8SLyxGqcIlBH7iLTxj/z0uq/lWWoI4xuWFfq
0uNDBG9USzrsobOS105FKsz2cv3EmXq/jr0x+FxzdLwz4DnYSa/WIPvRVinqIsJbmED6mqJ/CCLX
+NR9a6osOOhhAWn5wLFdnNn1plGqeg+ameeWG8zTyUOmwtrGlvOrm4quqWWVvn4X8K5rZlq5S0S1
V2A9IW4bfLL571G0PG0UaIA+GXzbHv0UISIxUqzBvMbB9CRH8ZwX9xXoPDkCY2VdDBR6VpHgU59r
SJ7ccYTvXKyKQKexE+xam9hWjOvkqz8bUzk6CiWHi5kX/vKU+oApRdBiT004F8MpstcfHEUQq6vK
z6b9EixDOI9gr2PDNf92Ob9nw2jVmvaKMMGO+u7pqzvb/mZuveEyabl6p+ocd3U6wMGYPXI4QTYR
CUUh2VRCVkj2UsMSPBgIw84OikLSpr310kIkmXvkaT84ZLD0wtqL6IdYWU5D8zeARwEii+0MiPq2
asPZMrAnklLdCiTzJpnm/FQ00c+G2sD8xMl3fpK9xbHELY4Pcf9FyLI8cDMI7+X6yzw5XGKWK/0X
IR+WWub+9lP+9mrLJ1hCPizfBMqvj//bKy3LLCEflllC/refx2+X+fdXktPkz0PrJ/Qdw+hJmpaP
sQx/e4nfhiyODz/y/32p5b/xYal/+qQfQv7pah9s/x8/6W+X+vef1A3CmrdDo0C0d+LVLhJ/hrL5
N+N3rqQJmZWTI7zNuo07Mynej28T3k37xytIo1zqtsp/il+uunxqdUCFZrt43q/0n9b7T9dnM8PW
ezBj3s6XK95W/fhzeG/9f73u7Yrv/yfy6u00P1jV0O+W/+3yqT7YluHHD/rbKdLx7qMvS0hPKn7l
H2zS8V/Y/ouQ/30p16uhzq2Nb5NiRedO6QVDImCzc/rWSE8yTdVJNx6kWVpkr5ETlljbr+OzdNck
kI5eiiybMQRPhdGZ66CxqK1qLeWxiFII1NrxhV0wRLZilJZUEvbgW4Rfzpkj0z6Rff9L+qXdhydq
N9cwYkmbbJoRtgzbBATWQrZ/gS76CqlHeq1cJT0Orofg80Cdr2sntwaGyvSuzGEgFVFGkqAkJ72R
owBnC9TLzSbdemL+6AFQcXLWQS0jlyrDkTrnUle3t0AfVslNY0UuPMkW9SXFjMQOO3twmIip7sIE
LVcXvhuL+vmhupocGpC3j6nuEcMpcqprpaXVVdM6Yx+YFdB1Obs3mungVyAb3s12Rg9gct59hVyQ
FeXExi6RJbLax2UtuXQ4GA2HmsH5tl6UVd0lzlNoeX9dUobl4zDe6bxY3MLMmS2aox88tR4pYkYv
KBDq9jexeuiRKVF/J1zfqdRfzdOwt/i9nQHlBpewEVr2vsUkaZTTF3cFTsRTPPOUDR2oCresKDrN
YfoonGNZOeFt4GmRBxpG2EvguBBccXh1myGNyzTFmZM1SY92+27OLbKZ6u2QZvn548RZm8JjFyuP
H9aSQ6uw7zjpto5aY6FVnyK0NqtDcB91WXAve4C9AnRb62DvA5klr413cci4wZuTu5nKUhG6zLwt
ZPRPrpuknJtG5kk2M0dnJ5SRzZPsIZg2HTMlW0ln9hYmh75pBjkFJ8woKI5GbFZZ9Z4KvAy1sRDi
sa7S73tF0e6ltUdMbgum1lhLx80rwmVvmFWOvPXgImOXCDJO9k4pofQAr/EzdvEmWviMyJDOge3f
nMZcmAdTd78tdhs8oQ6fVl6Q5fHVvfQsF/PQMARVN0BhIj712+e6DXNK9Sg1dLfyQ1hOoPMTqTMY
tlz/JBurKFCsv7WLdUhsrAU1IZwWitgMZAvC1xPKd3M6KO8WMKuSA4N0SJXbgrdJ7xasR7heFRga
NjrM6GdTNHFcdmc5lL2l+WCjTg/aWDZi68XxPy2wTLtdQx+9XQG1Xc7Gpx4vGVtEFJD17CFUw/wh
tnJ2VzGCEtLBeVuCBjUitQUc6fDSuidKAeZ8JcdgT38aHSt8QWhB3Uk76DHvtMxYYmspbCmXkXOX
mA/DMhipxvDa46wmX5UuJ5NRWjC5mXHyHAFQO7oOhwYq37DPVW8cZAQFXB57bi98cASMPS+orivt
tAZS5UDhL+AkvYCTdBOgnnIubVKPoiuNrfDI3hIjpzTjzhmRb1pCpfmfhpGEqCwrpep87/ft9Dh7
1oPZZsNLxYb7VJp6vZ3qNP8WmBYpJQBWHJ1NkLyJFJSa+F8qC+BqUkG/Fretv1La6SjBxhKFLJu2
cf21ZXnZdrFJ2HJOVd02A7+1lo4bPNn3/HhvuHz134Geg7ZPjjAvfr8FdlRxNxGMuQhc+Sev8rwT
O1czX8mubOBit4AQNGja36w1VdBjpVs7Y4mE7NRHhlPEkDdCJlY0crpbtREAS44FSrsZYQzNIVRX
56BFNidq7usS3mfZk005ZVTb5iaoDr/56UjeemkAyAEmZ3Mvg1XDQA46CeFEbZ3mOubpp9j3HMiH
UyCnSooa1pstJpV1lY5Q9H5nz8b8U/q2RtK/cGxZXlqvTO7g/k/uutrZNB5Hn5B6/TRJ51wNM3iS
RiuPkNBe1NmdhpWMaQYQ1OQ9UYbPvYT6QLFW1rdNtJfdtLN+uJFe7N/Z5KXiv0p4wS+yr3BkOo5G
BtGd6Z0y0Yy2BiPlMpY9dILRJbGbw0e70nunf7KNVuifFESf0HQXMbdVpVWO5RzZ9BOlJ2vpqapJ
PZBV7i1bezDNsPzUct4cqgDZ7TQ0Xzn1aO2u/BQEuYqC+gCuXy0+aUjIX63BfpYz4tJN7+qSl8bS
5LTW7rjRmJRcn8M89M+ylw3lH1Pg2js5GqbKPwcNkGQe7r9C4rfeYhuAmaKG46M+IbyL4zZZriNX
/HC5lmqdTd5mghP/b/OW4J9zIxUVCifaqWFU7KvZDB4VtYaFvvLSL5zefbVGU/sLcW3PMkn9ukH8
nDpJ+9XrE1I6cR8+hbHLPdOKlbPd2un5wzodpF/ncKjhu+FLfNHUxjkOSsn5E7QDqxbxnEuEvMR0
18EKuOtjoJdgEez6c5wo3jaFrWvlcFBOwjRLtoNRdpdONCTr3jeLTYZoqrZNalc5LnY5YRnKMGnL
S8M+zImHVtvflrTK+f0VlvlGTDqizbIH37IohEoRd3BgJd/LYaqW2b2XpfcAbJNy3eWoWQQhaluh
0cLzNaLApRnRuIJUayBx/remQK8XvVcLbu+VdMWDBo+17JZBhgpsxbHaO6NfFfbWGGJQbl7T7SIt
0UTJQfgsm86EQAKt+0c5CioIcJaIQYQNRETO/CuCtybwjxry3lqVNxvSjsFdLUmSqjbltd0vxq00
Qp0Z3k2SECkVQdL4+5hlzhLTCNol6YhjIzioYPVgECqNV7hCEl8rX/sGJbpfg1+eSqmUXU51FMUw
4r5nBMU2hsphLW+Dy12xmGDGDYVjsd3uo8JhTj4H6eK2KptlqcWxTFuWWoILBJs4r81y7uvt/Eyt
/7hyybif5gS9GD1zAnKtlBSljt9V6waukrDTn0bhhBjDXXcayGwZOyq2dY4aoXdbGH1FWiU6u7Ue
XaU3KvmN5Bk05nLokJm/N4NRCAmpz/W07amPaUDSAVkQcuduYWz8zg6POUIXl8yBhYs9UZlsZBdi
8alZuQXITspQ61075WOzqgz1Z+jNv0yVvSESHAwTexU55JSdaqYREF6iFE8u1cb3fmtoLxNJz7WR
OOYR1JT2EtaOC9t94KM4XUIVpprD2hbZVwvJ16NlVH9Ws+qyXRU2MI0BILCuPs4iDysbM9DMY9S2
f8pRJ3K2MjaidOcfY8Way3TZk+tqhVIfYelKz2MyVNSv8z6l8XO4mjWAGWnrNao1W8/39nNVKPcl
dbrbqe1RmxuDcj02mXaaZZM2AJwKISe4koZ3LuEv4Po4BVn/sydD3kUbSfQlL9T6AHqnPukqxJJv
aoNSclAOi6g4kxYJz9LUSlXCJiN1Zqu5oOD/pU8og2ubyjll1IEeI1n4bsaolWfLdoLzbQHpWVaZ
c+iuN28fY+obEuVzkK6tqPxBKrV8JgNVPStK+ge5/v5iipGmWuMByCRSViKirPTquYi6DdTn84OM
16oZIeKREinpVCy7edRbju7FdDnJ91MNwBFa37cLuGl2l+UWtf1GWa4HjkpWduIVZxkMimA+6hOV
QvL6KESox8klLQlxtdMbn7umNu4cBXisHDoBpMpzS1WOHFae06xUM3Hu8kBRP/+c0/eacadk8Iz7
lWd8XubwEhs/6DpqfyGclpGTfs/A4FwL0ZDC1K6hnlnbUaiXLjbpyMwCnYQElR85lI0MCc3oeQSd
eFpMskfN6GhzOLOsQ+7QPfk5lL9vl7tF6tSa+6MH1lV8BNmMjgmDeh7uB19pzxZ7zxK2Ab0962N9
sIdgOrha20JPiynVbYOqFTmWXWm9zZHT7YYkIlDcqtmGM/jnri3+YUKhUvOZRMpB69hCyCbtAx/U
lRg3qqLfjJS7/HQvgR9ss5jR2Z33c7J0m0aq7zVw+R+XtlLPzdD2/NuyJaUvB2OCvxFekHSToDjz
Reu8gSetiUinHRRfNPcVUmTnE0Rn9V0TIxnojGn+JfencusGlJezxYbouVZXTqFqG08g85GCzs+W
QG7KnrTNANGBFQuPbIq3nhxCk4bbs1JoeQbx4C2Go8o78wVe6u5BC7P+QdcsfzMMKN4sNlutgrum
9PfSNFB0CcusoHQ1Jnc8SqNsYogh9jaADsFz3T0sjf0ct37xADrTYatoUcRZNLUH4J4LVrGt3mUW
aDZKTDcx9JqHkmz1p67hJ9TEFpLDQomZ+l+qq/2uPZtiOLQgWKkQ9i/Sa7vht2Hypns5FQTsNav1
6kH6XLPcd6adPklfpLQrEDjpi+Zp3uuA/DAML56tvEQw5T0A2GzOhQ8iVYwyqA1uvc5LESHQ+uYo
HaMV1A9e7XYHmLR4HxHBi6MLlaOqmR2CF4TJWHBswa4LAKYssXJ1ROSqJAxvs2++sAaOoRjaVgkC
f+cNITwEaVBcZaNaSEPNLQK6coig8U9HUzZQ06hqsFuCc+FFcmLYhEkJ9dzbKsmoFdcg1L3t0JUI
BL055Axr4NQuVhzImExlZ8O0feQ69jHXUI0R5JSqkNpDlgutYElruYwXN8KFEF7K8dS21aExKV4O
k3lfkP+H5SnoH3xD5/smekZyF6MBeCWn/NMS+8UgTn34BckA4ejLtqaCATApp8VbX0mp0489eAIh
oD0OXus8TKKhKhcV4JrTsVSLnIcws5wHS/OdfTsmzmqxmZqiXahwOkuTnCpjobFZtbkeglFkNenU
giC6XWaxLZfxeiqOe7hpzl7o9EcKsylOT8v5s80r9yYzO84jxdCFjYqyffNx7JXmOTGdfaDqM1iT
PjinIEzXkRyaTrJNu6A5SG9Ujd9iX6TqQee8Vnx7ZRTcKhDfsyFEtIKlq0bLd9ByRHs5nOMKFKUW
endyqNUgPpX8c26E3T1PqvQ2CX0WmIdhatjKqNKwlFVdg+eXw9yBsFNHcNus+NraZYHSAnRAx6Z0
8j03XeOZZAN3cogE/hXZ0G9DiP8djsBx7SD1ff0Qa8ITgBYLsXmKyjuvjxuKd71Nq87GuReN7Mkm
Qorq7FShX8GBjkcBbrXqjaSFcJNhUjdPhtfGn4ek9eKXMu/az6Xa/dC6aOc6VfVYDqr+Qlk68Mi6
4U0xCo2XEbTHJrAGfy+9kcl+H9USAwAGwRPK3+fEByaViOCaM8QHSsBP0innx9WfqctuSFrCMv4a
1AoM1yJaKSH2nyGWVy1L3aT8qT3JhuIr1QqfBqsvnyjmnDlLUiG7nP0kXbsp29XcNCFGfYtv+2Jv
hJZ1rzv6Dz9DkGwctPQ6FNwpeZ2EHR804rUTjXSMeW4fgzF7be3ql0lMyHO3vKvteH2L7+zgFIfz
XScpSgX5vOwtTfsPtimz/lPcMi2O+f4XSjtuzDRIwEr7MO5MJhXDouZUb0IdxiAa2etL8iQrOf7g
BgsaHcLIv0j7bQU55UPcYnsXU8LVsePv4YemVjovGVz43ZWWKbL38dPkJmdDI691q98GyhWXtWWc
ESrWtuKuAlM3GgHrwYVVmm9tUu4swS0tx1CbRICHATQutmE00DB6NxYTO2mUc5amdp34VJaD8ghw
0Hrum/xPpbCGixxx5Krv2JtZm57vzTPCIYcoKcZL3rkaKjlUakx2rKNvmutXaZNNn1uQXLp6sZXD
UpnB7lb9fOTMlu9/V4efQENHVKhpHVqBRb4zvam7S5LGo04lCk6KYH5lUQ6uAQiFcx2AQQ/Cq+xZ
Ok+bQutgR/67A5UxTo9967O023MWQ0MhQrT0r2YgkSTXyAo3hBxi1LnNKTYKstSG3haWsfVEwsD/
M0WY5Jy1aXF2xvgxMq1sH7+ZpL2y67BcfeyOVLRj5Qd9my3974LeVpO23y9Z+t6v1dsy2ANycrfa
4OV3TRr1EC1QaVBSY7KK7D78kQPzpIjoL34zXwy4sT7PWtFufM1Nr0UBkyDkfvphsivtavOOtrH7
rlxTuu+RfGjnS2gCz97VIaVETuOMm3dG2ZWNEQBQ71vDB64FZhtstz5fFvcExX236nx+TOgmf1sc
EfSwKLGhealmxRNPW27H0JHKEZUS5rkp5q9yJJuhNMWXZqi3ejMVT9KmRhDB1LPLHzcmH9FsUrXR
VvpMYYL+RN/PitGtF1uWte5q6gGrLwuNyXdfQ7v8tirlYCfK5OKVXEPacg9uWT8d45208XIUrSs9
ag/wjFyLckLiA5mlp96zxzt4M+9iMaJMvnqaYOHfQZo2b+RQNpzh/wAoH3M6SVjaWN7VJ+MtJ0lT
S7X1HmaDfl1DDE2d8DiBJPORZhxL/ZqCjjfLObpvxUja9dA2z7w7nOTIVWcTlKI+VXsHya2VNN6a
RtWvvo5UmNHBNCdt4aAa9+YUr5qsjre2p1T3UWmRnYWa95A6mnHP/9sF8Oxor71NAkXtzfBfU6mt
M8hQKObuzVNuRsW3sKJw1YWVCrIjRdkmc+VcTBhKTl6jmnuHQ5GHnnrIDRQs6meriL6T4ar/cuI9
ihrBjvtMvXeonnvoPN1eF1WAze46b1Xwbn7pWu8kvbaSwHifTnzF0Rq1DypYyGOKxM3G0Gv7Qtn8
DygVQgooNCS9hWlpFpsNR/uhUDvqzYmQdmWcyh4u61/TqN38f1nun64qbeITsu/StwFI+VqkL1vR
dCLzKhuKjTYxgN/LYpIRgT5pu05X+YWKWGmT8+WQQtAn8O7WUY6WdamSyeEC2ReUS506YOVCZjl7
qfqUYlHnD6jsvWtDhm1q8upQ6Gp0nw8t1b+WYT9yGoTylOdDroQO6QpZDOuP0eqeh4RvsDI2a2sg
x8ku/3zjV31HtSq7k5fp27oyKZURzKq6YdHInmhkyCzYWTtxah3N2V+zXk5X7mjQXI9h/51ilVNF
WeXnAHKjPfXl/aGK/BgZG/W7xXfskLsO9DuFU3waKUDae+48beWwGdt+i1BTvpdDfx7ijWoZ8VEO
PV2QXyF0cZ64VX4KYLKi3AjqrUpVlTv0n8E159CvVaqrv45a/nNYi/NWOfQSz4eKrP/plcPsoTS3
U6D+6OfZg/nVVlEdSk2wvm2egI4e2MHYGool/Gc2mdKrd3IkmyzMBJGF/iMejDzbjs5Rtzno59jA
oBxGNW498bJOYUw1kASi0Ew6TD03b17+1ExKlER0Wlv6ttQHuGff3F5lGeVGrnhblsra1ZT7yrZF
Kmbdp31xspIMnUDkYjcz+PPvqgUJg+79ocyDtZ21MDp1tZs/G4nxHRHPbF8GATidLijuZOP6Y3sZ
3KscTE1VdZvFaSiBtrZqJJbGrhoOEBp+8vOKYkKv1lee7ij3rRAMIRsQXPMUtiVLM97ZyyoPzNXg
Qj4ZtR3nBoTJWTDQ9se5R+mS9EX8tdPhqLQt91s7BDzokhKe+J66jG5oezgjCu8bNEHftLKvn01j
Sk68KmlbKJ6Hbwmvx6nhfTM5qSNTW6pgYXXtyZzdH3Ie+wAe35SdPI5UPJKP6Eyeu5F1oyRTx2dT
s7U/qChFuxOIyFFuHWWTsRUKnZLHlNhNyiaqKPtU2wqB8NxxYRouZ+eu9OyN3IS6sZBry4O15rfq
tUli9Vo0/tc6CrSjHMlGOuPEXw3Uxt0tdkPXzUtXGnOFVKXaeJ/s2ZjvbD+aVr2KqOAMydzW00d3
L4eZYr2i6rxGjRVNDEFbY2pxyE9NDy+yl8xh1qxkNwjcpFktLtVt2bTUGshwprwL/NlF9m9ltrYH
m+M8XmLRBJzC5JvaGL44hd3tpQP1LR/pk6j4bJs5FYdlHTb8rgfQQ7IbCtqdWIhaiAfO5dYIJp/b
+BbUkXLT0PqCEEtgpiUquoHPTWP7GTpojMJLrXBUjJ7rrB9aod3TAJfnqR4bhzbT9Ve19396ob6L
T9OAMhzvCe6KWrrg++wk+zo2zb9g2D82ccchHyQNbB/9o904xYM8yE/1al6pQR6e5TDQwnBbqVCT
uYnz2owz+kjJ/Iftu+UubUcOHz2n/iLsRaVPf1AyCy0rX2HSO+sKhNSpUMfoi+kmkBl7zUs3wQKZ
Rf0PaXazIdyXxriysoPNHu0EczdMzaJn/n04KeMg5Atx37q38BC4FdLhkOe+zfmwzi1aQ14gXy1r
Bp7z6FAHsa9zZ7goQTEgeI+UlTVo1w4tcxMxX2zSm6jjcJFNUecvyhg4+6SJbf9O2qAGAUOjl/VK
zgBkEnE8LVat8jk5aOR/SsRf0fqmJqlMh13yVszFL9CZV9JrRfHXolG7w9xqOlUNYkYUtmSCSjui
Su8tUFaBQeljAzD7xjY2SaC27HmhKXkJqVuSGHulTuxdCZ8ZbNe6pm6CoP2rLDnKV9IKnUDqXqis
+CX2zv8V2fdu+OmQAvA3m2DI+OBwc4fi12UZGS1V4m/C8X9f/5+WWWw3+fi3GbkFswp/u3yaSHya
SMhDy+jls1qh/hSYubHSlKbacMZQPKAwlj84oge+gAIm+yotsplDVOTqwXbehXppO7EfOtymvK0w
VlPGbczvtnKmXNp01f5+4ixLmsysD1G8sEyOkaMw3s2xFXgrjefqXekOW00O5bysTAvSmaq5UwPK
xinz67tLBCJ0+WTy6tT7Otzw536/OLy2688Nh463j2GqQgRM2SDk7DxmHDt1HgelulW5j2njmXfg
Xk7SpwpTMTgQdRgTb0diKB1t2Q3bWvO8jR7zHr5mB+evGvxCDdq5xfBLvdqQ91zkKtwVukfUbBY/
2L/2CKvLneMmBzfqrPvWKlKerxkpUK1RgejAbHAfz6Z1L3tuUBvHoG2fb3FySjCk/8r9fD5k/DM4
+GaGw5/EoW2MaGWLVWXcspTAhU5OWZxul9TgyoioytoMIts49F1ACV5ZHuQQrXOEgC1KkeTQzaD6
qLtnBAPcM/oSzq35MJQOaeu9ONqVUxjDPAj2z4iHdIW+Tf2Ixlz9GMXkvMxSp+JrmGp+zDTUmby3
yWCegu0mHWDrkEMZJ+e2Me8eJgfMt7kf1muasN2XDbXYGqrnZ7PofzZe55wHXhoogYdpiWKqXw4h
WV4hhAAdpxU3Rb2DuxzOCWgGK60KNnKFd125rIyWHh8GEf7QkEaaVcSjEN9EErPM0IRvY+9CyTSH
bIOFWno5ZOrmNqYK1b3coiYvgMHCDr+/81hyUiHmw3rO9ps6QV7DU95XzNpXzjNVhbxf0VhJqSDD
TNYPQh9dOyVjGV0i6lxhnzdOcZbuAs44D7FDWdVcVtaJnK19CMzhSTEGqqxhRV4Zc9/u2EBNfySc
IlB/On3RAzgR+Ia0uzrtb/bcruebfcj0d3YZPwMnucWbaafcoaoIJcsIfdJQVfe1UNdNE7bHbTlF
p1lo7w4O0gIaAnq7RojtGmxcDvxFhRvpDaBmvfh2wgNKzK3yyX5QlejQiVikD9yTG/ifoDCdHxu7
N1ZNDWsPXHDIOFjGN0PrkMcI+gg6c5MSV73RV2nsJfd9VKbPKC5dK9jEvwKzynd20CgQrHnlV49K
Zs6PSor90Ggn4Y9qYnZHiWZ9B3U1AkIVIkCDW99MgR1CUEQmv77TaoWztAx4tgyWMdIhh7IpHerY
/QBFniAUnC9LoOwpgtK5GP5clpdmuchiG8Loj875mo7FvKuNJtB21WxTtKiwXdsgRFqtuY82vEYJ
lxUn1WXsDO7imRenOw6QstX/NQssVXwyPGNzW0Sudwsyk/6zphj1ITbi6H5p7AIU9TCtFwv0SNE9
PJZoJcyR9cKRZHCUtiVE9prSnde+pimbxaFNLtM4NQ32Vp9RdygudjPKblGD7IC9aWOk5vtPYTgc
xXVl982tk+EU+FN/8lTnZyNtcigdy/BdSFwp6erd+G0ZZfbNtY+s1lp6l8m/XcsRF1baMjyg2XyE
2mPeR6MTrmpBodXC7A8VgFtuSsUzznnoQb0lqbYSSKPuEvI768mKOOz160lF5ZI5asEvZZr1swyB
fiCCWQkBpiAorcOYOg5vj7XydRi0I5VzsHGr4UjyS3CXC3s1Vz+MBKaOKA71+7I1T03Y7QalP8WN
VXwPM7fhKWkor1FsVpuxUYYHW7WivQO3xtlFemLdpVOJtJ0O+X3bfssaJ341SsV5KCgkzqF7e/XJ
x7wUwUm6ZAP1A5BmtUE3kGjeKx6bxlyhuftnhVbwS2LoPD8NZS1HFmJGL87IH5mbdJuJd+2NY6xs
JUqeg7Drn5Mxizdu5rf7NLP7Z7Uo4jvugJ+kUzZj4P/h8rZ4kSPoOJx9Y1K7GascC61ZzBWLeU74
c7G5Sbs9B8F3U9eS8JsL3mEEiU8PQzaYEzGE+WTrtPq+SmEDiiJl4CH8S4lHCuNoaQOxswW+dHFU
TfkNmRcHimVOAZQsJMs0Jg8SaQXK8Fq1WfIgQVjC14iR9AVxfG3UVF1NLW8djtWWpAsTdQVWv3xy
CrN44l2aYol8zvdyKB1GQZ1wHDv30tRYfX3RW+flFi8mBYqQSw3Y9KRTH6frwWy/x17QnWUImQz3
2s72epmgqe1a5SZ5aTRzlTi8BCdl1FtQBaf+0cuUa1wHCpslgJ/3SJb199nQkP9XU4pWfKg894ZD
zQIaRfXe9zWDH6LfrCsrJEUmHqapnsBtHCP7I0aykc5CRCxh/9429ajwjQ3FvYmyLWwXdkL21C50
I9spztzzOIbVFY2Sao1Ka/bnf47IWGP8+xqdVqFJYhTBoUrS9rmZlC8+n/FSiFGdd+FhHkZtrShm
82wUY/ucpF90M02epMVCYwQlQ2vYSV80ec69OcKTFDTtYxrrwJor8569KcrcWd9/H3hkh5YSf2kd
z9g1nhEdi0S17ztuBvbg+ueax1xNuS7dcfaUrVsCgET13YUOc0ZsaW711wnqpdtQ7239tet9591w
8crgf5qbc/Z3gPM2m/X2IhtPhfmAh24BleMvm+ypHYwXHAX7ZEFyAfCcMmR1VZglNzdjJ9Ckcecc
MtuYT3MJO7YkZe9QQOKZ5Lz02qwcpr4Dqp/r0Ve1MtaQfobfAU4CB4vcV92JkUgsweAkPcSuRnRv
DYp+n8AgQ3ETfyaXLCi3N6cdt87RDtTPISUNpHr8T0XDLcKz527fI2CzKbzZeKlCszmT/uhXcqhD
Dv4QNQkiPbXSrQ3js6aX3bP01RAsJEoV3suRVk7l2r2fI27lD3DguOcpUZI1AADkRSZ7uuur2Vgj
txR+dwxnx5uS9blvS1hFdBiy7EkJP5VCEEwEyJmJECapRxid5ExeraPvc2Xt8smxPg/DUO77ZBsG
UH/PIIbrf0UVOodTqymf7H74Xlt1cpUjVf/UdK36CqSueyS5dpemBcrfnU8mU0+DtRzq+ZDtgQLb
W3B6XzLq449VbeczKHtlPpSgrvWUoyFVNFY4wjn11hszmDLYDAw76ZCNVqb2Lc6B8OMMadh6mZ82
JFGQP+oaGCD8cOfkqGiNbsfOuJ6Se69Tde6YqfYEU/P/Iey8muTGsTb9V76Y62UsPcGNnb1In1np
yqqqbhhyTe89f/0+RHarJE1Hzw1FHADMUhoSOOc1/TIuasGbPvmL2qlM5LiMYVkIP7+z27IUt9PU
K/I7TVikoJ0CRUbla2ugzk3CLcdqaAAGPvKUyo0eW5y26R91b/YMT83oa+J5S1KP7R9p1F1NxKje
ppEfjGmUxbVx42LX9TY5Qi3Vz0ZUqqtAo2CPZvdnOWkU+wIVou+O1aeLQM2q56zDaL1yvG5R+TiA
Ux/sUBTlN1ePZrVrYrt9Iicxe42BbZe9VR74FHnMr7LTyX33kTdGdskDducv+He7J9ky7FosDdGD
OJsvjXTx315LdpbKJH69VojhiWlo7smcJ8trRfqTn6TmSqbdOqtNcDcKmz/zdT+1u0ERy7RFcaie
19aNjvbHhB7MDq0I6ynRImdTdlm8bua1dhdVSN8q3IG7uakOxnQma03dl5aiFfrjEN/LifJijlXs
cfDoeebRj0FQCVsrde/ktVRj+PtX8p8LP+TRY/je7eDrjQV0NIjDTdvV7UL2uF35Z7ds3saoaa3t
wXnsPyZHBTsLH/2ghTYa3EYrMG53uo23GTBWaoEJ99c55M2y52qgjSG2TJzeRqch4FpFiw4TEnmq
0N4sNQBm3LTepvfz8d2Y0J76K9yWKO3KsOr8bfiX0fIi2ZzT+2W0DAdR9M3N0TYeVNHt2DlZ2xg1
+idz9L92djV+RSTkQUGA6MXUIwtylaXC3KzY/rTTtJAjkFnc9J0Lm9MLCgDt7Scj0oalQQX+xGoS
5VVVafKTbLfgxvtZF8rtv7K0xrYrN//I/OKMr4x46/UKt6OSrLZDPnVbobNzcOpWOXadq6+nvK+f
EDbv0ZWrh695Zcw3HvMPEkNbVIcXbeZOTx3AFvRJVDBe87tmVcA9/iaOh9qpMQv1yRdowfaW9ef4
EKOoj/Ef8Xl8N4/3HMbL68s39NfxH6/rc53fxsu/59fxf3N9+fdX89/vjPl6oIDyZLjW98Bo+68t
KtBTnOAPIxYw6UIE/61sR8pA/4p/+rchMp0DIrcdC07L2qEeFG084Y3v6LUhxVYpnxwdzeNyjmNe
PL6jyLM0f8QziHa3+Dx+Ema3I3vSLFIMV+5qM66qRZIq9l3ZGw4GHp2+kj3yIDs+mvKsqg2m/Nad
R+2hDYZh9xEftd4iUxaoj9g6o8uUxvpb0dXPgqrqH+jtpoqD3lg79bsBj5rlgAzLJincCmk/Dvhp
VUfZlGfyoPSUy32zqVFC4ZGkQNEqpuYkD3HhNqdwPsimZw3WEomXZvURq8yWPLZs+8oUbQzTnxZy
npwiO8YCVVk4nRXy/o761k0GVm+V/5wLKzx2vaPd4mOExMmQ2NhpqjiSsDcwz12P/EucpIfSaXFR
T0Bzbd0M426025UjiV54cw5U5MmY9e+y6XEI2d64OdstZ3zEHWR6FHgXQCntMF+cY9BuRoxdWXCE
NjQ/W79Cbhsfm8FFAhdYBsrHblUu/UHAKEj0s+y1w5lnBUpsrRnB9NgixDXvhllMNktDNdzXKBg/
aegS/pHEVwclQ39h2+AjppkniKz+uk1Yt+g5sINObd91GG79Fue54IwE1LzFNHqsfFHiGnaqE4AM
0BB2U8viIFsDqZGLPCsvdVcOt3OFZ+zK0hPeswEgEBx+WEOpD/W8hJl4qrJiyLdVN7JkRlBvSXFy
OFnQtjK0oFD6MbovXp0vh2I00bstlLWvpuEh1vrpobYiJGcRltsNquWuRRPUGzHgGKsp/vDSxLPg
Y5MFez1qh5dRRNqCDWCGDwO9UxnzRMEAz0zDAZeSkifGjwMmkH822R9FB8Ut0aNHC+gMDap7rp12
yVqEqkmkcduIfTxx5iY8e0TvumwVDQb/JcOZ1TVzsMSk4Nd2UeuvhTJ7iNexe6HgVt2ZoEvwhlI6
+JJBsOHizaJsYEdkQuj38sDi/mKoGlKGPtpltziyA6ZSXGuQ2/d5AjEl1Cdkt/+aYoZlT94weP0I
TYh07lSDhPbHZaiTYmzDk/E2tUaYcplMbbbSPIyQK8A4p3jSjU9I8Ze+2nzKLd0/C8Q8FzKsxjoO
Gqb9qqFqSb1fbLBgBzcVk1BcKfoMV1azfRVXrrJqo4o9Up6Zm6nT0ouI/ex2SLE6wRgaCWwbKMo5
B1m5VQ182Ky6HS+p39mwbzTnHYnmTWH6+fe8b17zShteTEft14oe1Ucc3vpj3uTlqtfb5qkrU29F
iTzc1Vo4vZBfAEbjV5Avem18CUT7roA1gSZIS/Ut1jdp/2hmjfmkgp3i451eMpx5rsHkPshB5fyV
gfOgLZwQpWU9a7eKOsSb0kS/D+7L8Gx07lHhufvZFuhgGgPgnDDEdRJKJrp0Q998LkcodLmTiPsB
ZbG7XgMHMILU/lySfDNcp/iE8n6y8x0/3NaN1bzNJSM5AJdeNHDHrDtUna4/6mH50pJ33frkAnbV
LPzauJr2NCOONnHlhAdMfyFBIma1xOxL/zIof5S6Mn4DUMrdD774Q+A64c4oQmMnak+9b3y0vREe
m76BH0JAS/la+SIBd1PrV9/BtrruHCxngTpkeR3dubOCtDx446Qewf6km3GGVnzEbmcCkWnR8IW6
9VjzwEDjLXYMk6Dz4zq8NzZGqNirlUU2HPzJIbX4+6lsy4NumsNBhUbyn4PURlEpO/v9cLCikqsA
YAzACCGVoAIyM0KtO/tVaN0X1dBdI/dzZBrYqidpkB390XuQfY7bWPdB0am7KgOT2kMpiJaxFZjr
Lrc1alhz20dldsmtOUf2jeGuicZjIbZpicrfWOjabqooSUNmd1gHa1R86gn8NwaWXXut6xDYv9qf
ZQvB2/Za2IIMcxbraxmTh1lPAa8C7YyRCZeSscbTX1NNaQ63EdarnvoHMhQTWqId3K0crAXeMTP+
sdSde6r30SVRXUxmAnGfGqVzn6VWc8BTO1zIpu8M+gU3RVJ4nZg+11p/GHSQLoobT7tGMc0Niw71
DQAi8qfKvh6UezJP3f3glPFBWLq78D3/D7OI5yXf7GFtPdola5OGutliQEH5WY+jZFV7Zc3rJxgB
gBI8OTULFseBsq6mlbhrA7WmYpt3F2+2K0AidnxsW1CCo6mkr76PbbPjIFRn26gLwPO+L7w6/oKL
n7/oUhNjjx5JtVjUOmYQEdAMp0ufkIvFC6uNnPuWxN96HIAfQhvXNk1Zw8YAeLCzM92461j07v2O
t1Go8z1CtZudOfXxCfo3tyJ7iC9YLfJYZBdwP85mJqVfTI/Ym6mkRzBkGxxhob0yaK/4J8QwDvlR
OwjZNoFTfjPVcV9kswi/Z8EYbicsDtJgXNid5jxPNva4YVuxqfYrGNJ6vHJrv3oFgYQzhJEjPmw4
1WuRLNgL+a+jaudHpESSpRyVOHC+jURgOzJPQvJlJZIMWVS97s5W7VX8pu0KK9RSeRGBCynSJTuR
692j5StLdTwG1rlLihDPmiE76FgofTWK7JulWtGbqgFfDCOBr6xmU3dNkgmgrI3URepXZ2nXoyPa
79iiLIyF2tfdRcw0MsmklYxbsJgdcvjdg5jpuDLUxz7qLEmnH1yRFI8T3MUDJtPdoqzibjeAidtg
j6Re4iYM0a/QzrIFUhZgynxAubDZxugT84T0zWhdGr2+UIrUfkCORV+Mg+29d215wQVC+AsetfYs
aMurnsIshjlSZuEmM3KelL0RK4CjEjxd9ciBmNE4J9JUxrTyIVyxTmyPt2bZefqmsRBkEpSl+Rii
aCNiTVUPalzjs4XM6CLRvfIkD+lcvKl454dbMM52qNeYR9mppibqI+TI1qWFmUciQIU0ph+dEyPd
2ArS9yM4MH7GuXmNOte4BnlXniEYour6V6iezxoUJr1hdO4+4kOsmEu77oqNFsY+OtEYdu5ul+OO
CHZntG6XkhfGcrQ91lX/h1ZPaOsPQf49Pde9aL4rsdUuTFGOj6KaXP6nZn9gZ+uu+ib/wgrAxkWD
EnKnZgGVMCh2svnRcWtSvIrdOjv9Fh/MVl1F6Gqv5LCPQ56TwjCzq4yYIi3Eahi1dqmbbrYevIOq
+92DPASCt9bTO3UvmyiVayj+osQz1N2DwrfwAZnLbOsLgbv8PEvGUNOEva5F7kGO6xuIL/HkbW4T
5mG5HmSbevLGlZzVV2b3UFXqC5ak+VGGBoHXbFdHZzkJ7F6O20iwK6hQnLWeRNyo4VxpVD3JWGT5
uXvqb4qf+hvTNvwDaWXtQZuQd5UjBqf+QnZLfaxVUe0rq+43XoNXsJpH+zovLAOTF907lw18/9a1
jqiSIOGKl8DKMmeRKqwJV8jAVnvyluLV5uESFo75EoRadOzBoC0LzxavRlBzK1SriF12br1YHvYn
qQiWTQ5iXtNEvK9TQzuCTwu3URT1l7xpijVqo+oD2Xp7adZ19FKWoYa+TIouvT2+KxhCfK27aF/E
hsGzTYzb0Js8eCUc2oCbs5uNOrsbsvG2h7B+Mr55ViKWzeROd2XcOc9hYq+DYiKO/spWm9BNtTJj
eMt0stIdsq4emQhcyA1KIPP0MQcWFhRDcWmLqbr3gv6znF4I3V6lFrLsOtXrOExPJJuNvesCNW+L
oTsbjpOtA9x2n6xSs6CwZuHn2sY9Wm55qn4fdr39ByIHz5Yd529hnpdLtdb0h2wY/Y28Ys/W43ZF
B93Ws5L2mE8Ndv5UDoMFtF8LP1tBd9JjnU0UV8xAVXzTqHiNX2fvGUMPxJsdGnwevW0cjTQwH4Me
GEafOG+9AZRFQX1gb6Ii/aj6CbtIBAqmQs0w9MpuKDo/M9s77hztUqLoQLW2yzH74okyxIDKE8tK
q/Sd79LsuwSxpL7HNZl8DRjqxtyGChbhsneI2aEFQLKXstcoIbU7UAvx9rPuFFcXKzSL/S9JsObh
r30pW63BtCtVj1ZYJ5dRMbOZqjY8zQizItf3VW2Pz+z1i4OvR8FaAst+jYdzXALRfo0XrBf+Li7H
K0NRUZFMrZ2aRP4mdbUAC3ojeg46Q9m2MfoHjhfFz72uFAdbx/xS9uZaorDvGHkizb2uq+OmPiSn
SZuLOE39RcI9TKVLDn2PTMEH+kPGqHdSjv+B/lAGMznImASIyI7aoi5QAw51DISOXRzaTmIyKCMr
kf5WCu7stW5jeVK8NThev1SzgD5JQBTO5qHJdyvetDmoRpkpMMfWPMszfT5D0P8yKFNykKGPeJ7Z
zbb/MUt2UBD/c6rXWD/N0oPpWzXV5k7XtOjSprGzyqH7rKwClXUZkwcfasNOL1xcrSDxXOqqa1ng
wv2D52Uuuynu+B/+mII72NYtW3F3Gyev5XmQJpuZuPJTUFE9e+VM4B1aqw6VVWfm1a5C6HaRuHWA
4eb8CjGvIK8tr3ObPb+CWXTOKvU08k5G697bkwbTThuqb67xvcij4YtVZMaStyG9UFq2DgEGYRsd
u91LoMUWHmm1s1ZSl52l1mUvttrBzin1djfMzcyqkF6ORXWQvYg5dECZgv44qmH2YrXpuxv19hlO
d/ZiRmzl+VUdmoCvjZrwqvWkFm9g+JA3CszoHClu+ghz6CLjlshzEBqQhiccld6cvliNrp29YPtu
3hV9+Od0L0ViLERF/WzYyd9O9wG1vNlTfpuOCLt55zuuvnRSAzSGEXrL2CXbExsjewHRRp/q9tVF
1Oi5qWrl6icU0lMRfWqNQBxI8TR42hTxp4Fd60Z1atBSfCYLV7HrrT56OMwZVXAeGtzZB/Shd/WI
RZLij92qCQrrZQrtP4oEd4oyuYeazBJ7JmHA11hEdn4WhjkcpdOu9OOdQ3zfseOw/rLo/RGqSjwL
+zTygLBW7b5KyocIdWp1Cyeg+amJd0y7xyrqoWzV/BzEFQxDz01XhmmigDgf0rR9T5BL2Y9diXHg
2ETpRUNxfBk5TruRTTlOnTvSUaeIWBnZ7QLVUK1cIwGF1xnj0+CRRYiM+hUHwpIK+WitQCPNCQUE
t9HkTk4DD7UXq0kWsRU3r6ZhqwdvEMpSzvJ9vV2mFjbRsld9HZH3eyXREh7TBCc1ON4Nq/coXY21
VxzqULVXpDWDTZfwBEdjoLPhMbIDc8zbaY5Qdw0g9wh+iCxJR/U/Dup0b8wyOSvW3mLR9BXPdzTK
lmQfo2fRxCCz8Er9ntYg9Tz7WwQMgbSxMz0aGTa0w2D6d6YFnw2piHCtOHDurSrHr2gi3Uw1HX1E
60vPXZjSoI+0JbYJ28ErnD3cbftch265csdEf6106yJfyAyDXQwXEms4HqSFOgE1yL3oIs/suvym
KIFDIfCXeFk1Lgb2uIunpD53g8KGs1Ot7tjZdX+UZ20W/Xnm9JZyp4ZAxRnwEf5tKO7o/a237WZd
FbsgMRlTNovbIN25WFndymY9H9Cp1KNX2VnMcJE8XIyJSJ5k8ctRzM8slbKT7MI/IFvp+FtsZSdL
kOR2rTJ0lUM6UE4OYt2/YmJnrTBqAtoUwmaXMW8+I+++VlSdcjEuhbd46en1rqN6u5AjPiYkIdJS
rjOUoDT/ukiY8qeIEJGf+WVkXM6KO2Gu3Bg7ctnx09V5QfMSRmpxz1aifa4zcQrHDiTI3BJa+qyo
oXuWLafOv3nprMkxpt2zg6M7XpPFdLTmZgGeeVGaogc6wUwV0Zql7rvdoa2n7jnugnGZ4pO3l3PJ
eGMtGZnTTs4dVG7YYx+Y29vfoKEw4nW4Jsi5giLXpjXUZCN7+9izgD7O/nolFpxVamOh2PXFi2dH
u0nVnXfbVOxVAvgB8lBQPMEfvN7iqHKsYvbzR3XImgdh6p9lXF4nHGvUOd1mutoZ3OuumcT70Joa
d9umugRh7J5t3bJJQ2hoCDbpsKoHbCVLEfRXWJj9VZnp+RWPyUl1gZz9iFu6FawoXFqs0BghO3xL
w6wiQ4FlDvmFqrgIu46XDLOSOxlLzThacMe0VuW+iQB/a6zi16Wrj/uYwuZTn0/3TdXjE9SQCxyd
unuyHciIOAQc+7l1CwWomVRozspWBF8NL/Okv5PN0YuytZ8E48aLwSCKtrU3mWTuqIHXLor5FPP4
jVl1wbyEIdbO7B4NXG+xaqIAEM6Mw9WmeJu60yErHOWt4ZZqpazI2VrvEBnl2wUi8q1J3R0mavkz
D4n6DoXY2WGXOBpBX0dcb1Tt0eqzPFiN16AstbuQZfadAU9GtGTIdW7aC6sfqodMydxdMEbDdoiS
8SnVh6+k/u2vkc19BL2ET3lhJhsB8uJAMj28IoGLnIwd219F9mCrQ/ul0bH4dTw7ObsaoIC6BvWq
OKl5hzZCvfBY93CboykPXtybd3NiBrj/HPzp1JVRoy3TDfVhNB/n/sbS4qU7bzVZ3i8xJPCO5K9N
seodNVyFiuKs2rRxzjh4t+x5In4tQVHuOsNwwNfQ4Vs1gNHOGiApcrPeySAVLXHrtoIAsolrd4sB
pa5Vq6F3ohr29IB3rrWdjaWw8BqblLvx8B1zlwqbhmh68F02nIisnGVLTqB6qK6GeauqKkWbsrBt
l2VSV1c5xOMZtp9yzV4YqAE/WPPB1xHf8LPY3cum0fnJOVB3MJ6vUO5J61cvFuoL/gLi/IPKn/wW
+HGMXVKYP6pwV9ZqisVAgSrL3vGmYM9uyT8nbogfErmXx8AvlQU//Oa9K5M/r6hTA/nrijW6WVt3
ytQ1VqH6ztRiNC2qyntFiPl7ZRvVNYBJgN2j+yLDo6GSXkkndyvmUYVjbC091J7YbU+YvusWnzXx
Dn3c1QCW+4AzVf2apSv5b5gc+8E22PJCp3PyAi52MvzcxN1SWVCEspfpOGG01JvVMVIgnG7G+bSb
rYDkodZKB+8QxhQIoDQLGfwYY6Dcu7WKVF2GGWlH6Qys6eMuayhURfwmFxYYzefRSXTqQBM8YD/3
133ViJfGnr9B+SeMxdyz34d/3FqANnc1q71VYLb5p7FMG26tXrb3PSVcCc/rNkoJ7lp3cepKO55U
Xt9t+crmrxmiJ+2cuDWhwKziIsb+EyHae8t34gXWZtPnFiQpT7A0udfjOKF86sNW/CHVKM+k4OJN
lfHWw0abVa63+RjXRX26DO3UWGZ48/Vt1l/H+ZCUgjy6X3xvUzRAZEvGDT+ERVqOrEXRX74Nc5Oq
vBTWqxz1EW5GFjiWnqe7j46yIIEVOQAY5dXk69Vqp4F3NbL4c9H7a5NbwzmpB3yu2jF8yMDyLHUb
FOpYAWDog7x817TmBdPL8HtmUA3VW+66rrbNWq1gC2j6B13UmEop1ndjDIxXtxwDMjjp8KT38bDK
itK8dkjAbPQ6qk+tDqNE782Z0Nl3qw+8fBcM7VIULhQ9CmZUWPqgPsnuGj4ozjD995oN4rYkHYwU
Tx5jE5ffT62Nj44GjCtTCnLvsY75G0aTfNphc2jB473CzJPDI/Is+7irg2VV9/mOuxSyi3VkroL5
hisPTRMVwa0dW1VWLYwaJvm//ud//7//+3X4P/73/Eoqxc+z/8na9JqHWVP/+1+2+Nf/FLfw/tu/
/2U6GqtN6sOuobq6Y2mmSv/Xzw8hoMN//0v7X4KVce/haPsl0VjdDBn3J3mwBNKKulLv/bwaTopl
mP1Ky7XhpOXRuXazZv8xVsbVQn/mi0ruXnh8LlapQjwbnCc8UZIdBeRkJZutZul3FeY7vOX0gkzw
LoYXHWWrrz3nCdo7eKNbr8HKEsnLi+zI9QFqVZmjayYQ6jK7ZN02RvHqi1DsxZQ0K9lEazBbViKN
joNZFK/tCkR1+hobFIOSSUuWcpAad93KJRW6N7PwORPZeWqG6qqZXrFz/bxbaEYOfVwGs1JAVwu8
o2yRUq2ulaaM66x245Uo0+qaO93nf/5c5Pv+++cikPkUwtR04Tj6r5/LWKCGQmq2+dKgnAOmLr8v
xqq775X8WZrCGxmYomyy7I20mI869UWOYjeRsJlmR+Br2fdi5szIg9VpLZ4+8XegedU9HznxKG4P
P0ZZc6bkR0j1bRNVXrVdFn40vCToVkwe5QLZAhsMGSV8CZqkfcgmAZmXMb7i1efIMsmKXP/5zbCd
//iSOprQddcQmq4JQ52/xD99SXVAj1PHVvHLVNXNRjPbdGOyNtyTxkyeoz6/CDNSP2cipcDSWiH5
7CC6BG6iLGRHIcxntHW9R+jG0aFL3XEdDyU2e1XziPkolpVTEjx0TZTsb81gLh3I+oFKQnbbKhHG
M0HSwsH80SNrDCN67nGPVdlHxUGe6YrhnD7mylkfF/1pMPPl68oRH3FvAM6KdCDfd6Acd0U2+ncO
TPP81g4MbCx5t7ay156HfIxDIC+4zXDljI/uJEoze4npvP9f7iK6Pt8mfv26uoajGZbuzJtnYdi/
fkK1qtXomUPu7pSw3PSp6uIehP6PcCFUkmZgX4o12jnyqu5YNC4k/S5vXp1aD++MpMvuQyvK7rUE
98+kd829jN0OHcwPPygwJJ3HyRjitim5i67dymY72tl9X+iCJGrSbEb54p5XUNTNy24NJcRDBgOa
cmwaWbMYKgVdZiPmtARRT4pU1MvY0YqjmxTwYH46bRAc3kWTd/XUGrR7lPGO94m147dpH6ehjLdD
b4SXPEr0NbDR/j7iF7HCiDF+8jtSVOzSvRel6KGYDZPylgTBF0UFfK7o4oje9PQEF+uhMrVmNwGM
Is3ZxledXOdVnsGV+cYFUGb8EcobRA6jJn0x3WkQtwlF6cPMTMGFfsxvOmiFHmm4UOHXmM+Cb5Od
l/Fn0ioQkx1Elny1dJam1ePzq1vQfuez2JmQapen9RS6t6BsAjQ3D80fVkzt11+C1Y7ndGCydpsA
CLM8+PHOFKOyp7gZo2Ct1MZSEwEWAJDoj0jge8dEabo78s0Q4GnJuO1XrKF/OgXUvEaNfTp8jMld
Fm0r2bZ1+0tk+vXWy5t9qBbBc6C2xcoi937MJ1OcXerDS2NOdrfpbCiZWK88YvIN1UNzjyE39VGv
pV5Z2eMNpi+R+YPnY9EnoHLOQP6xc8mz1sCNZCfg2+jSV/D9LW8qlmaVjotRjbC/mgcbjUuZNQvf
wXg3x8nt1TNoyT8PWYYBDXtdZ8s+ddIXdZeq50gDlods+0aOs7Xv6tgEF6eJxWnMsGYfPDt4d3tY
H/Fosd3oauvqDOi4ubkRvlddDvHIEwn4GFN5pMx0NjvPeyYn0y3c6ECNaDwrXqX66w7vSMqawMjc
srgYCrwBJGmxzk6n8k7GMrCcaF1qxYVMxXNfoB1RsQP112zxSOyA7dyNiBT768Ji0aZk4CLkPDlF
nrlBBJEm4X/zca1JIAif8GNZJ0HCGxuBLVubkxesHJbLa63ReXKjGn+G5ZDfWV5lX2pHty9jBJru
n58cpvH7fckwdFUzXU01TA0Gt/nrfWmovLTxe8f6PHje2ph9FLT5QOatZdvPmYW4nQc27a9gKYZg
VVEe/ykmR7egw+7iXDFRG5lny7Y8CwZk5dUppfg0GUgLNu2G7HfCFtKOz1XAbU8euiGL8MuQ58gq
qCpCPIySbb9yYRX53Z2cI+O3IUCIntGz8lHUqTV1kVsZfDYDo+t/fp/kcuKX+7dhO4YrLFu4mm4K
uUz86QlrlRHuxopdfFbMKFs6ZIW2eVngLQqQ6a2zULBD1+4lF6K9I5+MfsEcFxFKiWphTZdkUryr
b5nf+sIe8all/8Jyoj5Y+qB+ispiIeOBZ4Q7sqHFRja1DItQEBxPZO2MoxkM1e2ypVawIG/U9DxZ
QbpJdK3HeCEJN7rwBffe2PnUI28Uz6DY3+KpvzSLNn/3x1ise4yB9gm6i59CNb8BjCO0Sm9x3Mzb
Twn5ZAn0/W18RlwCht1QidBxuAsrkT/OdclVkYXmRjaVsckvsFJ3MfmuAuFlHYZ30OX7qM2LRwyy
qbA09fdxVLT1P39a4j/WQzxrHQphFp+XpVPG+PVbXZW1IahiBp+7oMUJWss/TXbt3Udp6Zz7vOoX
jdX2b0MbgB/wXRu2stCe0cjZYIndv1ndkGxFq4dby0ybdR2AdDHAl9xp80FQWbuTTXkmY4GlU6tx
nEOkx9mV9Q6SLio/mxIv5CtigdjFDtxc+lItjp429scCs4znZrQuQRVNF0SJ8mdXt75T72hOshXM
ScqmCOo72UzbsF9WrtPvq3lm6bNV8yfD2creENz42kireuO7enoIZsgZGMj22M18InvWjm+XTd3X
R1B7QC1lRPZ9jCp7HRlxwW4hq1GaaqP+Gzd9e67vpbpNfYzc5gPPsWIXRzXJlEQlhRGrDDXibh5a
N/7O8SBn1u7onByk3KaFZebOKa/Mc5Vb476cO2SvjGuN7fyXD15+sD//THVylJamOoZqslnTfl8I
90hRd73rG++j7ler3C5A1FpKfzvEfOFRI3Ff8iqyN2wpopNdCvs+nRDedRBYlC3q4MnF6kzgoGyB
Z1Opbp17ZrjIanA1Y4+UmTygFZWdhcO9329MhcUonuMC1SlSLcO5Y0m8/+cv9X/cqnXLUPk6GypM
WMMwtN+WkLFplcLQIu3d0bxPNaTmU8Nd5qfD0KPOB99RYyE3OYsUcekTqJF+ZWaeey1TPd/EbO8x
UkKD1Mpy71CK0D6oQGh2XTJNJ68bqk2BNfMV+lm/6I2xuStCjVy8WdQ7QNeghJJpLbzU25vg9w7y
rFCj7naW/Tj7u96P2Mc4Cmvxf3mk/cePX7dcWxeaKQzLnTfvvz3SWMBN7NnH6j1K0+9ZdiE9752G
KLLP4YzlkfgcS0/jFYpH1uojJs/iVuhHDYOt24QSjZqFPI2mGURslONGXkAOlh0o2czZD+9upGg9
/gn17lAYKIMxQGtF9Kcb/FueqkM9SzWNybonBwruAMKoDqAHbpheXxypYzLHnLDVTrchoL5uTWMe
4qO5skBrdkQGts6uVZ0+6cIyD9JsCCfi7OqrVrOzENGFgEVTHuTYPI1vY1Pw/mJhlUG785Vh00d6
Dd1XtNqiHcoTSHnxHqgJ9vQCMB4ZEodNrPVqNr77bvdOs4S5gLqI1otrlSDGqs8diA2RDs6D7AKy
xr8Uk4fo5tyRjazxGm/EDNwK8lM7qHN6iI5oKj6ZACL/+WfiyN/BL/cAmzWNC7DVcQQgROP3zACS
lYmGlu27PYAcL+uQ5BfuAutI6Z2X0vT6lVXX9i6Ym0oPhls1muwke3l0495LVngsLOspY4kpw6MN
doqH2xfUQJ2XVgP/IXJTXcpOV8eGxeOnwmHuFfl90PdPuBOVZ6u0nJPlh/qyRVn5CzB3GFXG+DrV
Bag/XFP2WegXT5VSfZIDOiWrF/b/5+y8duTUtjX8REjkcAuVY+fgG+TQJufM05+P2d67l9tbXtLx
BWIGqHYVzDDGH7qpvUXuMTmGwZyuU3+UvraRKzoUau6sSiecjn6ZO/jE+0z9y63x03tgH2A+sIrR
dqMm4UYmiJd2ZhL2CwZ+X2SOtrISN7fTcoD+86uuzvX6VhyQSvlnnej8ca0U9817v486NUYpiTXF
b/f6fP/KAhXEdlIle35vWfIlhBPymmrYCyXVmO+LRrJehhjd+MZ67Vs4dGkv16g1+earVWEHDmWR
BXwPrgSDEUTOqIdeCTWhyc2bPh/RvE6hhjpOte9LEn8IhaS8JlqAXTR0/xj6XD0NRxYeQ/jkFO29
rYJ9UYvmyYEgcJ711r4HzqatBwdxtwg34vspqHts7vA9ipGu8Fi4gDAfu6voO844eKW15MNapW+g
kAyrizl1Rev7oWg93Ynn25SN48kYFW2r/lcoReidfJI/+RBZwUh73mLFfPNRJS74dP2n4qfbdTD6
VpWhmq64VsisfNwvw3LsIJdYGhVWu+6HQrsxSqUlwcHHasvZuNSJVrl01Pezv/cr0AzfODI5Nn/B
uJsC7i5Og8J/1DpTf28gNq2cHIGQF6320luclWMAOIV+CTmiWYMEMbMWA0Utx7fiUPgtYgZ+lHkL
mua9rjX0eW/lC1x46dctB7nt4Lck6vXj0tjqpIs6d94QT+oadaNH3XamW0ueG08Z+mYriuIw5krn
Dr2d7fu2nG9FnZIBD5YgPYmSqC8nZ1/Y5XT+qOqMGP38Lr7JNaO9MfI3XyFV3KQ4GhFqnV6w9Xoj
3xjcOJKi341KeGkna3wxKlMDTYN6Ew4p/+w1JIw0UCsvU1aCy4cx6MWTllVeGlx8pM3uHFka75sg
JtpAynAb9PN4r1aTdlr4h7bT5xXxSTygwLmAFKRvX0g2ZBQmJyW5V5kj0OWfbtkul/fymHVrUxnU
tShOThLd5lPlidJ7j6lSPD1QpS2MZUKMAbEEhL2seqP5unaM1J7V35DvsIm0doZuDs1eNIhDOgD7
3DiGtmhZDbUreouW1pLPYVpWd4qDeHbVGsM5sWzl4ncAkgCRVt9SBMgyZB2fiyzLtzl6ijtDLspH
rL9uRYcvkRpYh9BqpAg1OngdTqufR9seiT1N4xUKbHaBDOC+91BYyRylRD999BDdgjLHRc1sQSbr
ss1iubaJIoRYk4/GuHxnaX1UAkTkw4xiarb+Ps8HbY1aQ4WyJgEda/SzbxoCOlVijj8wKgJYjKXm
XT8HyONkrbnzY3li7LWt9y4p75xjWt9NksqCXXGT59m0Zz7OUKx47mB6YdI3IgDYFL8OzlL8qCsz
nZ9xIVpuQLg5bkgu9wWrPk8oB2S1he6eDBAzrgrrGspMy0IxYJ7SOyur1FM58C3P5YDiM6qNX2Z7
oSwp0njJZEJ6OmYiqs4mFeS3V7ZK9QXeEOij0Cng0nTdK9RcM82rLzMg/63fzOVWFFP1UI4+8LBx
qnbzpDcbcTGSkF4Bz+15kCTknfxkWov6sIl2bawYj+Us94d00I2VuI1SWxc5JVzo5wPSAR26k6lh
6rAF/fFVx8bYrSxhUDRPtxi5fxH1SgB2G3y3MDYYX5LxGC7d1VaSdw6GfWvRq5SNq96YpHxBQJ81
s5RQ7BzG18lokQCo3AS/NW9IbOPRlDvLHdtmfmmDJsHtKZq+GnEAb71Wf2hxviNNEgDClH4WcCNj
AjrXih176JLm3gxFVr8lQXYrjb12OwdRDmPaGG9yYPMehAl/kyTqou0rdf5uUtuCtd4YNms/Tt0a
/cSrY0i572oKDMGar3ST5AEq+fGrGsoOO6yqls7+oEjn0UIHLFGro6j6qBdn8uAP/KdYcH5q0ENN
Ws982LYeTRy65uRqpxGyPbrkP065loJodqQbpyiDW3Y4tqtB4SATS50ZDPnFUMNbUpSnWNaGozYq
+lVuA+OKX0iyyLKtRZU4ZABtsGkZuwOpSCLYHUsGR1bCxyEBcAv0JQFF0kWPKHVY16SvGK9oNP1k
vA+0t6KKosdSVuuVPWV4Hjljex6XQ6nGyDvk9U728/Ys2xaH5Uw0im6VrpWeAYlvLeo+9avSEdtL
8wHSjnKqVXk+Dk5WYaDTxA/zSBo8AHzxFuGb0er+W2+EkesjPUW+NZjXAYix94sg8FWbOFVcA6j0
0VIRjlVgpPUIVmr9TtLbm/ciqvL6aWpQh3GttQ7f7rHNMTCoS16T2Mjqxwqi4BpjsHBrB2b1mGvI
WTKqW7jFUFQrHSNRu0D0cilGlmXtQrSkPVG0u746sMCM34soKjpHeIngj5bO2WzKZ7UMfqTqg5/M
8leg4N9jIJqvY1P5blAb1kNaq82qsM3wFvZfsYmHUT6PUjUS5J/kQzrxI6VmicQKfj6eKavdDQzb
ZCfzb28qU3uBlGesgnpS2GT3PxQlHH7yakh1mv6MWdm5CdYIT1U0heu6BCL8087VbJWYKW+AHJvO
aajUHTaLvAClbj7lVa4dSn+abpZS1ZZ8U0GYP4ICTl1J0WZETOXs0Qp0INGBVB9Eq6PkaC6iaw8k
nla1HwdU7px5I4pkjePtQEBvPU959ogele5mnZScnKIJr6qq/GQw7J+jMCt2JTybtYkw5XNQOAph
v1JGlYVWpw9PatgWd23OCGIECNss1Val10fYzGJA7Z9b9G7X5djIW9HKw4LKfVqn4LO45TCsamBK
Tzoyeldr0P/xuZACs7W4RuvGjYo9oyn3zR2OYwXQ5ArLrsSMLgFSiyu7zppn5NKfYSbxfMaDR8bb
+WbPPkCt5SID7sl2DA2swpeLQhukloat8fMcpu8Xmfbg2XVpfwuGDIEKK27uguWTMjX85ycBgmue
8zp4NqVAesuq/h+fBKt3N0umy1hqgBJdkvEiRS8OddZu/mWTt8Q6CpGsf8/Kk0ZTddkkcAYA6c84
T5f7ZSjJ8CmsONQQ/uySo1rn6lOmxq9zEDdXhP/Up1BLQLA29cNYsfQZJn8lOsHFxtYYqPX7JWE7
HWIdVJEoLoDJLSp0Gj8ct7BHaVihTaLtxB2RiARlUSYk6ZbWKYqvCRY0Nwq78gPRn+hSFH6+C1N8
FlitIfxhzNEpcNLCDWO2lEU0wi7NRpyxUvNB9AjGZzTf+nvRHmI7wme3F1GKFKaibJLTw+SET3bj
mAimaOzGZXPr15q0AAntE9xS6EFLsZHyeJckcQzeiKKTViPymo61E0W9NWGGlq16DO3pnoH4SbXN
/M5K+vwuYcsBEpNMRl/yLnhBzMsb5dlRtIIY6c5//wUV7XPmYcmEOo5sEKsxYQkZn8JZscVoUjX2
wA5vnLYECGeN7O3MwOhniGO1mGnH586Q9aNZ5zxU/F8h2vkkms3JuPHzb6psx3dlXSR3FSbWezsx
WtKIMcRyBy1RGWHibSNH0noqyv5F7pmYu0xrr0Fjo7ZSzvtUUvuXuR/m3WwA4wwRh3upNJQ3ZkJg
F1PHIQd8+Pvl0EPavd3w6gzL3coOhqxjm9V5wJ7kaQKeLS5vyrk4lGTRMeCiW7XAKXI9q08Z6NNn
+9dnOk6THG0n1z3RKzAQ9FMYHY/iHmgikdScVpIdj95IJPBGRWHupsR8IWB4u3xUOQaYGG1EtE3U
iYOPFc9GR133/VLknJWTXpnPMia6pwB/xV2hZei9LWcfdf/r7O/9rNj5dT/nv2ef7pJEjrEFOk2u
Vb5tesnfxmEUeWzQ5mWXNt8qWZhujK4vVh91gdLNq75TtLW4TDT0ulp5emb12486y7ARTJvUamMM
8w9w4MhjNorBmxfIe0MjjDUbA0rVTWTfof9eeGYedq9qbzyAHwsB4UhrKiAwyXZ10aq++fL35/uP
hL+msUcgrWbCQidsK9r/kTDKTTY5kdqGrwjVRMnBtHaNlj9A8GrfTLvbGlOjfJED2/BC1dKuFZr6
+zqczS1k/+JUoH7vFgAHXRBWPOTLQULWf2UmIEFFUW3ay9//ZO1z1kSzHMPSCG6amq3buvEpcGYq
chCFZKW+zNO4ip25ASLCQU9LPJ8tq92xTU7cQfZ/1cmjhcU3fnaumun9q5U3R6h9wM0VKFakESBP
ZdnwGoDXdzMjk88DmmH30pRdzUweXsuaH0jFUmaXhSto02WQq+eprQltjjr+2kXKJG86toJtIi3i
TBxER5AKA75VUfEvUA3N/jQw8R+3LRMRZdPSyYqSZ/w9eQSLHiRGvtgPmAyYRloVJ/IzwWLkzam1
HDI1KE5+CeecAPb+U70oih4ffUVdahRotaY6Xn/LTT71+yh+XFs4EHdgNcVowurDnYa4+TE0nFeI
A8RAGn3CoMEKjI2tN7QuXWCCeiPM+RtRBVpr3DOSzmjT0ihuMsjYODV2pO+Qoxvv5LIaENO4MeKC
W0o9z2ZQd6i2LBeIm0h+FbrAJ4KjuAkMs+mSYB0nGo2mS9Z+OegiUXJMiRGy5ATGkCwHcdY2euEi
s9ytPzXkGVrtruho8qp4qoKQbN2VFnJ6yeyFWtQ/WKk5XfhC7rqsR91rOVTjK4yp5P693SQ0yiK5
OYk2QCxqnrenIsXzxqxatFyDUMGzQZNPqVL9OhN14pAsrZ86izrR2rS6tTcC1GmGOSiPstMRfJjS
W0MpS+Li/zmIxtlG8H5T6FN5FOWPZjlG0pikwUiS1sFvV5qljbbMvMpykMGvxEqXXexlHgZGk5zn
Nr8O79MwIPkNZq0dOIWldXHzQYIzJ5MIqkLcpK8y+dboNqJN9Iqyud6jujqxUFnm8v/1qUo/7SNf
//WpcTbKnj0aQDayeUZBF4PGFMm91wbED6y00rlC3LSvojiok/SqDkTxNQQYTv2o5tcsb7/iL6xd
UJXXL+LM9HV2gLhkmFWps02cAeGIhph9PjYSTbUWxY+DuKJG1/WjSib54HZKgkxKO0hngECIsam5
vQllUzqLuo9DaAahF5RReiB6nBzR8MIBcDkTh0byp8IVp2St0g3aqNe4C9NTHOQoYNllvrb5GVZ1
XNbrDJkNVCXQgybINUJ8634GVYF+xtDn901L3HqYVHn9Xmy67tbBNkjVdL/wjLwm9FKVPX50dA6d
obvk8Xwi+JOeA3J4yJ4atuu3uvY8jqq57oxm3opigTmgq89Tcq3CJniqWbEoTqo/p/PUQ1j+7Sqz
v8kgybDcbGPiAmrzjbf5MAHue/bNot4WA9ufoghLFC2jO9EBpbfJtULfvBkjpz8aZYGE8OiU30CD
LjewS8le5QCnjggLqTfdpM+uaAAqdkukpH3s/aBEXQZB2SQHvR7Z6kF0MCo0qSWCLr2Nn2rpJZmv
9w+Dw6bVR6ONnXO9WUg4X8cVwomArBIIbCyZtZ0fqfqT3gDNWppjOwHNbbJfyYbaXNuhMR4WcDG8
L6TnpFA6VkJxbpRXuYV4liBmBGWyD5syg5frtMexCH4RNtSx/0E+obzFA2261FVFegoI5mujz2sl
aqUregvT3eQQVyrBkO6SXB3vVFQWbzv9JNpETa1YJeik0PREkdjFra7r5gFPxXDfRJq2SWSleJny
ZiO+C3Psei9s5+aSpRUpvMkw3r9ehJhXeV7kr4rGS40rj7wfw7G6NzB8ElfmSoIEWmnASWgAKkl6
4KydcQq/wNV4/yFUH5G9wUajU8Or4yqnVe6ZNcIIUo/kZa6jbdpU8OQgt1bO+8kkTnASej/5b9Mk
/3/6/PkR3CdvunpZFnx8hBSoxr9My+qfszLOVJoMyFW3NNP5PCsbRtA6mdmNj7o+29ck7a7Yd1Sv
Soc/Zo9Gy1YUc2Q7zFolYFaTGfSGjhDkNKz8IpD6hK/HKr0cQTxIglIMJP4/Z5JuOawypngrzt5b
K/NfUpPIlPy+bV1WVqQlTQuDXCBE2uc9D3uHpirBUD/o9YDwJqq7cq0pO0tHjFOcfdQ5/6NO9HOK
K66h7iRlZKXQjEn3EcHpQz9XRB5Txz/0armf8jnWtsroW5upY+Z5L+NOs0HPGE2UMX3tuzZdaU1t
HSoHQVGjuY8tKWVVZub7KIwyhmeK8dT/wH1RuYHKpEH6i36IXkQAsrVm42QmirX/YAFpeS6BVW76
xq7NSzrmFVpzUfmsdqw/mrDF/3EpRmWxCjS/fgiyWb/l/WPNtwB0JgvnpcLBcTNkp2cnfroNUXK6
DmR5T5Y/bkRpSjrnKs7qzpZRGcNPL7GQn3ZFpWRmryho+fuPzuJ6olQbebn0va+4Nu2YjUVlP+I6
HgUaLFlN8bdBJFesVYbymRCwBRKgTA/ifxI7zh2ZS53gbdQ/9m1OhJf/kYlfgQenfERxK7eM1zKL
vobxnH2P5vhVrwudZf/o84DaIEAxh3xYOkTME4+RUTHUDQ6QuWW59H4q1lDqlPDLKlPXeLrGH/Gx
sKqVrvS9j6UUCqV4LsCO286dnm3saK72rMftB9LEt5oWaV9Lw09QTAy0i6aF5SWoGiahpaEL50vJ
i/XoyHmwt6K631QDA04TfxftpJ7D9ZxiSa+38uLN4A9rjeX/JU1ZVwyKU35VnfgZllePrJ9qHEjk
SitRz7fuxdgDvyxaqtuhs5qtVTrSS4h4jeiQ4h+1VgetPqCvHj/kEQGa5YZyoNeePc32Gfawdm3K
npTM0tD5JHxRspJuVb/xj3OWVSszM5ybeIDhgi7pU1MXDfJlZfBosDcoA2V67i2rPE21jn7SlE/P
0DyiTRtpOYh8WqMSYVUJ66eLaK3hPFl6/ozK0nipsU1gS0KvJJrn7RRIiCF10fzcxl3iydjfHMVF
lhOsO6TbHqRmkG6sHCdZ8cHwXvaWE/YrcRGmi+mq9W1zj6RZc65jtFnmaQbY0Sy7pijWHj+K+ET9
KlalXx8JLf2zKFqjmpCDuLZd3JWiKiCkm5F7dHQS/0boH6KgN36dMvX1iz915R8UaNzS+o82cYXk
G2stMWUwIfsk933jpRqbGskOBOcAqhKyT0jQ9Kq5T4tFms4vZXylrPhYTr5xn8z23Xt96phE3UAS
2+3o37KafhP1DUsSL2sQBIC0lN5kbdm64QI1kSbsWrLQ1q/mXA0XcLL4QcTI6vYdwBrEeddW3lqH
91P8aqyDKPskY7bYbqKRwySLGI5+zidkLJsKq573uqoyz5E8S4d/gGuWukC5nYC0+wwWLF9BufVx
9K0egjsr9qO3fqi2OBUXoVtm3zIMwmO37K7sjI3QLZIYRYtgfmsm/2rW9vAN950fc10or+qsj6iC
IXA3EvZ2UYlHZte3LCQFU3YQENgc5iHZR0+ztwlyLaeikzhrtBavKNvOPFEn1VBmXCnkHpm4BxmE
aIt+50/R/HGdPWA9FoZzse79bHQdZM7hmibBWjIr/cIeV4bNqij73Im7M7gtZOKMsLmXQtbK9lz3
X1CKu/oBaEVXWgV537+zm6KF1CSYTYLFFASZcgxnkD8L/6mdsKYwtaxw+3q0AKBxINgHTaTEs84J
YhYikFlVbn+Dglp/CMLmRVn82cTBWZjEXZCdMYiXjqJKdDVDRCF9dE5XH32tEOdBxQh3aVwbK1Wd
gquatTPuVeaEM12qn9tY7teqU+QP+GKpcG+14Js2AoFpWEO7fVKuEmR9vhdjsijwKfqjEyF+KO5U
B8qvOxWLQatmSurWlGrjTGirMKLwbC+FlGXoORvmFGG3oYo2jSUtvgi0WKkew0PEn9MDCUnUJG53
nGSncTmLlSo7BWXd7gocCN/Pwv/WfWotgmZYy1D5QQfIB4fYKOyb5TQ0ZfkgGRxEURwMzc7N9Xsn
lA0NFaMNutqJqXiFUkY3PdKbqa2lz0B+1IOtd81KNaE6o5eBMlhIdAC6WnZjpxo+rEsDemjlanA6
+1AFofNUp52XmvqIRwoUiXzop40ogvva4yRnPODtE5MuhgCWor7d4efKV83qu4ga/wum7ZGXFYtA
maTVmzyN8hOyvGCZkd3dVnPQ3yrOPHlhCHtdTkk+aEuEKVhiTe0Q6Xs7r58/qsSZXQ36KlrcDGUM
f5Qks084ktts+uHNoTRneOpSFHXiMJesXFw4h1hE2ojzoRh0WxMA8xTyYQjplkgpiPK8lMcmAMUk
yszi/ykHWf2syzmaX7n8IoMfzmo5/8kGEdHO3GC/BNAgTHTzDqywuQntMjqaVhacO3tJOElt/dgV
OeoXKPu+dd/SNCl+5ioY0rpW7UeJYQ/gQNqeg6FWD4WVJdu06qo7dp1IfGRV+q3HcFNcpfTlNZgY
rQDu+R5D6/bvkT/V+J2eRJZQdyxVJizsGIYm8zj9HvMiRhn2tlz6341ikT+YteCYEeuDA/NTbYLm
W5bM6xejQ+Y6xmDdS6LzpGKNpzTQiiVDia6dOu5xQsLyr/I1VmTFJYrrZt85K80qo21WFuFdmN+l
SXsttEA/yJKhHYgWYOhSlKkX9R0IGB1SBrsmfVXIE6pfYyozdHA7GLRofG66Z0WX9FU7od9G3K7d
Qj8hnKzVUGraEFsL5WAu4BtLhj2FoPSLqiCulWsv8RvIWe1mLh4xo3NA+qBgrJLfxDnKzk+y4ivb
rO4eJWfGqCgggQnX3tiRTc08iJXS0YrvCXqg6q0OzdWYcOLye+hIESrSR0m2SLmjkOrm+LRuMpCp
q8HHn8oOU883lGID1U3eDH6qbWbje6er+b4n1LK2iI97BkKmGyLgo2fVJWtvo9v7c5Tu4OKClZnB
DSVG4SLRC6ETDzUp4k9uCnI8iYGGc1a5oxzN9wOi0bGEe+MUMudD70VTRE2sNTgmaQ3wrtxMmq26
STiQuk/aaiUjyIbzA1oy0qB+TQok+3ozr9Z54OeuJFXZKgvU8i4GDQikQD0jYq2eW7hgiRJ1ODKE
Hgo34wHAsXPEwRDh8wYiGTnD8D6BNOmlo0rIEV83QIhVvUeHb4UeJsn8uN3P6Ngj1lC65kjEIJ67
75lcaSfgM9+CUNtaIWsmsyri3PX7qToQDQ/aIDtlmv40xqZ2CFrZWiUG8r2sWgIvVpwW70izIcfy
wK4uO0Hmz04Vg/QUIvrawcioY7+8D/XywTDa7GBEpKp9/Uj4+ooslvnC2LsPbczd8R23w/xcaGb8
XEvpVrGGAVOrqPEK0pG3OmC6vtbdNLRAP5QhBnA46MGUjd2+79tzZx5mYBDrRc1zg6nvuUvt+RwW
AFQki6w4FLZT6eMyK8Nc21ijbhzKKn4qMn84+xNB2QTNDFup/V03qbc2+1GXIdneI1uKKLQ63itx
3V3EQbVQThyrHAu+sAZ0VcnaUZsaoHKadSrJxl4HkCiryQyR77ewoQVs6w3+7LbyOahs4wmapmuH
4bEiin2QMmncT07/msEfP+vqCDZa42fUALh6qoaxMDt6wI3gJ1d9jUCCP9vqdmQlu8pUy4sk7bs8
VGs1UplepnE8y3l208JdxJ0efC0keeQxJq1dJXmHEXoWrglYONs0sIoVIsorcwy+mqrW/8uwpvwe
M2BUgwqgGYoBGByKwh+kSyJrTpHAR/uRIa91QAHQPIIfWeFqHmMRlKLOhHWI7+awVF2Chz4+3CkG
26oNX9Cwvb8Pso7y2+Zf/DW4hCPY6jgKqc/PTPIRyLna83j/cFgTo8LR1dhJF2+9HS4UmqldzbqT
uGaMbog92j81Kfnete146gZn3he6va1kixU0QawdK5Xx4Esh8Kc2sjZKWKFyPqNt2PXhC4gk+dLM
4SVpLAWoQR+ds05Ntx2+EMZabMYxTnyWish31TJ+iLrqnjHVWQflkOGvlRrbWtaeoxTbwVhHQ0w3
EzTMlnB33DkdXxeSOF1lymsl6PdZ1qheaMi9NwVKjXOUBallKdamma6bwToGEJFwIcjcbMSbENnI
n04bhVsjal/VfEboryzuClt3DmqgHIZIukepKn5KeIZcxXa+ZQXSddrUyUdQIvouDxjOCimNt4av
1sc4WNcLyrbrfhqTfuXphJNVp+tpQM209pPupMptC8LTwUJALo9t1bXnNMMc2AyKzkM9N3ET2Y6I
Wig3SPlLZBMifDObaf75999f+WOO5UlcnkfQ6bpqWfanObZAt9OqjCD/kVvyeNPXTonZk68PHlmG
+yZUWaSXxHjV5eksqyK8Nez4X/gxyu8BKPEMGpYBUZw4GqZIn7HxaPPlllM7+Q+AeOpzMYEwxE3J
6iUoaq0lEYaAxo+q2rr0+Wb13ih/4iRjbUPWeDgHJSdFTpJDAu6ki/oJHj2z3d+/JvWP12RJlgLq
4F3RyEF+TpwqktWM8GTnH0qRfscGrT0Bd0iRY8sCYJ1Iq4hsrprUZ5ARW7YswT6clHFNDBi88FDY
m8hQv6Hk351H3GXRUpmkYwoJP55yeTUMvXqaB3w0//5nK59ie3y1SHXLMCltVXGW5OEnPIOSsP8C
CGT9iGreDzkxvjrdoK5w6kNVww+qfW6ZYErm9skI10S796iNa18Ke9wz18GCxbiPWbscLlJfuoQr
nUNjTakb24j5o/7vKTxWrB1t5SGqFHk9hcUOQSV51TbBUbERa/Dx/DObbIXhiLkfg7lZEWq0t4NN
cGxoU4RJMgw2cTNadLHTZ18a8401IF8cktw9VuAt15XvI10SRP3JMicSIORd4fji4dkVceNW8fQt
10kGhlAIvUSauvUUjNamMOyQjVvRr5q4r6APTs4m6LRNWBj1rTa0GaT81FqPGF1tfF2PmcIdlndG
MBAOm1sIYlq1qvWg9fySlZ4Tf4VJFzbVN0nXjXOVsiCTJPxuFRunzQr+u2vF0UTwyH+AW+bsBz36
2bFQguYjFpvjtEezttyVTQv8ljDFlilWOSA6G6Gy+13W8MFFUUOre4yoijbcm0tySmd/il1khCVj
qO+bIRjXA5pfnmMa+b2DjPnO6bs3A+3BjFWAquwUGGQ3ZcPS7gpihw2RDND04E8nRy2TXVgNijv1
ejQTXsg9o0q9Ca/wG82S8GGtEH8cZCfMXUL90m2Uv+Q6GX+sG5TsiEEli6lcWQXDT9S5s/um0M2d
3jez1xKzlQ3lBkX4xRcI+l0xt82/zFSfGDTvj7KOnoRFvNpBp+4Tg6qTfYf30vJ/mHUUsvzoczex
JGeTANnZKHLUkaXt+4tpGv1FDxQMMePgWKRw5hlbNqPe3/eLQx9Uv4eMH+Xvb5r6O/ZL/HUE0GH4
KCrJe0v/RO5UZDWts6qM30bMFHHBwKZ3kItbnpMCm/dp2KkWxmMlqROvJNy6SZXG1QbAyUJ5v5wR
soonfDi0dKMpZrMBo0CkL2qz20LOnbU8h+pmXrYneTJE/PypttYzA9u8InxuGXL+5b/zx3hnkVww
HAAHiqlafwjMaOowz8k4JG9D1F2BDSv3igPcvQZh7PnMlKupq9ObFjU0cBK9p6gTjDTFVrzWYMCW
NFy9m0Ypvox2B4I2sTRAkHF/bw0PTmF/m4KpfAjI+f8bWMT5vJrhi9dUMjGaZjs6A8nvO0ZTiZqs
wbLgTQoQvpmRVBwK67FNY5YKyJduzFEd3VDyiz2cHdJDwGLvURu+sVLnkCumsRebqV7WzlIzgtfL
9+qAW1bRsd9R8KdwA9CVVjs0Z00p9zGBw61iB4tgCcQaFNOcQz3Msqv5zRZroO8TSLFXLbEBrrT1
Oc78ektsOHnI+pqwGYNp243Pf//lPiHYxINo62zebNlQwbo6n/Ayc9ahnDAm8Zudqc3aScyAGdyH
9t3Yt1pUJkdzVMw1XKm3ScIoqhsP0tQYx2ys17CXECAewrM2yvXJyMISfWvlxcK4/kazpT2Ohb3U
6k+QfXGDhKyxAr0YuVWT9h5BFbRP4qC6zLn/pZM7xmifTRU810cfXs+x7tAi//v/lefnj98b/A+L
FtXmITUV89OYUA+Z0dhBnr+lhiGvQNIOF9jADkbbfWDtI5aZ1yxKVuBk8rMzB/d6G/70q1n1Elk1
NqnuBGdxKBxCuyj3IPZggKyEbhV3XXLLyOvvS7t5xYJ5PEmEe+02W0dSfcFQeUSogvAo7MaLzt92
oyM4FPFs7Rw9wNM+lfSbkXTfJclfI2vPPJ3iZomPA6oGuaO5RmlDd5W1x8rs1j45ei3RlSOm5GD5
215GaReXsA7cTA49vrSYGol77fwgDr0O0xC3CfIl+cEWa74zstyddFPC1CRDKgWCzhXZh/zULqpH
QeZUWNgjCA6Whj/M6KQnaUqrFSmKK/jF4qKOD207Rzu2nAFxehNSd5aXuAz3qQcQXPVm7ZElIRDP
ZnjrzO7oVDVePkw+iIG7JBWTa8oy2p0BtK5jHE/cbNHhN40aq+Iqv7Bmd462WURHkliF2ya68X/M
ncdy3Vi6pV+lIufIhjcRt+4A5uAYHnpSEicIUqLgsWE3zNP3B1VWVWdd031nPWFIohN5AOzfrPWt
o5Yly3l1159LPulsHRrtnOyJronefGZTB+qCOaZPaMBy05LSkXTkUo6w/Rae7AeLqguLHAMPFbjP
Pgo1rX0CJ6XjEz1zWWQPVKyoXm2zJ9NyT+DVXWZuaIbwxmiXIVuHqyl/sqAf7yqKIR+MyAnW2xyb
SV++IvQ/Jz0zYrF+uJWS3vAE7w5LCtW7R1rnFyvsCGbj6sXa3+CQ9klobW/SpP2AUfTZ4wM/asK6
BexsPprTtBwdaKozXNo7PUdSuVj192bqr6YNlX500/uZnK17YKnBoNWPJEeIn07K0W7fMtt3vjTa
Zvsrq4dLo+q3i6XpT6uWxavblvczPSbMs3U88lhivj1nMxFCGU5a9HpHO2f0D56U2qKtvaigMrmg
eF+v6cSoanO94T4l/+z/UtE7/6GrcGzNMiwOQ8fT0Bv+y3NYkkzJVWdOnzbxMUGZrVRxNb4s15t4
hlIB3bluxwU5HHSy3Fu/SAGe2FoaZgQzxna+fa+X3IqrEuB8YQEef2Pq4fhgsrxTWewTKjonjvMb
EiIxg4DC4xGXXvFm+KXdzKS/JLavG9ik03l1Qy1dwffX83qjDm9l1RwNRJ+PIAIEAYLNdIVBYh0K
of38Rc3BNRKTXWKcrIUdEPiy8ls9yCrEOsYpMmW0IXyvuc6tA54YPcY8gDc0zcVlBqpV7nmfzdBP
T1Oha8Emn2s2X3DXliJSGxBK2dZ8Li5KI3uRY5wmLJTK/RJO+vxWFnK95rZ1P25t/7ce5n/9iRo3
/KLIfRdgxRCDjf/y138/Ro/Rv+2f8Y+P+PPH/3v8KW7f68/hv/2g69Ph+V8/4E9flG/7x38rfB/f
//SXqBnzcX2YPvv18XOYqvHv2Lv9I/9f3/mXz19f5XltP//62/uPOm/CfBj7/Pv42x/v2gX5ONI1
Tr9/gPX27/DHu/ef8a+/kTXSfFJLv/8nn/X5Pox//U1xvd+pKHbEgWs6tgWi9re/AAnc3+U5v+vE
AsJdMTXgZhRLv/2lEf2YAejzfkesatouZ5NNC7SfWwORpfu7jN9NmPcIRnAIAOAwzd/+/hv4A/z3
t9fsvwABWvsJ90/PgYWYd2/aTVYjNnWh8Wva9H8oetXVMrhAhXaRC0KALQnsRFXXH5BwN2rKsmIi
PLlc0YFGDgaY2p5J7vrSWrUoflYKNKjPVsuU6sVMNnyu4+ToWgodtZgTkLmNWn7iCiFTXCyOODau
8Cj3zZV1fDiOUFaemsRZ3HCAZvk1H3cMsTPrqn3sy7wqSLTKbcJJbL7qD1rjWvFrtXCT8zB5y2NS
unrHk4oU4cPmcd74ZMh4TIuH1LYvuhB0KkRT189WO805dZXrIp33CJ2Iy07mi1/Mm56HRV1WH1Vb
ArsQeQpu3HVaU7IoMrzV1yYGlOjY5FR+T72CBGZlAiFAxpSLTGJSl82CdyaNV3OyGHUyCLGcozQ5
xG0GlHZl6QfbFSq8k8TrspTtrGy8fDwN+8jQH1i/Jdq7mY9zdUr7HTc3lLW++pte2dqpLhloxWWp
OmgOWkbYec2KOMjsYUiwKq7Fxyg1KKiLl5TlTQuAy2VX7mpGfZxrb6jiZjAVvHSLDRe4WSXxzWLe
23BPGqwfVCGdc9s6yjmF19wFC7EVxtfcKI3pxdmJOU9DMjvyh4U98gXLWPZDG3IK0JYhdBEKhlX5
YbFGxwhg0oxvtTkxbFPtSVyhsqq+66zly9Q4dYA2yBlY5M5LESgLM6tAduTNDxy5U7BsMHaCAYxO
SdR9pbyYRTbiLxw2ZXlgzkmudmkTFRmma96yOKlkrvxsssEdwmmEmhqJYZTiPi8cxjuyYNRLOUlp
G5q5xiKhYks6H0ynSsB3uYls7nOLrd3PJa3z0VcdZdwEMhMVMHMxKnyCadZbylwGUZF9UYpBY6rr
aEsebMvYIAEQRVn8UK2OSCWlYaTOcjhbq6PrbvU+hu7hTalT7VnYdLPOOHZ1a+o48Sheh9DTijy5
STJzXF89jBjtycO6P557z010M2gB7ypl1OaDUafAfEwLc+JgiCgF4hiVnpudCLTlhNdXNdhEVqAJ
67uIURGQd9VbQx1n392mjC+mNXBKwlYM8nYZbzvYojcZzyIfTV9+yjRLhGalabE7jGpEhPJ6aLpZ
Pa3kQXxw1NnPjF+/OYmqcxr1jKbUyYulR2U4mWbPzUojVBMRfbHR8MRanzYnRoRpbMrFPLR4bqOl
GwDVrnltRw7QlvM2UH6BKHLDrR5t3DsAwtlDtWGSpdoTtIIsVopcOzOkcC9mycmdYHYPlzFNz63U
n1F1uaFLvMkT/YMbZrNWQaTRUd/QxERlYT+lpVe/28JsIeV6rbjD8vI+Wd72ozHb5cBttoDTnAlb
YgBwRCKnEnI8MsJalvR+rZckXOwZe42ooM+CuXufpZmc130wwcpLxrNhkhlZO155VdXBI6xgwq6u
TQN0Y8V+M2xZHrU0S88ToUiA4uFHFWTWxUrmZiOVl9bf6DxnD4Rl8Z07E+01YNaIfa6gzLC1Fztt
2JZ523Y0TLd9hAJsX5Vabhdlr2rcqm6ihLbCN0HCXdh/YItGwhQPm/a0zvhFSOGxYoxEUFuc+mNY
a/W0zbV9X9s1EZVEUYa2qMw7zHJdXE148kE01i+DO/VxZY35ZZvJ8uGcVF+Y9gG/1q2EgbJax6zJ
GXhrffNYtIUSryq+v5KEk2gQhjxnZkOEwcrLf0sgJy2zu2avrCR2VzV084npPFfOqOwF5hZZvZ3z
7Szh8eyzwUeRitSxtpr7r8Mi0NVWglUr7rhbdUTd0LqZQjmOEb9SqGyFdJWLYY8W8yJ3DTfRMwHZ
Nud+66z8gQYEZZ41Z2Ge7apNV+XZMA8Q4gmAQr8MBUDnU2YfEJAddZZBeqjlIBAfFOsB861GorS9
RpPdkq6um0YkORSIfdnc2zxX5xNi2SRIEMgcRlOkh1lpuRM9nZ9xdttAry01rkuhB0u+zt8zW+/P
g7FZYQbW/G5JU/iNSTL4YyXAQWc1Nsd+tsJGN9eY5xXZgmu3xg2G2WNvEAu1620PnifLk3Qa67hO
q8O1Ouu3eadiQIDDEBMvbkSdjdaO/BQ3SLelCOH61+d8xRRKCmWC22EVALwW++BpcoukrvDa1ayX
846jTCcg7A64IUQpK7WiviXqmZbfPI0DkovMU8jEy1P10CwYmjATL4cpkVpYz3YTSL4WoxqLYZRT
JgHYxDl02qQ9jtps30xKv4VjyTJOZageJY65HkRlWFet2kNQUr2JEedoUb4viTIeyFdtsJwbSVN9
rGqu966dgI3j3ow9GtZwLjV+mNEWPivpIWBcPrJDRClaaMYU88zfuMWYb7kg5cK6V5pDkkJpyItO
58nIe1uxUPODlg62MeFV1ejzvJJmk4CDb96MIaZWEJUWu3enTRaspPOECa2ixci9hfVgi3fIHrcx
zgGGMassPCy7fAhgrj4u2Mqwsp4N4DeW6Y/50AeLkVZhbXIxtaKDKyVwoJhLgq541KwAuwzr+FnM
AWWBiWzecGJyHkHAJ0DeNYMhARxbPahIuzzB9nEjZrwiyGQK8KcGhZW2cKqQvGgQCKV78DK8myXJ
m0doavVXVizq0SxJWVWVWbuDEdmFULCM/QrdSam5ekmqEucvUAW/8IwtWnLcvZjg+R2qJdtRRUO4
k2w/mTBKDnV3vQHv+bQx+g4wZqPkMMDIGxkZWhhnbNajlhn2i4GaRV0Fspx5CUWi8TCyMLICtirP
XMFL6EzTfCcrXrmttD2fJ/BK9K5gGGHN8hb+ohGrLWnHXgsC29zkhs63rqJxTBnF1/2KkjV3WOcg
siuVrmfhSpEn9W6EiapsYT0QiZZOLmPlyeHq2IwhshYO5rki25KAV4bRZqfFy2KX/By1g76VUC2i
Q5owHQa8NZo64n8AwCuT1YkGclxuOzxx4AK0jpDqeY2cjFA0uKsrqwnL47bDX6TbdKUGhe+BQBc0
mh2Rnau03wBDlrTniEYVE7fMpAIkNPuNGK9yLiMM3XpoZLnJqq5vjk5adEcBYSCQEyvQURtwO2py
Dqz9a8KgqzBWE2WxJNN6wnQ1+nNOnkaOaCAeHJSXrEplqE5k5CierEN3jyGbTNV5QirFt7RFEgwS
tgTohfSQkkoB61If/bbIOz+3ufgY7KiBYEAXTTrGYTfVslAqgxmmlprC1YfPZk6wElCCxhwXMtAF
cXVKpqk7Xir3F/D5UUoCxEeho5RoxlWDWcrKQpeGGkNsVxH8T8k9zimwooWYj7AUsnM+MuvH8FGH
WVLtgmKvegRNYh3NjtkvR2J7JMRv5MzY+JihVD+0ZNKvWJ1xgBPG5ifrBhccLNd1XCz9JkG4RZPM
vWE6UvVlDWDDX5yZPKkiqX4KHk7fqqk3C+xHSS6QBo5egTkGrmxkQ8DWz8PgqGeTQCHzxHAid/3B
KSekeICDq8M8YrWlBFHtU1bCBQqmSpm2Cxk/zKypUVRsEF5atzrX5EZGU+snjFREe15Sz0sQMZcI
jv8gnv6PevP/qvX+/7CzNmxszP9dZ/2FFvkvr3kPOCT/U3f9x2f+0V07zu8OAEEW5qrL3Azv/D+6
a1f/3aap1Uj7MDFje/u7/t5dq7/judjnvo6HKRTjwj+6a8P5nT0n6kMHM4aJocH7n3TXuvUvq2lr
l2c4eE+htmlsUemw/7xQSFdzrphqZ6dZsSi6dOI5ZTcwZcN+5Yw7VsEAhtZyQ3TT9D5O4JlW5aac
telW0uSZ9gn8YeE3aZxPWxGAQU3A19AJM2o9tLbznhfJ3bTsxQ7KI4a6UDNKBNZxBfDOJxmKaRBS
5s0OIV3oxgqJNvWUYNJ7DI7z9mV+t02rjbapIxplQx3WcpDjh5pVqQe40LsDXuBIjka4dd2pdxcy
Dk2lDuUKoF5v5ncnRQZK7NChsAk50JLlQjDJdjNvtLFO6YVp1t1Rx5ItwhS54kjIED7wPNZOXjZk
cZM0V0VoXWgW0ibX4Yn4pzxEpiMPqimvlcpykZRGJapX24y6gYnbMBa9r+EkoMZsvWgxSDpnxFfH
pis6truKGlU5z7kWbVE5We7BysNeLlAum45MpOkdTqHp03Wvd4VHLExF4iNnAOkUCBzttb3280Ki
de4oKLZKx9eUpfDTCoFZ2mFc7ab8wFKrOEANLUK9TQ/EXyzPhnQfa5DiBF2KE31xHerWcCXAydeO
PAye21HON2qmPMO6j9ZxeLWz+cHCFSBn+9DZmm+TnNH0XSjyL8wlqDvWqFOVC4PdO3uPTJm8F9Vp
36Fe+pQjzPxQoY7lytN+dE/7e40qbYA4OYTEDG9z4e2uvTQNQIOizdLM2zGn+iURGWgRkjBjobXO
tWbeH+DHcrTPc0pS2kpRnwqruriqvILZ/JqLobzZVkIl9QXZX0bLS0iRBHSlJGElOIk99g5xIRE9
Yp2ZkAaQdFiARhIyK310NIBGucD90YLTr3aOdZkoNr4CBOjH5jI6Ts8FB1ugY33Cbp+YjU4nShnU
aVzVOPDc5ftYp8+qXpOIa/YT6N7yqvfIeBLVeGw1HT269aBX3h2SmjTo5jczZS/fa8XXrs36ux7e
4ZJv81HB7OmXQI+sfHEjykeShgYPqi8xO4tSZjeDhS0ZTNBhbrSYWnTjN9mdB9lu4K68GLXOGkLA
yqLUUOYYyElUT9MXvapqwl1EESE6CXkScJstbaCi+CByhn6/B/avoxV0OnKsDERxQx9rw55saBqW
L2oRVbXj4t5DZjjAX0S0JINxT0ZundvRrLurk8uDHMf5JXs2ETDm/SO7OSUWZmP5QJd/FCP7m0bo
P8AH3CbJevAaxKKaOdTxBJiFOq+dGGn0M87uMfs6A5oA83X0lj3ecRugEiSsYhh65eXXonjsrAow
IwmIEgpVZGjWrdMX3YF5cdCv7BKWffOHekZat529nCZiSw+O1gUoJlbCVjURZou8X9esCifQ1YF0
KTOYgLAwmuD5ex2kpfSBQejBU5MH4qZB0m4InjK+QnWL2YT6uyT8R2911O2mQ7wpbCninA10C8h1
cSGoR3V4BxBPKT28LwsOVwf95Jqq7+q2v0DplrFTNg+w8WNHksLVF0N6VNyGVjDtv0+6SnVem2Zc
ERjesQS9qWh0YWYmj0vnJS9ZXZ276qkmfDka8+Z9BaocCoMGHzYjP4zIPtsWqZg3G3f5jCS/Mpw7
lGjyvGTzKxoleMXmDjKB0QhJQM7uCRGS+yCNBYUrCtxFbqREeX0akjvS4kTJrGhuR1RK1qdd/MwV
+7XaMIHXqzeGVql/EpvjzwAG/NXeiy5LfXYQqYGC+J7mxnxrWKIMRAVeXNaYq3Wy7T3nA0X9jlpx
s9AzeGCNBuJHF7Fgy5MJlHe8CAlusjLTBxtZKPukEY5BgGyeV7fP6zixqIkJpgQs4Sm+2ak3pTP7
TWlclnYir8bLAZubL2D8Ch8TVodU5rRuBDQmlIOuIB/BILGItBEmt7mmHjJsKarhTNeuTl86TBxu
dzfLOUbSRI1cNGkoOSWTPtEfak8F+NvSv7f1fB4sRYaaFVkWfRMRtxT9S5RiOeF3sxB0DGzLZ70b
umvz1Ff9GlQYNuKt9N5sz5HH+qdXjV8LFyyvU3UPwwpAQDsuG0NVsDl3lXprVjZzqYXHy9hOYWZC
9e5Hw6Wf6StoV30MSq1GudAxX6jSS2cl6j1Wu6iA1HpT5a+cBTAFS2KQHSXVbmVmnGTPsTbX3b1R
Di64brpr+KW26TRfF0RPTHHI4UQMfZrGpoW7OYqb3G6vw7HBs3EHTNYvMlveOubECQmKEzDHUz4o
BineSnnPIJo31VyflALsKyRjq3AibZyeNqd7sUzvuYQw5afll0w0sO/c+YvHaPisLQR1tLQQAkIN
jnWaQgw4KGM9clXaDVD7iedqd1iV4Yzp7s6dM/lQupd2dgOjc/pbD5M4+hwYB67Dx+3Z4qv0HjZD
gbg4QXEyUblhVqz8fOncA7faW9vPj9NISMSQcv1DfwjqlguTmmM+5gmMhG01CDT2dVYgEdfvncVs
RAhcLnhZs1DMAOfN9lNY5nToFvHZTSucrm5fzOXIdCRG7NwiLlMQZjHQBp8JWPpWL8ZzP7nlQZrm
Y0oBwkaBzAnPm6IMlCGjV3ySjMmSdSRAvd4j2BqI78oa4q4ni9mWV0d+zfX8yGaDSOUO03+dHukn
6zu1d6MMOONb5zjDIdcUsDMSCZnYshcpEitYa/0tS/J43ph2z0UAHGf5Yve7ObCrnzVY9hYILL5w
YJ/FrCZQB5k0d2OjH22PxTRgBozumiYPS/5uKdv8lWiH7yLTmrh3yxgJy8VGEccNxG9MVRhmAQ9+
kShRnZyQEnTD+sFLZy20mSn6qQVDqqLuQrz6DmJ/9AmmYFuBzMDqBF4HRT7W60jej9zI28WwI8aE
DODutKbeeIOxDZm0I186z2C/jwc0wBVYXkVh8FWcrb2KxUQQ7bt6+6EmHY7MRmFUY4/hQoDqeVvH
U51nD7nWQjxqrfdW5n2k9dtDruARtdIAqdrXtfX23Lw3u1eeS8z1tMYJbV2qCx9W8HBcneyK1Qb+
M4FEVQ6DsjMKC8in9rOuGVmaJIpQPrinnvIp6BFCnNohiyqAQ8wivpT7hdoT/OXwOp+oVqobV1so
kXjW5SDUD/XQpdE4zC1MOktgRcUf1K0L11d/TROnOmzOR1G2s7/MVUv/61el/qHAPwx2fWOg6OrH
kOpvGEnsE8DOu4pT9KKRZRzWW4sh864BEhA089ZGyto8Jl13x16EkdZUPBbb7S6NBS5RR6OdU1JW
BE40npszw+tr5lf1s4O2Qgzmw9r0Om1+H6xoNw79oD6KRTbIVtLAySjRPZdzbCYVzdL3h3thdvG2
dw0TzLRZCxbRP6DmvnHr8Qovz/SFXKZjpdgcLwlma1MZmLCBrQqXRSpHnkhTtA1b/602uy+UvNR2
6AgCQwotaNrhfmowdUFq9AJTZKfWNLpn8mVdv5EFe/FKSn8wFJe7m9+34+A+5HNSb1nYFkwvi6NJ
yvKe3ZYLBHIb6xWFUJGH5h5JzwwNzAtReEmhT+dK+ckzhqVHR9CzJU9Oh+LDmF57lcSWwqFINeGf
pa4RmPzM/rwx7dFabBrSkOHiOQtDph4iJc9VRyNqslU29zCsqOJHxSnvgG1tFNZT99a1BMI3YECP
W7JxrikMn2xm9gErrFczd+LNaa6rA8dCgMP+mrTFd4m4mbSe5Q6g8udkgEwtUGaETFnvVZqNGwtz
bZ/DeK5T5icJy710fxfXHwz+4WTP+cdgyIvqco2W3ABhVukfUDyU2uJboWk/ZHP3ZbXWT70rH4cC
2zIVKxvIRb9BiKJYMUzBa6OheBEDAxurgF0wKEQFqdlHWpJZQCXyVg/9ybVXzr17rLpsUVuYFYR0
y/V1Vnpmhc0W6voFr9LbqMxICxqNydDmPdYyRZdu7poZP1NJq2NFJoPt0W69R6Iy31035TfcR73V
+5XOkKtP3xNlOnk9VHhTO6S0N445X/Wy0v1Em0JPirOo3DNLJNSrwCd1accgI0IbhLmdZB+eBjFz
iza6N7lgISKyQLO9F9MhoAZR2uI9I8f9TvX5zZE8Q8xEDZT2m65dPbMMe4TVBUeLq1b0Bs09AXyv
tZPcb6lO5mD7misyahGTbe5wj4JLMpV3Hi1Mj1W2wU3XGlyARYkLCcM+5NKB4f3+pYqqfmjNMZTY
dbS6XMM60cHEK8udZWcAZ/v7YiPprxfHYmZqJ8dzk/CEVpKIad0FL/qtsIYMmBtRwjwX0BGOXI72
rgvSEWlqr0bXHytTI9extD5Kia9WXDfFVf28K5/RA1yLtr9bcenoCSsZ+9vUikgpcRK5SQAjOGx7
k41Sm9987fOmOCA6eIb6fpwKnsraKREYfbbCvFt6860T7bM66LhmkltQRzoGd7d1onQp3yzPot7r
rA/WmDfUv2jdssX1NXP6vnT2YaXEAdcVtKzgwJxzFFAI2Ivf7Y7jorl19Cmqh+y7Zy0POO2ZCLAM
UnXn3nLt0Gjlcw43vtu9o/tL0+SIiL36UPdHD9e6qGlH9e6p2HknGgJLZ3E8X8dM2Sr1eRH6efSM
Ywb5lIAUyHPTvDNzv8ycSPvvXJndZ8AEsZdmz0l7lXP77qhx3rBST6SNxspywm317id9fk0latpB
RgjM2VRCHDGtF8qKV6YXFWUU3TM+5fvSlocUmLRvStN6emztrL80CutYNBOtP6EHZheWn4yZeoqJ
y1UpVfUmt4aYrcNwGiUPDWxl0Pjoo0RNyC8vU8XkMJWej7urpVFG1WS4MubsJ5bPGK+sXO4WYlp8
Dq7CR2F2tWcFkSl6yCzvj0oCqGEcejxKXPgCaWVUrskF9/nNBl+aQ6OOetF9Cpv/QLLKwOAegrRa
3Q2d88UDNYVjZPYze8b5O+1cwAL3y6Zst1WRMFVPjvrU0r6q2XtPWQdN1U8qkr9VBFZG2sZMrijj
oC5YWTEdnFvbvfYdZUGR6TTz2ZXa8cORxocyn4Z9xVXMnBY2E1aMXfbtuhqsSmjR/KXKoYuKD5ix
7olFiQwY8M2BVs+HDFFZu9v4RkV8se3isjgtbKFB/eiZwD+r+V3nEs3iJQ2qtNF6NlP3ytF3L3F2
+bbqxM6qPNtSuZuM+VVHEMdDkWkVxPeDkut3hIJzLortTSu7DstlZh72fWIipiPX5UHvVfDitUeE
VVNitHdZAKYapEY9O7iMiHsSCM5KCXME1gNMpJlxE9edhWs0zlr9zRCCIrr9bsoxCZbeDguQbydD
daJCN5ivl+JdJHDdZ6DPm3NTkrRwC6JuBBZRnhIm0Rl7nUvFxDNk13ROt1idUePl0t5gIxjA48o0
ZI92IQrSiwmhom/X5h91MbQBcBMSzrf+OLQ8NjRGnVFdzjfGLLVocfSLbtFyiOWpwI1IuZUEIK7e
0AkUhPKQjFL14WwqK9t8lk2pNV7WjAHbOCVfU9NmkarkoKNZCHrDEG474kXr51uRazn9KMPJfBMt
HcXPWnKDTk5HJ2nJr/ZY0i/MT9A16iDte/AHouAp7tGVzJVjXLx+sw96qzyA321YG+pllOk0fqxn
48UYyyPJ23R3GwsBMtWwgMNNlHKgS6A48woO29kZqxN7kOO62GeStXq/q+EQmwk7yoHxRq2t8nGZ
fgiDvdSMzZuTe2ZaZVy7yXRPWkqajGcOkdDx9bWAJMeWQSX27du56O+dRcSkFIMfWuQSdcqh1Lrv
VsIoEJbnjw15TVDS0EGU1747ifVZO8B7SGpQ/MmFIyFb9an3hqNKNmxoTun9qKYIqZXbBG+3n7Cv
QxDVUeJhY6EpmIjPQw5apsU9C9nvOU6K0C3kTS7S60b4Z6njpNQnA6aX0xWBgHeFT185NeCPtyba
pMMXrgbSTKpbAtocNNXjQyWMZ1x5DAdW5a1RdCOs2XCM0mE519nszFRw2waVidIechUxkA2wdFCN
MrZqyRo47pPxVQyIndmPRC1KqMgsZWDqxhA0NZPRJtXP0xBlc+/9UFT9xd6YSNlFirPPklvMQPWY
yPqYOPQdSl5B7OqXBsdMvoeIAgdHqxOhFYrGZXJZc3rBpsNRB27HyrzvvveKCb+fS3lvmR68atXP
wAT0czq0+jkrKutga8M9AgvtmMNhU0hiPqvCds4zSqG//alP+y2aAUzx3FCUMzcKHSG9Tmi5zD5/
vQHcaZ9XTJdnfcWK4v/6x9HLV9yi3OoDz8zzlOITMRhYnQpDB0s9abcMZKyD6Orh3DYshxnN6L4N
D+gMRYfAzpTgFh/Epziv+yad9ZkHEMvtaTYK7WiuQLgZJ3fndpPotuo1NpqmPRvS5M3+p3mkqHFZ
+ZENCok9O03iodbgpUQDRu0Eql3l//ruGUED59ZMQrsRLAuZybvBr+/76z/z60+MxAUvO/+Xf/4b
VWgIDEg/DhYvosSH5sM4S8IZQ2mgIwPwGUPr54Zgsr+9yRraVjYrXwytbs4s6ph1gThag19/dNzc
KdFg5Q1G4gQ1wsj50+jWTZdj9PRRfV2kyIuYO68945jszlkrEx8HthloDb/EX28m7poIJeD7P/9J
J66SKreNO31ipPbPd7Sr8cdn/fq3Yq21EAgvt9Q/3jELFhhGRzGH8BX2YT/EtJICDdrf33g9C3v+
d/w9z8eo6+EBFB53AXziETn6pMREbZybAVb/mOokANfd0y4ru4qUehirIX0hA+yuTi7I9AD3kq1V
qaguYHlpoSoJBO/HPqjAY4VZeRLaDu6FgyTwnrGDVxQePCW8rzR/qJH6slKf1Mcq6W9BmTcBuGca
T30jhHye8xunSDe/Bm8SsFpPokzan5sO7a1t5ImewLpB6hCTUV5HLVMpKNF6ipe2prplCmmTG+4+
z9yGoaYwVUSm9bIWA9L1dfYdLspLYRrfQdhJXlEmEOVaPGtJ1d4obcmA3sHnV+pnPHL7IUBApaUT
riGS6d6svOGC0SjSxEriVtMcNhcEu1iM4jgyGgpaJz1vBio6HnMCZTPCfQ8RZVCX6rFR1+ksEvmt
U+oXdRlwUDAPssV5musH+kQDO27rnKpkol0iUIOHJPKXAd0YIixFUMTp6Qe9b3XfKlp+sJPKY2kT
wDEBSN60Pzqd2D71NjX1Y2fQqhhrTIDuA6yl11Ij1wrs4Get2E+YhA8VQRoV0sGTAVxRKmYSmBV0
OkN/KUl78y38CaV7ss2pZ3mSI7WTy/OwOueifJaYf/3UmO+SyXz0+vY0e8Wtmq8h3tdXhvH0+826
0Eo2L6vJE5dsAvb9AGtqj2D19tK6GqsSVOuODYgoy4sfjSCTkwk+i7j1a4LUvk4IYVDU+skynS+m
wgZHMpStMvUrotKVGVT/Y+6NryM/oVUwGBmRmhqTPnzLVmbYQn/qIYlOue0zqHR8cx2+7D9dYDJu
uJa2vcXeNr47Mr33FIpzYfG/zHgMUU+M8rZIXTo32PKq9YzeJxAbt0fVIkXDkfhCDkAs9Y0uMZ9+
DPNIeUWfywScs1I/taqpXIbxWS+WJLJU9IT0gCe9y+Nc7yOejZzy5Gr7c15/QtSv2JhAUW5W0lwE
upO057S0oL4lPRgGbX1ude+7nVrbBUB1e9UmskbKdRjvlNWefW/uqPtGQM1KhofFi62JMb0LsgCj
jCuPQN/s+4YpJoju/83deSxHjmzZ9otwDVpMAyIUNZNyAqOohHZo+fVvAawqZufLbrOe9oBhCB2M
AODu5+y9drGT6WXkpRB+0aB8EAv/gqCzt351NIq0t5pIj0GTXq+KklWqGtKEsHrjWSJrNerMe4Xg
TLqU+qVKCy4d0LuFKjXvUKHgG9aXjYmbb/09GvLagyZunJVpeKnM9tPQyG+cKzUPMenLgEKStSz/
c03YUz7MH1kzVzsp9yO1ifbIhEnYhTFn6hkFhBnBnqJdY+MhWXOsSZaiLkxKqXGhUKw7mFZJtkGX
vs/CphfS3iZm+9PKKITizNuRxTBQF4SEkDhL7mY0ImR+RU+bop2Itdelsvl5QMnVukO+bX0X9trn
iO+MPCJqriXCuqoDA6Ozsd6VJBbhIln7qZLwiO/90Uw4SMNk4HAsHxtLuXZQIAdGNox+oxO1Uz+y
yHKgrRLgHOW66eojuZ3Ivdw2Y0lZFMYPOuowlyKKv85osXLTJKqNta8hwd0lLYInJ0m8+kXul9oz
CoxkacJPYjeAS8onWTKu9KTIPcoIabw8tQMAOX287lDpJJ3JO6vk4QGhPUqjoQAKiX+ksVEHttms
01Sad7ak7yPoiexBNSfOdJ27s9py1P3cmhRG1J7l+4Fq9rMUa1EQ2gzm52zN22jM15opWGsIjbEU
SWNl39WO+Y4meiex2wit/0stl9uqvrHU0p91yoBIN6n4cUdqkLcn6vB53eGBZ/t94viSHh01XTpN
bUlxotdvs8zypDl9awdsPmYZ8NGANpnU4oghvgFdxhw3N1XPmKeHuKwQQ2XSHVL3i2p4l6Kw2dkD
0BID0W+Nt9FsIqzCCs1Dw/a1Flqh0Ue+Wtn5rrYAfGnEnZrzFXWqWyziN1re3Yp+TYc0PXR919v7
zrgk0fuB+TFRyTRWeRe3mLVUVAkKwsudLifsnSZkCiZIzIiI4On1/AEWFhi7PGpRE8x/SWBPSluN
GXnWNaJBkc1Qa8x0dwCqxG6QrZJQB7x4IrwzlczT5hFLpP4GNB70imF8wGq8GQGstE39kNbpvm3i
syGkK80ZTknMWXEiz5JqktZRKIpIxgOCor21+YyL0XrFxfXTzt/lEiA/vbMf8GD9FuKILCxll5V0
3RsZMZI2UhSmwjoRDzE2WIs4s4x2yjKy2wtOtJKo39KouENMcd04hptXOr69Icy9obAWnznIRSxH
J9nRfxiy/gRFyDVXAwNzy2MyW7lH0tTrjK9qN1N5R9q7q2jDANeI6Z5lPt3XU4qIlXbgG3zcwu/z
6iEdphNMXFISP+SIOQ56evxcRFoNFwy0sF6Ha0hcO6AaQaPPx6qkTKws1CXtSkGjr9BtbySW8TM9
sSpV9428UGIu1Us7SfxZ1sH+y2v3KjwTV+YJ1Ak9Rn5WifRSZMO16uol7YenNutkV02Say1usBem
ye3YiU8iq2i96/2zndd+27Xv9ay/FrV4FDnTgj7Bwzi86BZSYmLvbplriID1o8UAkEwu8fBvcacF
Dt2JHeXSXS+ad4PfM7QnlYPB2k0lSKRcyQ4kQESp1N2mpUyUhafKNVFb1aStHr3cZaQRkJyGxTU4
lLCgJha/aNVPkw/Vnj3BaGr6lNUzBX0PYZJMw6ujL6lkbx2qwSxkoKAtpgVmV1/KBf1inS8GOUFK
FuFI/1aNXlrJDOS5PguwkjvdZqREQgJ1qrkxJJk0pfiYTjrq8oys4/mHPStvFM3yNattL5GqzXgp
PtbjG7Zr7bad6VJiI2VY7RZ30s0fyPmOQzysgj26cKM2XxgWnTa7QcJqqtbMqZT0S6szgDtnLEBV
6aOseRVDehScNWV0+DuzYN5iNBCYm/ygC7NB4KnMx5iS8Tbdt7pPMFLOrotwRRDptg7N12IImajU
nDKJ2FOy7kPS+RRA+N7bJnIX4kTw4LD7CN9EyEPoCDwGK1KOGc87SKdaSR4yVfRBVGYGC6sbOUuT
c0+nRCvWttlCR4aE86IMfziJ+SzH9AWicLqcs/CxQ/FstqQuKTU+mj7G0Seqv+aaUElkhrdgqPdW
khW7tsjOJcshqgq0QjqSFCwtRdVkvWktvILMMjxrShUKSalvZtNBFIqv0+F3lRLAX0wZZEf3YNyX
kvFUL8l4rNuCKp1Cf9JKnmp1ue6ZRO5DQB87R81umQKhUZitZ4Q3h2ZpUBinYEdCeeY/0uhx97Ov
yPCn8v5qprg69PXEKcN8nShX+EvJeYUfVw+EFN/VdVT7SkheEC4ds4yugVU/q0uq+OOkLZ6EMKnF
86uSzLtXNGhWdE9OTtR1J7o3rkXHdTXyVi2rirI1rpRwsPaaPT2wK2BgrW9UYxyPyH5uJSt9GOVc
ULdmqE0IdNjVYeenBCN6yMMAyEywM3rBf84pCsAiTMeZuk8LoJ3eTc/0q86Y5FkSginT6YMxFfWh
Iql8GZNdxIIQ7BXt+ZF2qdLpEOMy88bBpwtPI7nMqVvt6TnL+0HJ7oxKeyfwML2QjaNDZjqL7Nte
Wc5THGlHWmadvPCTdAUzGwasIoV1bETEjegVMb6VbOywT6CVoppX9QXzyBh9qTM9dJSFRlXcdeV4
UQP2dOnhP3ZtWXia8exUH2ZntZ6El2knq8ldkSx3QqNM19CzxDs2Yiy7tcvovFATsSTKYiXVe7PP
x4C485/NAoZ+TkaMPwua8lIdjtiYfqpQnL08nPd6Kj/o0muemX/J+uKOoPFInEc5ow3JxaKQruVE
qsH0XfMTgsbUJX/ErXOG4lDRwUBPAOCksHMRSGZsEu0UHca2uxoU4OD6rFIc7EhkjZXEpx4NVSer
lx2h8pwTZ+HFGmMIvxpzm/QIL3jtB8bunIe4hRwsBbp9KIW1t6dHyjPUCE3JCuxueBdYaXZFFd6P
k/WsqNMj5QisW2Cv0MI0ewKXr2AcUYueP5WGiiy5RF7Y0LWJCARyC2jUnCaOSyX3+8zuxx0ZpobH
GMpumrc3qQngJS4b4ZG6E3TCONYOtfrITt8WOPxqXzyPOfKnsH9tYycQXUNfvgprJlTjJQ3xy3mi
cyDXkXlLb9bSxF+mGGw4p3Q9+h7Tw8jyM1qKA9yGazux0Zwtg+LODNkHc1GvjUhnokWp04DdAm9h
GFXAGJPyPs646bIcR0OUHhj7on2pPPSOXri0iRGf4LkJNCkG81LcpAbJqkIbbh2h3g/WZ4sS2cGR
5TJbf6+6/hm4M5iX4jI3SLjr+FuQLO2gWebgkJYLTe5Z5qptC/FMP9HuPmSJ6XcgsOAQygdWfaBw
yK5nIdZMvlkWD0nS7+I1l6nSSaomgHTyutgNe/Gzxt3tO32keHZivuvzRNpEkYJkSJS7WJe74zQK
Ts2z+dy/26UaH7KabhIlxt5S5J1BusaUYmRQcejHIUvabHywjfoyVjHn2DaehkXMnlE/JGFb751i
uTdVKTsByAQiJfLU79QKUBLO5QCipuqjktmrXUdnTRwUDUQx/a37JQqhlkbXRkNlXQmTN9NWk+MA
TgG7Dd157C1eTlgBXNgJK49u7B0xWHcShhLTlMH+AZyLKa8gpxRuXza9m0zYVpT8QDOHgJJ5JCtT
OqjV0MPi5ZOp6YBCb7XzR5WvydPnpj7+v6qvVhVMUtt/+GXu/v+dyyXZFeK/KKv/fs7fympF1v8j
4zyzoD9BpCF4/l9ltaKY/4HGo1iypjuoVWXe6R9ltfMfWZbB2KtEuhOFaiPy/se3rP+H7CDDsTRV
NgzT1JX/lbJa+11ZTcQW0xKscRoNLJZq9mps/sW4TCZVpqJ1jK/Nub0NlUZbAYTiIOoF7rKE/U2U
OHpy7VzgX/bxjb7ard2dtIlmNEpR2EXxuZfFEIB5gfwmftpogPOqM15Uu7vTqyZFN6m37jzg4lUk
VJSdIw5olh5bgwrsaFw7q5yNgqEt/8jm7n0h1rq00jWHAek19aSXOJs+GAD2pr5iIrJZvqWc6mHL
pc9GEge1LCgLJrTeXJ/QWFMPGisF7eNNvSyPklE8aQy9+/JnNJY+0e9If5haKL0uAiZry56Qx96N
IMpHPI2ZvWmwAo6e85yOG1Pbz0lfJ5Qg/2wwVAd8QjtZb5H4OvMpGt6mRWYO05V+jwoRb0WTXliq
dZaGWD/0C4dv3s+Rt4zE3CRO8ln39pmI2pKsWxlUlEdFQd7LdrnHWuVQRKDrq7d4V/Jy2qtVuKuN
zDzJMRX+2KG8BmvHM2z+c30CYUf/p4oMMzAxEQPooyTaY4hRwbR6qTrf4DcT+WRc1wIVdZUZXkeL
z000515K6MUujXyD6ZcTmsQZfMnw/JoVbmVmqpJC0oqq589K09KrUfM3Bd7ITiP7MyC4i75nZS50
auxAS9sXJ2XgMxcstqJHHe8wYajqOEDPD4WEFK2Cel2QmA3hQXwDmyiWNtorqpY7EmH0gJhwmYAK
iJb2wCxxXlCdsq66JpG0OSc24ZAZdd2psHUG72PcOfphHvrRh877aFUrO9AqnFXr8YbkejpoxuBP
tOaOSLWEh888POQGWoHYnK4k0rwwNI0oqlibakI28OXZyh63Z8CRclksDtbdtIeEar0KsnZc8sAM
+j3M/0gmr6PUHbXqreiwvUid8CW5Ta9qpck8s6L9NmkXaEZPFFuonDXpyKCHVj5XfzpyXB3jon+W
kxyN7oQLFiaNP9HC87QGXW9nRmcCgNvyA79ZcUoFo6uJ5HCPuBlchmzFbhKrq5WbCUoziLs4fgwx
t531uoX2hG6Pz0PXJC3IxGmx6TJJTqfkbkI1YGIPrPUPLI4CWosnN9eWNIogUmgHd1gUC45vS/HI
U0x3mUJASUNhbLbLJ/S3KI0MMoITI3QhA2YeERhvRRN+dpzAXHlhvG1mNUhIN29nRCX6bPxlielS
A7HB+I30oMCQgXB8ZFcfMkTMrSJQxtLzVkjkw2NcHaR6TcRDrsFKpFFQMK6ScwP0nVXhWmjo5029
6LxmQFimF7bfJKBfQqZC/iKKHizngV8NcdfEpF6G776zbfmV7oNXWlTlbS3gDExqnvHJNy6Q7Kl0
ocebriuPjWLz23bWgOMQwbjQjxP7bBMd0BapO4Rm6jlLxjcKQAHWzOlg9AksHDB6pJuSR9gnRebm
QzmCq4qfKye+kktkwbFtIWYr2eVw2DHfzHvNs9EEOdQ83TylUAWVD1uGmParVo9o3zFwJKRUZf4c
0dBgtovHsO7D61oGkoUgvmnn44Q2Mddp7shDF6i69GZrxR0xxG+GgKRaaAYYWZaeY9jSPYnm27Sf
L2OmP0CiFeYOxC2AJkD4DQsBxWMZyGbChCMGuTOTLUwtwx1Z6qM26o0cgX2K17BDb7AT/UD1ViTz
gFSPMs06g2lOOa6T02g0OSIR+fx90/aIFksBTb2v53zdtz7xl+sqzXlvXqAWpTZVmGwpx9O2pYyQ
mCXzU8vWQEBN2au5XCG2baqTYdjVabu6XWSs1X0mpT+7YRkXtwYMSUHRucbdtFbFaNK2tF3oHY/R
dYuGgw7PgB1xdNw61i9WKR7JnTCVIFpJVzGKLHmBS5rQa3SdtSFndypz4G1zu2irJnNhdiDYWlt1
24UYlQKXGz2679uUblI8EY+sQwhfvFUYRkcrar14PROmS3OnJaRAFiGCGHX5UdrEhGSlfbUYy4Fp
dX6YdcJrUKKetgsCONQT+dHHvi3MvWiU7FQbJKdV2Sk2zBszip66sLhtJ/ppkTIB34gu7c52gF7L
NDSbKioOTcbsEnP4KTEUqlZddE+NHef+dltbr79mM4/HsXso8ik62QJDXzsfQDscQJlHwTTZb12y
Tse1+pyPxk/sioYvwcnep1Z7bSxhSUG1K08ZItOTbBHSQICmrgF2OJC3Vp0s9cMZzPBgzSUatmjx
6g42VbT2WbcLLNLNCVg7H3jbVDpOj01U0j/UyIonHxhJLywMa3IYwPGbMpnH4W5GEr9Qv379lJZJ
PAN8fdJvLWO61ykrkRcDIB+9IvATVg+KfBEhQzpycL5iaisDCArHhO5GIOdYi4j0c4uxZRWD7YX9
JKMUtu0B25Kj0wckpLn99zttb7dd/HabGvWAHUa13xVjV8hkafCNFC1ZnWh0kO6s31KTVBWIgPqv
7bv5vqDZwP69fl+/XKSs2i1DvkOb3Z+2i6WD5DyTxsLOVEqzC1Ch26WNwneCt7zaF1RuhvV9Evj2
XxdamBi+pSCqy6Z82x0WicM30jUk/7L6U53VFdBLnKYIIYLOSYxoMv6QJqJg3a0FvbWktz7099UC
CEtx2O6ZrAlVwHZXUZtEoywDyfI70CXl34/Y7kN+EACqjFO3nfXD9ysNAp8tiGfKOuuh9d0P/3qZ
r7dY79m2fnmb7Trt3wd7rNlP/33ItrW9zNfH+X6r78dst6Ex9/VZsqN9kVqvv935317d7vjtNb8+
6tfbbfd/3bB9Z7/8G79sbo8K7X5hBjKBtaNuXH59nd8v/cvD//if/Pn+Pz70Tx/agjazs+w+0HMm
5rXWxucJcMy5BJkbBbWsECSMCmq7I5wVELrbJnayDAnA+vDtukGnuZ845GPj3mrzOgCi0J1sFEYM
6n/cpNMIXb5OVRf1FcG8To6OaOpQZVml2Z0kNQcpsT11u75dKLEYDk2oeLi5leZQ5TY+txaLoU6Z
eFz/CX2pdlWryp7MMAqfeHAg15hFsIk0vlQjOgORFyXVtVWgmEgRVpTrOdxez/jb1WmTV3xf326U
VgXGtvXbU8ox7w5Dx7SoHMRpu2hWWci2BdR+wo/JPMAppuK0vQg2NRQe2+YQ4p9wt7cvtlu3zV9u
HW3tWRhMSMyWTsxMPJGPM/PFVMgA2MX0SvpUyo/dgO/eTW1H8qeMsJ8hfotUk3XQel7cLrp1K119
C8aqi1Pn/F0g+nGwHQTUQ87Yg+AtOv0hXs8Y6GqRtmAKtavOi8vID9fvRus+i1EqQOfyWixMi6+X
DluvA9h1NJPxcxmdG2QbgIHXbzTMzPuwHjOQOOsJYbtt+xpWQ/GR531/PnUdMYe5LOnm/vMtVgiN
YW/bmjgVdmF4oVHgIFhlN8yUngeFul9Fms3fD9kUQo2WP1OPMnysRtCx6GAzGElTDZ7Pgsmj3U0N
3WUDmU6XmG6R5tNhmqnCq30tFmoiEQGQULe87VM6WbcWUsnvWz/C9rlCM5mOnXq9EC7L7E27/Xrg
vz/tdhWk/UeqzZj48d3sZjBHNBzWd+nXEWpYt6Q25l/brmfLzKZSHKqSHBoNMzJeuAIuyGx0Yrzs
ZUs/5CR4nex17rPJm9gXflZxUXz9vtsv0W4v/V9/mMTW/qLxzXzcaUgByMA21CCmUrlEOmUPYe3F
jKUVX9n2y2y7dSQPGkYO8AEl+dXr/7Xdt10QVPjr1e3erx16/bH/dHV72vaQ//mlOjFMzD1Wi684
bfva9mG2qwXChgwROUff9xH5deOS0N6Vo7XJt37SSOrNg7yQ9LQ+eHtb1pqMQdvmtB1qX5vb8b19
OGZ+/xyA2fZG3x85qmj2T8wTJaf/oa/jPu1kphMSeAxIK2xSNkFygi/9lZIsfJUYclHZxrHsbw//
2gzXby0h6KNnTrHpxbY9ddv6vvi+DVyWHsyK6lcKht1/z0nb/7RdQCpjyN82nW12sm1+fXoK6ddG
ejmVtI0HtttyXgJzovLo0kUv0dm84yvmg+jNCY4rjq31DZz1kNu2vr/779vALLIyR9+ABuOfB29v
+X31+7nb1vfP+H3H9+v99txEPNBeWwXenDO3E2dvxTA8tuvbkcc3nnXn7frXh18qhD2JNCLq+feX
3n637cJZ3iJJEmSKrF+8KtPJ2zbjvmcqs+0pf97cnv11qprKuT3YVe7l6+QtXS+2c8l2ddvabvu+
ut1mrrPg/9XjtgeP4ccIFOr49enXPXnYdtDvYybchIBfO/N2K7Cknub3v8fdtvX1qG3z9+vbk75e
9ZdH/f4Gvz+LfmXiduYPZZFTdzvNbMPItrU990+3fT9ku1fdZoHb5vfF9nt8X922tuf9t6+KiJgD
+fsp2wN/e6s/3fbbq/72TtF6wp8AyfZxzxp9ndpTSdCGegEhxAH+fbHYWkULah1Pvm/ctr5vI3CQ
I2u7XnerBPLrkdvpdnvx74f+cs+2iSFogFUEhHHbo81FEPTxfaD8cv1rczuufrl1u749fjvO/n6m
QzRlgm4vWxRKekyO6w+59eGJ6Dc50CAWT12A2MPZd0REu874kE0CmGHbyw+cTmi5TJV1S10YUfFC
G6vK2qNea/JuUcz5RejiYNaa9KCinb8Z1JIEn3Ag3adKArLh4BemWXxMCKGRTeMOGSYWMg2zC1ie
CggC8gEr6lLsCsUFxl3KjdRJXFjAkWsPRb0f0UApA7gtaTvH/f4Pf51O6K7scO6k7lJMqEjRB1Gl
+2eg3UbX7cL5Hm1/GXK3zT89/LfbtqF7u+3rHf70vK93GDPnwsSvgjihWA/N7cLejt3v6846j5wo
nVMW247f9fq4nqu+bvzj/b893TS62bNMCz0bmBOqNuvTC9sS6fX2yCGroflO9e12x7wdgn/eTCIa
/EZefihJY9K9h+XZzmR7j13PsKmTnjTGH5YAQ1bxQ5ePY6pbB8IIsiLXg6RtDhTskIaTmID9zjgN
dqc/ki51ozTmhT05uFeHt8ROq1ebdEy1LYwXozfuwkn+qFS8vevp2U+Y+h9GZWVXLshy9AQZ5iJo
3vZKLHsEybZe3SLvrQ0kaEVKWG1NnXHfSeQ2vZLKYwRqxMywluyOt7iBDB0dwrHL/HxGK5UsXeeN
cM2CJG8PDtYXVzGys8I4e2CIf85MdfGSEkWDJIWPZt+/RPGEDyAvUHxpqocdAfFHgohDUAjf1XR5
EQ7OyDksIGrWNJEaHc641COqFKZGuLIMNSDMAIWHa8xMxZbRr+kR47KHjIUttMVzJvTyU1Kca/LK
sJIBHzYr6ScpS+QOSJAioG1gsjYeSdVD4E9hrq5K62aI07d4RqZmgfygQgA4MHzqzfrWLlZnQwIV
xuRbHXLYLO+aI7qrfkbt4tQyAHEjsIgsBZAhPme7OhorvrSMpylgkUxORyZu6lKG/DFjvXBiCam/
ZR+sEnExYh9UNeR75gMiL/qwu5aGZ61TXlvMNFBDgcwPowSVm9xn2UblHHNeXcJQyxv9JKFiCQiQ
b4IR124K13QHu7EIlComUxBXBTDCfYYfqoBJ4mkdFU9JaPdjWdtnYybszRLCa+r2AaSu5lkWqde6
7dynUzfDjm+T29Ton+M4hcc3ST9KB7n6Yis/pFI4LjkR5Fux5Dn3SngplgY1VIQcrtJGd4Z9cRbk
ycP9BCTXj/reduq3uYDpWS2Z6lW0+VFmFO2FpaDpNiXx0ttXYiYLWM07tDOZRKFcsR4KtEesPllV
wgINRDscUFmE/LsTRWdBmQnDiFsow7tJe9519PI04BK+qLUxII8kc9ezf6ytZz3qTd4k3FxALZtz
cdH00T7Wlf7YjVBANbxPuuTDS3wBXjkFGQXWum8OxYo4QLds0qtwlOYFWNsn4NTWzxV0TogHllZ8
Wtji32dNfk+rCbLDkKUnAfoMmKXiscspV91MrZx+i0v29NlZEvue7JcLa2R5EupEKo3RxdSI9jAa
jCtI/ZBEldF+7v+KCLe7AcP2aStACFq7gm1OdLzoMKk1sQvC7l7t5ffFRIHAmSKjgoC0gWHoJZtQ
jakVp3/i15/z1ND9xEHsSuQui8P0SIc9hzMTvy2diXRVy5mr0jZvQv25DNRyhAJstq/mSCshnZ+j
EVHo0qkX5qi+SjZIiVJCKOmA3Wvv5upD1EZ8m8rIoqtKTEHUNhSbYskdtKa5sOyGFChzfFEtk52E
GvGcJDhcJOtDCdGPDFKRXZsGKAYTzbtFjKaLEe0H9PnCU1qkpyWZ2a40q64DK5j/jn02lUHqrb3E
nCQ+t6qcT+C8P4tp3FeA1i7yWJA9n50px06+ZR0BtWCIyp+chNEQu4RAwjxLjXRvR7yH0xxKlbqn
AFKna9mtakMLhFPO8GcaWYPe2zpG/I7+XN+XcqN+oJ+uhvJpFOSW6XZMxOAqAsj5IiUlP4/pMLkN
bwcO+FE1hidnLKQgn2d/Ujn5M8G8KQyiZnBn+poE2levivhg6x045pqjtsdXzoc2HgcDcXQdPi0L
7SNoQVrRPurMd3YETGF4XNQzXNeMIkhILnPil00IvKsnxBX7/rnJ1yK5TPYnCbmXdp8c9KaarvQJ
IlKit4wQM+NSEdWLSwNgvmA+s6uH5qe+Bt7UQwykCRAlouD9oGUFK3jd7fRFHLumAfgC6OVY66wI
TVXvaWhylEelQiapOo/7jh91rkcgQhXiepsmc1DRtEmcqjkkaDJ2AECpryQYtuOeoMKcwm7QlGBo
FkunKTvhX7adl6qjZ6o2tIIiOfopRd1HBGzR7bTbYdSso1ZCqNGh+kx6BigRPZUglPBSW9QHQ0aY
JeYsO/eQSLT5rW4r6SqHlZRXcX45SlLv6ki1jjTlUE4hBZxSKDs1J0tODTurGEJ3GArk8E17tiPL
2PXU+584P55NBIQ40dhRxazveo2TFSJ61BxWdkd12euKMtmjfy28THPSvZbFr6lSXqV2iTa3pWPX
NaA+qeVfqtKA6TvFWcjprQ8RXqugv2uKtU5ySVNcRalnzsToMhohg7tUTRXDYm1fhTJSN61Z4l0/
KHSrzOnWAGG5x4nHv1UC5xXCOZ+Uil7wxOF4lqWHXOHbjSjTYywzdVdLnuQWYGf+Rgra5EtLnwdT
ysQ6ifpDMj8Oslm5g0SwT5acVMO8nWZtT2MOdpUWUDwihVclbGnkEK9t1Mfz2r2Z+le62xygIS9U
gn87hKj0jEJ5yOa4u0XP3WCWUfd2PB77nG9IcHJBC5eeFRmGKRb0proYp9a5i5JoPJL2SJTH4qsm
mB5rGnZjUZZe6IyHVJ5PGR3lXKhkKhg3M0ZATuNa5jFCndTC6dwxZz4+GGQUqEkJgq2Y/BALqDcs
yX2PcQ5rgclsukauPSMT3ilSi5RcwiLe1vVDqNxYS36VjQPyilfNgZ8IcozSFipvLV4mtKjTWviB
8yNiTD1GAle9nqS1admfjUEFqJqddel5HjNrj9GGoz6XoKgl7cuCR6VutOXHNEs3SUveJ7i8EQVn
qXqMXXuhVigDbeMFRJGPrPY8Srni58BFdtpU5Ae8zo92Gx8US9RHIHPAWfBLMMgdQ6uW6OzHIA1M
tFEOGd1yAmltkm5iHFQd86bKiTwyfZa7lDgwLDGxpO+WSL6ypHC6CkcCwDKaT2rKdL+Z36i0gXEz
4s9KLBeTZoU+/Vq+iUQJYsg8uLvKZLheCtmrtHtUEvauTQwJIDYDam42EAIaJpjVcmJUohPc1xyC
CS73ol3FyyHEzurFBpLhoPlC9WsjVot/FnP2gtJE3snUJS4a0d2RuuQEsTEYhymy3+Mi+4GPIvMR
xMg7sKVd0CLScsmOvY+tp4L1D+1oG7wDXkSfSOaLwkAi+QoCkGzxntk8mXTSuIwX49qrmpFCtyXz
FmyeLogcrxRZfJcM7dkqFwJtIPsS3tr5ycxJuVbr3JsVi67vSBwUeDtUd6qGkHEc+0d7tn82QPLw
ZcMFc1AeD0SQDMgAsgaJo2l3eGsMd4wRhjpZXx0T6cZR8bHOJmOxrTZH1erRRqaYFqLJPKqtY1yw
uGDNUJCnHJ4mfqpDbpd6ID2LUWWiXjrlWU1ophf2kdFQv084O1iYhafmoVhINadMdZYb/P+yE+TF
+LH0+s9QhJDxkAARE5y6BTneRNd4SzUcUtKagjol9aaXOISJ/DuOYXgltwMS1/porb1CUuD9JenH
vUjrxoMViFMvkRO/0NYzECc/rR1vUKuf4EKnzKry/dISsMkXyX7vjEzCM3kvIa3baZ18mAAF3xaL
h+iFRmh8cKSYFIDmCptnc9WJGSlJ3EjXeaQEDXp7M66qq44FNPZjcZUlE+DadWky1m5KnH1RqDQI
taxzK9Ou2fvth9isvZkZwBSSqWvNewhXe32AmN7Dv6MY26Ye8P2LXCx+RFvSS031ca6VTwt6iFeB
KAFVHuZBZWgFgQrpnmXDc13CPOvRHABJaPHxjhj9RoZPZakPjmj2EwR61yF1j89/Upf+AWu8dRLp
TS8DFoDsSf67KN5EYV1YCQUgw6kzeNGoLHrFGM7U4Qm7jY6AjtrziKj+ysmLezzHH4ZtjM+l7TzV
4MN22Ow/kxVSH/YKahurOkwa+1euXzUZLKW8sZ5alD00SBW/i8z8tIDyjYUmXAmCUCCDlHXDOjqA
EnmsQPjdtx0ohIIom2lB7JQm0oNIZ1LXQTGF5QxdgdRE1mrLkxmD9JennOBtfkvTSNlzytaLGvDp
4dTHGJ0NlCtl5dkI09yS2t1G6dWuRm0cQSLBJqpmqDsrTp48WndUc2UfWc6MGBbLaU7MUmP2BTHP
THTUaUKJa4AagPAnEep1qzLeBJI10ofJGXIzNF8KkEHKm4hVFFStahSURoiJP4JeAuffJo5n5QzF
VuaPVENzRn/CNubDuFKao65KdnNH8Tm3LzIZRFbSd8ZTwXIpjWjll6jSXKOBURgiYVsGjFa23BUH
LTEQc9MWmxpk5SbIIVS6qMeYB193MIBWR2HMmSzP2pNh4b+OixzOSjGH5OCOqG9jAo+AYC3eYLd7
PB27vCjmw9ymtwXGOOja05GDuvTTECpx2lnXIizCwJ40aRWgulbVDLdpgVszRLwVWzqdE6B/Hknj
qcfqnAOOPTDAtSyQ/xjKKXYAPIdz/iinGqd5Bq0xNqW9Y8V0R+w4PDXl3TS2j3aCRrd7TLtV1xpl
BE5CuBGpeeTXaKLWBCPkSk7Ej6fbi5e1EwKrHhslORs7rZRz1ybJHtpb7NP3vlXUyNyjKBN7Cxex
oaSZ1zfIrZVFUa4VtUBOFzKZAdCogs30QWj9zPku3VqanX2VZH8hZH+nf79fP+IxNftXgyrXLjT/
H3fnsSwpsm3bX3k/QBnCUd3QOrbOzOpgKQFHCweHr3+DqHNO1imz27jd28EidmbuDAH48rXmHDN/
b4GhmpJUKLePUQFL4i6jst2M6rMddbvBDy8peZiuo6DA9O75V9MgEo6imHfgBy82WxCc7rLeibig
OsJe5uI2Q5M17NhXrOK4S26q8pd4kkFuaAyjwWsVy4B6n231GQi8fav49O793N5M+J1MBCqfLkjZ
bUk1K3cYtl/JgmEG64FvtfqlBzHdVVO1uw7yzSZt0EWTOxhvfSXBmVr9X+Fx/2clwcL1SBH6n8OM
7u3PuCr/K8nor3/yb0Uwsl/heaHpeIHnPoKH/p1kBEnzDxd3neeT9uiZlvs31rL3h03skbuk8tq+
64R/SzKy/gjDUPg+CGZBKCc64v9FkpEVPsL6/h5l5CIp9HzXxj+IqtX8Z8Zu1qk5G1WYPhEgGJhN
R59h7k5eDq6g44Y05Zg0K/WROE10msOgZ4uTvQc6/RGT0LMOUrE0IpZp0X8OwWPIJJ2L9lwLwbpD
fAwt9seBKSu5y1WOlshlNvmXmqivya3WxjWPlX16HCpOv9VcSHvTI/wLh3YJvLCgiia4CCXUSYwZ
c7AqyNjddYs7tsbHdFDQwCJHfJe5ET01pGDteif8KIPFWODCWIn8J2+JIBinJ9U0KYDG4hj14mbp
ILjQsrxCHGuP5eB8Q0R0Im/MOMfIbOg3op9sHnOJh/KrXUawj0cPOZKH+aMeB8hllXd3BuaDbu6S
VWhmZyORiwiy+xHp6LsJBvik82DCy8i4OC0gY4gApd84MKJuI7UrLaIg6+UQDpqNYv51LOKWYPbY
3LSiLdcx78aQxNYvjIzlwCpS/fX08cgqyzed9YQ1LN9BGXvGoUcThZYyPmczWsFZYY1mddo8xGyP
9xB6nneYZiIYsiCe1483Z/K/rQzCLbbD2CM2rvK30ZEXmZj5eZpshYIT4xc4bP8UqMTdKNO+p7T0
LDQ/mdXqE4NLm4GtTRu3S3Kkz+bQ0eX36AUYyPTiCn0aiqw4YqEp3RJcqNWzPLvKs1d69EF0zHRk
/ayhdx4HO7uI/b3pD9aRXuffPvp/fBO/v50qzcTWaNUvR5SkI0zRga6KpEyDewpBWZ0eB61Fi8rC
/YlDdsK0PiKT8mS7V4tMzlsuhsej3we9KKlsNMZgH9ydw39/ehweb+gfT9MFddLOkcAZQyciMRYR
NXdhlCiPh7O2n8Y8y2ll2F9EmNaneRE+Ph79fvoQQ85+Kw5Bka8fX3y1CCMej34fHifD4ylY7Qbo
azf8pWZ8XIz+X1OmRdzwuEwfZ8co3c9OkTrbf0gaHx/i7585iW+S/ncal3FLvFzI+UPH4CxDtIcg
7vEnSEEjaGh0Tx4quIc48HF4qOAe13mRthSlXYYHyvWTdGsPwExaRxZ8+Q813O/nebbzpv5ZdKR9
bR+qqkSgOdq2+dc4MxWSlYrUDCPAtICF++QE1gyNhsPj6eNgAzmiFV9TcLpfJKoLy4r29VBmzALg
msBkJ8PKDpAy6ylDv9S2PKQ+Kfel7s8tuQ1BRdRJhcDIT4GYkFf3NgVzsRsfY6rHixJgjtOc/jkX
2+MH1nITfBweerTfT8OusvZha+4tvFinafkHVAQ2QrT0ygKxyZsS22cfY5orGHnTJ4u3hlPNAJE5
mIYxncJmTHez0J/Tog1PqZEkJzG/88lmJJuIHGevw2FIQnWauOAxvLmf666Pz60v3oJF/vN4iQ+5
WVKYyO88u9g8hGKPPxhSWTSffTMEYDqybbxZo3ybmCpwRZvdJpufu3ChQ4yi3rITuMlZf+sR+a0d
gxraBLYU01BZVro17KkfyLbz49zU1q4pegaG7WsemKSdZurDFOxLgnEZbIRfi5pMb1KXnsMdnor8
lBbmZSxSzAwNf6NJ+0MM7gOrgyTLYsqvNcMv3Hj6ix7njaWzL7GoEMBq6Wy6IgAoU7MPspdTQeu7
0yJCt5T5BT0bBiirIGpIqVtKO3tXySBDfEkeTUofhIEN+rE+rlGET1AoS1xXGAoueT0X3CLwIQqs
B7PP2RQXV1W54PnIj370FzKRHqfevlqNfg0SBPqji73YLKDw0a+2t5NifUPifmjc8TzLUZ3qACJB
q5PuTIPjQ7cJIiBpwJhOyh+ZQ8NdB+q7YcbihAKCRivqupXu0Dk1A+xWI9na4fAOaDjb13K6GwTD
H2PcXbtUl0hDc+Z6npHcaQQ4Z79zi2OZAaaQ5HLmKPHKgoQxN8r2nYt5R9qiP01TdTZavLIVEYZr
V+Nh6/DIr50Om6tLVuwmHu9VTFyvK2DiOCChdZtG60BDMBtcRrzKUQZy94DOsKqg1NMz3jmOcggA
zX5O6Apwg0xvoFbueeuNb7lw2LY7xq6vHDamkIYwgBNI5Jmk11u2OtgyYvBU80unjsjr2QU67dM7
tMvMuOkp4R/HPwiR825ExeabJqoVsQjFu64Xtp8vrZ1VodaR8EjGGQSRMzfg+/r4acrr8xIiuwPD
A8O3NW7Ky0wSS4NurYqBvhBw7FcQZt0OcvK0iQtmS4GiZV279aawUOKx2W++0V0H60tpvUodupV2
QjxJEDif4Ecl6lyF0EbZ3x4roHGmmf4g/0fRMYzojPnGVaE/tqZmWg+s54decwENZfKlK4Z6Y86j
T3ZSYx2h1EzYAMKtnXnGlRfzg/mgXA00eLegfTox/7BK58kvomeAvNcs5zP1zOrPPuy+BA0deR1e
x6o4CZ/rNrOhTCcyZsubBAdmd4DhuFQJ9EH4l9CWY3966QrLfZ+JBdpNuKptNzaOXlnTL5UYBYyT
arW184Sh6DQwDSSsjXnruK6USD4qL/ye25LlxFxMlqZr3OZ+q4pK7v3J45q0kCYluKi3bqLXpprU
UzjbbJ9DlznDMDLEEEyA8kge5tyFw0ADyfo0dibTOUN80V55Gv0Q5xFeZVw1G22IX1nru89l+9ZO
oETZ/20RGmTHFuoGI4US8lY18HJldOgcWDKRC/WhDg6tYesnOwtfeaFPTH7UujPG5kqMHjOI+Ij0
/qecnM9zHdvwsk1sqFGwFebQrmMHxEEibsqithw84pF6Bn6rtsD1XEQj23DoxbAcfwGKoGM5mAkJ
XgREywVpAzORkpaObdv637Qb3aURgjE1m2sKMXdL8ANt/8y69ErfnInIQlUy+qGN35oM0rqhfxNq
gwr3npNJcU5gF7Q+QyKwyyjqsoF2vkUggE0O4LoNaJxw649XUdBY2waP7WrQ3acxm9WmvqfoD9mw
lwnx1RN+3y5nLqCMK46Zr67759JmPbdRA8stgSxqctX3DT3vIsueRp9SxhQxAzQq77L7RshnvvNn
4+tcdjvaugBYyOVVsyAiJCH/1A8/JQF0NJV27B/grNXJqA6qNs+GhsYSCvpSpFL9KEEiHfkgGKzJ
e41ZKKyN9mkOilVurBNfutfFNu3NNcuRQZyVAUZ1xdh12gASCE8DbiSShxlFsWKfJ4K4uD2pG2sp
XWb11AYNiEASBjd2afPBTih8PAt7vJlWBz+VbHPMYZtpxvlygauNDpQed6lHHs8fj+KMP3k8HUGh
dJNBSbbIwB4HatP6r0ePpyyJ0Ay78kMLXC9DURKzWSy5Exj/N39JgpZK6h8yocfTSmn3GOtTaVPv
Oawmm2aeXh2nhUMo4eu1Y5eefeUHwLFSCNlLKQG/JWeXBNu488gmTET8rsv8ndbHtMNqRCYKybCr
xqrbnULqH1uw39LlMBvqXwepNRVwQBl0KPmWioXM5wv6NnZHP7dIbMC8TtSf8uVAVzAjdT29tKJm
MD0NX7PYmLaOXeCxGIb948ctqsbYt8kRgMzoVM10wgwyndhjTKcU4gqaiwVca+ILCQL7x5TP3TYo
BfYjK63d42Ce1GJj+X3ol6ocAYi/bOuuD5n341Av9XCxaDhJJsJp0sA/c5Z6uhfuZG4fz0MwAzu8
JPeHtrbI2NFgyUNm6yyOI/kf1a21yAyjnVgq+zHroZnYy0PuXQkGOApDGs25rubb1BEHlwrr1XWq
D3LhQEdlywxYm/E1HprrLArxJuJoLZ3gySgqTu7KMu7ST3+oBERkM1b+eepUBR4VREzUS30LlkOU
9D/n3Mt3OS26kwGuZmvR6qM5p8JxkyMJ3ScRjjf0W7blfU/jqcbUAJe3SKF0ucspkoBo3E8EWd6t
YTpEoDK2ZeJ9VZUAKDhEpzxJ4xvsBLamBdiJzGDG6Hljt+ta+6tmy+VjGXu5sDTUr9j1SGBoP1m9
jN88SGBAT1OXzDdIXcIt3fch8rKTB3nXItodbEJ17a0ehXlex9ts2S+aji22ArIzOhoLr5mK2/vo
4fPXZqX2rXTPnHlkRiTcMj2ydbgqK5KXyOOON8JI9NUOp2edd9faq258EeEBNKx8EtZPp2uzm2iO
spwxAWNS3TglDfKRJX7VzFgBis6vdh0p8qumTqe7nBO6jx6z1Aycdldp/VwoVG7op8AeF+z/OWFW
7mjQr2e0Ao2VyZo5F2cjLtqjboNNVAqyHKa0ow2niQRKgeskOpXXzkuCnTm2P12mOXEYR3t/3Tdz
f+0JtER5Lp66NCA/iNHJSmIVg/bMS3edeE1imnWIQ+CS1PfAlU3IbJgVuwGD9OTTfXZz2z56VQeM
b8530s6qgzFGu8VyvAXFmWIPwtEYWtMTBMrPfiCYrmmLRBG9MpjWPEudwODN9Nc2jP80ysl56qdm
uBHxui790ri65LfsQyV+pP2cE48DnGdij/UMD4D1kAiZgqplT/kAUKPMz6U7UM8F69LEBT2hoACo
MzorK+NOJbmi1sqxCK9ax56f3vu0v7iTEjdpG2eoS9NB6OJ7TzjgdgohXyWBlDfkDfEaCp9+zpq4
PAws0iMHds0EKOJPMKkotgP45vXcWtaxzT+Tmsr2pOJ7zV1YFqB/sDWPEdOETuJR4B3Bge4AsMp6
2CdJACur4dWkVPAltxkCYCfUj1nEO20RxmeIfm2aDgfVyE8VkbabOesvwEqMLHoWsfnS0KU58GvL
LekPKAhAvgmj9fclUV+oMcatlensbqewXNMougSRdrZTIU6IiZ4zU4+MDf2RTj6P2KLABjekufG8
ttzn7KgJIZI1+56YwdoUHtj1XY2Eac+UvwxS0qaNTIC4OC/xnUgkZoOwTtU07ESVqmsoGQ/QzSVK
bNoSII4CpgEuaHvhSeAMes3Q1LxYsV59ajJ4EX31PSdNF10BexwjlncV3nU/mlfTGt4TojZfTKRP
PddXVSU7hv/mbSADccvdlRiG9ptlzt1aeG0Pz3hxKdvFfBwX4o89KGoyIobvXR4Xd5jP2S3vvo3k
Ka6x+rQYuf34rZ7jk5E3wbFp+RW4Y3+M1iUfAm8dl4m/hiNIpztuYTsDt5DDZK2Y7PTnqoetmFvO
JVS4X0K69RtpuQsBLaq39DrUwa2MH6r2Fzqan6/N0vvI2mo4uEK+qj5sb1biVkclrLfHjRaH6EtM
ju2R6NHxZsmC7f2U7TXZg6e+bNdmVUwnnKWcCCohlDWwnkQ6xlcF1MCpuuIpccwbq9GXxT5/KgP9
DFnCuqaMzMHTK5SqLvYbcg6g1NGFwB0HJSfX9c73w3duNPnRmuwjW+DvtdvmV/JCmOVjXtxFee/v
j3MI/0j6dbCpRhv1fqJ2edCB9zMDn282tThjPmeMOigxQZ93tnVPs5A4sWxwNnSNQd4WhgUMB01D
CF14U9vtXc+jgu4DlwqTifS/9x7CmM7bck11BFY06JmrdDmHKyIMvonRhIHfDIe4SqyTtr5RYoyH
rJyqA8pqsEJJeZy9IGUI0TW7MiMJ3Uj1vmyqQ5j7PyVl+7uguleEDK0Tw/CulguztmgOUzl9lX7u
rqNlREOMgl6LrkHagkz0PbsiZjvK1MtvQ1a5z5TXw3psMwn3BzC4YWpIdnb4i1BLiIseLuc2QBbk
ewjVYgM3Erz+Zqus8m2hq0/zRIZyMmbsaO1g1xeE4emULNzOpoCdPap5b6kBGuB0u7G1b4/KzOwZ
sJRuT3B31X30ORydBMnSKXSd94b7tOhVuXErhZChjhkeMpDasJRdBlQiF3fEYYVt+BRRrPc9fWtm
YcyvZ/c6E4RI08fYZOlc7GOVf0fmFG4KKNs+WQvYzvuzY4hzKFV/Am8AVW1uV76f18fAldGbwnVH
guZXMc7Jecwb7k8T9n0zS4v7QI6cFYfiGpLYDow5oObEc21a2XzywzPe9pa04BsiMZ/CFzeyGwxQ
3wjQzTo5HmhFiUXERegcoErwMnlyy11qb3LIM/LGAFksMaQW8hpVF79aU6JCCMLxq9sSrJbVWLMb
ZGypx2Qp0NHbPGUObU1oVxkGw2vo+zQcQvOi0pmkd99IiNnmlaRpyK4VNJBn/xpmU1/8bgnvWoKw
Ia7+wvNC28R2jiOIboQRKQmwhWDNwO5HHA1tZFIut7VI9Vkpg9kWRA5SL8v31jT1XTnR3RNfeynV
J8Ewa1/NzKj7oPse4KMnJy7sbzAUlgm5657LbtqhuByem9bEseeWzJstEe2R2xkbsCa0PzvrpWSh
ixsSHuIh+TSRyXYaGzA6pFSiCIqq5lwgCO8GYQD9yWeT+EEI2HCXGZ3aYAQrQk8vDI4x84YIqgs0
lLUl6HQtJyxciE2G9qn0an0VYYf2q6w/m03QXqoRl6bPq9cGJEfloVcmBt465HP0tYD0+T5xIZII
wE3WDfWL0Yz7uTbiVxmVgLBgyhUl8w9LWmxAO+AjBN5BJ4ENMRaj2ORsbQlyjUkIZ6Eh5gkJz9CR
W4LcyDmMIIbOSQspjmXe2ES9Y1/T5X/p6Nwuw3cW0opiPnCgtyBho7vuWm8OsXfMm7txjXTRY/vQ
qFMqXyqvDLcl/ynK/84+AJO9EydQ3YL4pvPWPbcZWTN9k+NzzPJny0hBJYx8AX7Yu4xiDbZAKmQB
YIu9DiboBfCWQdwioaMxsR9FaByGxu7OzohpT3QwDIZES0ZBvnUkCPu77VIUWUjX95HhRje0c/M6
h+J4oCraOWPMJzJ36TYl44Ro3AHpNI59ogjaluD0edj4o+GgWDDK/eODtpJs7VjWdDPAFnpOZJ59
BvcW27OBlWgu052QTXDoveISpX77bJk22AUyqtLRpdX1pyHCZl0G1ZuZy/ngxo6BASnE2GD3V0I9
vgz5bHGXhRYdaUFHsVCzvaNWpkHaZZ9Fo2dI87NziYoi3DdT8a0vMsAlU+gfwsHM6UeWTE6ckoQ0
igvwuyQtYos8V2MFm6dGUqOZWB4zvzaPrsnQqZJ31uT4HPRRfvUKscVzWd16s1/Ey+m+1ikbQzd+
iehtXktENun4GeTjeAkyJFZe5DTotQHD537IJq0yyIeR/vlxCNpB8usQ+ABIKu5uTU68QEFHYDIl
ZFMELYFSvn+1U68E2X8MVEqcm/S+AIoLj9HyrPflF835cGZTP9DA514wOt6nAsbprSEQ+wZc/qWO
dXuWaY/FnT3r1s/0tkYD+gIBa3zRIULpUr2EAztVjCrtvREftR+qs3BxtbB5sC8GnMH13FQuvSjZ
nOfUkscqzMZNmVtPdgIWHFg35/o0o2nQs7O3hAX2hy9unXSwtg0loe6YAokOA8thbgE1B9SuIfeu
NZgPiVRwvuuO67eq9DeAkOkBky5qc9iVBnKxaxiD8xeJZfFb1fdRu+JZchqCqDVfB5KRQT7fjLiy
bux5j7Pps6kjmVsMM8V5Tmi6291DK4AmW/vmquwU7ueoOY8xUrc+FtnZKykbl+iJfArVNWg3jeGw
GLA1RY6abcrMbY81yRjrIjfA6CNklXScnoKek8gZlghceVFt2Vx9WoepO9qbvHbeRtc+120TwBaP
0yPpOqT8ND3DkybM7tmELs8nEiinHdhlQAtEWKXHoijp02BchZeEChffV2ehYmWAGa5g/tBkLhjx
9LZMoaOXztb1qoH7R8h1PXi/kIv9NKUHbq1EhgdJfOyG4oYhkhwr2S2x8I3auu2MtRdW7BxiBEho
TgNqRdY4ad3vRc5SL9k27cbCWRpuDUkORr0PGgA5cKrUR+G2OGI85Pg+8+Z58us9pPx0ZeYjiNy8
fzEDhTK16nmtmjK9DhSE7zC40MB9iy3WkjwqmfXifNl6Cv0ezI6uqY+kHzhH9tycHIT2GpOr9oVL
bxfJVsu6VpDB0QTPvaY9Nbp4uQ3DEJsJFdqqVHSUGqv76cS6OpcN+UOmW5HgUEJwY5HpVPep9Kov
RMojp5rGr0pR2QYasMzyPlTQuHtn9j+NSckJjCvoQGzyexIMJPwR38PY7T5HH54WMUL4ZuYWSCJd
EjK59Rk8napevKElhbuiPwNTTDdjK4qd4arTP8ggv+d+j0ePWWAcqbekAXFPN5dmb7H0kgBiK1Iw
IGpFjEarBFZqMJBDunTK8OPm3AmWfLUhoy+E4Ya0lkWD8HguCV1jaAVwcw5NLPMjTVaPDD5rTCjf
hdAn2YcoBMWSSEB+SEzEODJyIEy/MSLUUCOJLIiUVIo0wSy+Fg50AW0ah7C9424AFLagS8alU2bm
ob+K4jpcd541nmIb1FbjRNZKyh6kzXJIcnmLegBeBq2aE+SLYSs0J3fBFOscIT1fUdI8c7G0q8Fr
Ptx5tNmzpAlaq6iuzjK34jVD/wLRVEAbw7Pq+jxxhfhJRpqFAxAxBn+/lrZsieOApBLOrLz2TGAh
fdB3S5JvFEtQ+KHD8hc1HYP2JBZrtiDRPyEs+dLke7y7x8FwCPrLpur9H3PoyKFKytiNuDoaT493
/nhUoeX+29PHH/j1JDetwySJ7SFVcJuNp8ej4D+PHk+T5bOqbPtt7htAW4WzLmryKbixY6RyUX6N
yyEsYTLmjuFuhv8QUVxWr+NMJEDgM+6c4REQ7rM8rHMmn4/D4+lsU4xKWeGFJ5tmILH03MWzSR3A
h7G8tnnpadLPX2QY2UOkkHF3pqvO0JhpxaJwc1r2fUGy72rzszU5xjZZmqZgSLtT9uiXUoN0pxBr
hAplsmuZLJ8KGxrG41G2PEpKclYI374/fsQgUR8T/6Nf3g6BHv869PWQbMYBNeNvlkvsBTBtyNgq
IJyCoWq+DQFNM7Jpgdz3EB1+HwanuijbavdkR6MacQfEf4+OMMNBaxuCfj8YS0740smECPkkgsza
/d9GPVKWwWb8n3Vdt5/j/zv9bLuf039pu/76Z//SdvnOHyHMRj8UDDPRavnuf2iPvvuH6/LzwBY2
uiD+4N+sRwugo+X7ge2GNiIuAYDxX6xHJ/gDdbVvmvyJKSxEYf8rZZftLyzHvym7RGi6LP4BeVU4
NQRDyf9mPTLvAxSm3PbQafw/yWRc557gAZoNyVq27bju4lSsytaBvFQkb0brRRsjLWBcsa6rLGIB
C/sXFTfmRvYyu5TEfK7Zh/fox7EA6qAL15IFfddpZKiB8v7kSovoipu3ttLuDuOlc4pc74h8IINf
69V757Mci/aMGoLIjQJvTVWoFB3iUOyECmEN26yBYUo50nyNLPmtZU7+3AnCrUQHaapAJV+12QcW
ZDS6jM/OkNqjTdfBAc6lYRD4SPwAYPenoOz7WzDkb0E9Xyd36PatjrtjDLrQMM2P0KU3ASeDva6e
fqVINIclWVfFWNQ0+TCGYHjQ0TZWEcoAzQY7DdmBl+K7Mco/GyeE4GgGw1ODdrQmIefY08TCbLVC
X5Wd/IwIAzDJcn1tUcNWtiOvsmX/2pkYEIJuMdzoqmDGyny1FeWbnJmmNUuOqeuQ1yEa8HHcxPdI
1d4n1RaHctwHEYJVe+Q31x6JFvC6Sjq/AMoqTFmDEX+OUSqsujZ8az0bwrv/VjVywhmF4SBh9oZX
0iiTFPcpqa10yZBWWHBfKoa0cojeXIvwBsag9bZU7hp+N89as98mk7UewpAf8yFC5RMADuNywKdr
/4l/Fzo6+m01kVUzogRUTQ/xuCcNBJPoupIjhghd7PyaX55H2Tl3vC99qMq948DC6auXCk38yiD7
bN3Ry0JLnXG7NgkNXv7F6PkGWmMU/fR7MQXCH1sVGmF373YQ/aaDafNxtOGyHtN+Wg8C9Gb7AQaG
LyVBksHrdJwq2OhQHGY1f5BjuWgO820gUQZTzbWv/bJ/T6Mr6R/4mGn7jqNV7aBGj5vJJS/PsaDj
QPs92ewkDI32ZBr4eIfi3fY1WTWtR+O1doD/naaAwtTBArWdRy6NmpOOIdsF9A05htEhmxuInS4l
zvxha061VuR7zmG9s3M7WgPW7ufg1GN7BszcHB0G61KHAbqJYt7NuDJKQi6Fj2nIrvCm+ITZeqNj
3Cfy58v5XonAP8OfRATd5ySbo990O5/4NdLAspCMWsYLnPPD+M3zPtfSGl6V8cm12MXwpc4nocgK
bxBf48EILppRwDabk8+qk8bJGWdajVPsgXmr5LaA544drPpo/GznI7/ea6jcB40Fk3k5qOrKal9j
TgUa4SahiH2wI8+yxRNo0uG1hr1X9M/Qie19BEdgRQqyxOLWz4DO4bsmHlrHliI8wroVOmRhplm2
r6LK2ZO6xv6Zk4cgtQFPo4HM59AWZCxBOk+GJFjnDnjxqWjTba+8TV3RTZ/zjRfYf1q9+9w63EjS
Nn+dxjm+8FJoGj5NBea7Oii714CWoc9AgKE1VUik4NcFfKUbMAk/6YGHG4mAaTUytGFLMrrMob1w
H/k1TjMELXGOTF/jIYhydLEhOu9OdwhqrKHc16ImjWmEQFHiNh2K/BvgJsyOk/xBZqfEFUz+L15x
JAo5jcnFeiRbfFl8C2RTd8D/21IbO8j5g2Gpg/gVB6TbRiPfcxDOBPhZJySCFr6vML/Am3QIjUqy
HfA7AgStmBKqnrcDmpxNXgUfhjdyiqKWe87K7TgaPwlgf2cqSzC4MRydgkld0nUm0XL7uKl+BvCB
66h0z7ZpbOm2fjN0wbwwyQ+keTKZ6tCr2VX2re0M+gHIbYbU2dDkGzih6U+6NRdQa2f3qsdcLsj3
Xg+6qJAJBTsMM2dsIcXWW/4SbqqCT6hE8FUwwGnycJ8hICZSBPcYOIKtPCAiLf+0HbtbI6dBJYVn
nLK3eAtwv+xGgh1Ch1OhJOH1WEbY7poUXzeRf+qaWeEtKCANjmMkN6Kqo50q2fFWKUHjOfm/mzGN
f1I9H5Rabqrom5PhGtfIoQwDUZLBZr4Lpn5bskffjB6g8U6LfU+zb5vFituWUUbrsopvmQl/3KOp
CIks+JX6Bi7lyh7Ik/a+UEhiBsdEjPkpxqdBz+im02ZPS6TbtgVMAbxXFt0iZFqKAn5HhkXzZE9E
CZS5cYjb+jnzRX33ByO9lDl+1a5YBpgoe8PZf9bKHI7YyIxLEDenAlDtc0tPYilkEQoYzV7QJH8e
+ulGUdicXRIgdmUa/NC4UmPDjq5Tn+h9o+xfs00iUlTwJuDckymWNt216cr2NGfcmnouz9IWCERS
9KNNoM4MU7+YKLx22ewup8GhSIg00YSjFkguiSniRq0CDAiyuwFf73GQ8vemhnudfzKMhOu+8m6J
x17P0aYJ8PUbq/0C7+Wv6WJ41e3XwVxkLNkMTJcx+2o2m2y3KJLWfpW+hHOfESx4Bb/c7inNeMNp
8t41bQL6sYD4bJLa9LgYGekQWY37Ho0nyrNEg1iOt3VG2owYdAZHd1572vqCCxj+fx7e/EhPdJc/
7M6gex6SGzDFxbqCfLI2+bWcxSAQU31TpQmV2ou+B0LQeKEpu3bGIFqVDMiYjtOU4/NcFb40D+Qa
vPQGfjhHvfra3wsvt9f9mLKzDd2vs03S3GgN+OqRu094uTYw+/U2ECXdkGwYcI+gwWrw3G2DzvrF
wiyWNqRUk7HDp3QrpIVrB75e2jOKt4r2i+P0nBjcbbOovnRWNu0EHbn1PFnf8C5+qkRoX0C2PJYy
Jyn7kw0fhI1HunZHImUYv699KydczLT3peNFJwthKmmsRMNMIVnGqbFL5ZcuNUmklIjEepUQvtwh
ZEqT3RhOvDE+XPIHQMwsIEtaRkT4GAORfQattjRwXWi893bu22tluTuadyczSdYdNzlqE5ys3Bgw
IJGTzDzEshlzLYHfk3lmLUzXcsk4rREIXIgx4wtVIxIzmDULPmI8sigSsV2l1b3t7Aiu7RS+TEH/
PZjFq1dHw5PlSjLhZfBSlK9VP5GHyxzsnFnpeF4y4UPlXirW5oK18QWtAaairA8P6LKcPWAdLHOM
IlM/faoFfe44m7mjArfB376xvWh8awMnvGSN84OG/PxK9vSkO/NV0Z4gJfvtcRhr+T7pSd5Gvxve
hC4xBEzxcIjiJkfTZ89QFiNzD1+9ggyNUN7jN/WiLp8Ng4W+Evamwm3BPRBtVN2UuG+BsoOkM1m0
3eiNJbG6iSgyd4wuGqBm2n9Dng+JYJmXBpIpHfxrTOyR7V4RLnzxtBturXIytp0aiUigIxcu8WKm
O7lvUZbtzJLh9l8/WiJ4ytEssQbgPU7oEGUxF0fXMIGtCNPe4Ick/wsR89bJFf2OpNfvlsHlayH3
27nAUKjDQVZPScaEiy/X7kl2bL53dehubG2T0k64xSquvfQWFvaphdk++PMFH1s6M97zdEbIromP
iylGOqBgKU3Qr9W8NfjeVpcmSIIXy8LnKrzhPc9zH55lO60d1MnaFs/T/+fuPJobB9Js+19mjw7Y
BLCYDQk6URRFuVJpg5DKwJtEwuavnwNN90y8XryIt30bRfmiSAD5mXvPJcreR0CwNZCKthND6hpg
1FF5YtnqqX9xiKMKpVKMxTIflAKiSFAT0xDTmA8Yh+M6eyuTpTu6No76ypDpkSMu209gNchLRcZo
EuWVTvJQ2nQA8dC8iwI0DHNXBJSjfeyJjtILkbIdjORBHhp2dkBCkAOGJyusX9FJzYdCJLwF6RGT
xKESvEMW5cKx7uzhgYbjVgMtqCyfQ4/hfzRw2BHRjlYvGHd5iwI5zQJ3n7tMWYiwfakQiO2nNW5O
96iFvCrZQ9pe7qRtfZU8KCDj9hYTOkLWsJieB+6bnkU3vj3d7nFsuqitJK5K8O35e8ZaftOhXFsf
rHKH/xaAuwi2yzz0ZG8u8Lzm8Xf+oYhQuVGL+IB0zAMghnvPecEGhbnZR2rWrxUKyfT3ne2/MOaV
V6nrA7Z23Hai37lM+fiohzvmx1+qaJ0bj5szDud0W9hoxTE015geku6ebmq2QAgjiHWOowFlvhL0
lX7xt0ohicyCW0DI4hlp48H2llNAbcI+Ey1v4gR/sEu9mCbdZKVmO2JaewyMYG9U0w1caHWcbW5d
DKFZyuDNfU889+IkCMjJSm+iXnUkIy8aQyWaea/On73Ueg9aPhHkk8SNoNh0gsQlWj0BUgNFIB7L
Z/wY90aH/0rQrGSzeh7rGOPw0v9OOHfRA5NJS9TZdvTt90DSoBatSHZ6bpcNEMICD77/sbQjXexs
DytfT6PTTh6FwY4Pry5buL4g0UfQRZjr+simkOC7S4Ac2flwn7HaSibDP6kA9UXiPElqE45Be7Os
qugwyf62CRQWpUlcz9hAyBJuTvrb9yfv0JeAg4C/zkcya8ajzyuOLMHRHReoR6u+NjfbmckWDkva
28b3d6RNQSYf2PYngY8WC2mV9nw6qCk8d3PObzENtTkkXkYdHGI4MtA3yKUhCzma2rA9h0l7LyzS
IabG/RnYDrKx1H5wm8Y/FqRAQZIxTkr1l9hEPSDE4keuC6uiD/3qOmlxlTNNX2g1n5QHvwof9j5S
UEbcRx9lH8Sl9mz66iVZ4QKUcNg3XYaqZTH0uH6Rv2rXeEP5Zhwmbi7cvDwuMjvlxK+q1R0nqFoQ
3eaFxUNSlTYyGyIeaoyjB6uAvySstNrmfu+jCLAvCrTlvdd9CX/oz246XBwZsColJbG2RfpQ2yQf
UB3KU5jxfBikDk7DhBCA0dK09WNK6kAa4GKo8or+IgwiaTiPTlyRMVeodYkNH5KSJU5Qkci5t6YR
0EzLPTowLHYdGVFg/anz9kujxz3xACaGjDs2SkeqMLxfqGVzBslVaL548lfQuTmgl6E+VpLUK+0R
TI2o42TW9aFRggnkQG49jYyrUTwzbv1p11Z4N4eYbbzJsfdFylGeDFSNbuw659qF4mUP1hYD+U+8
+u0i2EF0TbNHnmQHT8ugxNHFnbUru4AorXQmqimFp9qA/BgxtG3QeO5JBuru5pHYXhBaizqXBY9y
qjALBV2bpPjU2I6THC9ZavulCg86TBPqFGKtG2VdCllat4cVNEbj+sbJ9Xdc+BbCIrxJRwD3M4dN
rri542RgRDUxp5qDmvAGEL09+kxkKe4zKQnkp7mU5Joctq09/yBb1jwMZLtaFhM0/GYUDPqPa9cG
d2L2EVOAs0kOD5Qjn2PfqK3ncLCTwhd/IK9FSFFjAnZKmglPoftxtPtrpA8f8qHbOaIl6SH9ci0C
IOxgNiIACbgxm7ncOQqbUE9pSOu3a1gl7Mfh6vnDM6SXsyjn/Aj8rYlyV/U75P6PIJu52wsIcKnM
3zJ8H9BlEhugQBHfIZkH5+t/aN/sfhbX2iW1MG5Yl5Ri6Pfa+JX2jKVU8mE5/AMhdf6hNho2MKg/
Q/IcfJBf0Yj4Xo90r8IWNAdJrveBrGlLGGfhtkESwI4TlgLfgaUpmhzIbdNsGLukzL/QbIZb22QU
A1/3jOYnXMOzCJ+113i6Nn5ZPO1uiWP+8d3F5USuRIbzEHOYHXSyDBHihJKY3sN3KxGomH+VijGV
r31nznv80SEW/Pku1bcJwsXWaPCcKPw2Cx76SmEKS3JZb6kmusOKRGrXuh8IM1eRjM+0Zx7kEm5f
SVW4ztBMzY6nYlRDoHV7xHxO4hdH/07JydqISown1btfkC1o7yfzjj3vuK3tBqd4dfLLZ8Py3rEz
NFtWFOG2lmQTE0iarKPKZQSxhb6YVJpKPId9gZRoGiFhIGE4Jq7EnuYn5yGvHuMFxX2ZoulCrMaK
o42vJY3TZWSfcMBX/msqh/QuVuUzppLyjJHjhhzsfhhT+75TGCJ6Gu8dUxKEUDNDl7BIlyc2pD8G
CSZjbTVK1Z5VNgfnRgykpTVy2g/WgJW9LUkYQWiC7v0ZHcVu4hpReVjfJwva9cDyzv9fLx4cjzyn
/9vi4S3rEiQT/0fI1D//0r/WDt4/LB/ZE74Yex3tB5jDpz+q/8//MALnH8L3XR/TBPkYrCRIkvrn
4sEJ/+ESLmUR1OII8d/5U/9aPIh/8KqcwPQFewnbFv9Piwcbm9C/LR4C/n+H5YZgJeKZZvBvIVMB
itGmWRIks1reRGjJjVvggPDvvT5TaBDwRK8zYF9SD2v/TPpZ4Y4WY0HvX0vhZTXJTazcQNA8NFir
LXtmTbv6Y4nlLY4j0JfvPWLVGq+Kcd8yGq/aWiM6B0qeMKX0K+ftYNJoijGKrfnJz9aDJ7iTpnoW
9isSnxG4Idwvv7kAzxt2fvpQ/NW6+9HG8ztjPXOPL5/gp2T+mNRj9tZ5ysJ9gSJkJFLZbj9o3L5m
Uv/uqjTc0ps8ZTYjZIUOOiBlfTRObBYUkhtfxPtE1SywfR89PlLRLdCalaWZNFt2yLh0anElZNC+
U8D2joEPHsIDJ0HLQMaH5QYn7bqQOfwMLBDBtiTdkm5Z13990jS3FX9ZdiERpaHF0HogRXcu4SQV
Oc6htzL8ze4KQdZ4ybPwdbYcetV1MVkq0Pt8fE9ZPHb7xMGs/O1YrhhRGFgFTW9Gg13xHG+GBOw+
4wrSkfQ3727BFrHaeA0zdhmu36E5TRna1u57bjAB1Hl26FfjM/M9/vyq9rYD5yeUKACD30EaRu1d
nI4TpAgfFzoggOmOIpNRu1Fbv1IF9OR0zmorUqBGlpucx2y2qRIQjnQEOJ06GFL4HRH1hZELJ5NP
yfoY6Ks23xvnStlvmBLhvqwebrr/8DSLY+bzfiN+TsiKhGaYl3+8KXyZUpRjSfNbB8ZXip9nT9Ih
EI94YXDIyLFcTfYtw3fPOdQBmMbVk2JboB4xLNytqaaZVlBqFpRrTLqeGssC7ZeMBMVXFTEHJrmM
qFtOWBbPRUcO79gBIWtE9dzqXO0ba/maZ3vafS/0w2G8TwTemu8FtTe7qI7svKcKwGv9/aWr5iHS
Bvq079gQUtxsGixGMUSD9nf9+oVJPluf3Dt+W73n8mfWhT+JSLmPO8/Y9Os+vP9VBCwWetTrOUSr
SLE7iKpuZrpKjbKzvfJvtS6nv6+RTCX33M8Zb3Tzu/SrH9jdYpTKlJBS7Wbp4SFt0FJPMfQ9w4cd
sX6JCSvIFj0dvDXOQKW+vAPPrvHYzRVZ7T6Unm2OMHhTjBhjw9aPnPWNMSqMeFX3WuT9EZYYUu4C
uCVYUX0X17l5F1cJoTArL6DJEnVuTHXr8G8edI4RVORiz8n1ICXFuWByb7T5oy/JSVIeM3mqWR4+
yXQ3OQQQ2S5hSX2pT30T7vvE7E+LGEhCQpLXstWlkwUMiInG3JUT0EpFXIc/wEwTypVsmtjf5yNp
U5j8rlKutneRMIkcUvw26+vMvGc0kNN+bAaNV4JPCD7gIQbKtkun9BOb8LCHTvb87XzvKpwRUya3
+rdZhDO7Jr5AQNgE01PBwnU7QWqCkEA9oNWd4wcPbeLz1pIdUDR5daK/YgPmL2TicaFIoI9RFSuI
yUN7h2AuOTCE3iCTAyeBDXxYrMeE6GZk6it3AhPf4tvZHuzsEik0tVxL8uZZ3NrhSOR5u5xinvJ3
HGyOjdN8+NLr8w0XMluHysOmlci/c9Cv3FPxB4XkfWMA/kPdfldJ1yLF10uefcNtj0nCpyCWtbqZ
Y3RuKoBpF1bo7UVN+6h9jQYwo/qiCH1OsUnI1LoWoRLRMoOctEVoXL+/1NE8eP65zuQvXmvZ4Avs
YEI56JMqW7enjhrQbBP2kU4d33yGftt69p19rvT600yyy3ZRsMb3wFanV88YJHLA9N5Is2pLeyVe
qWrKffYgAQGdytIeHyyZZDu8sASFhnrB0kDOvLm4yY09LGMZGxxXZ3odYSoN6lbhIR0GzgthaHW9
Oom+DYanTpVUvy1sGRue7yVD27Z6sRt8NhKt3mtuXMIVQ0jfZ52qxTRpFVt56K3plwC2vSmcoDia
dGPP0ncePpROvK8sJg1a7GstgSNOOj93afVGhZduU+0eHRBmpwCh/bbIi+XeZRT1MFfDJRf9sxPk
yW9dZW+uGdu3vkh3Eyatx3ZJX3Gxlid72y6YlLY+Gqr9kHPExZby7o3G/6raUhx7vGvHHtDb4+Dc
ZDoOgAtN/e5YKTVwZTyYY0aDbvblASypf+Z84ahadeh0AzjIlWcCy7KtvdkQMh6IJbiGHk+BpjOd
vYuUi01f6d6bS168Zk5+QG1a0yGO86EV4tm2bMh4VSVfYub+bNNHwaMJ2uAol0/dBPxXXdZd6yX5
teDnOeqsdZHLK3Hm0dlChf23H05NLs7fXyy5vCAUbw//+0vffxgW8D//RBqu/8L3z79/x8383yA8
PgdH63uLncnB1dBfkvwtZSHv+r+KwfEZETpUDV7KgjDErIBBw7mQcIn2simeERdfrF6pq0Hzb7V9
/iPBM4m2txzpeKZlLyeJw9/Pu0fUJVvTdtMDjxP77P3PF3yR9hlfG5w3q742UKLQDFn2cW4HWqsE
8UHfGzPBzWyYxvZJNN3ylDkpPrWEucb3T/1hqSLFXS3nDuJtV+1D5O9RoDuDSYPFvnKu5mO/mMx7
koGFJjwCDhrzmATZQbmg51Lhd9u2wxpRu7yaJuiR4jqR1bAGbwL1soTLuEt6lGjsVVRk0m/sbNPL
djVWQ1yd5VHBTMh7L//AUm7Tnta4RocJrF8ynFKFBJLFWAHh+iDxPZAdbZCX84pDeCbH4Z5uCWxo
CKC1UP531/ImulLeJ4g1Izt1/X1Nknn7NTGevjFzqrZ6HH9b8/iSNoOLfcY7Ogj6d0vm/pFm+Mcr
ZwgdVvVrqMWXpXs2nl5TR7aOQTq2aL0CNLqWT0XATM8GCu5eU4vhXWq/u6qaTk12DqjZbrUmLKQj
+C7v041pYYQoxoVQ6gdp18uPONEeoAxiA9lmVrRZwSlskuVE6Pj9OA5vjGzKneWGzslLm6unjP5s
GJO96Tqr3uk+CG4NecsqtE+Jp2DSegp2YsHDs/WfU6gYaOP2BmpPEL4MALyRAWhnp9EMrvyKGcaO
3BGoXkJNJwx1KFzesIWnIv6c7qfwwa2nzAZ2qeNuuAD1U21kz9DHGO52RnwY3qHDAWrsyDTvrDbi
13JY5S4YQsDhLMdwbU/7pPAovnvQdigjGcpjYUztkakshVQUVzxPaz0F5A8NsP4Ej5rR+pS6anaP
iCx+jMDEAa427tEYbEx6mrAonHIPBY5RA0SdIFABMVwkhvYWqyY4C9MftrYRnI0Q+yLP1uynna6b
bVF+VAuxkv7KIMpkitvIye4CNuwcnzJB9g14ruuouEiaUlfLpM4K+JbIDox/Y9hGGN6JFfK7gMww
qvw05v2tDrTzqAwULTIwGA05lDdmiCdN53zDIjNMICukuBW1lR47riZoaxvTX8Xr7Z+KNPqtlUDs
wa4QSTqXRzfBYzyVXX801vWfGWbeJeQk2PlwRHZ9YH+WOtx0MrmU5L0iR1GMg2BppYtrXu0ivs9K
EyFpwFjGGaoXj1GsQ/zjfhjc52wKmo3s7XOXDSt5AY2Qxux9N3O9EMoJtljUH9Lvq5tXcVHGNB1J
uy9BQ+PYQN1C1ug1xI8x3CnMZttZxssmwQUxLsnFVix7F9CxvQDrq5qV61hw3+Gy2Hacb9vG4Kpq
WgQE47SFMfmDUF6E+8vnnNkfXYIXOPaQlXX1tZsg5MFxCYACkPQ6Oq+8u/AXJgZZdvtzjt1jQdRT
WWU3XbnO1vfBE9SBcwHEt/Gd4otxMtLx184LH9sgfRE2xp1NvLZziVB/XeZvG/yNO0TBq+6WSScR
WVd4OCwSvAMFwJk+kNKHq49NErBQVsnJtFzqUr6mJSqjZmVRlt8DGsYfdoEkW+OyNabhp7M4STR6
F0jp06ouQFTvCG8/hmyJoYv+mGwoBUnb/PDcgzBWPdJUYd4Y74eaLbiFQmSDKOunnT2mKTC+tnzn
WkRZZ7JcqZ1k3wr1s0/d7EAax1sY57+wnrqHwjDP7TJMxxgb5RTPG9u1NoYqikjbKOrt3HrygH9W
NoNFIeYpKtiB+etF66bFrTCefEuyu5scqqqufEuYwzJAgh9dzxjZuso+uAsy1CTIX91Gneyy5JT3
OCeGxtCRyxuJeARcEulU22ZhGdnx8Zl1/nOg/scFJmImgA4rbr7ZvtJ/SwOyJdmQWPcZSrPaZqJP
nH3BYL5x2+FIsBxmrUJ+DcH85RstbWEPt7at282ymIh+DO9sWTtlJSLye8Z2km6xm+UfkcUfWigW
MHPB51Q+YMdAIj+752Ta2Qi5/VAeLRc1C8jNLfa2+yFhAeBRvFC/+o9NkVPes4jajf10hKORYv1R
H3ER3HwLj5vJ1G9vsbHCz4lQqDi6If7BsQAuFJyaBHlcmDc2Jey5a9tfiR8yJc+yfSfH+mL553DS
X2ZZGZFKKKvMHDrzlH0l7qRORTCh/HYec3OxTkjA8fCtShVcEIx/nXvBb3H4JxFZuA4LIPUnBid0
1VDN4D7+mmx3fBcBvjzTry9e5h+meHrzqcARyycpDS1W8sbhre3a2dtM7SA/ipjk98Fg+dkvgQPm
Tgd75KRox3skTh4dLVYiruzRGSO7Xdc0Dfn0OWbrKQnwfbn2Q1L4CEMZIBgOwGFp3THfRG5TfZiO
kUeV8dfIbeT9misOEGBy8lieTwYKfLOvFh5Sc4xPqgN67VsghUeMCOGMAqVVj5gGEVTZ5X3vGAHM
NQqnZsyHS9lzIUg2Fy8EX59my+C0qBe4VPwdd2ysbaHWJO+07Q+1K8GK6+5nLlpyL+YRArinncgz
MA7MMZq4ysB81I7zcDQKCHhhRTKZ492HdXsDV21th0dDI/yyEUZC7gL9o0wykmUYMJVN5UmlGNfn
sX6o2+VJzECMNKo8p0vsNa/8JiYWDE31wkiY1OqQqXNSuvh3psDY2QYdtGyMRweogUqfUrsFkjI0
V0CsT9rsSVaYwMjnD1XHInclS0apCNKzytNrIpHiqVF/xLb5NdjtxJWP4Snl2uJxY/VxczAwqGwc
9ZXgyN6P6SUbodemlB0I9jziV9TU7kpFxLKMnW4fihTUO9dfjoztvjbL+lRTEwSDCjFp/UiXmI8P
IDkeb1ZLE3IkXNJc7vXIbiX+i1zp71K47s0zGdeEOUb+gS4gKzgUfEcBGlqDhXCHcvfUJJp3xosv
P+Y1DtnTyXvqobjF3jzL+WYtgdwp2/4UXeKdK4jUdUFi2Nzkd6Vp9ZFbr2tv6TyEdvvFFVGhbsQT
1V5cg2I7wPB6qUOqCFoorDK6f0WNxgxv0P29g3Bk6sNo6gODTGo0tlXTveVInAXgRtZoTLmQCmH9
dfqNL8rPeg1RpPN+WxoBV0xLKxoy4q/HbhH3PnmJCCZQGJmQd2LSayEvqWOX2WfHzA+cdegUjfAr
xMj3XpofcKDGvSNTdVxkPezlYlhHrceUR5OKj/I0CLJ42mlvF/6PYGpeliludnGo5h8TArVZMzOM
s4Ou7I+J+J0tiZqv1oj1H7RQcex8X+2zzGYN0wU7MVcVnq/kyJwPxDBiQrI5jnVGkOLEFDDMt4vh
LZEW5VmVNLwxFlOg6afWoqoL2SlXsQNU1jEAViFfQgv8ZPCM3FfSesnjmPOohQQYi7sllRZD0rnb
r94N6fI/tcMitu3c/KmBZ+0b8XtqK4zrrZtGTbEuhmas+7JakbP9roduldjM55AHVcyKjrB74BvM
w9Yk0o6X0RpMZ3Ct2+bHwovbxyNmD9efflci7e4MhMI30fu3kb01a3G5dzuPQ0wM67Bj6h5KBJ4B
vPHUHm6L3VyRUgPw4c+tCg5mmUe3Dk6x9nQkJvuQMFvbTkm1nDzV7tt8rO6safgBNjLYuPabUrhw
emQzo25eyc14FjmBRpg5yRkmPXmqTgnEz8d2NIrHnHLwzjPD54TF/zlwkR+mYnwACswjWOBkZFfe
XqAd4BrvOWRNPzv5qUEKAJ3dmQF//c5qcNOSceEWKnicK/lIeb3StpxTYCTWA9ByCDwtZxUdfOE5
9n1FCErnxeYj9zCFr+Tc4qABEtZSXTQIk8UcIJyGsex18PhastQn0xSR1z4E9cRenPAYDtalhfFc
ytvomFjaXPk+/ILINx5rLT680MtoxKsFfBciWhsMzIRNxi2Aahoji77B5iRvQHhagrmw3hUTw3e5
hCNoJDSjVW6SjrjYN9BA+7zOEgZMBVbHajwEBh+POoo4fMEEjT+xTDZVN5BkEscbH3T+HbW+tRtg
aGV5mN51OcqlGJ9Oa6JsTt1XIvOYGAw8MwrnnPuUXuZyrw0mnvDjmZb6c8SQsWSawqMu9dZGIyy6
y0J6hEpuPRnthAWk+mDCgtEhG2MIDTydUNkys6R258JMewJ1LCvy03rfzMhztcUTurHU9DCFX2Ob
MKjUywseRYrilSs+wrl2C/sPPssefiLjR+j0b17+d8idP5Pu7lt/JRKUWbsLkjrhmyFBJMg6+tIc
j99k+Tc/Ic2U+IpKJwTLyre647Lsnf6NjJ9xTUi+ZhYcujarnCs68Z0zxb9RNPQbF4HCSa7L/3kq
PoeqaHbSQwPFc1RN8WuggyeSi1iXJ6Z93wbzyRakIpFcVEZW18Dlz2kbdJEcRz+wWFD2h3YCkhBT
7qrQTHfkpnyOloissa2i1v+cfWwDqvyEQ3MMsOxuCIeqUGaaczQO2LWx/rcbfwBbB4rNixojfwBR
sA0Rley68RqY6FJh9Yk4fvRSWx7YgB/HATD5pJnsJVaN8icoomQeH6dQNhFRuQtFNfb6sMAU3U0n
rOgPcAz9A7S+P0bxQ7Yczn7Q7jvhPOhiznbwsiOWKNlmdG5EJL1bEn2hT0OpGGfOwMFCcpWOo/dY
B336Putu2jErIZ+pBLVu0tIfunqiS9TTvs/aBxQyvyGycNss02++IfBezgCdqXtqzPopvGmNfWMM
Sd4TQXsRvffgodVdCm9EG0gT68XxE0iqAEdrgxxCr3GmcorsQq4RHRchuyvTWInnHoJLRtK7JHPD
IiZg63j+XQ/fgRKWhF9E3yfwaj/iAEzd6E5YSvmANDUJsmki/8YWSFHN/D1ln9vA8gHmnuwDYPDh
4ic0+7PY5BVP16ZUO0vIYMcwBzeuCDa97CZoQ4AZF1texyZ9B20pdln20RQhMaG1fy1j7yYtfNOm
8wTtgyLTLS9ewpoClHq7J1nnJZx/EZgI3Gix2bvEJdnqdIDCHPvICUUdtRb3W81xRNrp0DvtO+tm
77wuC6ldS8oiBdamoRreGAsEM66IA4gHYHhyIDLBnyz8rSV9TYqBCU3SiMcToHo6NnsGJQiqBBKb
OF3eVYCvvp7Ks6yGuzlBHVdiVk8y65hbtF3uPLNiKpuzJXq1H7Ju2lgWsL8qHNFzJwly5rDZprX6
gNuPIZN8hK70X4laI82BRV+xcLIEA6fmDCOvrT/X380maA6df5UGWT0ENRurHsB6y3nlggj0VjCJ
mMTedbutl6Iw69WbaVs7nZJv1o8EQbT2i3lU8BeGtLtYTsOIrgjr04A/G1HKU5hV80tcAoRMizxi
m5jvpUz3SOlHePGY2tsEkS12QJB5vUVUV84L9Jf2ogdY9WsJbEOCJ4Eji2jNl+soUhez6qekud46
C1ppwZxt8MCnzKiwLYokOCPk3prYrC1TlIdSed3WKvJw17rsCFXBZJzJ8fqxme7OWl0nDFP0Iyr5
iz/V4z6GHBfZ9rPHWmeXtBxrTVxf4lSlh5mJ8Cmj7KqsNVUKOsLIxnEqmqvpFyFHClZxGKb3dgxm
hc9k6wXTPkjS6t6pp89pMfqN5zKEUeB9T2OAURR0KXPzneOEUPUNaQNsQLqDQihilGQEIAizULe7
5GdczD+wIBOBlbsGNRE6E9GBSsNHIqZzUgeXdAlnuitmputdu3V9shwQote7PI+vfe19mjggLC8z
CHygaVgkaT2dt2+IN9ss5ihO3a4ouuFBWPdpZ4LKC7rP2YI9Sr+O28YtOiwWyRUBB0qeuPzjghjY
u+b8O4XwNtKqOfmIXCihR3bacbgB925ZgiL+WuJdbpXHfHaxonfIN8hJyHwywArDmXa+MNkqLuTT
jf6TCVgpo+ICmoU/bWxa8KQBpD7t9VfUAdmJ5C6K72BBjXmtHeZh3PnPtrOObtL66PQg8JzgoNDx
7kYAtnv6D5eQGrLa8oZX5ttrokGlgY8AkRXydSC6MzIXf8PJS3Dfoi6mWl6Rwr/mNiPCJScQcSmj
0WdoRIa13Cj/M2zs9Dh+9YsgsQgLcOaynpsy64nEE0gyC3ORMBNfaVBaWNgl3vGGFRSgKcOdo7Ke
8bl4lOySbsRvqlc1c8jmFzvAqmDhrE8UbKNQn8pM7Ehn3FBpAUj5JMB92RkcEsSnr2LzfnYZf9WX
qk5pL7mfACyTIgnSpa3z3zVBnN2UsNnAnkKIqzjOHFeK2eeOnvjUUC4S3HJR3TJ+IGGd2GSa6BZO
1GL4BgqCw2avuTDGvncZrh91+FyHzc0ZbHVv9w3Oab4BNyFGMUwcms9wxnaAr/TYYMnCsYag2Fna
5hNbodw0HWBenl4nIwsPg/M3D3L3bP6q6U8jk8XTyWtRQojKhnBaYSmqc3a1xSoqT+EbpOiltWX9
zVjKRYRzvFhmzPhA+O+DOxzwR1uPljFYj0znABwmDINxlb5Xiau3cULRwMgcqtSEc2kevXcTGh3q
I9NMaLlTnJXu5P0EmTBdS/tGTmjW1zYsMvyk0D1m4LkIuzw9MFMJbMwgbEuLrJl2Lorc0lwOBZI2
wquYwVpqoFsKeZCxV8btnjtv/fgRkwp71oTAQ3QYbpkYqsM0p5im4nsSrihO/XVIK/mF9hFan9gR
/jduJP3dpuiyH7i3LKOvXjs8nvChYPGA1qs5ZnZpB9EjQXacLfmFj0A+l0HwuCCt2oYlnIWqfFpE
cBll/ZPQp3Irwo7NBM6knmxd1MWUxLaYj96CxKQHyUw8jhPFLWvvKvaLyO+QRZVRPJLpynLVU57H
gyFlkqqNGzYUSsg2fO00ivi5cfYrTAzu2hr32aydgQuztS4gEzckialYEvJBhLVkXUMphD4t1hdd
VdbRdLGl9Sy1dobJc2/xjosPsq0iaAjJgcdQeeCZOrIV2/Z+8zVy4OOpDzalERIplDPeRbD4A616
wUw7vhJOguvDTJcjUwOFMRWRGeHAKwa1EMwzRBhQ2OcnqzEId+mvWOfiyNFkXC7SC29hXO0LkuWq
dJQQBR0fdO7Ic5m32+kYN9k06lvtEwPbpiJFkZP7DyEFVKDx4hZt20bkmeKETLkFF2hX6FbJ/cIj
gN6CJ4FnXJSs/sR5Pu7ppGfzZ5fqy1zpGXHKk4evCxZ6158IMDtCh6O+rzRyV/zPmVMS7x4G7rEc
2TYzwM3HJiKJD5x1rbejyL2HFNk8eo5Yc6TSwNWs3bnsNiX5QruqJylBDXRjPZWLZgG2zPlTW4O2
B6H9aqtP69t8v6psyhKXhM6UHymsClHqUqywI483rS/zqF13+nWWnTK3HHZmbv3RS1XsEmfV/qxw
0oU5lWSpeTIweJyqLn2QJIzuUUTl5aYzu5cytIGHGpbNQprrpTMN+w60wDaZ4+LOlHNUjDHZOG2f
7csSm6wXYhlw4bjqgeQjQzKcm9M3N3v2cUycsDc8wbeW+28JB4AUgCagm6CZg3xzbWbyq5iCk+Dq
6sbbhzDVhYPbjXn3fMcddmH0zHClb1++AyrGpbeO6SqNZ3bpC0sd4pgB+EatWsgO+qZO4+T0/XJi
gUdX8tOoyJ+nDkwruxs3qvyFhKRvOdU3pyIb+yeG3XJvYP+5M+yu3Zi4C6Jx1JPewqGoUKIAyY9g
lNyGuF0OHkXAkmOAlgEyy3C9NSFcRoKU2K2wQkbiKzw2qW1vHxjy6g4JOh0z+wW0/ThN3BwC3tcW
iCpE00XJXRj+HtUo9xBr4HWI45RnDCZhBOuCC1FV1ROx95ix+v+BPhh+/dmYlb2Lg5Sc0dENI6An
OYlfy0891vCQev9Fm0OwqSrUGlurS9yDD+VlSKtqp7TxYTGBYL1S30RB6F9o9f5/cXceS5YjSZb9
lZZZD1LAScvMLPzx5+4RHh48NpAgmeCc4+vnmL6sQKR3Vs30tjYQA30EzEz16rkHbttHhF0Qe2Pz
ixBRyBPp17yBl5E0JuJpKqdtqv+xPcCUKrQzOl4ONWjmc6bX/iG1W1JhgDRk0mQ4oNT1fFr9fAGF
m3yipPFt7AK7cpN7OJWk21DNpnjvzQ6EG88K7yMWHaxkfg2U7/3qfaXQYbyIGigP7JPlpKhnbeeS
GeYfEc5uvGaptMyC0NjZ8JP2aJIoxawb+9Dgh0U3E5jVEmb9YfFNTEkdZFloIT5YpmGBzw3IdI/l
JSXufg2zkOosfstaoijyUajuiEkprUy8uN/gp9qHMC8bTMe5JLAem3dmX39liPvRn42ZgmG0+AZU
H1sflmuVR+sV7oB9bPrmGWnUdEgKj1LviXJHoEhTfyI4H+LcS1RzQT5L5Lk5OoQZW42hzdturj6s
VMftpkr75FJCwtg3RE+Et6VSBlEwjTxItahPR1KcBm8YONB5Wr46mVLb9SvlzvbwWguC6Lrq0OGi
V6ixyjuCmNjK0ReOojW5oyQXhx5YateSbHTAeSuhg+kOd8LAK5r0Fma/AaHM2nHaY2uhGlE3uRES
DZnMuDvUenyv2eGTpdBBwiIRVZNMFF/FzcPXiOEZ/mpvvAbhJhFxHfllUxxNf/mQGwEYwZn4pIes
nldPdFwUs0UDpmqEg36i6tG4DoqxuugPPLYRHqlv21Y6XAV1pejg5u7tBVKcnhIbn91JvR2WzzfI
ShNxCAcNae3z13rqFTOFzWsHjNS+qcJP6CkeQzdNzhbPJHcsnnOT/Y1o7Xgmxxq/b4x+D6i9PKQt
sMjFIuk8wQQe4b/Y4GjPfaOu7tS+CpqICgaA0ZByFIwLQRLJn8nOCZiB8m2Q0lSLVVwoG9gTmKO2
MBzoXsYo5/60NRrmHwTIee+rGiKXF7rcgJHFI0EzMarwNYLVCRyeaFQPOTN7i1wat927HA7wYDgw
6Jc5oBg3eh4zEqrBmFMA0Ry9jkrXoO643UBkFTjiMEb9t1ZQm5Zhmf9KQa3QLY+/z8n36gW6Re32
p4ba0K3fdN12HUhEuuvaOt5bf2qoDT34TXcsNNQIl21PqaF/aqg9tZNue+zlifR6g7fAdTEDw+XZ
ElADiyb3vwNv8YPgrxJqPQhAwCDhRrNtuIFjv2C3NKmNoU5Upg+gUXdR44boB+sBDHM+P6S+S0VO
oOBPMWNkdBtBZwH8QD2pFSH0b95JTex8t4tYO5DNqiYMmboYzJFMLJs3c2j69oFK9i+FQZfEqiED
AZ3l1pFm6QcjjE21dMC/7rZeZjNKjnjvBOGdvM4rhV6vreaJiAoEYmUwJBOj6zQqqdV8HXjlJSl+
gD761STM+2kXJjLVobBw2jMQsoQJnZzVYXQlFlU83sHCSbNfSZ5hUsnQVBlwDcqQaAN5yaysQAa9
i3HdPovjWKRA+6Kd3SYO6qLTQBJYbn3hk8lErIugeWpH+mcPsqgOHV4QKJywXlEW5dh0MHWFPzZW
1XNudC15CeUXQOytvt6a3mBOl2x+dmo8tOgCIoGVp69MZDZVT10j0f5oNX8gvpCUPXBOb9wvjpbO
9x7Q2DymYosgIXKe8Qfp0idtsCbSyfQPuqB47OPhNb7jPHY74uc8vkh64ADQDkkPon58FzLcNsJW
Pxt+8W6Iqcmo4/bVRI79tHjYZdZp9IQLbNO392tJ7MFWLcJ11Wk0jK+U+B48S0sO7WSTuMpQ2pAi
LQ7VtOboxDFh66qLdEjl3KSM9HPeT4w7AAN8kPMXrYTPM16gbf9kVxOxYreH8T4xrKD3sdg7ipN/
J1TRHdwwGcBqoamVVvCztS2zah7HCM7/ss02u+0nyxir0OFqcnCky1Cft+3+H4d5uVoOG5mqkybN
23oszFfwa9tnOvLltvnt8/77y1pqnhkBrGjk1L8ik6LF82qb3ZaNgENPmhMcK4/QOZvLX/fLX7DN
v1gts3OZIjAaoEfIbDwZ9amFFZQrGTGj7D8n5c9ZOGlI+Ld52aYt0wyOqtpI1tw2klUybyfraemB
hQNcI5bzN4d9sWz7+HqhA/i3u2zbbN+m7Jue1+0MlVJ9iKz4u+22j9MogyQbGDxsi7Zdt2Xbb9uW
ZZ35uqW4lCtc/SeQvd5XbRkdsSFgGFIxqTvErIfB4BHZmsSVdi+bps84Q1ui1+lgGEfTbYCu6AYy
clcj2izH2I72YlaORaCJQZ+sCbjZ0ICpD1/C1D5DcL193t/tJ8tuO8tx5IvcjrDNS0u2fLGMkIN5
yVq9ukyqdKMOv9iHifLka0+25Eo2YtZv80mOSyOaFlb90iQFiYdcrh6jL1ehTqHK7NR3CVeepx4W
iwLmJElp36EsKq+wlMprK6+EXzaKZFNZp6sXx7apzA6ubRxJu8DHgDCZ//T6EP+Pzkh4QhtYBR7X
pXsjy2Q7aTl05ikA/bmL7LzNyjYymVQdkLRi+G53AYPH3ar+naJsQA2qlkycKsBI1l/B+m0regpI
EvR3d4Oq3+AJ/evk75b1Ge9IaNeD+k9meQ+qlqluQVmWiUWfrImM+Vyr8qoZqipEENfGH873YTKV
yauXG9/2k6WaXNY9kqDUzONzqjCJMhlG5K/UBY27XlV1uOrlJpNEMSmlJSuMTKMAEaGb3s7jRdfi
7ioT09PxGi5TwrF4wn+a1V9ldeh66w4AcqRjpwBajsGYQX29N/FwcgYef5MaPW8TWRZXzje9nI2D
nZjrVfD9o2L4wyozTuXYXTpFZMxUpZO0UhWxh/1zWQbfuU5qYsz9cnIH9xrrxUR6ejQphrLX5zas
GLmkFaZm6uzL+V3USc7DlQtGFg5y7cBmL675/ZqDPdiFFiGRDIb3LuwnokPyT8gfE9r+2TZgKoWr
bl+DIbCp8KBFBPbPFvUneFEMFWWnhXIoEg8bc7UpHKMHWF11Vf5mxhUJA1tPsbJuurM5E0qZ7XV6
yx+FKySszDu0lt6OQZ+1HhAvRIxeiRhixdIfZo0KKSrOg2teDFTi+jBxZh8mrVmugNs1XJOUn6gt
vbdM9d5kHqDAPxbKvKyRCaMc+nm1Cb3GqmZq1mV+W//LRnIQmac83z2aMK5vn7PSM9wjZKT+S7Pe
+gajuFnr11VVwNZXS43LZAInCdX1ZJ3xckQH51AayHqZWKrnJa1O7CRlXnbatuk1nWjci823bVoX
lJS56iEl/5R8yWQdcHck/8U8VxkSW3Ea+tv12GnoaL18AniqS7xtI63/j2Wyye1TZJcwmX4Q7G4P
Lw61/dRxhiJuL9jTyY+Sf2v7uS9m5Ydm2slZ3/TqhbRNDPUS2mapYyT5oF5f6MiOVju7XLDq1VLJ
22zbUFqzl/Ne2/bZVt8Om+RWeX6xkPobDvfiY2Wbf7rMpQ+/oxT+6FIyieSMK10mFOFwqJdNmS8B
dt02ermaSDun8p+v/+WgLzf9Zf7W/OXYszlz12mDezv0f1kvm65JhbWP8eOXz/j75t9/0vals8Wg
mqJOj798A2lum/xyCFnzcl4W/rL7bf0vX8fKT3ZnFNdUy8xfJvnPWZwaDnajLWfZYlu+7eBRXHSo
1/zLtii0ezxNnBzkrzRlzZD7xu0jqqUor0VyWui5gnRmMi+odkE2tdRPKHcwacpCWZ33NaPhbUtp
xTg84J9D6jDdVruDGizL+l8OZ5ZAkM2prqlpVU1Zf/skmU/b9d1aB/mxG4aAonj1lWR3af1yzO0r
bas53c+agRmBUVD4N7bmB7lXtjtCZu3IJSl9uy9cTN7wLFN3oWylFxRFhQm9EF6n5XUaMZO5i6UH
NKm+zjYBeYqephz0nTc3Nq8iosLXtOr/nGjjatKVUfPFmjn6TprB7+3gJAA6FF+bpAHPedU9g/BX
X7fZYj6muE771BQI8Rjj+y90doggKCiyDx9xwT8KdBQkPUUtqqK9Y7yN0Fdeq2H8hJC3uE+6BSyY
YX+hTiE4yNg64zCQjoIeoCPpkfIqw/dtIkP6NWnjA9w6qkeHMsVECnBbRpiuV6xj1+Jl7vYe1S4Y
f2n6cJps6oH4LY4z33d2f9R1ul5cO0ZbgP2kEg5NGHDF7PU2dpVQhIxii9lBE+ESzwwm6N3/3nE2
8ALWv4qzPf1e4oqSj19f0ArM247/oBXYv7lgjW1yZwbFzpD3fkbafP03cDmGwWqKQBziej8jbbb5
G4tcX8eUnowLFepbpC34zQOR7nqGT626a0MX+D//6/v8n9Hv1dONfty9mP+PciieKgIo3f/+H4ap
w33+CybZ9xS/GXmBCTyVCN4LWgEPom4tyI+f57zG9xXD6bBI39pIyXYQ8erODY6RZrwuc309mro7
URZid8fC1xWTkSrrxsufaywSO0L0cFfsEyhC9domCF+4yGW8GWqom4/zQ+V1byYUb4dC62uSbLMy
/MXA5KEY0Vq1IbVWBTJtQmERCb/5eZ4wpAyMj2UYpTwDUMJU9qKOlcVH39Je0S/vr5TQ5E74VH1L
2zG5tFmFjh43n3UK4jPkd/dg5wqQVdopKKus3tvZ4BMAAtaLUudjYEEoyxW+fwhQJrWTm94TD3if
xs/YK2B2EGCg1qf4QJne5zjEXJI6xd3SRX9McF87C1flmIw4Kc3gwa4MDH9MSv61PMclPF4wZsLh
oBhzfde4Fv6CM8wWvST9SLzLBNkMJzEcDLTIijsEtze7eGb7DWjgH8S+SE9Z2nvXG5vDmmKaMywJ
5ii5fynGGPdv13z0QkAHAWoHsqXdY2Y9UqgEB8nGESAekS+VgSpjI/072J5/mTP0D5h9NJfV1Onq
BlnyakHbfpcGwbVyx0fi8z3ir29d3GUPdLQeLc3ysOdGRjtjKHGgoiM7tTnAOdiCePDM8G+tzjxQ
3TLuPGCWu6XOCdf3CH9GxYayFSXKSpOPNjhwjALROWOiTAykjrt9tZLSXwFNuQCnRnSOVMH75xhE
o48nnK7130MQVa1iVc1AqwZFr3IUx8pTRCuedQzAgFytinaVg71yFP+KSiUTbTxo1Mr+zIOtf41d
wQNS+/peA58VKI4WSr0coxufElIYWyg6a8rdUjJL8LcWReKaQHLlis0VAunCcQU5veJ2dYrgtYDy
OpaK6kVx10TYg/IyYKOUtyn6V6E4YIMigvmKDdbEP1pQYVixogEvCFMaXnF0Su33JqNCMFOEsZYK
rEIxx6AEx4pBlgIjaxWVrFR8snDCNQ2VmfHALigvFMcsVEQzT7HNeFI/DYp2NinuGWHSdp+O3pde
MdH0GSV7XsNJ65oe0Wavf5rJ6+5G00S7hcpX95ofk+KspQDXAkVei7rwS6Hh0aeXb1e4PCCQkkdb
0domsG2l4rfppq6jebU+YVX+tlOMN1PR3gawb22Ivh2lcneqFvex+pqsLsoKRYpbzLeLIsdF5fQm
ACWnG815cE3YcohDTnkSvoug8PpJwDBtnsjNg6QzQNN5IOoWxaorer3b1Ub5RwHLgChxT3V3aHG9
hDqCNGp2YN45in7ntwhsy47n1lJ293xZ6w3/8rckxWyhTNDx8kA65Kb3rfEgmCvCnhUADDfah06x
91xF4aNer7/vs/ekXx8mMH224vX1ityXfaFW9kemeH6rIvuhf8ErDNbfpKh/0GYUvDBdkb/BBAwV
HTBygIYgmYQZOCh64AhGsHDt+9AfK4otZuNuhq2tCl+/QdparwbSRQpqmtPkjVx+YZ8fHTN4V7o6
IwYvgUabwfbTMeOD3Ho3ZA33UmNAO0yAFlEtTTW586a1ovEV9IbibDo8jCCvnqY1OXdUS0TLidI4
gIq52QWXCsRiHdxnABdjwIuazvPBCU42kJxza677BDuIQ+E3n1AZwgfO0WERrb5rdOtjlYO875eB
sspxic8TUuk7x4C1P8zZhzEBSj91ENhcAqwIQy7UfHgwA5zuw2rzoJv6d71iS6aTH52NlcfFWsT3
Y2Mw+rSK11QBvPFG8zhV07KrI9BuVbq8r3OqQVVU7PnTmlsUw5GDJOl/WUYq4AvPAQ2FrEiRMBel
3ff1q5Xm+kMZIIm0rtOUpa/WhQDIMETVY+YmLsnN7416XAfUHgeoTPZB4X2nZvZMxzc8aSZecmOr
mweAVeFdk2losKerhsh29ZwfdmE8647X3GGaoR1aDHNcFylRUyXf1t4iW52UHynxwDxYS71yr0dG
ureMdt+HLkUXsDT0byACmkNvxSdttZH81FCsKp8qrHC4aNiQUWq28oRBJBxZfzRuSZ2DQhK2gXFn
tSgWjT49Gj7uK4MDkzcO8sdwzZ7NauFS6E14Ba311jKTR8cGF7Y0DUVeZI/u6IicRt217wA37Ik5
pZg8LkeHogZSvPuqgYZWF+j6yfge0v5VP4ZvmhZLYKy7CclwEdUu2BnjcxPnyN66BbFtDLZYM8dL
r08LOTkI8A6uZ1Puv4VuQG2Lh9TOofwey9vxgk4DF8na41Wcw8kI9z7tHSFOAKdudWoIBILQiyiS
WC+lSd83Bh4OpwSTUIN46ABgK0y+jIQ2H3FEO6RDxk9xhnKH3Jicx6yUE9arIijP1H8SRQJIc7cG
BHmC3p/o2E7f/bFBmeqfzDT8Gi3e+2AJ/DuraQ+RU8xXfaV+vlm+Z5of7XtAgpyeCQGive+j7Dtm
SdQqFe6ucT4mi//dgfa1H9oPnQ8PMeufDOrFohFGUdp0r7X0gYdCSJ1kcN+76euQL9iXqbajIkZD
8nyHI9FjQwHNJcl5yXo4AJQ8C3ZDiGit65dDH1KVSm/jlNfhJRkvTttQhKpNOAIs3bcZZhqyKC1z
Y4b6/oNRN3RHMC4azBS+e2+9rsbxQ7Yg3QRV9hj1XFy9ZT1WYRyd0rm0dwBAL1FVfQRZgF87TzcE
dR7U/u59EKBHs5bshzk3PgEp63Vdju9J+1QURGVgFsDKTbNn3kfED7m4IaNH1JrAIL6bBvorTb6v
8/y5pHK4bJof+K8cs6KkCCV0IfoDqsr9d7CeoZIWhAT15eDGQGSsmKsPIfAR+nJN36pGFndXOGT8
BpdIf5iOV90v30e+ThyMNzs6j4kRukym3kEknlNLkGU9L9wJ34QhbPILIs352taY9WwTWeYqPx9Z
xgVAlxPy0C3WLdFNmUhIu9W5ZTWVaCTwIh6ZCSQLBt1qnpszv4zKt1G5CYXknq7riBZwqGOVzK2W
S1q/LbIBaXIC0b8kPXMLxr6IzcoKEmkuBXr8EK03Cf+HkiVWmeNYtG99eelsJRpTy301kZZMZAs0
eN+dlC72tkhagTrG7ZjSlI0NNDQdZdNZfUmbbyCErGs1viWMG1xcqKAn/H9fxRH1gEg2E/sqG3jr
omPoFl48xw4Yk6rjEs6nefsINR/CaETOouc7iXdKzLQtPLJEL8Kn22ppyUSO+GK7MOn2RWe15xfL
t1k/TMpdmq7KOZMHeRxr612t9D6tmoh1fe1O3rqTeRvHohwF5UGCxttpTSPEO9ADOLdymvO5bVd6
+5xmasY/FFkewmpUy3RYWucO3dq2s7ReHLBVlDDXizHA+BnHldYWnpTZpHOKfeshxZOvIIfK5BqT
A96alBx+xP3aPWwZD2ndkhZ5X6iXyYAWjxwREl1jv05YLqRu6S27RcVK3Cq/REZHoY6XgqS8nbYo
ajgxt7b896nL0xxLy5D6dRX0lcC1hGeltcVjp/4R61P9cgvR36LzW7Q+hzHmNFrGz+o/ym0kE89L
OQu1uqPwmF32fsKgxlA5X8R6KC0kBCURLwmAqRaGju3VHlMVvFLNYEwzRqL9gfIb92zV1Wct8Id7
4DjR3cySJevgxNRU+Wp1Czz9WrY8Ssx++dI11C4s6/xsdA+IbrNnP3FO1Hl/asM2v1IzmRwautLH
DBnwsfZAeSSkonAKf1dWFoYXfvGmtCirclCmnGJCdftqwMue5yWDOTdZDtWqeh4mwRrbIb8XD3TQ
Gj9Pz93qfjepPqOmC5f2jHIWDFeokUzxUR5Q8QeJRelIGyAdVkUeUaZdCCthe+B22f2kyv6MMSxe
mWbFG9LFHh43aXiwlkuxgbfczU5Uv4ZHsHcd3bwf5vHzaCr7zTqHHxG1aMBy09o3EeY87lT+wR3+
DrkDoKiAcZmGU8B50HXcFoYBYOCExWffPfUdZq6h60aXRVvsxwDJXxAEgIKjMXllWvQIjbbFDyR2
q+KcqdT2mjLUrNXlV6insoTmgHbyapHmtvDFNrI2ULqXbTtoup/b1q93mKk9yjocf12eMiKPGbGo
q2bzSQL1q4rgS+xcZm8ThiXo1PEWaQdyIynDGVL0a+NeYh0LoDmjkzAE+0ZlbJFiPs36Oh7lQN1E
lklaLbJQJLwrBaHz07YuxJRtT5XrdCfLGjXE1xf3XnYc1N7bIbbZskP3hpEFtTmkw4hmhhiILJRM
ZippWWOHwTLV3Ca5n3aUIUyXNKegwHZKahnl+vcxXZPgLkNQ47ZsWyEtmbhtQKKRnHx9wurjFkeW
FVG2fDW7VOdBwu0kk7qr7Z1BP++uVv+X/C9p7SWnNLTv64TqI9DxNiUFhn/01CmQ84ABNivkvBLs
DBbEoZx3U72XdMv5aFjY14j+WibLUFnk72AGjO3q78bAC/dDwU9rHaqgp7Q2zz4dJ0flm+iXk81T
rUCFgl8sU6ZjO3MyQdxVdriPlEFhqV6/AWxtfjJqHiockvQQrm+qAjG5tiK9TehEAjERcKApGTP1
TB6LYjnl2nQWBKTtKoE0RHoGrhFBWZyMGeSQZJFvsMoDUURf8gXRBpl3VanHe/n0GVfLY1Vbrywl
dsdls7v445cby3NYToTYsfxRL0jTTdqjDbnIUr9QlGRtmkX4X6v5OQfDTWVmQEnRHCVQgR1qyL1o
xdQxb+eLn/2+xYjTPrCLs0SKoY613X2ULtUp0PPrpPLiMul6yhKpkaeGRF1hsrOsGByyD8oPgjcA
pbtMh6ylNIrc/I1TedtKHWj7RPksWfFPl/1Cutw2lP1++ey/HlVWbF9vO3TacLOGETGzzks/hLes
vAqWy8ZeMdH1uH33bZ849+PzapiHbdFtE82ELeo6ytu8tpAkLAP6jTFyj0BVX5s593u1eBTK8upl
iM+tLKJ6gldxBeiEx4wsrNb5PVTCGHvj1D2jU9yJPLeKFCSytQwkReqSkStXrpNtMsMubMPEPKKg
Is8xvUktRAOiOE8Qmt9Nq1eh4i6Q05WU1EIh4T1c4xfP+F99H/kSeju+nUy3xJ5pwWzAIh+skJPw
lr2979cKpWwkV35C1ZLtsIomucR2i+Jfw/vnIvTTBAYi0CiKxnl7UyCD5EKOwVt8RZdCNdypNXKe
S/F4Snosz3EKv/u3zgdYhm2AE/7nlolvq6GP/2P/Nav6v9KLbzv+mQ8I3N+wRTRcxw8seMSuzzF/
Km/t3xh3+5ZNlgDhrbMpb23nN9wUdR/VrYl7omcRpP+TXkyqwPZVPsAFx+vqBnu9iP//y3yA5b2g
F+sBxyCKRyqAzAR6eZUv+P71mWiAyh/8T/x9yj4MG+0+1RKuvTjE+873h91gQribcTLsojiErdR9
8p1QRQ3CKxHET2uhPeVL6AH/x/U3hQlnj653NMeVvgt9MiKn1AT40fQUDfvcS9Z9qOSiCmuP6gB9
egnT1wZgV8Gmj6FdnOaAV+YAy7iuiufOHT5ZK2aEOjGRdihfxXN5ooLlyUDYfqdXMOSs1iDaPVCZ
YASf9dZ7GwTV+3RdX032/N2vwVQSb0CEv9zbYPX8EOxqVj44GVWSRew9ZsEC08fMnqs++WalKzHT
c1kziGz07jlzcEo2m8Q71AMpCzh4uzbNCSXOzgOBUjo0yd4vMOAdtfIPpF0n3Z7vk+pY1uNh7Yan
YYY3ZebdZZwxVAirP6aYjRPQB5TF2O+Hyd5PQ/ZB8yLrrrT4zU5IIH/q3qw8Ve6I0IHzi8zvq2Ef
lp4QadaYz02eXSFtvqV0aFb1TCR76dL4rfald8Z3mOB87akC6ulxLHQrcbyk1ItHfKZsYeb2PcXL
/V6f9v1K5YczEIQDVbcbIvdR87yex80HWJsg0xsk/FPx6JA/zDP+BXrV5Z1Rjk91rlW72kQNVdOB
zPSLm9bPPSRTfyXEbAzZw5oiHvYnzAQ0M/naLAT3tYUUyOpnP6qcimjntRMNQNgBH3CMYzbUxNOS
BMsJU9+bVp3eRcoSEWvLVwhyi13izN+AxQIqRdID7TA5ButznjzX7nd9dh9BZk7Xnj9hqav5eZnL
c7qApgq++Vlyz2BA39UDVo/z+hRzrqn0rU6TiqroGSOgufEuhk1oQ8vSQ2uQYyCL/h7JMUmJVg11
zPq+9sZ3hOi6Q5wPBC6d7Dh6DP2djtwOJxP72oxLOTU+FtCeKHCnbC/yM/zPGkJ1oCHt+U2HI+7Z
6eJXOCXWd5YXurt4LD8Vvir7p+yx1D/YXvaxziDJZ6MNYcgzPmRl+X0ZH/WgfDQLjO0yX/FmiAYa
+GZQa3es++otEuPntQBLBB2NijpCGxHWQy7mX1YUPrlO98osX3lapIpcnWdeNHBXq7Oz8gLFdpNi
u54S6woT6HkydlZvZY/bpCOfp6qcCXP4UXAHWK3khp6WTwHAbzABVHL1vw8ZFf2ZX2IDihHjbmmK
93XNKTKpcwc8jLmB/bmxoAn0sTKygyNCjKi8K8FR5P1onzETI1KlWz+asU335YIsqo2B7/blsdVL
4rlK5YaL13prbcu0xqBA+U5kqjIZbETv0upUSz2MD7Ptf/pzper1UOBPl3uwt7a21oCsB1hVt3W/
HK6AfGbXkPBqE/ngPFHEx4V5m8ta/iak7Omyt8yqvzNnhS5vCo+UiUMVvd2RgfeH5Lunwz+oB73B
kTYil7ogK6S2ekd/OjjHFHLRZcBsnIqBqr9G2FLcWmASn5YFx+JtkWyRtuarZE6847Z9onaSzRbe
JfvVIaMqClYRuNYW6IvVw2pJRiCyTBcJrpI7yXZlFDoXCo9kZttTtqKrz7iFgFbJw80gDkd36HYk
gtyskQVjkj5HYJOPZGJAEY3V225wwiMVnfa7qdBwyIKjkqVfYQB65CB43PjW56l6j6eKAd8l8U9N
5TVPBiW9uK9ArSvG8TQ0fXo/jdW7aVnax8GMTQRw5Sspux16PA2J4SUXgBAlbhBmHK1f53h8Tojn
m2tGpZhWH+kE3TlzQwqgCO2HeRnfwdaqDuVYQcrwVg2oae5fW89szmZUvSeaS4rN0h+0GnJaz0jo
kDOc6GOq/9dPM5ZUKgAbomD81EJ0Gxzt84rBAAq+dj3NM2HzCmxXZuqooNfua9MZ0FFLUGDFUn2z
Z4IvvYNJVtyN/nucdXcQSbJzn2juodbwwSDy/LlZht/LeOieXT2snkzSQRZOVirt94564uS6VuXT
EJK9gLtWfcQB7FAs8XORxuFRw4nmQAUxJFJP/zT2YH2yqPHxjeKF2xnDPv4x1HP7yozfQJqsj1OB
e3qFnPIKbzbdE2MHugIdfY8/JLdxDcknwmWepGF8cs3w3lajCAmQxW1H/bPM+9j+WCOg+ckn1SdB
KJmsSfh6HL3pSG8C0KYMJcENITOAC4WZ7+iE3CKqXAZ3AOOSp4TaIPncQocoECE0zQFjOjUglAk1
5ERhA3UxbvOLGlsB3zrFc2WuO1OkompCrazPGF8kqKLNnTuQHppWXiQ8KJHBX2KEfw0ZYoX0gXI3
7SDhOonULVL/giz7kNBXADju4TOkio1lrV1XygyJYW/RJxY+iuDZalByly2i7BiWTyjip6Qa3t5H
1x19qLuoax16BaZNXSe87f66qgkeupyYn7NGTD46jLxxV0gdFJrW7nprxmocLPMaRSs4MNXfbakH
dBlJqGIkrkhGG3mIlgPJArx0suA3FXOF0xVKghEovaoXonaeh2Osmk5duIScAOGpsx6nK/X4Zn2m
Tv9PObqcZZFMi+5cWrIsX7LfHWjJhwBw8i1GL4F6uRC2uL204P8uu56k5e28SyBSJolS4UpguJYI
MlyI6FhQbSPn3jaUNFOahoy5Iq37RFDbOXieXl/05JtE2UPl05BFJd6L8j+qv2xVkx5Y6mEoSbfI
rEzk/47Szjg5c3+WgP420XT+4m1WWrJsdT83Vdpf/E32vEnBs6IFeQ6faCfX2zbZrsHtQvRy+6Jz
Y51GUezi1vM6Kyssg1QJqExyFaZ2pARL5mHZQzNMmt8lWHw7d7d7VELZ0kQexKMtW/bbifMi+C90
WYjXvTiH1oCz+eQNZzk3o9yztzv31nbS+runsgxyYrZTJGfsxTIPq0CoQpigbnfrLYYs507uZllj
kvOkbk//YKhxuNzBfduhWZb5TsbAGL0V8Oh5LIGiJQEjgnR1K8VCFlCtbRmVJCfY9/ZpjhDidThm
ZWQJHUpKT51yscBBswGDxLrbBmpZFUFAHJ3B2wc6z0MR7Hs/Wy+WaUCI9xp99ztiOQybE0YORy9P
CEPHKy7v1P280FuXQQzbKGi/yCk0VPxpO6P4wfNMk/k6Kd0z1tO3W1BuyQqnO4SREbzDOyfzDwOI
9fOtFETO3voqmJr0diYthQ6Ahh8SAidSgmUDY7Aujw9yc7oSM5Gdast4U+I3cZQTXd4irOpulVs2
lPBe24RcvAPCE8nwUKz5j7zPL/Od72rkc1F6LRIj27IEvwi7cVbWThlZ61uuQD2eHRVUkVlpyURO
vSwLsUYNyyY4b4/LW/mBpBJuTY7/uQyiOAV8ah8lLClRSHfJiEv78hNma/5H6LjA+289yBazQf/o
LE3ZTeKa22yElG7Zma4G2o5c3rewz4pTpAJ0o1KQS2ub/N0yivF5im7bRIXKp/zdIWbGKodijf+Q
w+SyXxjp945DOdAvu/3dvi+WQTlz9xDduBzVd5W1eu59RY80ESxiUQXN2u2qmvh9/8OY1OuoVFWw
gLf/nIwdN9K2bCIAjcwcmrnemt4J1M09puHFyUK5Rdmn2i1aVBmR7CI7y8IXh5HZX/aBvnZwUuuh
VD8+bq2PRkxNjGx1O9xt2xGcJrcF/4ZhYQ0j62WClqe53taOBLH0ggsFmw1CZRKAr/GCgnYQN9Ol
I6oLvLUq27P4xEioS/nXJASDT6uqoxAfklle7rXUUPSVkV3Xt9CYm6uWxn8WsEZkOziFYfGphSR1
kGjuElMp4NfTQ6PqRMLahItWJGH5sChfdh4yv0ZPZdaXJ68EJ9OgQAQUAx2Rat3bRB7b0qwRIPDj
l/4NjOn+CBf8R2HX7UGC2FKzL6FHmbXljZCW78ElI/hQkUQpyR31qORvC6/yW2SR/CCZROBJTjiy
n3pY8fW5UyVNseolJOrV6AfK/lfltCXGDuQYCXio3oF6Ci19mMtlF/sJzz6BFog4WlpdX8RXUl2r
Kntycv2zM632YYCUdO3URFqGM+5tvE6okODRO6tNpdWCKCBlt55R6vBF1KM9m0wuwQ0iQzEsQSVT
39m9o1fnRD35PceHkWI6Nk/J8FMv/BOJ326R3FV3omuMYKuwViwq1e/0m669Sqvhhx3TdXhMGxCM
B/MxVO9Z+eEywRMFdFTokHdTZVUFdh+MelSHomIsj8RTJZ19vPn2gOnIG8baMSYCeFrzKdIPkkBY
tOipcaoZ1iBpAKn8dm7Jc8nlS87fDh+aIFovUkOsE8/Cg1dlb6XUuzRhQpVDepZibgmuS4tzxHth
W4i1BJ6ILXw7KfHeJoWfeickdHg08eNk4qiORQ+AEz1lSIjEhpeB++AbOdooGgfV9ZNZmUhJeW90
H6mW9nF/V0lzeXdJE/wulBE7zQBBj865txmM3WP3Opxj7DYdVS4nk0YuNfjiyLTmsy7VcrJCq6jc
8vvma6hOjVxtflBQ+SDzTqmKIGIy3Tuttr6ao4lVcLTQGVAdOpkkxAihmZfRHwT7GqjnJvI5dHR3
a0kovFFKkEBpQnTdJhG7zRdRM52z2t+LiVaa9qgG/RH4GbK8pLhZayUJBg6+U34nCzheQww9QAEz
kdn/sixtd1qA4UQxPZCQrV43YzG9GsKWck7zQL+GQNGIFSso1yNqWLDSrvZ29Nf0moAgO8amCzoo
qLCKQ5BGHUkBZEdfqUnX/fXJKJ4XvfTISygMbPO27lb/Pp2rdys+1+cuceBuWe5n01jih6mJdy3J
6adhMKr/y92ZLceNZGn6Vdr6HjVY3LGYdfdF7AsjGAxSIaZuYBQlAnDs+/L084GZNSUxs1PTczll
VkoplWQEA76c859/uUuCXeG7J8ptdWpH3ToOBl6G2PkqE6d0YucwhMJ6N3Gtiweae3MjEe/jrshW
NQ56GAjPKExDAKlOiFsMUDmozt9VDNuwL4l2JQTNY9F3dx1B6bsedzUt7+UmCvBCnWzt1Dq0H2Ot
yh3MCHS+Pa6g2LtZe0y9zplvaGvNq7OtGFnRNk4p+6Ztd4TwphhB4BIWEHytIoxGA3383GNVseyd
ngQNpyciSoMxbkrd2Dcm3vBeTD6yssrj+++gS36vrRTXlrIu7qzwvchFhhNrGKZhFQltrjDGZdkS
DJ9JvNyzAFah5hPkJhMRnaFoAXzSjW9wzp8SgcmlJfKdwg2NFOrqPHXOPcdZ/2S1kbsZTRhdEL8U
LGi935LYkd7DPUAEXs0wSIBuUenlsnKGDYkJ7Z3p4sDfFW23soSplsWcUaphaWRhD79xSgP7crAZ
gUMQUOGDLDSMrqxmS8DK2mgAUlOrfZVRfrQ80tSAWrdtMtULgbnrAgNVclsHD5PV7ltuMFnCU8md
+mKF+/mTzNLh5BeR2gk5fhoggWKLiRvDMMtDi5AMSywzv+RiqOADk1VUgayPSv8KM+EbDujfigAK
YgHxAW3QboLhvrTs9oT/O/ZQVs+kCzbm3ZSoa2kb1RYL8Gbj1xZOFnLQH2qMjqo+S1aTnpmkyOEk
5HJToGeBLNuQwpp4co3jNOaj5QhXQ4NtrpntyoHwsMDimKy5NJ8I14QNYVP6b6yR4JmC0AfSegJU
ANG3jtiajgw5SlgMkdV3FObhAisecoSQoy7qmf7tpPnJwrEfqIkXLpCRLpLRCM+DBonahu0FGA1B
umkZZkRu+b2Rc70JW42kHd4I4airFtYJnWjAbd7oDQhEuo2spoH0bGx96XkrKycL2Y/wFSmxsxlY
oDCV3XtfT4+eZseEtDc7PSnSfUzsQzEwLCE2qFn9fz10Mx377+NCr2Tuff+3PcbK2bef7G5+/8J/
inCMfyB8MQ3bQlRjut4PdjeO8Q93Hq15bEXbdeSPEhy+AiMbm2kdBjkmf/XPkRvfTnCIzJod/vX/
YNxmf5y20Ri6rqULi/fA+7IcPHp+nLaV5L5UKYOqHRNcoJ8g/AKD1tafRrcxtzPyV9UwnUauUmIe
6E17b7A3ORaD0ICNTZs4ZwWIml7csnty8+kYmfLZDexwYUVkcXIJS2NG619SPz7hRr3pNbFw1SlM
0WHmZ0tGD1Czz73CSVr2A9Yn1cLz2C5lTkIiUPs1Guw5k+sBZc+GDoVAlbwnMNwPMH1PzslsYtyQ
H0/MJeddGTOdS4gMaKeTU7moVAb0eKWGyZSVjEtNMRDRKU47Q741pU4ANEbKhFqTFX3TiDD0MmYQ
5dQsUFgYCxWRvdxB6CYE8k2NA9Kj2jkXRPkuzMG4xAk7WzjfOkY1lTeTXOvepLMRO89KT2bQkGYj
VpbWb8uqfWoEr63qFTKS7+DIVw2+7xQG30e5ciykA74EIW57chq0R8eGJ+6b3Ylgg2NQ82k6RExn
WffQ68kpahJslMWuzXK+BBpzqe+1frxElXPWIv1I+XHMPf3i+fot1MjUysaLzxRtPgtT41Zp9YZc
sXVdj9vITk5VE70ZhF94WvSZ0MJr5LZPZiif2xgBFbBFvXZy9+xYwzYd4hNJeC+GnI5jz48ZZ6fe
6K6h7u/NYO/FzUZwBAoz5lqfLkKRMGL3W6+KD70X4RmvkRmuThHSLWlEp2L2nYs3TtduGoFnCPIZ
MyFVsYkPRuqde6rr3LGfy7HeONp40Sf71Iyf9QSqvyfCNytlHcDYPg6SIY1tHP1S7PoMGyOF5aeG
Ze3Cco1dyyvntY9h6YBFJbovo7GeY9zgApnckUnjucalCOWuaMKDQl1gmMFBr2Ks/GAoEOHS1uYi
nuKv2AC8ySB8K5vhOn+MhTbdSpdFLaYno9xC1noddeyauaESnViozF4Qt4wbbrwv43aJo/jVm5NW
qpwIW7uAbG6SGmYRzm70FwRGcGiiQwpGZMgz02TAcT7BYjgaIYOpYDxGYfLmkla10MlniAYLFQYD
Mjnd5jU5lXKn63QjaEkxTGLabJ5wIx/i4ckmOrovxHNo0U7Og7UiPlGXv7y/xkjY+DASn4WJbdBj
n9eWwZsPmLJIsmEbDMmLow9Hm4Gj4KmE6AhIncowGM+b8dLNegg9epateqvimkOiwc1fwZdMYJfH
BxIOTyn1mJ+TFViNt2HCn5OUgkFNl2iKT3HfbErFWtWqR+zxOzVsq7K74rv5VGnpqZuPA/crUNbN
m9or1VUeDFeTR1IRDlJ3v3mkgDX9dHPK6TY/wVYfj1oSn5BJvcwfzLwejaAnebhfafl0qwkj7ww0
FYS3zT8SKRskg+Hj64idNHk0Wjld+lq/cDVu8wADUzIlrIrvV608fp7Yo0J1Mf/tJRkc9dqb5C4S
7lfPWE4hZ4Iv2sdWC5HeRqc4HshVnm5JwFnWd81ThM+hmsytUhlBwBwFbTgdbUmYrD9rQtJ2k9bJ
2yDEOoqeezLFjGh4QsmwmReTV9abMjJvfoMpXXpr+KSsznkeCkLPY3266WJfa95jUNSbSirgAgA1
C4ZiNl2cariEcngiqXjVZOsiHbCxGm+O6vGsajll8ugFOOBz5wUPd/Ugz6LSX8MKQQTGn52JazwG
bmfLGV496X/KJAoGAhSabDyaLW7tLGYGuusG28bAPhsIp7WL3+d3pCNi243ti9nsyik+JK59Jt7y
aSr1C1GQJf5Y85qV1nS0vtoqftBJmGkqa1eaySkt39mVxL+GLAk+aZuCvfpSW9V9205Hr2ie6nra
TFAaFEbkcH5P8/81cp5ywBJi77k0nI0MjGMp29faHy4Da7MS7VNpssWUKLZ+OCGakbv5sIpqthXp
1RnxtMmMxDzNBzYFJ1W5uve42Ro13QyVvjRl+cn0by2e75aPo1cEs8MMv9eRtw8G+zxvyflM0D3n
HCqeHZuoNtljmFtGyy5wn0mEpdXJuGk88Vy2csedGNLINFdbsOc5qAjkvaD4fGl4jSTjdPPaUwit
eNFbNlstfVFez/4I72bnWV4L//jz+44zhrNhVsGSTMYvDYQFI/PTNQDyPbx/HOhVT9c6Wp8mE0Fj
UJgKwIMeyhytXTIE/lKX0KRV+UJWRreTynhVAdTb0oOsjZrhzmoZKpm9fVAcsXcEBCQYM49EpEL9
iB37wHX3KYkmvAg6uPJhWTNiip/TYbh4eTwexzw90rF/wR9FLCyG9YgkoFD4WU8svYoajY5nIBrZ
RHST6E/DbNhjKELI3/1y3n/3/u/GKRq3fdrsW8d+iEJlEnaNbOBf+oD3P2oCT5f334mZAmqieZ3J
mTNv9Z1t6jnB506MRGNYzR2Zwf4BwzJKbg3Ldqh3kbX0qslAts4v/Ugnliqk7P4EpdSFZjy2TF7d
bAMu+DmMGEMEDUIOsKpgn3agUslsRqtHN8Mxwj39ANqUiSOk1XdlYyOZ0giH6FbdFON+rq37ltA9
g8AU7dmt3+wKoQp29AReL9XYrMghccrV6PBvGkIeirBfp/XsUNtqs3Qip9OdfyH5BemsW047FK1n
J6yGDUUR/L0MQ0KipBItvGS5yNfUXzcmbYl8mSRTf24BZh7uS5UZuLO3HZBk1n5BrbPMgOfWhufh
Qs0YtrUHbuNE3OzBgYVQkA+banbMcaMTeCWZcmYs7EmZr9hQHLpMnl1B+mLY6cu4wjS9GJ9hPDLm
YpurisODLZCN7ZXJ7zWoRgSh1Xr0KXSEdH9LdHSzulqTNu4Zeb0GItsMZgmzJXaeHc0+y7R/MquR
qJr8nBBrVfrudpLRSyR25A4dBaz0H5h0f8jWf5KpfyClUSZ7JuQ32HEw3aRjQI37sUyOFLZNihyE
HUKltzLeE+v1RMf/5LvDuQoxNRiPJXXUgLHfL17Z4Dv/rqPff/vPf5fvr+zRPVgS50vDtT84UXqi
J/10dDLkRsZltOA+jYm9T3CT53yh0IngHcx585pnn+dS6RcvP6vvP7w88n/X4R3oJtaaH16+d5zB
Un6R78yGIp6zJqN/1soCiu81NvqrbUUvOBE2w0Mk02MlONUobEM1bn/xRuAl/vmNkPhoU7TBQnQ+
PIEAMXno1n62mx++HLqrpDJJNBJe9XtCk65m0lzJoVy45By3RrXOkvaKmG2dAaMnCQWrJ3aI/NaF
8/nv39nco/35nXkoGxyMEQwH69Gf1gY5roy6RjfbeS0tlJ4dSW140GrwoqHvKUIlHgBx+/V9eRc1
9XkyvlKJPQX1JZfqRSeexQo5AN7LQ1dOl2DL1OdzkUy3hqvLUuPShncy13Y2XHGnHLZzCWJ7/TZW
ckfqymKu0vWGnZIM1zRUBzfVL5MldxXPgqzAFbYgyxBOimqrtSGeE1fflFx+vtsC5o7byq2v5djv
kgbrQ3SQBhPOsMOI3642OhqB0kJpmQY3LUCWOOmwPcR5Zis6VnVxjfbqF+lb6bV8e/VS5SUy6m6J
20NHGgXa2ETHCy+h/0tzqNRt3z2FVZ79zub9yVjixx36V8tDGLopoY3q0jQ/rFMzibw0N0VGsG29
ETlIo5cc0uTre2U93Iym2v/9Yzesv3rumGrMXbsr2CMfnrvXGy69KTszsEeS3NSjSje2sm4q7681
F9/GFfHLSJ4uw32i99ruiXYXH9IUP1eWbieJTHoMa7L+csICuqvnoVozs3u8MlgMOgUpeRwXEqVo
JMz72jxGjTst7GycafLrrM/uJs7DllJs/r49SUvARrKzd4ICdO4KElaCFxKjZg4EX4J5OtOto6tK
yYvwFBr19ItNyCIT5C39PVbYySkjPSKqv7ohHE8jbleejU6WkJSV6RQ7wvcQf/Wu3CtDMm4ttAU5
DIFZrNsqaVlF/sl3fdisfvxqNC3S+O7JJIghbYP7LB5uUOeeoqhddrRgVODWs5lQHVf5OpHWbxXt
aJ5EL3PR2hT9VsnkDB6HNHR87UzKsSyiZQ+vZbUnQUq2AVTW4RJIdYr19BS64tnM5a7H8U+Md4Om
3jRYImYgV27QbvCFeDES/+CYKGovQ2HtSDjaoSs6do37bHfGZW73qFiOBDWwXUkIf++TcntnthPH
bngos4fB5NLi50D/evbs4Iz1PggrYKDRHWEdvfquODsGMMHfr7QPXsTzDWAJx8UaAtKcKd0PS5s8
hrwUGkZec/s2t3QDj924OX7xef6RMbvbZb84bf/q1JdwwVnUDvkN5vz3P3CwK4RC0EBGDtuYhqym
Mc1/faX+xZZ1iEDH5JlfPQyPf36RiNyTJtGJxRBulyHRqgFxkumpGuJtGRCtART0EOvllSzg9ejW
68HQj3UYv81VduVNR9WQhGV5a08SOmoCR2jmOabt6Uzx7HAQOllyUCFfk1fLWqmv0JWom7qYIC8D
JQsDag7iOB1uJNDeOsVRXeFshAnduhjTE74zC0LVCF+Y4LnFL6Y3HpumOeZA03Nf5ljTLfTEOS7E
brAoyWtiX53r1JM5QqMzv0lJHQKl4Txa9lMOaIEXRucWnwoQBpdhUDRcYkudvJ7EF0c+M2Y/urY6
ZZV1Cs1grdXjcW6bmjA66ZOziomKYXkcp+De9YE+avACkyTxBejeYuhy4pydktitbN0OlF66Gb1J
rgttpCeJ4lM3xAeTGVTCk3QTXPzAFeaX0ysOmk7J58xun9KajKTSeYbtioNKc/UIf9F4L77fP80n
uKBf+/vFbeh/UeCwxDzmx5QXQsgPCGRmFg3h8WkGl43rM0u7JWzlahE19E2VQxIaWYvHPNHI6Q55
RtoQbfu62IeD9ojJQLISU3euaPMIRz22wj63wj3UzU2iYSrp0OfWresudTpcQy24q10TpFv95s02
A3CSFiggEaN+Ht34RZl8f8fkI+2zdi8if5MD/GUMXMmBQ6IMBNCx86lG56KirYZr68vzfKqWU/ea
+zUWFvUx8vtXh5M/5TBzrPwkCl5pdA8a8/rCGbYG4ALona8NV8/trkbbrlo5bNL8y9ykQnI9VNqA
UWBDBuZ0JEN8m0qqHfAXuxhuEJQuNHhDLzDk67dzNebHHbl8RG8F8ozVWWC0UIvqa9r1r2M7bOci
SNYzZIFrCrmGc+yZTcBQm/c3W/ITtwFbwvIfCiC6xv0aS+1K7f4H8v/fXtB/cYpRuM3/wzYKZPvD
Y+4DfJqavst2vcscDxK2KPAlc/p+Oy9yqxkuwoa8EPxifZkSF6uP5ZlL+cwNbRgmxJwPx2cpSASH
NY0PYihvaZWc5nuOYPmOfJeeyViepCe/R4oAfkZgyMq3xK6i4ClGgBcQTpONYtWS+AdShVsgK4rs
GFiz0o3lXIthWMSQfCFIlZ/rJReg1EGvCbqRxe5z59WbmRc1Hxl9dGo1bVt39hbSPvPCcB4v7fx0
fEVbfQ6RyJK9SdtXMRQmxC/Vb/O5S0zbWWVAiGTkVamExbCuVXoaPYLB4/4aUPRQT5Ak/zqry5yM
p6nEnQ3DFWeSE6zfVaqm65CMx9Th3Jj3cGDFL/PPbE36bTL0m5r0U9nyXOKvmpOccIhbtHxtHDXr
0IHtYXP6olCeCx3stI4Ny56sNQZlq7ZMzg0+WtJ/Bg+cFfbu84xQBJ0OzT7kuhVnBsdvMxzidsN9
RmX+LS89OB/DyWhIpO3fqkRtGiQetqDqIFvqNdXXlj+ntWlL4ni0aDhjKEJvSFk3yexlIvK37sd7
dEA2px+U1bCcOf/epqbdVXFyGHWxCF39VCQgsYQY4Qrz0o7OeUatsURbzmjTWAYbhMVERrQreq/X
+Yf2LCqW2LiUWnTQyfStVHudb/iIvdF3zH798TL/uTBHnPAWEXARfu+nDDi5Q/+BbxV65IlUrRgj
ACIPl00idvPpOyNrOf2iaLp7g0i4uYkd2yd37F+NXD1OgDNGqz9qh/nUJeX5pPsEpjE6MCb1IiJ1
MrKWZjN8EXifVRoxXxnoa0p6FW7TKMMDqFryeUba0oz/gN2b6fKZK/yoEq4PqssifFSlfTcXTEYy
3vA+eVZM23MfIkA8vXYhVx3VRJelCJIV6VHgiF6FKzb+os4hcoPNjLU1TQK8WK5xH6C6PRTFeHxf
8Aw95jIy4hoeej5PTi8BKiDIcZu78aQgSAotOBji0mRAOl8+mWjoIOWZ7J5VFrzqGrj+vOBm9FVx
qRYDvUNNHpY3pIwggBew578lExOecOImLTn8J4KOSlBnjuMZJ5wK//svridrlpt9aIDpNqX0dGlz
iOgfqvxktFRpCpnuamck0Y0Pcur3lv8JnAvAo4XZODejbpveAWMyo+lnludqxp7nhVWHHl4pDT1A
g8XjIidcPCEAYD6237+BY34tFQVuFb2hX35VrjbrBM5c3o8egYu67aIaww/sDjyoX9cPMTY3Cz0n
rSXSTEwJuHOyShNrnfxNb2jHHWks6dJq20vq0KTDIVzohCCQdUgwQB49w60w74gw8BeDDe0S2t1L
UXnQD1CDLhxAjQqDygXcM8oKzPYX54zPijTvdjGYiJVUCBLePqpmvHklLWL3pldWscRKjfi/8RhO
FjY5iiBg+N2c6rZojmuTw2k+cx5xyzkjPkEVGr7o5FS5HWFCOjZ7s116MbtqHkhPXM93eBI1nMPE
PiERK3tKvfnebZMT+v/NvP9qx3s0rMeOuUai9Mv83eYyKTDn1jg6xPda5axzZgLzqogdPPr4Jh54
fwW8PCMDkD5mq7zD3GmIunsyyA+U+fg6prwBcPt0zODFGJtdVVAF5e1Vv4tKB+uxsScaF2J9RmZl
Wb8lTftkIc+fN3Tj/LP0/18/3Zq/6yNfwcCqKAibD3/8r+33/PySfq//Y/6q//Nf/dfPf+SL/vim
q5fm5ac/rLMmasaH9ns1Xr/XbdL8c148/5f/t3/5b9/fv8vTWHz/z39/+ZZG2QpUvIpemx+n3pb9
bt/432tUP0f1KxZdUfYXX/XHrNy1/+HO025EoMBOP83KPfMfLsNwE2zccukafhSoEg3jco3jSekK
808CVfJidE/awtRdjDD/JxPz2RTzh/OAIbknHWnpprD4dvNE/+euxTT0MG5laB89yIE7x2+Gew4y
acDtlOUwArt24VlmCv8gdgPmB8Myw14IOqO+bUV/+sX5NFcv/zqefn87aHV1TxhSd23jQxMF2d1E
GJhKMACToPkiLPCLf2UkjR9H9oJDHXN1N6Vs7or72ZzgF8Doz1XdHy8voBVQ11kYZ30orjxlTzXI
qThWg/8bZLX2UQ7+zm7q7NgD+6x7G/1nVzR3teyiXzSp76Drh5+dpcJakdLW597h50dRhX0YtLEh
jnHay5fcH+OtPVqLFHd5LGYj80lTwXFKUZw6E7eW+manySHOVXpUsIO2Vh1ViyDUQ+hx9bT7xYP5
GR16/2RYqyj7XBemxp8QY2hn3ahrlTiS11etIR78JpOy2JSlbzDqI6S2JR10QZonwXiZu9KidJu0
QcKA1XxMcm3cz053/eD+AtB9RyM/fGjsBqTV0gZNdj923cws6tQZInEE4BNbzHeGVd0UOsRS7w0d
avAJb/utZSbaSk2iX9XgVIekTOUBMX+0jVEFCJN6uNuQUs9ch2CRjUYcFyS4QN3rDE08SLVDWz1a
OaF3GJ3qC5uI52NvD9/ssLIf2vw3G4oe7AEA2WkkgTEK8i92433SlCmuWlxc2GTxyTNwrWuU8WDr
aoNeoTi0Hsdc4L/Vmage/FzLYVy41p6Uyt802/ysm5l394un+HNzOj9FW2db2bprOLYjzA+3vzLw
XE0CPEhwktY3gV8L7BsM0uT5GBd14kfYNGDmFuV2sHCziiYwLBFx/7+9EQMYADteYbChPmy0QFl6
Eo6jOEoUPgcCxk+p7lvXiQavMJvHkdA6WYz1Ufhi3zTpvnG14envP4yf8ZrfPwv4SERiOTpt1MdG
He5Epdl5K46dH4Ku7YRDNCc1x1543oUadcMz+tXx9ufTFksB26Rx5J9cCR+2uN4pYp7NRBwtXe6G
KpcrrTYf88C95H6qbZQH1yWV6mw2qFfjyTkRuLqoSsO6VUQ///3Pb85H+89bx9Yt5M4mhSAP4iPg
6/qWQRy2YR3zuLnL4966s7zm5BJdChvdu+ru+CodLVqlmUM+ZdTj6NNlJ8Qa076esmhlhYVxapvQ
BbuR5F+4DFE9O7laeib3+ajaRVnFPhKu/C4FDt3EOYe30VHP1eTY/eKH+fPJbQMMYUE6H54C09Wf
D0+fDt337VgcezHmRxxC/fuqCiyqzzDdDkpnqOa5d4VWa8sS+umemPF27Y/2F4tS/FqTAEyV12PX
E+MDMjnW0uoreB5F2O3b3jp20tTORPLB1g8Jz0sNZtFtDLo6Bs4mcUgdbmzU5hLngq3y6uoXx+/P
VfvvaxVbaU9483L909gqTjxo4EBzRyuW5Q4aZbqkv+9nYCc/lt0z2Zn5+u8/0XcE4+PysBlPMQOi
DDE/7o+hcKu8ckrrGEmPMQyknUsRVRdcEcH+ZOVtvNQNtyHeocf3X1yTROFvcUnH9Yt38vPdw0U/
Ewp1B04fbh1/3qlF2ORJWRbaofFjbRMZ+qNIvGTr2EG8DIdo2Jq90jeFC88nDTTrZNZwR4Ma+oVr
1u3WI/swCKrgMTO66heXtvz5RJ3fm+NSjVEqsqUBZT7UT0U8CdOGDHkoPXyNtcRZG7KBzNqlkovC
QyDYqnTJe8Mg2KyPzBFWReq79/O9EvQJugjqcGwZLO3Yy9nidYh2sgusjeGVxxim67bKWcZZJh1a
URd0GEZtFNR43pN8s1CjFJAefDjnrbwbyiQ4wTE3zm5kl7uxcWHGCv9BD1xEFq63RsoJLaUINrVy
9e0Q6jpKIOq+OCQjIY2HTVnldKe6F6+gJpgrpfK1gaHXTgSFful3kZHnv0K0jHdS5r9WmqT0dbjD
2bgwNi3M2z9cBjj5KjGkljggx0uWtbQ/6VM4bfLI1jZ2lt5bs7FkUrb6SmkNuS6892Vu22r5u5zg
X/KCUkf6FLlY9eh5OUI/G+O9wnIkaUbzEDW92lB2fUlFup+wp2btkNYeFoN1GGfWhQcHY+j1aJvE
yNwF6ssVcT7LODadQwb5czYPO5eBCpZpQNrzu+oJe9BxWRE3s5zg7PzhKqTe83bevYXeXYYGlVhg
hExzaS+5ZAqHvCR/qpbWVITER3fdui+sHE7cbCMYVd4B1N1v+/Gc9dPGT9r0aJLeuGxMu9lQHrCE
enwlysFaTiMxQCT7PNiNpW1LS3loOT8nRYwxbJhdc1fCltPD3VwWVUn3ZYwGjCbC+jFkkrXoQux4
vVIbloVt+/e4sgBApeLScIbe9xpwVldO4drWC0jgxrQtVVjfpbWbwukOnPVMQl04Y+3dEfMBf9xD
clFL2lABFQu0OhFLZ0DmgJMWehdGc0APz46ezAsY31mrG15qLuHHhECPTD0z4E0wT1kbbZOsnC4a
7mrR50vEJ5/zLgj2rSFf2qZN1kWtTIaQJFzl5M9uayfJVoODcXSTdtYBnhg8MlFEYi+7c9Ra9qn2
1HYa8u6YVRB5Gs957IPJW+S2v4Em3my9ybdJwh4/qSzq7wZlYfWsh3s9tb9ng0vocuiV68SpSc3M
YWUJo1UrJ2yCS9ehSMeeCv1QHX6Js/FeMDiHvtNdHeDPurco5Jv2asddfEdmsA2o7WcIAuB6xXn4
RGiy8xASq4iTD4VHmlbEzdsN+AaGr4hy32q7Dq5a57/5uumvexmn6y5MvO3QNBSzMgEGCW5xgYIM
vGUVtVl4bgBgmfq47nNfEOoFQa9EfHz0Q2hiFKrtEolJj1qms1YBBhBPbdcS7ISpnebjiQBj1k3D
rczD4axJe2mlkQSI0ouVzbLeG9h4E+2uYVBbnM1yyoBqJCydEDe9vGqpZ3AaX1jkdi9CM3PZSvgf
lkFb/L7Cq0xfN6nPSvX4nVH6b15U1cd8yr+h0ZrgSk/5pXfzMyeZiVnS5G0Da2Zd1/pIyBWp7HX9
VWNrfPKt31QGBzWOzLupp7Kw6KS3RSiwtsi6k9Ym4NRj+VhbwTYQvX9pwF7UWGscH1gMe/b3KIO2
JdOK5HktxIE37vJ9GjCiSJx+IZQKN/akgocREpmwhnpX1R6CvoDc5VotODC8cydECW0aV9BWVc7e
N/0X4fnM1dL8TRNdfwpazMT9HC9K7HSADwFXnwLJCsuiA0lxwJb+Y2VGrIq2db41d3Lqwmtu1vqi
cCm8BYSEe6LJkfmkZIKBkZKv+cagXjslsn6pk4Y4cWgJaTt9DfSsP0B+qNcytvJtHFXPkY62u3Q+
MzD8Ehn+qs5leI+75Cy4DMRqdL0YTV6/7HsH68yaFxxyJ11CJI+2UwkAELcJ46cKQ2KNp6Xj784c
P9TRBs1OzKV2q2iHt7J30N1gq8dBkL+mlBSoOLAxNIziApkEjyYse9I88hk9IBs2p+xRH7DVsD1r
32nTl1DOztjl6CA3cpJ92YmVX3ZfqnCh2rTeelmN0xquhkGzUP2Sj9S+iyBC4xdyUuicHixyjn08
sO2ma2EMY3VT97CsqrqhDc1NA2LTLsDf86lF8LogKehTJdRwpxmxfyuF+I6OakQmPsa00byTLmvx
zylwVCGizru1XgyvH+f4FYp5kN1Qlwsu62wXOWLBEGGCu19+HqjQcIYPsNRt24EADu+JHIuI/dZt
rcEQ91oI1UCk7qocaiiGmRyfgrtB76iuBW7jTqCfo9yLv3RBuewNFWwMQU9NgMy+rktt3zWA+H7J
l4v2zq9r96RNJ2YT/ea9OcvojDcmFnoLbKkQ4ODemW9x9XKWPUYs1IuPU03m+TCIcu9xOiEsAxTN
hrWRuvI4xtMlwxtgXZlZt0nTqFrrihwJyCDHIHXzdRl7X/zUzq/p5GEL3GBCb/d9P5svWxAPjY7R
3kAaHIcTxvXcEGb9nfRDwq17q9tnPn4QGt0QM/GyXWfgrvQMeAoLDF7teGCRmA8YTYDLSnoJz/RD
tm6M54TdwG/KkidHG5I7q74bu0rbeSjLVou6gEPeTgXdYjFcahdSicBJNqx9eVeY2ievMsTC17oB
Dmwgt0Nb0MbHFXd+5WjrpOVMsSt3iS4TExXdse7NPm4XMTMSs+y957Ien7skqnZDKtotqci/aSVl
djCKaYkBNMENQZziUqn7u3jyAcfm5sIVff1tRPTHAYluAWMwaNEDqFEpiFqorXDlatK6Q6j50Nhl
eu/WxuyiXjAsbd27rmuqB+rwiZfzgrXny01SVOExqUWJJWeFpZDcMHDFdzqkf7HGtdQnIszyUEMp
boU1ozocEEk+wZVzoLtE7CQ8Db9BJmKbIS6W2iDUwmyG4Q4/KNx3lCJXpm8ldVBO9y/Ab4zSrZgn
aweS2Itj1Jno06auP3AO6xktseeMDv14R25w3qwwhrPvIUiVyy5XETzksNmP8JmOZpeAb1ffStMa
v0TBXICZ2yoctdNQC9hjqj3Xvh2tfCP2yAj0zqrEN0dNRb4dMqthwgDkZaI74vI3GaYNWbX639yd
x3bb2tpl36X6uAM5NKpDAASTRElUsNzBsC0ZGzlvhKevCf7h1K0xqh6gOjqyjiVLFLn3F9aaK184
FhOZuwjwyzmUZY0Qtdc7UumhhmZGGe8J+8we4OJp+q5tFSu8/4tZK8aosRHZ5NZnkWjTJYs91WeS
ZwarnlkXseIZ5ebVL2YB3XEAR1ct1lGIyg3j0c4fZm5wzPk9AooOKFFXKHtuRo19offtDO5fUUs8
8a75U1b2V9NktLumGlZxNgSap/7OlTilJSlFMCnySZaDtfe6mee/7sHJZDMbd+tFNeQjigUaFXP4
1BUPBeJZWXh+l1rzbVraT3yIvLp0G4LDTBDznHJ3mIzXJ4j+svwx4vs54O3hmK6TXa/ZLzNi5X3s
WnbQVuKnbZ+3YdgsiEeAVLbQpfydK9D8Ui9/u874YUEihKi1t9PZCyAEJhRx1h7DHziotb/NvGTD
3qlSliE/e5fgmnLW1nDBJpS083AsvCRGkV4FBCTD0xHagwn91pdZ/6DoLn7kal+N7IzdVzmxjOlm
493lv4vGr20CJW3Nub1PBTRWCwBVAcqa33X9Sy2XXyOY53HR/mBc1NDiCbW4yWVKgoa1sG+yWSu7
d2VMdb/MPcJdrd7wO+tLL6wtkqgrwkxrV0D2OEP4ZdSof3aIY9td3ejVrmGPuUhR+xP4ZgrjnOzQ
psdMSQZF3LWkzS41iUpJ9SzV1k+dZQwxEWK1UDRyFvxcJT8J9OhOdGnOarm9tLM7B3lmZ2x0ky4A
q0L1awd1PxLArRJLMaX1Y52Z7AXl3oG7y0Mx3MaGZWHREvlApA6USNVkqdtrfbIzp+IpGWSxl+t8
0OyFulc29B6JFQqrodkZenz7wLFIUWUobuVho8BILxNkdmtDcJOWDZ3fzrBqU5zANH1AVSZq2UL4
mZcOO3u9tvmjYuSfY67+LEXp7k17tv1hVHzDqq6K00VjjAOTzX8S0KkF1Iju3uvTMSCjaze26Tcd
78FkBxh2ZlwFsjPfuRieqEW/zNVGo42vM0sQ3lF3ToGpOM8u3oZI78290Vntvlrbl6LSqg3q3sLA
EXsqdGyf+bGsMbeNmIOY2B+Ij8ddRosBVC/i2PzoYlAxHqMky2DDPpCqhaVGv6mC06IsRyRJTn02
sxK/uJHf6CowDPV16KCT8flGoyoxFs4xG6FrkwIZIGWESwtJ0eiUUZx/ucL6nmaLO8MgFQfqY7TM
zmsatwuiIsFFkMVhWQrAhElyUTWj3RsDC0pJHoZPj/9cNvlj6k4vDUUw58cA10bx/kiFo1J2jOlZ
+yR7D/WKq/yZWzjm0roZk0mk1RS/TZ3xZTQlBuSRwXnpFEHXpjJo9f3s5cQR2Lh06prKseb66Qcb
V/3426ie1gL/3+SRSpc7YaLY/rRWzHctow5Kid2lrn8XCvb+AT4pmPGvXE5Yf2ppwS0uiEFqQ42s
n0vNohYsH9xzq/PtAWsZhaCfF/JQOd5Gz24cTtpZfKzR0PaPbmxJP568xC/M/lnX+ZpKDOuCb+Ro
xfwUvWojy5LouvlysMFzqBuPJbkOqes8V5L8KtsgpkEFkmvZn1anqTvLrOfrIg9xppPQklmln8mN
NeHwGPPUdXn880cdlFrYabTjCFac0CzNE7ZN3Ffa7/RnPXtYtuf5V5EKrnpEOgRKcbuMhrezfKDs
1PkW5nMVKw1Ca4eOK3kxbdI0GoR3u3gBW9En9iXruF1LzYrywvkwAE/ObSSTTtuCbXaOLX91aBP0
4UvxcsqT4bRdYfqMPSvpTRRPaeHT5RhRvWqXtCPglOzcAdBRfjIncXAQIldq81dLOJ6RulHkerTD
JB0NbvGYcMvFegnHy7OflGFBFAsoZGU8fXBsmKq66r1MKcSCvpIXRqDTLfFqDbfVsgJqYEpkrGim
LbequX0AcWpqcSDCJSd7ZiHSxjN/MvFUT11syD3rgjgQciwO2pbWlctZ3Y9KpQRwaHO/bZ1l70yp
Hs11+23hM3yw7foiOYZPGvA/PfCcvSohc+kqoQquOWePfJ0M5wTvFXOVEX5RPhmLWI//fLwfzGmn
rGQ5mnad0lGp7k7TeV3c/3h/Q1OyLfNtbtzG6LHnInjazb0cIlm04rExjBxtTi2XUxtPx2H7GBBB
PrYM4ktUpTjUc4e6VVcgYvbqyWlF8nh/Y/33e7YBqWNOUCrNiftmTPYPszDkAZsIQ6ein7wjcSwX
dj780ZnaS94A+rdyv/E09gR42UJw6M1PaLvNiP9dKcoD0uOJNnFxIXNK1x+VfNOKqD/pimcktuu0
95rKBwOl46AnVLn56kFH7dw8G4CVy2d3OnjYfLitzXzfKIT1eYBlyV3WzkvP/a3azokfSaKPGa2c
YCelf+isaS/kkAUFy0MOztIMHFv5Irz5spqiB17CfMzimsktVA9Zch1xCkdmLfZ82StDmcRPV7o5
TwMRuGNLm+/TDJFlJ5fXvjV+LWlPnoqW/UU8RpKx2fIC2maMAhyo0oqgtJhS+4xEGaR3Tke4yipe
XE1eet0QT+Rg5FoqHiaziuZ0YzH0trxsJyUGYoObO6GsrTIDC95kMRDp1SN6XTipa1/6DD3c89yM
AzbsFjLkWF1Jnl4fm6SoIy6pGTwAL544S5UXa9Qwwk06cYitfuzV2ToX5fq1GLW4sb14QMYvLq7b
KsghgGLMS+xd7RGCQt89q7njHTpKi91aas5Ns7hMsKrIQBF5eSZX5Npb5OkVACgOWbkQ1ZAvkCuA
a0YOlg5AsbxERYvpNtWy4wy/UFHICeoHUAeyF2nU6bJ+UhmVIcetfaf0+kucraGjTx8lis6A9YZ1
wRJ1s9v2aqVZfqlJaetbZ+PxAvV1tziMKtHdiHtziuz2qVJ7JyTgUHu2xAt5B204xWnyIfvy0W00
8btu9oM7M3SDvBA0rWUEij7IkFfLZ0204qEscIkXc6v4zlJ0h9p5y5yB432a1wf+rSLX6n03cw8k
Y9rdiuxY6GZ9tkT9Bz9GfzWLOj2sKIEZBXK76tb805PO+6rrmL06DaPcKkTUlLoMCQE41ZNxolAl
+dA1bToU0z7P1YbkcIPc9JIHnN/6ahBvlkxk7RUxKraGnNW0J82MjeC0661ueWko7weAVWd4zsjG
SxUPMemZjpMrF7etbt6S7z2E5nvX5v5H5lVe6pL5SSJpfGYv+eia+Jfi6nhQavcFHV13QXDxphWW
dtZmHV8CMzpgo8qbuoj6RTOMI+22S54XJJd786nXbXIcpP3ApCh5GqF470rIh2AskjYCm4RaT5Xq
Q2Fm2kOvFvWOfSyKvl4lj+T+wfvfmciWf3Bv1Ur1Ztr9szBVcZumvN9DL2X+vlAC+JOgMqnK4Vl6
5nDkKiQ+e8YDE4y1aV3qeDbC0ibd3ivNSpIRyCbAGCemI1USOe6r1ijQ+TLGGGu9+DW4krCl/TlM
k/3qxYZ3aLtyCRwEnzZjUYCyhGK5OjtwvnX2WvqkHhuEpGYR6z4MS2d7Hr+IVfuhzj+yKR4Do0h7
3zTyS6+qkt+BqHkZzIqvJDE4oorSkwNLpQ8NiZ8yUl6NfLcccnqJUCumsnPTw5TZuV/W4is1QA87
S4D55YF1Puba1Kr2JdlAY3clyw3n6LwUcIZy8cewN/6foiynLLX9Udjewe03IZk+2kc1eW/kuJzu
b3gdvaxm9sdUXE5S4NQcu4xa7pEj91SR+3v1vM3wmwwPZMXcgLTnpD6rNP2BZ8TErTn2Ql1u8agU
LiNNAbvhJAvFpxo7rVqfnqXclnL0/eiQrbFWAulqO2uSGrugmUR3WWU0GMxPXONiV7w2VI5mNVHm
vSe0Y2kIohG9ojj2HU2Ivti3ZbL/9Bs3J7Pv56v2OrWzFcG6fp66Rfozx3U4W/M1zRJmUhKqTc/D
bEgyh4jMo53k/OqNie5/RAVp9NR4Bs4qMX6XrTkfHbM/k8fGropSPbBLC1wK0+g2qf9aXQ60XvcO
TOEga4/mcsjdKG1o+RbbQKuNS+bkNt4bgY7pcwq41bWS79Fs7S31gfxAS8lCOXA60pLt1KJLHjS7
gvZVAsfIMHUjWM+IbayJnqSLTYDY71pOTpJFYqAd7YzmFXkzg6YcMxjoZZVRxE7NvXdDKvp5KpTb
3KnbBGQHhdsOPYfhPkiBhD2Zd1VzBlRe0f2U9JLHLGWwrhUcUegsWZrFhHHCT5uBVKy9mgP+IBJE
z/AUTXmLqIUx2KIvJ9rOnbng7zc0kBRzHzHljxLbfGlYafnWinRZGRGWjPXOGlIvHDOEuplpi6hU
2GNYjRlk1CTqAopAc5AXx4rxmeJNjJSiexjMDvomGAeWt3EkmoJo3IQIzLKxQ33+w2hOoVtjpGdT
hjJfdBL6HXdtv1SGRGXhMMJtt5HPXCJrbn455NGC8X8mKNc8rLn6pCXNEKGc6VkTu49paaJm1AUh
MQoI+noayfbqWGNrWdhgtA4ZhshdRaKOWNX6LO2Rn81FIIkCe1c19jdOr3HvePmzQZ9N4wM6SdlI
yeDNEpDGroYJwIo/S48w3FYjKpfhAH6qfLV2NecSNKg5DWeHgB36ar4Yy5Rch2DW1M8yj+O91vzu
GYYfMAIeauFtyZ6IwWURDHr81dnKt5UYRShjWO0Ufj9T9Dy4RCmuzYJVWku81C4VzkltG3PPAfEm
tPKm6vcguvhzKu2VMNfN5dwxJZh6dA05x37UVexphtI5FKoRepXxHifJp9cZk98YS0PCKamFy5Jq
Qe2lnAp0qyKtuRNjlqlGHAAdlChlcDgDZmY5YeiPzpK9D8Jg45F3L1k3/oEizlPx75RSLbSsnfR0
as4x6SKcFHt3E5KnRPypP9YuZYSfknFV5FAKG3fZr55MQ8DhgZOU+ZkGnty0P16zjTjYSAeTmftZ
15YAxhPK9NS3MzViI8yNVxB022rLRWNEsUdG9mbNYKGmvni37K7Z6Ih0QxZFs9e08F9BAAd5YT+v
mDEWVdqcB65+IgU7XGxs1kQAdz5zZ7JVY5PDwtie3spfK1vUoOvaIrQXk3xec2TkAaXAjI2I5Stn
/NJ+IRHj5eH2X2rc64CaUJUOmWgCgAv7XGMINNGPE16k+qtkkKG6e9Stb0pZP3urG0HiGw79MKmn
tiG5ucHm/iTVc7YVkgy/sBZAkNvHTLVZxM0dEjAtu8208OepDgy0c8FC6X0yvIya1PZyH2UNTO7J
BkVmt+bJSjueQe366STD8JalwrraQl7HDSCh9/HBs6b8tfBdFqukmtmXCZAVg+Umi5CzZ/tJpYjH
oodjjtpOJ8ZuP5ZHhJbNpW+jyrPeCPv4ZRd1c3AX54BFzLk29bjzmNPvyaIH3lrQWJSk93ogZa/p
Ks8lbIJbycoQasnwuiZKfBZm5V7MUVBfkWxheHGEVNuLGodCqSEqnJHTFnoP6GwsG53nYhvWvc06
f9P9sjfg+TdqbwXxx8QuI+vOieKRZnKz1vR7BEMZ0DRXm6H10RrdKVp0ow3VpvxTrZIWI+v7g6G4
v5Bs6bAWDPVdT9bYB8m906u8PzTQIMbcbVm4z08VBddJQHowTe+j3pYdsZ78NOb6o5w6wsGdKTlQ
lf7Ra36aWhI77ZYlK6N17aMhc6oQxTZsFFt7UpNGjSqnnAMqwOGQNspek2Eh8nRfeSbW6MSESth4
vseoySd9QmUVzJYIKGD3SqbcV+2Mf6AJ5dEQaw9WbbsXI5WHHDXJkSg0dN4GRl5RG5GuFVNoWNzQ
7JBcVO6NQzXRwKHj00lqdgu/GhPIeKrbM7MaASG3xm/20UR0Z+2zy1kcGW6R+YvdNr7ad+gPK3AF
mb08loXi+Tmw9rBjeplaDRuu2XxOtDKyDTrREh8Wk3hyujjdRpPiZ4lLqi2z1cPEIwS8WbRoTL2X
sbPUU5zgsklm1w4Rpvp9Wz4gpE8iAg1OaHWwEShOSYTWyFqSfbgmSn3nJVy6mDecPYEPn7HkNycQ
R5C10qAzyI8qJ6fvpixFGejm1lAcV8mzHdACFAOmkNTQTASDPusPxNiIkxGCbFUL9pmgC8V7MxJu
pVKK1GxufBVdKoC5nHmBIxeuGts4WlWi7XW1wym7Io/ywAWdPZGdc2c4VrL70TklQNVtN2iqk+tb
cfZ3SZd210zG79nK1cPorhgcFzr0NiFDFmdtm7TFpSOZnZwR0wEyJZKjouTKLW4jN7eICHfYGJpo
R2zH6fzq2yFtOJkb81IPsx0gUTF3lYL+07b0Q0OuDL+lq1JRqhodlzfqGR9MDh4QJ2V7NjFsnbxw
YbM29D3Wc7vhGSoGysI+zXaqMqCvIBYXaU4V9kAagduNxwy7j6PQFiU6K3F8frPPbJwGgfzKfVrS
fCaOGepd7p1cBsZPiKheVVRpuzrVH4vJVPbuQAWXQYqItFYL7R8QfDS4u/QyJvt1Zc4+6bJdbldP
3ced9bclKwSkD5JBLT2UaUnimki3a6NHSe1NJy7QR1kMkUlberUIS2Bb31/0jiibwk6Q0I7NRdrd
g2zjYW/UBPvIunhsV43+c9WgC+sYvwe05LtumQHiyLmlKOkFl9eiBbFs35yFl4qrFG+NOjZ7EZNd
q+EhXHuhBzW6jMCS1vo48sihpxlOpsM/3fSy262eS4LRkrBUS8cjuphDAmqHfGSdDlfRfAYSHasH
etesy3E1mgBEvQTZ1caY24HRv6gLsJhMI68Wh9TyNFkqRSfsp9Ad2wuqBbKAzfVJsas+NOjCfF1v
EDY4Q+V7vVk+drAqI7nYDdBBZw6GbKAFNdwYj+Q7UT69ql8dEsSCOVbhd80oSIR0duPYGnvdZOy+
zJvHDlLI3sWdlCAVvJWefs47HrdWyyCsqJ7fzGPYK5KkY6KB1cQiVBWSSpZ452n23qw1+62NAghb
N3L1Zv/7m/vH5L//j/vHlEJtuREwQbowX0OzYRm9MWbTDSObQX/BF7y9e//g/U3ruJnf9zbhRF3V
RTUSzTsJ9g7tVYjB/k8y7D8fdDZicbvZm6m0eff+N/uY55kYWLITzUL/PXFa7OIt7+7+iWW1nuOa
azK/05fv/7K4fzv3d9WyKo94D7hAgLb/86aVC07mf/7sLNShqZ39+YcZvVrqSwfGZm9atUWseB/9
g19u+fmpAPHRDXpDAujGxL1/t9o9uOH+7v3NncnsjEBV2zSjrAcwfA9yK7eHfeLlX5T5crjDoFmr
3trcKPd3sK+Xo92zbUahG+b3/qHJNep9n5g3syTgPbcSOG55Xh9TJqwDQ/i1jGoDcJiMWbO2ZfLL
Xq2v+6ffAb+N6XaRVr32psH0ZKY4htfq+HcN5f+3zhtC3lAB/t+dN7d7Opz/q4OhUP36N/vNf3zq
f6Eq3X9ZfCmmwwiurTt18j/j4VzjX4blgMAxAOG4uquh1a4Q/Yv/+T8M619bUpvl6sbmiuFv/Ter
0tD/pWLtxjNj2ei3DUwa/+U/evoPSeP/Kx5ON/R/1y1bpudYqqWaDl/UNjTj/wTSsLfMqy5L6wNO
tSTSYungzMK5zjAe8dxHBzvtBWseCptZykBgm7nAIZTk7uxGy3ajKxPEem+6pNk67XPsKHHgrd4a
1Yp2MiDMBaaIY4TOj0vXgGtXvT/ZJj7DnZgF9qywTTMzAdse9x/j7TpIHt0S9oeXs0nuKuNtiQte
4bNB7bWOcYCMKbSW3IgGNakDKyGDo+gwU5odyMUePTnZLlB8iBjPDnqNhbWZvb1TJdYZLMM2Mcam
RryVxje643dBZ9E11bGO0xMTyjno1InNRJd4UdWkYY6HdQ8kDrggiIreRIjXN8UNXx8p5tCQKafX
Q6rIOmhTrTmrs9wZ7eQeyxS2rS7mNxA7YlcVWXdRrGic3fTczLrtL97UfyoGI9GetUySZd5eKVLz
MR4YwMc8X072VH11OSyvCjJgIFERRT02KWQsc73TKBpCyMQ/GHyiSVHE+1AQjUbvwHCrNcDbeUed
Z9V5rB3tVFDFdH1KjjHZPmw+jk6qWa+47s2wTttjpXcm5YcoLwlOo5Fa+aSZEuxZSDW+/Folchqa
N4gDZ0Nhs8M8AYF9Bj2jwKtpq4X7gAIskU6Kpq18iYcU5o3Sm9dpQebaezSSuQC5TMQN+Qejcs7t
pTiJfEgfM+nNoeo1b9LGv2mMeFdW+p9L0dTLTghUMjJGbNQRoxnDCjXEtO82q8paax9Vs7YXtXPe
2c4MLIphqyyx6rxMObIQSZAdhM7lyHJ1ojpn5rpMILPtATVnGlvvMXc2Xb1xZO7wYi6psW8pnt22
gZVcVk9qbMdnwybzbNaJnVqEDe8oXxt2wtZzB0j/hQcU3ccWFtpPr43ioRr24LoqhWCSLTNA+Q0B
PBzCE/FziKmT7kvjx93pzG2e0J+g/TQ+G7QVvxbfyC5FLKtnZUOTI8aSPiN6GxIa+BXk1YQWqlVQ
O8XVsQs2v3PDjJ5sexaGywNBh8oTfks7UZuzmMsXt9LDdBxuJllZp6UTsNIScW7QrHkkppxSaslD
S9f2HDf0TToxUFqVHBiadZd0pjM2BqY0zFa3kGKSsjBjkRE5dDvHGvvzoKzPbS3zw52/vX5lYCBP
SI0AOJTljeCqR7hBy3OdxF8oikogN6rK77XCoJGM1V60DFWy0k4pD6EGtqwgMB/OAQGE00GBdHEm
jEpTfjqL99qmXXvN46AE3h/xixITfdGSuRfupimsNXSU4Oc88pzzNxTDvgKS+UKIMi69LYTFGK+z
PhfXKmLV5tjn2p6zM+WU4oMtV0Mz00+jhh7dUxDIeaKZ9lZN1gP7nSiXgNr6We+u0zr73tDuPaMS
r53+XnU2IU1szypVSx+TxEFQ7On+jGxwS65+5QhynqZp/Ct6g0lfFfcYmagH7XKxLyp5laVsmPGM
5IALlSCBrO0q383rivlt+0g0sEN3QGtdbGllS1pkQANG5cF0x5eyaadtxoyEC8KfPyWjEeIbN7a6
OuXx0X9qjgniHaVcpIrxq4cll2DyikgsyQ+ZAQmEau3bGbHIzFOuBYOqiHDK3PIpIFLRPU+d8lZk
sb5PjXzwS3DlQWWz76uXeiUiXHlaYZCF6yxkKAz3LzLT984QGAu0yiAwyzaj+gNYf/q4uNvcuo1j
vu/5ykPrC+ZOL231zZpnfKN3ZXfAWNKE1KCa2RjSJIFGAu7lTv6QZPLYaSiNlFjfYsZBzEuJXnvi
EhDuJstevmPS4SL2UfOu01DpD337kVla7qfsfgOVv+NV1Y8u71o43knNpG9+qxy1DpZ5AA9uxReh
ke8+qdWflZHBWGM/U6rpT6klpa/nw3HsMoLZFojgdVGEhub0u7LQImBZJMMZTFJTHBAxkHakfcse
tA8vSnjH8C2AFBhMTYCx0iMTc7HnWz/MnjgClnQupqnM4L02CcF6nDtbPY1OzfWwcnCgQwEJlkwl
x/xssl8vFwr1DzNN3paesaXVIFZdvJ5mfPrNknP2Mc7A07D7kmal/WQeAmSqiJ+77ghNTL4AZwXv
Zz27qpk+4RdEcTxIxAh2ZgULWze/N9NnujOOuIWXZlcaSTCuSljl5gOrBjSm6Cz2Wp5sie0wrZi5
ngoNCQkWIcAARbkBPh5cuqnr4GT0tk2lHtwq+72uVsKK1kLnbIZs/L2oVhn/OHT8SW9VjyWDBZ9p
+grikGq1tHX95FREQODxtWhxgdDaaxvGDuN+LI1oDYzuw8Dxf9CHVIP1yUgwm6pfpLT48+Blx3XN
LcxPK0x3a+ZZwhMMJRMHrNN7x7p5wqeBsIF2t5zbjRC9HvrV/FrYEj2smTB2BbJ/RRv+LqWLVLc/
qHX5Q3Om5oXp8cdGAWHMynB64DkDfTeg5u+vzAYKxWCqH8G5VE7a2H26dt4esL9MDIsmqCcWvn2n
d+zIc9bypunDMY+VHpLFNhe1YrLu+QGMjqUp1XyYMQz4sZlFZkZ+rq7nIb45dW9Wc4weJRk+2EPf
3HR+7itN/JC6tiUa6GyKRuvVjZU3jiWgOGL4cLTkS5iy9+08B1yZAqjzqGD8ZKjVQ97adZDjYLiZ
KdNJt+jAAaiceWproG5BvPqDzPOf+jIMjxpwv8DLLnaim7+InHEDYhni82Dj7WlRlwoxqTvaFucX
otkfMdtMoUJyUFHAvFZjkyCFKpyL6FbzVTodKl2V14uWyD177+QFKw7wFSHKw7oUWkhUookrZYYC
ZM0vJiGRD4bsKlIcleZggyZfY/HdKqz7GR5ntxxLSsTAXzvGo2Fds4nHA7WOja5RFyAbxLHJJ/Nv
nWQcjcVl0pdv4aoXRzgMv2aSry1V269tk0TIVReGY1ocdYuGspUJFBq7gd3YCyFvE/ug5uQtXvfq
DTyJLXgmf+baxq3SwvWmiSdjpj82SxwWdX3jodqCMNLmOA5ws+x4LS8Ga6ezCx86TRwb/4k78kux
sCpozCLmVLwyeNnqLFmSIFrEdkSKquV7ZfvG3bu3uwRVZIvUbVStl7Hpn/TpGNed+9ONoVT12urd
AJQaodjGpynlKmf1QBzhijIxjb8JzxS+ObAHbCqDPObtiQM/NAtz5vU7RnUOLzvjb9ZPViAG0ya/
VH1ykSOu/Yc5Wd2XMXqfsd6kP1T2+75cGi64jOy9FaGHAY/FTur32QXDjjFfZ/hmpWFfZjUc6FV8
xk+VkT4gupu/k6ZmhizWz6U3bopj/e69qn6pUGcv5vjAecQJ4hpFVJgtpB03vWo8LYmsmIbInn5Y
oAG3ZUHi177XhOiYum9CMBj+9Kl9daV5XkVJqqPy14hHcWYMxVJMzWom7PMUzj24Hc3J2cooCEMK
qFR+tcbpk20GZZIq7+5onqjj0Me6jXqtY0UctSn/atw8R8qvLQc23B8tkv62URbfW1bvM5fdQ9zy
7WeYJQ9Wx242Nd9JBBx8R9X/QtSdSddwh8AZ1ZF4W0ydtAlfRkWgrq2PZ8AnUHQbhki6nr7fs9to
PVDe1bIMrO1z7p+ILGA8CbNENsc4jblrfGsmpmlrnaMujOoMEGevCvRbteObcv5yLVY5mV43nIED
m2o3frdVBU1gY8jTmCRYnbc3nM9HoTbPCnrBoC4IqBHpEXoEIn6o/bUmZUQB9jDrI4bTBn2pOc7T
6f4G8vx8Qlr0qdUtCKFUSyBab2IkMtD9pQulzU46T2xoMlIv/TVZ0ekvyRqozkDkU7dNROIpg3ze
MMRsm+xDw2y9H4f2UemdNNLYE/kiZ7Se6kSQTf14Tpyx9y1h9nScm0xRZamuu8VymqgtQ7j1W9ls
/8aPpsBGzBzfK1YkjvHwCkACN4ab0tOtCX5qVBDl4shgWMRzazk2TOvRBSn8srbOC7uA0BG/71ap
4UuwgKF/yK6lhUIdzSpqNQ2n0Fwkxxjq8mWWJ5YbKgF4NrTqxhQPmoJzoMqzw2q52dV1VFDMIguT
MnN2gAG9B7kW72wd2t2cm+lLPhXMVW1fjh4FssizF610osZqvzeTy03JWFtNxBmH2LYEcZMZ/qpV
fiqTUrL6rVQoRe6PSgc1Xw8sEiFLjxMvSebkG3kfQs5kDLc1Y9uoJO4nSUKHpZMCJXTxYyycTzMD
m9VoF2cSv4WFryIvzQ+le2DqvmsHj0a01cCOZlxaMl6v47B8Drm3X3GLqFPB4LtVMHDZ8cndTjah
Iv9Q5ZHG5JxXGeNyoDNoxZFebk4q4jfgTNMVd0BuDtXMinVU9KhfGHDG3Fm7crUod+kBdx3q5cPI
GqMQ2C9RLVxNIMlg+C/sVcyTMba/JBtvfyT0WumnjH+2UUNEnjn+xfd8YtuF+JfX7lM15h+x0dgn
bwDaOauPgDfGgML+/oXqddYObZMf2hh1St9wcTTGlobW7QiH/9CTUmeAyOtYdC5toRxiH5sXVrDt
6Tfm5UQXxPhAeMU59jz9GHfoK0oIgUsJArwt7FM3YRIGunWV0+wPBF0dvaVsQ6dsa2by/EzEL2Hf
KXQZpORuB+oy3jh4ntPRoMYpKSLLWE8DSbbEHBrTGpNzdiW7qTsn6BaWazNn2pFdrHIa2UucOyuJ
jwoq0JGmt/Mw2pXjqNAEdo/uvLj7NGeuvJTzfUFlnkpFG+l63Fc6K+tkGq11yijeIJyORmTx9RoG
g75JrAPBOgpboe1M88bpZq7lJ9uXqz6mgz9O0xLUCnUUtcyr1pLRWHmkA7M7G1j6JCyL/xd3Z7Ic
OZJ211eRaY82wAHHsEUgZk5BMjhtYMxMEqNjnp9eB1m/7O9OlbpNW23KqrsyOQQAh/v97j13JLAX
RQRaY7nXhbyOU2gG3qA9FiF6ef9ouEa2zTpgZ4OjtgumU33pFmTLKt3wen3R7Zn8jh3fRk7+S7m5
4cO3tKBk7DWdvbLIcro4YLMiyjNWzCA4WENFjlQPr9hF46A35q+xeG/rST0J8WUv3ouaEvoIMtcf
B/weWW/StTa7Yp/H92oeSS/azhhMWnns8zYI48k440j7wRDkgMs8qBfh7DvhPqSR8dETCSx6mpx6
/b1DA6RiDOsNbX1+19PrVo7+EmJcj1OGnKbx6aFIMKfp9kyR5DbKONs0cz1tIvGFv9y7vetnz/sQ
KGVuu6l7HA8jyljkRme7xXjgtfPg16LblXLW/XgmRhcBXewzc7zvpjjeJDoMdwm/e0pUeiPY6m9I
VkWkJGG/D21FaSCZQy7GHLr+LI1f44QTPyertWtQRrgv7XOoRQ4cbOqpS9Oo70f+VCrLq1516ZbZ
GRKyXIJ2KuVmxKO7IYXjbDUriu+dlnGfC7YuGHpKncJsDb2UpQlybm7hMUd+zW19aHJ605f8IStq
YiblV81Zl87EiEgbRlUtn+6ra+x0+xGXlIqbF0+zGipl8ofWy9ttm3yImDyeLolUqJXToZxr3LGg
lUghi7jjud7hWzvRe/pVddwODJPheNTzRjbjbbxmsiDqBpOYgwW137eq4lNndlPX9lMNeQKrJ4b1
kBYzYekTNvD+kxLUw2DylvPM9k7wLvGxSmIJllutw87pSN4LJXsWk95tzh+J9ctN41/ohowZn6ZI
9USVTS5Q85bZ2Tsx7q+2O1oNV86AYWM5/V6G8hJH/MIN7LuS+MowAQ4rJuUzNA+yWDtSG4B/uPjl
NjW2TgZ90KVPdCMDy4ihwrFT9pVuUyvU6UdrrRjgUHXWU+2hKqmlqNr7qEmfk6F6cuMKo1NHNyL7
GzZHjzwjXVRdMAx/2ULh5jfs12iY7kp67y0kiiatHhGYaNfUfiShafvA7nYVYE3d7XW2ANw1mJ5C
fcusVu1Y1DTftMyHprPbDRC1QAwWjTLlK0W5P5fR+kqX9qose7tEE9PC8YUoFlbj6WcSZjUlpvOt
lpg/tKl+WqjGHtLk16Abj84yBrpHqjwr3ofcUD5Y6AQLdBH0ff4JkYLSuXH6BQKRpp+Ox4frwEHl
Diser6HePHoJRi06LK6mLY9zlR0jfDReS19Z1b2XtXweOQWMJWwcFnOorod2sDYm6IMl1vZKOUHs
lKiuAML9UjO5oMRcssrAX6ubRDU8sp7G4pO8YyrXrS4XJulp2D7C8dnrxNh9EDJ1kAtmoW71Axn4
ISZwDbvRJJPQ3JrNyItVz+i0Jj5HjGGmFKb+0QnrHMr5WI70/6VT8TLJqOQgRbAgY1/W6eieZf41
W8dCo1lS5uvpxlWHmZpkw/1FROXdGvBr4ldZ5/Lu1q6K+3qpzpr5kFtb7EMvBb87BJYHj3sK+5eq
ycXVNEatrrwoC4Uvw50VYUntTHRcseZd2sTcMtgm0WnlMSbbtvUbYFx+LLWnIuYUFKbWS2Zes8w9
edQJ1ZS4A+jF/FJoBmLo9F1ZOM+rzLs2mjUTi1jeY+aWfCtzwWCqb9IMtcUbY+BE5l0nHXr8ULV7
t9+KjvC7GRcQNsuvGR1sZcclZmxiCHS1g90/1ouicpuCPTSOjWSOtrXG9Yr0j+0K4M3dITx2Xnwb
Zm3MqTzf5QuZeCJB94oUEw+bzmeSVDhgWXpB1NvkZeGTDroJaHFoNks4/aDf+6OAYNAk8Zl5utpw
Csdjp8aNOzcnDfEU2DBbmAMDQaCKelhwVowCwkDJXmuQpayKp07rBT5QQDWLxxuPXNN6KMbMl8w9
UlVYzjcaj5XI8SYnqkaTNeSmdSrrCEdd+JPq2XgqMLlF+mnH0Xic9BoTq5dsNG59n0ybvoG2nuD4
kvYNHGhzcv1FaGuyigJK5ZxU4rIH6imkGOQ1WtsSxztbGp9F/rMOB/OKgf1YNG3vi1BPz+1skPpx
5HhMy6gAIqWDM85BCPZM0MNEsMcw0CVNaxsX7LSKITV3rUgel5T0GTHJ7hjViJ/kiDipRxqe8Zgo
nqwOzdD0d/J+6X/qlWkRGSpd3nIz28YY5waghWAchueZsImvaY9LZdZ8DEgSuuPFlCPg6y+8dbAD
LDInfphUGW1LXW0dxNQDVu8yesKkQ0Y/LF5mVLgmip4rSjsY3CevWdegPo3W/cCi5RlM/BPbe9Br
69mISTEIFxKi3eA8Ak9qbrpBPlZt2hznmFxEnw0/mjh67mwyxlYbse6slZulIMLctk9u3rmsBp4T
OEGO+4bD5LGbaWaF70pmlKpFv0Ko3zULTyfwrMJvLZ29iBlDgCJYIeF/+HNUc6eE+g2Q7oFuFIGD
qGCP4rrfBXXDm4K1yl6Irw21fYhr3NVJ+trMWvVgkXw1SBnnhK22PSbpLU0g23goN4mnv7DBbTZO
5cCxRhNhB5L/xDEs/FJco8ypj5nHIUx6yrzXo+WjlcrmvjbLuyFudiqvryokrWxKygjknHPIG6tA
U+Fn1S/4/Az4soNJ4qma8z30M0q/Bs7b9fCC2t8HY/9F2P00merX2A1BK+B5L5r9btnF/RJFW7uE
FTGYpZ8Oy1vRgkOxveJpcvih9IvrlKw8qPrETdgPfwhnfHILJAzPGPVtJREUIlrmNPIJO04VdV77
qsJ1Y0Gi3DUR2chm1itfT3apVRA2gq0ABJMHn5CL1WGvm3E2NU8hkk7CONx3Ug5wumBCP4YXLXRg
OoT3bAuQ/hdvi4yZ+XpqBg7PuNdSA2ku1D97GYICc4jHucHwBtAu8XHhf8b8YWxD32r+Jefm1tFD
ERgVYz8zqR4FpkZIIeRQ9mpO7yrVfDRjxx2bv0u2uzbJaYxGG/Rf0jbVjBjmJKzKwwMZcH+kZZft
zG2nXu2JySFBbPZcev215APHFMUpBbnLxA/RX8Q0vjJd3BIKDxroMprXfy98JIO0vtwpbwK8d6+Y
8Q9U6AaJ+WnShyEy9QuP1hR5l3K2p40hqo3jjTeC0K7VhN1WDfaloRVrabONF2Vb8EiQ0tuP1sm2
Tdm+sMuzdknvQg92bjU7DSLckkRXoKQOffdWyfC0fq1GAlkurTM71n1nvtUecbdxHTlNJ4N3a2KN
+zApAAPc107x5gmsNrr9SFdI0IV7on1vQjg3XEngjIGYi71M8cVKh30Kq49JEZCxFyyRwAjAl5Zy
m7NINd16PtEXYKoLR51qvjUrlko8aU/uvDwnbfE2IXR0Jv4bZ7hRGMjMsbzm1jOfWsBTekx0QKfM
Q5rJu5djf79eL3yfx1Sl93zLOz0Dkmxfwq79GCtUrSUdBt/uOWtPIxZ0QpdaeAjH8YBRg5B8Ds6m
wdbpW2jrldmAxpjri533rwTk+bhb3gDiUdiur3USm9/yYBOmb/CBMM5+T6XZ+iXGwNa7FMbaYxNj
OJx3dpzvaYeldbKWL0kPsmJ19PUAWpreJHOoPRN0B3w7XtIUpUpzPIY1cYM/JU9fJm36xVQRY0qL
JxD2jNlnMNpAytDgeJg6eoJy5gatZgVxRmyiGqz7WoA57uNfZb6apGqYFlPygvaM59ZofteZECXG
2WTfhdYHwtY5nweo4JQXeUN60L1oX4yCQNDCRj8YWR6t/iGyp23HPaIZ821iGfskjY99Gj+LlI23
Zu6Wbt5nbXUIQ21HL+MmBCfrVgUs9ImpEjYxN1wD3v1TiAjcaZxpPeJgVsncxtNvRJlsobU+rTd+
p1Hrl6N68E4rhzui2JuByuvGdN7yLD43mndHYHsL5+PKoP2NOqMgldOZEzbLVa2/GlR7+Pr8XZiE
WSfVXmYeed+wIy7OMGpwNoozWw965q0j9sS9ajG6WeGzQH2o2L+UStxNSXJXpNUn4+v3dnIPxKmZ
jQu1d8afBXH3grGnpS1Bw8YFhMXJ7bQfJEF+9cq6zsK9tjG6O2LEr6Kzn+fM3mqaONpd/cIc84Oc
iOzDD12GF2tpvwkVX4si22UyuzBzPo5q2WQzg1b8FV4BjXLA510/23EfMKTaJV7+Q+iUMdvmU0Fp
XSJpLA5R9Dssz9lno2GTytt3xVOvFdVNH6dvohrfx05zNpFlBkPmHDKlHpaVUVIy+45Es6szXkBE
jlzl0Y+YEtluj64dXYVpPJRcE6CphLpXlGcMbAP3mLrqTNJs3p90Kj+k0zPzpa9wdgFlibs2zz5y
YsCRkx6odb5JlunOtfGcaMXtYlrnxqy+EirGmmw4S61/M3mobKxYxGwUYVy/y/RL3ibvhRKnvCGv
n3LA7VlMeMBepSZvZJIENHj7lQO+OanuYsJ75sAwRe/Ge1yE96NoTt1i3mmK8j6aQrkV6ADNbnpj
fEZcemp4p/gLE5ES4GJEaLYrubVZPaVBgNTl8VTioYfSFT5itIUwtYkUUqTdd2fYkZy+mmabn+iz
uJczUIFBYn7xijnerDcLAaeHMHoA77SLK5cAHvoV64yGVAKMaxMWiFYFbjus8rgnql3Z0F0R3ZN5
OHhd8WxY7nYgKOWU0iTgWm87vboHZbbtnSczHY9wczAnoPBH4k3OhQmSAQnImZ8ce1VjRnLMsrlf
Bus2ncWDp9U/zCk+QOrax2q5CZmigj28U1n7ofrksVTPXhyHvuk4tEd8UMV+JFf0s9QqJimGuOva
7DGk5nq6jkb9OdJL0rQ3Y9u+xdb87vTGFvzCS+zyyBUWAbe2+zmL5NZCBWcssq/0kimmYDtlNuVx
6kSQaNEhwznIaIzJBr4YYNLnESpeohhGZ+VtGi+k8NkjsWJsCehyMKtIhlGF6OO5EdveKPC3a2Q0
rCcDDmMwOMaV6datV+BSB/LOGeeQWPmLNfDYj0vEV1/OOvIDMeJDYTTcfghP0npgz/s1899DSuM8
b95Nxj18lucyb/aReZmW5LUdmydbyt0awWU6gFweb2BDcq6rdpoWI1BLb2sb1vf6fbPZvuimd47r
+Dam9RhHKVad9Rsqy3hylEyCJPZupqh/9OLixLHjEMbJVSix64byxdk0xnIrDXAs4WpubuNhn0v3
rMXMn9c/NKn6tScMxB3/JdoYN6yyn0tRXfp458Qbc6Qfq3hysZRY/RJkyvtBkKFmVysf9QVWF+XZ
Cwc4ujJTlOEJ9Iu9vJhLT0dRS9K43beE620LUURrELnZ7JAPFQjMbabdjjhsfYrXg3EaD40zEMmz
kQmtYzi297NGbDQyj1Hc7VNw0dbb0CNiz8/DkgRTMh9ct6fT/T1apcyx/EpH9wdq65FYGLaJlazr
/Ki9KyOaQxTmX6Hl3oYx7nRs9UdXbz/BtD2GKt2OfXx0CxSc3qQcjVGO1uYAC1kiK5XtkfA2tCN8
FEzTAsmEPM/Lk5GNfJQZqa+Ft9bGgWEVOIxVwRkprAvYBphAFRtSjOxtlXhfl8yond5sVRcbpj/2
RmvvbbejSzHVa7DLB0+wPOKauJUznl32E6dC+4tq+v+ta1Pqgh6U/7tr8+WrURQK/Ytd86+/87/t
msY/gJqZnm3qYGnXQvD/+T/+y6/pmP+w6I3CymkZ6LjS/m+/piX/AVXXMmD5OjrvCPihq+0bJ6cl
/uEI0uor5delSM1y/l/smv8KzJXCkxJyL1gO5DPsPPof9F6C7P2SgFSkIc376SIRmMllMcYJugkq
0j99MP9lFf3nAjhz/WL/DMUEfm7ym1qeS78Mn8efQNt+qAUGzpCpkZHthNsL3xkgPhq1mWwxCTf6
L2zsR6rTan1mzXPf4Dgec6Vj+B7Uh3LUqcxLFh9Gq8EILTCbWCOtDMCJWyRXWqufq9ySG3htVPhJ
oD+Qr4KeDCUHJshYE8mCVCY3wIkPtAiLrTYQ7x605uHf/6LOv7JtpbX+ooTa6UviSmEG++NTje08
n8zM9Q6o6exjqbIxUzcLmC/hl2EHZOSccBPx09Lz7zwxD9XUPOhJAaiODN02qagIYtcT6+obsOdN
ngOnclGV4HvJbVYwA51t4lCYUX36aBF4lPGakaQ6iT18O3Z+ILc5GreMSi1B+Mi8dSgQylOmoyQC
jb40T5rQS9BX6UvCqnjKl5hJAGAJIoKxSUl1Hgc5S/a6X+cntfixu4EYxIj7zvfWWlhCSW9zzXEw
jupD7BrXImF6EBWcV1wvPaQuoB+P5Zm/Qnd5OvNWHx8GmwuAk42uOp8R7RfH6IdMj77tTIBAzZKn
qickPRIk4NfCm2dlqKiIL6E3fA61TDfQVcbgP1yr9ab786YEG+4Za38IT+gfNyWglApC1kLTaqwB
6qjD59TMPjxE36EgPVVkNHE0RU+5j5XKYCA8lZXNCL9QHloNvTLsSaSiykUZTEQHpY9XiL0NR+Jv
pCJPVVwQbKrdN2TxnMpFwRhpmNcpLkwpO9o3FZP+Ju+inTtfjNcB9mRApzM5xNWalRAHwlsJBK/k
vq8HbduMxHYWy/uRM1U9cYx7y+PixiqRt7REpgHBSzTT7KxE9dKPxYMqufGwwfCCG24SI0N1KR7C
loYkePFAvigMDMiK3aWhdt8LeI3OJp/oP9QxjXYDG13+AMYDrqJFXw2VPd5FRxOBJAMmFJ0M6i9B
eyt/ntrs26VHngv1qDzumP9wnf7mMrmO7RkuQHzHFn8AdVuLxpTZGb1DYlYjpuolJywn550B77YT
T52Vvf37b2j83UOMGZVWVyqpgL/8cWNIOKiqMviO5mSeK9t+IE+vNtSjtTQ89q9VUtyZGhPVxO3f
spk7OGG6wc4WpxU+jWOTRN/k1qMaBa9///c/29/ds9CjsbKymArP5A31z+V/wgCmobTcOzgCE24Z
Y/HhR+NNhq8Qn/+mL5naFIv6D9fgb76tpRsQoeFDEySw/rgGWKHwSIyae1CSInTpPjMmh7Zcpt9t
3YfbCDk4a93nf/+7Gvr6Zf94QiV9Arwm19fU//GOYiQqvJEH96B37LyS6D4ayeXEY34TwqNAb+Sc
Yw14TK1r2DrPWUqKp54E8T1H/zYM76yGZdjgMmT1j+mwSjEQpCwyoZ7N+4Qvw7hxP9M4DSON4R0/
SL6pcjsLcls9AFeDFD8nr5T4XAoK0IqBj3p21h4IQGCUFXZboFHwAC17l6LDcG8+2GY5gqlpAdPm
6ujZvAAi84ylxvbLj2gGNEN+AGh8zHSO1IxfE9v0bbf52enXDKNZAA6WXSh9yjKccg5zzgekZ2h/
/GRj5mRBVgNsDb3M21iu9Q0d42zgbg2o6R4Iz05bd51gV35vMwad14Unn5YbJi7bUrcgLMxctqre
aSTB/WQiNwz1+NkcyiskUv4sr1bfm+dH5oP5ptboCSOs+Qwvmx/M48OVtflmz4uf1evbYXZI49c1
1jpvp7sxw1hwrGXPSXKyGCzljfor+EN3TvRV/s0+whDWH4hyi+dSN3jHOoK4y9r38q8PAFjavKex
ezpEHm1Lo7lLCwLOFJPttbBFU/FwqU6oGkZ1a5ohcxvgL8u4UCAO4WSeIG+Quh1c04/1gjmDqx8M
d+z9XKX9TqW8iEJCvHIEJNsrzrd6H90QmLj2KcRnoUBN5bueBT1gcFSQYMGGX1D37WvyJ62cNZiA
BdeeEhvpQvXDpYyPw5EgzpxNay64+MsIPpGav7vCpvE00RlLeD9K/UhhCl1GY71LwGH4ZdvtRWY1
t+Vi/SIBITdhOD9PVYio7MrtykprM5rPlidTj2+gAz66GNXgrTdIbyUe1soQb5QyjeT5nJ2k9AAQ
HKi1LtUC6RKaXXq2WJFBF8UCigZXA7JK0e/iQXu1wTJO0Cb3LlmNdinfwxLTUtNK5gAtIIM8gbZE
FVbNlNsOqSIJnRs3B8lptxr5yv44AWUNhs658H3bTYiKEfXNsVPujAVy5LRP9yskAFdXSWBn420z
p2S2+YScnI/KeulG+LtTPTwyTPwGPFvuVVPtiqrpfaPySPo4/NxhGsOahunsSIzEdkb83kvx+SyC
v4tzaQoZ+TjLRFLThvlVIplq+IitZKEpwfSOWsTmi8HtNCnuZP7uRtjzJ1szhloew9ZuZgJXm8bO
AjZMj9vgLwagV2ZYuN7s4Z7wTgLHMMHqRN65Tk2EAAZI3A3cEkmFFztvrGQ3YpfnsKrAK2Yp6dlM
nJtCwqBZX87mOqjJQQ266wAvM9TbLMHBrUHkJcqfUlmfk7Q6pnYsNnU2M7NN4oPqaxxBYB7QWEZH
7mOLm2HGX6s7RPHRDDNuu0ON3sndXfYbMXsXL7IrOuGHp6ilma0yGjy+MRYZw7zEowORtyVY24rl
s+hPdsaX4VVi76vQepG1vLMZBDKOx6SQSQajOm+XGqR1kAkyAXrMlFLOWJmTa5FNsAzwC4+lTqY4
r64ThQDBsjotvKmk/WcNmzMpOlgZ79I4U/bG05xpF4NNY8rCXh5rxzhjPRkQocqkwotpgs3rAUFq
n2SILmxacS6C7UlMiEwN6gHI4uF9EMVjpHP9VaPrZyyUp9bRj2JghyrZrZSyUrui156YPfSbpWCJ
tSDMtJD08jS5pKvwzLz0kTgrXrBeY/ymiZulaQklGTzVHdTOOUsgffjTu8ljg+kOZT+EYAk34TZL
16mh2td1+Y5sjgaRiNS3FXJniZnZn3Lz0+tOIVmKmtXm2Iw8x9Ce9wQI7iiDeCqobb7sRsbIFX2Y
vouiCP5hZwNdpYjzJVPDV41z12f0e2Blu2unc2/X7x3ZOoZEH5l1yurlVKNRoTuXOHJnh3F+A59n
ccbXXMqg70I23d1eZjWeFly9S+E0DMQgKszMiKsYkHQ+OAwLvM8MUzVmiOkp91ZzCvUhtqls3ymH
YZez1Begpu6Zcy6kPZCuGOtje5oM0qsMMXW7DZw8vxmK8Hk1F44wyqgRjMAKixzKOZ9ObL1U+qjo
UcE0odn00bG1faWpiuFzqiMXa15xcErm5QxQL8wdtV3J6SBL44M2UVnVzwSyKBcgGW0jX2Miyi34
BHzNq4uGx+ljeKwZsabEDlkNse/XVnd1PFJRXXWfmSDlCncI0rH38FG427pdR8CLc4W3VRyXQjFv
mBLWyKXFBoO9Z9+SgHe7OGeiBqoBH85nmDw3rddtxplFMzYvBUkgDl09NJF9N1nx3ojTZ6dmJYV4
c8o8lMOkCjvi+d68RQnedkNN5NCxHDLwJqkXl7nxOF4rb2bsIXqmf0tPrOiIt57X7aztEzjrfubN
P7Tkg6e83YbpmAYklV56JjOTwbs68rJrWzVE4o3VzYFYf9EbUlkEO/ZZnThbXNZlEFc1OfWh3+lK
v9FdTn7sIwF29a0vF/Ot8qx3GG+iUmAkS96bydCfpV2cKjP6aYpgyKOf0HfwPdWYFNhNXbtKJTBa
qjSo5HgSYfuqgwYNFfQboCYMQLWXzMa56xhkG5cN4BO65g+9jqDWzM+K5cWfc/c+BQeN5QW5ePCC
bOQYSVlo7znfaQokU7rwrlualEfPXN1SEIupByjN+C2M3lpxzjHTwVOyyk1qenujIg/ZxYIgI393
nJMIBb7ftYxYZ9BqMP3ZGmBcnmGAbZY6mzZIkK+xPQq/0dyUzmUN6cCxXBDo4Fvg79MYFONGzPMA
i7pf6Ky5XfYtBwJoTp6NB2M2XksSIWQg5FbUlrHVrfa0sMahRWADBRF4htbzPa3fbHFLHrUof4kr
4nBkB3wKT69gBZzJTDdGOr53WonxxXkTkSHftOaSJvqjGpdmqzmd5gttAfsDYI6CSaXes1IjbJsE
45yme3twJyI+BL40z/iKUyLu/fzJxOZhHIn8O6gIR62a3jonuuni8DSASfcKDQlYatd5NiyMHx0R
x2qgVlJlW8NarIDXQB70jvWQVWfRrWKlVp80Tq5gb0MGf3sSYO16AGz++odcJA0BJeiPzpYXtqsU
oBDrJ6A2q02/aOg6E+YwHRj5kV+3P00QCE6//+2//wGbqj+plDSm3g8jQ/pwOWGJ2M9F7u5t6VYn
M9erE+Abe9ct5d08ZQuorW45pSTfV+M2qIX1i7sdHsueutlaRhSae+fIVa6f590dinbD2lm8NK4C
xEI36ykJBW+OEctB7OB/ylKAJaa4rWDg0VkABV5UbCrFbUoegkX/yi3Oa9fKmGpEWKv7iN2IHLA8
aSoLGPSfFzo36nUaF2nZV98kD+MCIoZ3zpc08lsnptuZs8cyRw9hODFxdwkKOvHDWLZXzAqk9RMg
OuVXM05nKlwDwxWfbm9/wIZdj5+DR0m0Kr9EHj2ITmeSjs+tdBwPOyyJO5dy8d7mvd7DY82/2EOd
gYaxTbFiUg0Lrz7EMJdpfTO78YY+chZTbGJkZykzrjz18dsb/9umPK4G+YGUhA/PRilfSh5XgRF5
oPTlVFX7aV6KU6/VxckWU7gFGfdisxM6dUNU8iEfjayVjNp5RLWESOBvv/bvfxTgz056kt2x7w53
4UplWHqWsXzE443n6dQASls2iYLHWjflc5p1P9uOvcrvq/v7337fK8kijSCZQ/bZZtTHe+D2xSlO
Q3X6/W+u1ZvIPLbaxrGHKcN7tkXjBlItP0SpCLPY8TFp9PcoRf2hDZsIRrhSj7DSpdl3OoTPHJgO
ECKtjVfIG9FFV2pLk/1se/y8ujwkK3q+wBYDvpga+Rl9J+pGDq5D14OnXQf4bOISYCtYozisW2aH
4a+QsEiWX9ZMLc2qYXYp+StsNV5EvZdbMrqrEuDlTf/GqY3tERGMrb3c2jj6U/6Dybq5HW2OJxCd
iKGn34OFICel9jWt6Jum4RfohObLajJ8+A1sbthinhyOl40T8iDOs9jW9ne2vtZX6e/3ITHEMF3Z
5OAt1R3cEjj27yM3JledxK2NzW7ojmR+XTqZ+L+wcl4NY956LjbdVcL7LXNpivCtnn/Uy8K+NgNL
p+fpT0aW39ZEOAo6jz3x+6XNXaxrEIkiHMxC12NI4PpjKlw0Nsx2R2e+14YBg2XJ2xVKYrHpWQ+3
FHtrVWIAIomWXV9UuFWNJTBsKnNtInHdAN99ZguXJtWn24VPsiHYPpMsaczs4OT9p7JnMGsDDk0k
8huR3OT9ygfATQVbDTykLcaDg57afbYlJ6j1jpmWGAb9qmPai9iqeDcYqAdNp6qtlPAJmjnZRLor
kRG4lG7I1U8LPWf6yDPer7LiCA6OX2u6dE7zK7RRBIpxJlRN0jUcECrstH0N3WrvQC4jH1C+GP0C
kLLGYk3N07mxRBjkHW/tsSF0b7JpQnMvAtU4gqw8P5StdQ/TcCzbc0/MlKIOLk/MSpPEWOztMP3o
uBBgjYoXofMqS1EGR1nep15a+Bmxu0Ajlb9YWEnCpeLxyBg4m+5FlwgnSc1umlrNRy2BdTZ5qBId
n4qTomLkdvKe9MlqanL/uuuyKd4qQx8Y/bE7GSd9w//6XjvErRjDxiqEgFiBf2tGDPBQHJk/8LOG
7nOeEtBJ1//Gqa3mhgKlL35fADNej9SrEsPskYSq9TOv0Ia8kKIQXf9K6DFmhIotjVqbGODC+pEm
xMO3JulUhMo54hmVBenP9XKW2Sd7W6y8dNXcOGrVcdeqawg5ar3Bt2OXPVE9cJeWqPNDyVlOJRYu
PJ0YCm3XnR8p45aCqkOB2ID/wQRXxg3vT/QicihFlSsQ41C2YTkDe6fDk4/XVnDBsl4c1KLYL4wp
gESE4bKykgPAmg7RKUM2Al/Zd2MNfzL9iCxUGEO7GQxEiSYtT7myHkO3znbI97yOY+dcj0a8LbSy
gSzuUmeXtEFrFd3BC5/iFqNoHMJqXbuDOX5RtEcyLC2zXT5yUsAOdQSyfWw0+RYxeuBUUG3rIjx1
UfZjjKjfyvo6BRO6fCv92q03sKRoArRL9pGMITEbEJQL1cIgqNSD0eiXsXL2ykSd01NkpQXyL7oQ
kgU3HvoFuPLs/Hsmk2vpN/IKl3l0n5McVNQiL23IbcsGqiUYvHWI7gnw4hjnuMcWqyBLgcmKnpqZ
R7cRW72vL21rcRIos2/CHhzgMECzVOLJUwIMk0QNM8RZCEsLEOx1Ve/JyXmbCRqj0mGIjlp1nOm0
8pnakooo258hifNVxcVb0dXzY0x4V4dguZlsAZkQ4qc30N9R1eyCo8E92qGMA8pWG37D9osYUEPi
Pj5Lo6KUgRnfIbUQSIH2HWjOYV1ZkQhgodlCRwNmZ4qAtyMRLnv6bOrhxCs2CK35yIH/hrkyPWs8
KL7usEucOOa0pC32otPuI+9AEdGxrA+NDnpyKuHQj/uoqsojk4LXxOouegt9EkXKEGnkI2IzXefY
AZ8HSwUvZ5LTGyJ8ejDa742RM+jI56u9OAeyY58DIP+mo828McjTCnZwNbNtg21hkiZIURJsI+eb
SqSvFRi7DRioD9y8mt8O2XEgKZspg3MNNYWQSwcMnHZ7F3riIDvx/JtVsCQ0jud3eNSondWTba6S
m8VLbT+E2+w1enSuSxuGVP7WRRwWE5dCzkFPt2nO/UgeLgh1EKpGIt+MkEAe0ZY7bMH1Hsk2PSuy
aoEGksnq+oGdcFaeAe0OJ7u7JBZ6pp/0h3khGC+k+fW/uDuz3jauNA3/laCvp4TaF2C6gRFXkdQu
y3ZuCrSk1L7v9evnKZJ2RDpx0qmghxigIbQi+rB4eJZveRe7lzNcrewMxIzEo9oKUhS7H46YVYOK
ytffc+wCwgxSolAk5jrPpHyhCM5DzhOspAg3dkPlDKlboVsXSIVyloAy4ly6bHtRXCWu0sF90nNx
tfvdcu1bsNdAEBC4oLqoxBs8TtABMWN6dcZMpFgALkJ2ZnEDYrMJlctOUKRVGQRYSXBjSius6+TV
7v/tfkAQo2PK3Q2hA5fA3Q9McqGcFQHRmhso+/+2+0Pvehtq/u3M8akT5ok59x3lETUIb5NOnazJ
IJQKQYIbAWWRZWzTn6RkSmpcXFVcR9oauRV/lnBrX9qxD7ro2w/NghWiQPGES5zFayg3exfN/69Y
AgkaCP3338cSLLfN1vPeQwkO/+QAJZA0dXBe34k0YS75DUcAeOBCVkELfMMLfNN9kuULcGwABjSR
9r4um4g1HYAEknlhYblOaI/Xh8RfpH8HSEAn/6hNMzT1TbSfEKSi8W2qHODHNXlRJ9XyWYiPYuoL
y7ALq6UQIrvjx9I14ujCx3CQBE+beC2VlfrB7NmXspV3K+4Da1FL/XNR4EET2nEDKUaUQMHR4SzF
aFoGmbAWRSpUOq5RC2xbbIQa8KtNy/KqqdgF1Iidh4aK2UYJiicvNedi6S0NtYSsiFbQCqPz4cqV
JqUlpEiSgS2uJEdY2rVYzJwGwxmp1X82QYtdhjT0J5zuqM+ZjbIkBk0prDbGUomhdHDk93d9C6hN
HOyisBQE3GhW9xkq7BNkN+R51UAiKwvfvC6hOveF/gGzInojxWOWtEtVZwP1IGzXDjjPtnKWva/0
S8shgiO4TFs8MyXcIOaspXwieuhE2DkNH9sgdnJVKAVF3bwUeXopdClSvz5SC1HaVItGgK6sdR9N
5IxuGse4l9Gvuq3LnBQXkAPuYxFgUcJoszBQL/YtFY6vN1hp+lM1M8qPhWn/Am8DCHFgRfNW0YVL
nJrZ7ZU+yUBpByi4L2WrQvac9uOy9cG61w0cC9W5jlp74K1DtQp1dZUk7S9J0gS3TSV8EjzxroCr
84CRQoekKiKCsZfPSwO8t4u23XWdOxJ1JmALhMi/NHxGSLfii19a+k2Opw+AJJ+DSCxLlIZ7+NeG
A3rLjRdI42R30QDLf7fnfqO9pA/d01/7jbuFPBjBsTlEEc8Pc2g+vWwfPOxj/vkP6b+iXlV92kj6
Y4xveIBz+lJTKvQyW7SSMIWxr7jSyxnv6yIrBtQ1nlJYTqjhq/5Kc+XitrYSiAuJZEz1JlnAaJTu
jbjVpkVfK3fEsbrlPEkJYslYnTorI63vvQAkbO+ihxO21VxGkmTRVNJNKAXpVUoKYQnwjVtIXE6T
GQszx+VKytDHUoS039TYJ7LLECsoipskKha4krUzkN2IJ5fhi5EGW6NGfqHAHd7qjec6rLQHN0V3
s29+lqMYmGHBUqU9MKkKhRxA6h4KFd0BpaLiSklMfsqR5seRjRod4YL1+OMJB3J/OuOqaAyH0NDW
o4GunrTaU5NGpI3s8KORUedxCaJWpdvNKLYp1wr5Ac5xH2PHdW5DKEdpvfY74a5N65+RHBKmgZe2
06zDrzqt8het4nbC1jDGEybKNx2YdGg8156E1ZtvUpAPhx905b2JNIBji7SRVn7b0NvCHgBFeeVO
8mHpuoW58iBlxWqwCtP6I0BBc+mH3l3m4sMieoY77c3oOUc+tHFaoI5pIq2ZpXgjyMrCrABNhtQq
cU5o7zQ0Exy1xS8uwyVTB1QwCWJyQsPrJRyd0s+NWIDySeMFtpfCQjU3RTpAnpH2m2VW609qM/2M
JpZ5p0NXp50cLfHJe8VcbdPkskQWi4i1QuAd1VI2yZCgf+6cZoNkNWUN0ZiVqlBOFagvlYlUjOsj
BQwhDhkPJ7HW3VCLa0T6iC69mTBy1ZUvS2AT9ZtwwCFLHUAqpaTFhFBI5BkTqUYWJU8xPip86xMq
Xi9J720CV7E3qfohKhLvUVMJzkrETMICa2FHCRZu4j7AVjQnPdjGCe0Si5DdEZeRBUYT0Dnlm3wT
IzM89UMBPhD1pcDvNXAX0gc9RitApSkqomSE5hIqNSComzlSeKBhB5k/y4XmXffdGr4F9DcYIdM0
HbRzAvUGAzoj7xqwpsiHUW/nmK7Tbo3gzKWSoiJq6OmULm11pQ4SbxaSUXUoIjNtCCauR7SjHInk
owcE9UipbUnJvFt1nXNdA4xesNFfcUmnXizXwmUlw5OzzeAlJtdaRsC7V7R2w7IUr1lXNMgoGMh9
sKFACntbTNeo0V3JKTorUN7jOVS4uQ3tnjphH9y23b3iYlxs43kwiW0MHz2tn1UkMgvdMtLr3Q8j
TklAqmzV8cmAXwXpMo6oyFlaeY25BXTkxvxZkaGmi1UezKVUB5olU3aPoyk9BnRGbaDNVDPbpQ++
F2qsE6wUGs2N7CgLar5QS8kE4N44G7fhdpTN9A4S7ktFp3r542OAmPboGNBE0ZQtXcIwW1LAtIBr
OT54Zae2bac2hAc/zLHWdKFJyjHmBuDUaNhr/VVvqfl9kJmrrm3MaW5UFi3siSsY3hWbBS4anZF1
SwGQPJTtFcX1s4PtxISyfHtVO+1r74jao0cl0OWwqNoNrTeIG9nKjAUdEiXyuVGaliuB/BEXtPIm
M9NPrQXbKuvb6qrRWMmCQ3GnIa7eIETozXRj4d6KpWHMZAfNYbbjJvGwBUqKAv6SjL69qsRvuq1U
a9epgL/JUkmSb9dr3GT0CQyAbuLEmwwoCGB5Kl+IWzJ+6/kzYKZTBA3QoP7SIqa1jFBCWueFikdK
i+WVZa7E0JCvs5qzHx9GiKmK1m3QWaNzWwoyosEq8VAqIdkq2jTK4BBz94TqAroE/TOaaPNSCXyo
qIK2zjrxuY7cn+vU+6ILqFViQzaxRN1ZRxLhfu1Is0rrtHVhYB6HNhZ65ZmJdLsmTywPn9686Cd+
SnO7ZwOvdUsGsF7jwOXZgEk8qVSvm1hJL80uEmeR1RGXaYGz9hy+3rL1Md9sQ58DgC4botouyLll
YaXBNdLWMpwqxHwSpwk2phMggS7pC/JxT7BciO6aMBEVoXiQfbHahJn+pMQTm6bDRsKrOcnSaFP1
hnO3+7Fs6+qXH69afViUv0YLw6IFnovyiqkjxaqZOyzou2ihoRYmOH1uPxR2ayFCgfKxrafWui/l
Ajk6+TnNo6Ug9O1Drb34vdVdq9pcEuRkonh9thVtZSHEYTCjG0IULLfF1JMTee4GcruJ0J4kfXwQ
usJftaUuLILcvBe0sPtsxnCmTGRdHtLIiAf2pbdQS9LyrIhmyMCCA9JydOTNHOF1GFpQmznLFCPv
0ehvw43s0PeM9MZe8BhfdK+R1lCgeqSNSH8LBbGA+5gS3qa1odyDd0NftVTFB7iZaG9YfGnkr8+k
rtPe6KUlTMESnCjGclozwymivPMhhU0TOzQWhlYgZloJ8x9PvDrkEycTrw65jaTLooIH08lpEWPL
i1qfYzyEel/OWl9qb+ihOfNPUATQiWpRjBUxgJ2Cbp43KB9YgrtO8HjcpBqGR50q+A9RchNDMJ9l
ZdjNOy/Qp1WQPou2qNEfcQRgw7V1Q7v4knsFKIMpaTdxjgi954ZricgACQIHcXCOjAGxaiwTGZ2H
RKtTWGdK8CSJ2m0YmJ/zGGwutUV3Est2vNFRCTG5zh+RgUV4SQydOVHylaAW9j5B/n2klHWCnRtW
p0r7WJKgKFqyejpJDd31HO8y7YEYkRsTDvytJ90XPXJQ6OZglIZAmy4P1sF1W63ECi4M8UM9yWpa
gFHNUSdYWgysr8IiVGsRkbTRLUD01gGTkGaI+1nStPSlte5Y/bVoocsP3irn3I71KzP16hWyrNdG
5n+EWqQuk2LjRvWGMhby0in+QI0MYMl0qnmpR9YCkegvnRtpuBDCkTRQJMhbUDrYM9A/KzwMhSOo
rSCIctHv5zi4U8c0MVOQTL+7CVUOucDDSUPwCrRcOjIcK1FXWRmbm0hMYMsi3n7VxR3Kr8GN73ju
J0HSUEP1PtZChVpphZ5XFbjXhj5IF8LGfhIlDFOUoNfXUZEqlwQSHCQrpGco6HsR+ZUMy8Ktm2Yh
t3MVX48JPT5hQkXEvCwz7ZPesC0bcp1Ziy3WJbI/OGYmkLoxb5GmPnqY6+SKyidELUsXlgJB052k
Nhik4KYxFfD4um7ybiK7Lp2yRN8kVVg9eL04F0rbuMzKTL/pE9sA+AcAzNK8T5VScGwU7eAo+kVu
23JrBvLEK83+EolAkJvEhA2h+B1U/FcwOl0bURFCEXkK4EGjYwWBdncDqW58Z3JAbRIxu8Gn4jZs
JPM2z+DPoAqJbIU87eOwuFGh7meigEGSJdFxTFAHRlNNE1AI8A0B+DOuVXHuPCtBhMlK53X3Xuau
8oHOBWL8Y1SCHUcp/ioIcyTfKJmRdSKOD4ilmNWDE2ApmPHaN427Mv0QoSVym2HOmcilO5c1q53E
BSePEy08uVbWBdiBKAOp0KiUdrGxfzOooE3BXTrzlKYeYOYoeFI8tMkEF1NorE3SIvSorvEr7nzA
kvwXzLoSMIJEcWwp0l6gZLWJT7wZMO1qKCP+R9OsbcpHhULe3O2g2xklHISudcRrJtf8A9gth9np
UWcpGB6AfdZQRaZgc5KR4oEQVUVQZw+aTnDQRsDf4KQbq4KKyg2X0kOPUzzMuFi9Bb3yiCOSdiln
RToLEbxZdDZCxRJ+DDMsU29bRcvXiq+iQW/fCVF8r8p+/ISigy6X/b0og6/xMNKk2ODKH9CQQjXN
1BUEksR4ASPricakthBBkMGc5ZxV6HpdevhJXrl2xzfhgFyFq/CKZeyDGCrWk4OsQ8LXfIMjEjRk
yc/nNgWUCXemCUIhSdH/MNsFEa44pToz+DhJ4bxoQDYaAsYTtpTidIpeMge4XV7SqpjnQgd3rDfN
Gxt6AGZe1CjRT4x5Yye+pf+Cz7RnkzpZPU0ep/pspP2V7wf9ky5lAD8deosAhGlApPd1XOKZICTu
B0RPs2Xg8b4hPhRPkf2oW8OrxR6Pbyyariy1CK9AwmLFbXO6iYZzTydGvMZ7u6eHoODCDQ6kAQSP
wJHysQA0NnFxMt7oGXF+jeje1OkoXVuV8RKhdvHgVNiBY6DorA1EYAEpAS1RmrU0hDOOD1U7BJU8
TQdPCo2Q6YHG5qSkhrBAdKS89GjuUovFWiIgocO6mmjeE7I5dJFFTLAHZiuyb+QsQeFCBOPrin65
MN08uixLIQY9FlDXaIRnr05qrL0xpkGwkjNOr0gzCDqSRNbWsfxEJzZba4Odrm3j9ArFTptVyAYj
kILVWNTol3VlOXM79kzQNHrO0sky0IxpFSzx0EY2wPE/uj7di6wVlWkIUAmzR+QX0VInhy3sDerW
3T3zMNWK4KXRQukx0UtUmBLFWXlpXNzCpwF4VvoTOmHRi6TecuPidZgUODOU7EhHasKrIBnMeyx7
bavR4FLsQRaqwg8InHyhYCNdZ8NvZWatLad/yLKQIjjFzCcMiYKZI6nqXPeeI6z2bguxUNBSHXyI
8iAE3YLqnk3nh6/QCh5M2UBxMSH9VoNf7Lz5omemfu8/y7QAVm6BHkQLdU5J7j3h1StdPG/z3Fy7
IWI7jgGjtas1cyqJiflBRfN2QRURxzUfx0/ATtqEa+BZKLDXdkvuSnS+9akN5U9xuX/bIkKjo4+8
p7BDKaFsY//K0eIPqZNUi0qMxVUqPtVIzYN2VbzPZo03F5ZsvZNsekcz52VSvkoQkdYd4Mu5UXbl
QLqZO5JLDyYuvfvGKa80odbnjirEHK9p94zC7MMQHLlYw3xC+5DFE9T0mTXa7x2n+CYK4wCn7M9p
G6EXiYLPcjCgr9U0uTMA/V0KdRvepWr+WJVwvkMrA8anWeE1RnO0hGzKk7XXEpMNTHOn8j/GnqzN
TGKoSWVa0SKi58FqoR0DRcD9hH9pNmma2rjztZSaQ/5KnULGhTe1IGN6uLoF6DfTkNZRbBs8wzxp
7jml+bSMiY0eiFau0PCQNqbqfvDtUphhiBT6Zb7MOmB0NYokaz3tCAPJny4rQbWXkYA/kpRjfK4A
an2Q0nkkaslMLAsoUhinoSOQ23etRuFUrePwimZeOa1UxV6pyL0yUZ4D5A1dKRqjACxahHzLDEtj
hKCvZbNrFwqGZRHiJ/RlCJs7bQuGLr8ieX/scbyddB3yHbHQyTfwwkOrW6SV/xL6TThHJx9xgYzG
uYDtTWNg1JkkxcTRO3sjNFl/09QBJCz6k5e1qhLM0kha9pLyGaLoUiqKzzj2yksx6torSyJICEpf
R7jWaG4kP/u5p1g8E3EhBwXRPNBDsJg0647NglmKWDU3YYo4dYbUK5B6TJZaqfuodjGSYGAuQetw
piEr+BDkSOhaz4hLxZ9MaufTMgTc3LpVsUReyNjflP9WQ2g5e5j99/AvXpK0oz3rljs3i19/W7wl
N9vorfjhi64f50+nLzgaFE+Mw2NNt+X26BeMNL2yu6/eMG19K6qQB3j30u/++s1dYxjoDv+58in5
ay/6atvx2wP99LZ7rqcuffvnP7avQ5PfK8rceymPOk64dlB+PWpS7R5q93l+NEa45WNXrwyuiheQ
MyzFgFgPPUkfqFPws53DnwXTupDIlDkMRBGyOOWe3Ru+m6Tfm4Yff8Kvs73Pj0bNgqURY42aBIVe
nYVKJ005Q1Z0RT6ZBEuG/GuatAR1MlhJtOin8Yb/+Ul4Saq4HJYq6nTx+6Ugq/tHOpnO7xfCyQi/
LgTFuqAjaHF5ahR8THTNjheCRQuSSTJpGdJ2EVWd7uT/yRz87nZgAY/eDdKFZiga/G6oShKywaz2
97vBgNCtmIqoSgrNJiQf/68Wwu9OAtCE/Q79w5VwMsS7lcCHhDLEPWFSrNmv9veTYOoXpioq5Diq
Iuo6s3RuK4HUa786R0yCcUGJkNnEKpvNxclwvBLgIl7okoEHkzRwoy1lv/T+80fCyde4vziuXv/5
D1niyccejIOAgWSKfFDD3CkbHC0EpoCwm8qegcqOdoZHAuwOSpFj7wa6G0gJKjCZZRGFh9OFIF2w
CVCLMBTLUHXx/M5FXdnv0BG7gcPfAjIChVPTuSEGYYz3K4HqKEZnLBE0IzRNNgbAyXldDgBnlNFL
wbpAKgLgDl+yLnH8nc6CpLMhNFWC/qzvRELObRZMGiBj94N1QaWaswBd//2xcLwUDO2C1FHVCRSo
96Mvem5zYGFzN3YOBjiWDgTC0uFs7+Bd73eDYSAIY8g624R4SZWlszsSMLmzxp4JKkEzADLJQNZA
390PxwvB1IiVNEnh5OQU3uvinNeZING/HntDyiZhs0yh91tIeDILpA6GLMvMg6pJ7IizWwsS/Iw/
mTycxBpHISM7QSEc3Cl+7NSR3u8I3C5Vrg2NA8GyCKbOL2SUaLyNDZzZEQptXIVrEh0E4mem9f0s
SJLK/cDn5/IwAVEhB3Vut6SErM74w1HRDYvIcH/4nVYUhmTawEyG9ELjFuEgPbdZQNnQHD0L1sUg
/CUqfNfKoILDp3y/FkiiMH01LEtBZIu659ldkwrhzeh7UuGeHKDGJAjD2Xe6FEyRugtxNVHJkD6c
YbAgUevY79K/HjyjAgegG+kTBHnoCu7SpPdLweJwpPqkW+ouWDjDWeBgPyzQvz4LuBoTKpFPv0uY
388CG0Lh75Q0yaQOMnpnFi7o0tDNHZdNEi5wGtDupgcyxI6nlUaTK2QIHqEBEFfsdsx5zQK1wUPp
76+vBZUyG5+QWxJBRUQNB6jL+7VgWRfY9xGdmRAa0XAaYN3nNQsc2ubo09HYzQIQSgooQ/Gdg+b9
LBBAA1YDMaUROw01prNLqqmUfqe4+W83IFROR01GOIDEepcoHM8CJVfQerppsRQQ0twlW2e2FixE
GseeC+IFRp/UGw22hQgB6PRckC4oyaN6iPuncZ5BE1/O2B2BkqoCY4or4FBaPimw6NYF+EHuyX2h
7QzXgswFNjZeUKguEBmTNBImK3zgk1kw9AvCKVkyWC9E2ud4R3Bkjd0RRE2IgREwUcaWIMyZJ8mU
wR1CO47aw16p9/wiaEqOw5E+Kl5QlQudmJG6Kz2p4dsmL3l/RwyzYBgoXpJaG0gDH9qAZ9WGwIti
7CwMsaGFhOC73uP7WbDUC3ItelX4aO5K9GcXLxD1ji410aWmlqgQFFJl2VUej9eCJOoXksgprNOV
212l5xY1cWYNpNZxO4LiKtKi4LctaH/cBienI/3KCx1DUVPkeDjLzHpomI2+KcULCo5U4Om7oYOw
6zq93xEmjTuA5Hgvkk5a3BRnV2RhRwwyvuPWAuAVBRoHG0KnE/tdNmVQbxt0iEV1WCjnWGUBbSLt
D6u/nk2RWRMRKhrSqxQZ9jnj+7VgAOExNerwInHqEE7sr+ZzuiMogo2dBeIFSklse/AZlBl2OePR
LGj06yG2U9s707Ija0EeW4hXDQrtOjiuQX37N7IpAA205yxVtrAsAPg1IJ3OK5siHR7fs8fHQSdP
Iq1UkMsVTxJrygsKa4SmvkjD4hwTa66IgVE56nAcjgWasIihA1vYFZuOwwWL8gNMOJlbgted5bGg
kgCMnAUCaOrv9KsHwh8wnaEf/f5YoPt1MfwFGwi47uQt+zvpnA5HegejjwU2BLExhSYqDNyHp+A+
0gio/OTe+wL1GZagZYBGY3cEWFfiZrqwVFmQL2A5HK8F+vYIo1CMolq/3xJndzjSlNmf2H89XKBL
qRJ1DGBP+Jg06k5mYbgiCFA1jkb+Bozh7EJHhcN9/1B/fRaAuyqUXSm2IxvyW4gmCViXQZOS7aLt
gsezWwtUhseuBUpNukrcqIpA3HZonuMdQYMOexxAz9auAH2GBTdFU0afjgo3Ia2Ib1nE6R1hMEu0
ctkLhE3nuRY0cwCjjYoXhtCRlBEKAO2GoRN5Umra35TsPLaFyo9DbeuMbkqFssfom5KUERbA/hPu
O9LvwwXoEAZVODq53KWA4IeO9pnFz+g1jM6ryaUGpw7KBmAdAXGdgBe4QAmaqNRTgtgbpf35WfgT
6+Uby2bieuHrjl/jvRXvSDp/+IKv3JPvBziwYnYAaYqlRy8c6Db7oX+l3/zrCPO0o3y8++NXCsju
fQ7//PABv3/ro/f6+qm+/sel95Zv8xeUknbMn8NjDuSnf/7jf8Ltl220fc/32MP8f32S71hC346C
Pxi4CE7GHZo4o8fNvT6JjwfeIbHHDxxs42JbfH3E4WukfczRN3bkyTb0fkny2Dt66j2RYPTYON3l
29fk61MOT40uAZtq/Mhx/PZSei9V+XWw3eA7JszYwadvISKH+dv7kfcA4tEjH8hsPyW//DSB2Rt9
OZ72PUR37LvMmXXv9ej7PCA+x44MLTF3jh/5gKIcO/Lvy0r+PiHwT231q9ete7QAD4DHsQ98FYZe
nHjHO3LPSxw9dPzqbU9OkT0yb/TISXO8LPYor7HDrr8/m/aQodEDM0D1EnTvd+IBgTJ2aGRIvOK7
ad4jGsaOfb314qPTgybd33G9XG/zLtzGr++n49B4H//IRbF9gdL8VpZHa3pA4VB/GD2+94JGxPaY
u7kH448fmrugSMqjlT1QWonjx4+N4Dj/S1Pv62C7CGpPMfs7Rk/w0TgZ+m95cPx+T86QQxNy7EPf
vH3JtyfR0wEbN37oent8b5FrDOyl8QM3Py23UVq43vG1zvhDOvd3jL96y4u3o5Pq0On7Owa/fmu9
l6Nr7NBY/zsG/5zkwdc52K3ufVdq9NBIf7o/TbYo33nHt9mh+ff3vMF0G5zu/X0/aezwt653POP7
9vXoYYOQiOQ4qzm0PUYPnb85p/T4XSdh7MB3b3FcIDq/PUkTDsXpscM/uMnr209XxXd3274DMHb4
x8GU/DcX4gHr//e8wfcLcRieOsnY4Z+Y/beieDsKKQ7Q9PFjt8dZ5aENOXbcD+XW/frJhzPlULoe
O+wPnOxH5gnPHpnNyfI+1FjHPvTHLfdO7JTHW1PZly5HD/5WlD/95sPvy+Sjx/eKlwTdn6PI7VBw
HD12l6Dw4hytk30V78cj/1al6Zsqyff1p6+SK7/1z46La8MrXsK3bf6v/wUAAP//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hyperlink" Target="#'Order Share'!A1"/><Relationship Id="rId18" Type="http://schemas.openxmlformats.org/officeDocument/2006/relationships/image" Target="../media/image10.png"/><Relationship Id="rId3" Type="http://schemas.openxmlformats.org/officeDocument/2006/relationships/image" Target="../media/image2.png"/><Relationship Id="rId21" Type="http://schemas.openxmlformats.org/officeDocument/2006/relationships/chart" Target="../charts/chart4.xml"/><Relationship Id="rId7" Type="http://schemas.openxmlformats.org/officeDocument/2006/relationships/image" Target="../media/image5.svg"/><Relationship Id="rId12" Type="http://schemas.openxmlformats.org/officeDocument/2006/relationships/chart" Target="../charts/chart2.xml"/><Relationship Id="rId17" Type="http://schemas.openxmlformats.org/officeDocument/2006/relationships/chart" Target="../charts/chart3.xml"/><Relationship Id="rId2" Type="http://schemas.openxmlformats.org/officeDocument/2006/relationships/chart" Target="../charts/chart1.xml"/><Relationship Id="rId16" Type="http://schemas.openxmlformats.org/officeDocument/2006/relationships/hyperlink" Target="#'Revenue '!A1"/><Relationship Id="rId20" Type="http://schemas.openxmlformats.org/officeDocument/2006/relationships/image" Target="../media/image12.emf"/><Relationship Id="rId1" Type="http://schemas.openxmlformats.org/officeDocument/2006/relationships/hyperlink" Target="#'Sales Trend'!A1"/><Relationship Id="rId6" Type="http://schemas.openxmlformats.org/officeDocument/2006/relationships/image" Target="../media/image4.png"/><Relationship Id="rId11" Type="http://schemas.openxmlformats.org/officeDocument/2006/relationships/image" Target="../media/image7.svg"/><Relationship Id="rId5" Type="http://schemas.openxmlformats.org/officeDocument/2006/relationships/hyperlink" Target="#'Regional Sales'!A1"/><Relationship Id="rId15" Type="http://schemas.openxmlformats.org/officeDocument/2006/relationships/image" Target="../media/image9.svg"/><Relationship Id="rId10" Type="http://schemas.openxmlformats.org/officeDocument/2006/relationships/image" Target="../media/image6.png"/><Relationship Id="rId19" Type="http://schemas.openxmlformats.org/officeDocument/2006/relationships/image" Target="../media/image11.svg"/><Relationship Id="rId4" Type="http://schemas.openxmlformats.org/officeDocument/2006/relationships/image" Target="../media/image3.svg"/><Relationship Id="rId9" Type="http://schemas.openxmlformats.org/officeDocument/2006/relationships/hyperlink" Target="#'Manager Performance'!A1"/><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5.xml"/><Relationship Id="rId6" Type="http://schemas.openxmlformats.org/officeDocument/2006/relationships/image" Target="../media/image15.png"/><Relationship Id="rId5" Type="http://schemas.openxmlformats.org/officeDocument/2006/relationships/hyperlink" Target="#'Monthly Profit'!A1"/><Relationship Id="rId4" Type="http://schemas.openxmlformats.org/officeDocument/2006/relationships/image" Target="../media/image14.svg"/></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6.xml"/><Relationship Id="rId6" Type="http://schemas.openxmlformats.org/officeDocument/2006/relationships/image" Target="../media/image15.png"/><Relationship Id="rId5" Type="http://schemas.openxmlformats.org/officeDocument/2006/relationships/hyperlink" Target="#'Sales Trend'!A1"/><Relationship Id="rId4" Type="http://schemas.openxmlformats.org/officeDocument/2006/relationships/image" Target="../media/image14.svg"/></Relationships>
</file>

<file path=xl/drawings/_rels/drawing4.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onthly Profit'!A1"/><Relationship Id="rId1" Type="http://schemas.openxmlformats.org/officeDocument/2006/relationships/chart" Target="../charts/chart7.xml"/><Relationship Id="rId6" Type="http://schemas.openxmlformats.org/officeDocument/2006/relationships/image" Target="../media/image15.png"/><Relationship Id="rId5" Type="http://schemas.openxmlformats.org/officeDocument/2006/relationships/hyperlink" Target="#'Regional Sales'!A1"/><Relationship Id="rId4" Type="http://schemas.openxmlformats.org/officeDocument/2006/relationships/image" Target="../media/image14.svg"/></Relationships>
</file>

<file path=xl/drawings/_rels/drawing5.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ales Trend'!A1"/><Relationship Id="rId1" Type="http://schemas.microsoft.com/office/2014/relationships/chartEx" Target="../charts/chartEx2.xml"/><Relationship Id="rId6" Type="http://schemas.openxmlformats.org/officeDocument/2006/relationships/image" Target="../media/image15.png"/><Relationship Id="rId5" Type="http://schemas.openxmlformats.org/officeDocument/2006/relationships/hyperlink" Target="#'Manager Performance'!A1"/><Relationship Id="rId4" Type="http://schemas.openxmlformats.org/officeDocument/2006/relationships/image" Target="../media/image14.svg"/><Relationship Id="rId9" Type="http://schemas.openxmlformats.org/officeDocument/2006/relationships/hyperlink" Target="#'Top 10 Regions'!A1"/></Relationships>
</file>

<file path=xl/drawings/_rels/drawing6.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gional Sales'!A1"/><Relationship Id="rId1" Type="http://schemas.openxmlformats.org/officeDocument/2006/relationships/chart" Target="../charts/chart8.xml"/><Relationship Id="rId6" Type="http://schemas.openxmlformats.org/officeDocument/2006/relationships/image" Target="../media/image15.png"/><Relationship Id="rId5" Type="http://schemas.openxmlformats.org/officeDocument/2006/relationships/hyperlink" Target="#'Order Share'!A1"/><Relationship Id="rId4" Type="http://schemas.openxmlformats.org/officeDocument/2006/relationships/image" Target="../media/image14.svg"/></Relationships>
</file>

<file path=xl/drawings/_rels/drawing7.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anager Performance'!A1"/><Relationship Id="rId1" Type="http://schemas.openxmlformats.org/officeDocument/2006/relationships/chart" Target="../charts/chart9.xml"/><Relationship Id="rId6" Type="http://schemas.openxmlformats.org/officeDocument/2006/relationships/image" Target="../media/image15.png"/><Relationship Id="rId5" Type="http://schemas.openxmlformats.org/officeDocument/2006/relationships/hyperlink" Target="#'Shipping Charges'!A1"/><Relationship Id="rId4" Type="http://schemas.openxmlformats.org/officeDocument/2006/relationships/image" Target="../media/image14.svg"/></Relationships>
</file>

<file path=xl/drawings/_rels/drawing8.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Order Share'!A1"/><Relationship Id="rId1" Type="http://schemas.openxmlformats.org/officeDocument/2006/relationships/chart" Target="../charts/chart10.xml"/><Relationship Id="rId6" Type="http://schemas.openxmlformats.org/officeDocument/2006/relationships/image" Target="../media/image15.png"/><Relationship Id="rId5" Type="http://schemas.openxmlformats.org/officeDocument/2006/relationships/hyperlink" Target="#'Shipping Expenses'!A1"/><Relationship Id="rId4" Type="http://schemas.openxmlformats.org/officeDocument/2006/relationships/image" Target="../media/image14.svg"/></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hyperlink" Target="#DashBoard!A1"/><Relationship Id="rId2" Type="http://schemas.openxmlformats.org/officeDocument/2006/relationships/hyperlink" Target="#Revenue!A1"/><Relationship Id="rId1" Type="http://schemas.openxmlformats.org/officeDocument/2006/relationships/chart" Target="../charts/chart11.xml"/><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image" Target="../media/image14.svg"/></Relationships>
</file>

<file path=xl/drawings/_rels/drawing10.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venue1!A1"/><Relationship Id="rId1" Type="http://schemas.openxmlformats.org/officeDocument/2006/relationships/chart" Target="../charts/chart12.xml"/><Relationship Id="rId6" Type="http://schemas.openxmlformats.org/officeDocument/2006/relationships/image" Target="../media/image15.png"/><Relationship Id="rId5" Type="http://schemas.openxmlformats.org/officeDocument/2006/relationships/hyperlink" Target="#'Revenue '!A1"/><Relationship Id="rId4" Type="http://schemas.openxmlformats.org/officeDocument/2006/relationships/image" Target="../media/image14.svg"/></Relationships>
</file>

<file path=xl/drawings/_rels/drawing1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hipping Expenses'!A1"/><Relationship Id="rId1" Type="http://schemas.openxmlformats.org/officeDocument/2006/relationships/chart" Target="../charts/chart13.xml"/><Relationship Id="rId6" Type="http://schemas.openxmlformats.org/officeDocument/2006/relationships/image" Target="../media/image15.png"/><Relationship Id="rId5" Type="http://schemas.openxmlformats.org/officeDocument/2006/relationships/hyperlink" Target="#'Top 10 Regions'!A1"/><Relationship Id="rId4" Type="http://schemas.openxmlformats.org/officeDocument/2006/relationships/image" Target="../media/image14.svg"/></Relationships>
</file>

<file path=xl/drawings/_rels/drawing1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14.svg"/><Relationship Id="rId7" Type="http://schemas.openxmlformats.org/officeDocument/2006/relationships/hyperlink" Target="#DashBoard!A1"/><Relationship Id="rId2" Type="http://schemas.openxmlformats.org/officeDocument/2006/relationships/image" Target="../media/image13.png"/><Relationship Id="rId1" Type="http://schemas.openxmlformats.org/officeDocument/2006/relationships/hyperlink" Target="#'Revenue '!A1"/><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hyperlink" Target="#DataSheet!A1"/></Relationships>
</file>

<file path=xl/drawings/drawing1.xml><?xml version="1.0" encoding="utf-8"?>
<xdr:wsDr xmlns:xdr="http://schemas.openxmlformats.org/drawingml/2006/spreadsheetDrawing" xmlns:a="http://schemas.openxmlformats.org/drawingml/2006/main">
  <xdr:twoCellAnchor>
    <xdr:from>
      <xdr:col>18</xdr:col>
      <xdr:colOff>224747</xdr:colOff>
      <xdr:row>7</xdr:row>
      <xdr:rowOff>85618</xdr:rowOff>
    </xdr:from>
    <xdr:to>
      <xdr:col>23</xdr:col>
      <xdr:colOff>321067</xdr:colOff>
      <xdr:row>27</xdr:row>
      <xdr:rowOff>117725</xdr:rowOff>
    </xdr:to>
    <xdr:sp macro="" textlink="">
      <xdr:nvSpPr>
        <xdr:cNvPr id="40" name="Rectangle 39">
          <a:extLst>
            <a:ext uri="{FF2B5EF4-FFF2-40B4-BE49-F238E27FC236}">
              <a16:creationId xmlns:a16="http://schemas.microsoft.com/office/drawing/2014/main" id="{DA3D79C1-D0C6-4D72-B732-3DB4873C9E95}"/>
            </a:ext>
          </a:extLst>
        </xdr:cNvPr>
        <xdr:cNvSpPr/>
      </xdr:nvSpPr>
      <xdr:spPr>
        <a:xfrm>
          <a:off x="11205253" y="1434101"/>
          <a:ext cx="3146460" cy="3884916"/>
        </a:xfrm>
        <a:prstGeom prst="rect">
          <a:avLst/>
        </a:prstGeom>
        <a:solidFill>
          <a:schemeClr val="bg1">
            <a:alpha val="1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529166</xdr:colOff>
      <xdr:row>0</xdr:row>
      <xdr:rowOff>0</xdr:rowOff>
    </xdr:from>
    <xdr:to>
      <xdr:col>17</xdr:col>
      <xdr:colOff>186994</xdr:colOff>
      <xdr:row>2</xdr:row>
      <xdr:rowOff>186457</xdr:rowOff>
    </xdr:to>
    <xdr:sp macro="" textlink="">
      <xdr:nvSpPr>
        <xdr:cNvPr id="2" name="TextBox 1">
          <a:extLst>
            <a:ext uri="{FF2B5EF4-FFF2-40B4-BE49-F238E27FC236}">
              <a16:creationId xmlns:a16="http://schemas.microsoft.com/office/drawing/2014/main" id="{D0BD2A96-2F89-46D0-BC3A-53B2CA64EE61}"/>
            </a:ext>
          </a:extLst>
        </xdr:cNvPr>
        <xdr:cNvSpPr txBox="1"/>
      </xdr:nvSpPr>
      <xdr:spPr>
        <a:xfrm>
          <a:off x="2984499" y="0"/>
          <a:ext cx="7637662" cy="56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0">
              <a:solidFill>
                <a:schemeClr val="bg1"/>
              </a:solidFill>
              <a:latin typeface="Bitsumishi" panose="00000400000000000000" pitchFamily="2" charset="0"/>
            </a:rPr>
            <a:t>Performance</a:t>
          </a:r>
          <a:r>
            <a:rPr lang="en-IN" sz="3200" b="0" baseline="0">
              <a:solidFill>
                <a:schemeClr val="bg1"/>
              </a:solidFill>
              <a:latin typeface="Bitsumishi" panose="00000400000000000000" pitchFamily="2" charset="0"/>
            </a:rPr>
            <a:t> Dashboard</a:t>
          </a:r>
          <a:endParaRPr lang="en-IN" sz="3200" b="0">
            <a:solidFill>
              <a:schemeClr val="bg1"/>
            </a:solidFill>
            <a:latin typeface="Bitsumishi" panose="00000400000000000000" pitchFamily="2" charset="0"/>
          </a:endParaRPr>
        </a:p>
      </xdr:txBody>
    </xdr:sp>
    <xdr:clientData/>
  </xdr:twoCellAnchor>
  <xdr:twoCellAnchor>
    <xdr:from>
      <xdr:col>7</xdr:col>
      <xdr:colOff>559475</xdr:colOff>
      <xdr:row>2</xdr:row>
      <xdr:rowOff>31028</xdr:rowOff>
    </xdr:from>
    <xdr:to>
      <xdr:col>14</xdr:col>
      <xdr:colOff>173183</xdr:colOff>
      <xdr:row>4</xdr:row>
      <xdr:rowOff>83627</xdr:rowOff>
    </xdr:to>
    <xdr:sp macro="" textlink="">
      <xdr:nvSpPr>
        <xdr:cNvPr id="3" name="TextBox 2">
          <a:extLst>
            <a:ext uri="{FF2B5EF4-FFF2-40B4-BE49-F238E27FC236}">
              <a16:creationId xmlns:a16="http://schemas.microsoft.com/office/drawing/2014/main" id="{216484F9-9AE2-44D2-9F1A-7FEBDD8E328A}"/>
            </a:ext>
          </a:extLst>
        </xdr:cNvPr>
        <xdr:cNvSpPr txBox="1"/>
      </xdr:nvSpPr>
      <xdr:spPr>
        <a:xfrm>
          <a:off x="4802430" y="420687"/>
          <a:ext cx="3856662" cy="442258"/>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schemeClr val="bg1"/>
              </a:solidFill>
              <a:effectLst/>
              <a:uLnTx/>
              <a:uFillTx/>
              <a:latin typeface="Bitsumishi" panose="00000400000000000000" pitchFamily="2" charset="0"/>
              <a:ea typeface="+mn-ea"/>
              <a:cs typeface="+mn-cs"/>
            </a:rPr>
            <a:t>UNITED StATES SUPERSTORE</a:t>
          </a:r>
        </a:p>
      </xdr:txBody>
    </xdr:sp>
    <xdr:clientData/>
  </xdr:twoCellAnchor>
  <xdr:twoCellAnchor>
    <xdr:from>
      <xdr:col>6</xdr:col>
      <xdr:colOff>508001</xdr:colOff>
      <xdr:row>2</xdr:row>
      <xdr:rowOff>63500</xdr:rowOff>
    </xdr:from>
    <xdr:to>
      <xdr:col>15</xdr:col>
      <xdr:colOff>235031</xdr:colOff>
      <xdr:row>2</xdr:row>
      <xdr:rowOff>77324</xdr:rowOff>
    </xdr:to>
    <xdr:cxnSp macro="">
      <xdr:nvCxnSpPr>
        <xdr:cNvPr id="5" name="Straight Connector 4">
          <a:extLst>
            <a:ext uri="{FF2B5EF4-FFF2-40B4-BE49-F238E27FC236}">
              <a16:creationId xmlns:a16="http://schemas.microsoft.com/office/drawing/2014/main" id="{0956E44C-48D0-4EDF-856C-69101BAAD7FA}"/>
            </a:ext>
          </a:extLst>
        </xdr:cNvPr>
        <xdr:cNvCxnSpPr/>
      </xdr:nvCxnSpPr>
      <xdr:spPr>
        <a:xfrm flipV="1">
          <a:off x="4191001" y="444500"/>
          <a:ext cx="5251530" cy="1382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84665</xdr:colOff>
      <xdr:row>4</xdr:row>
      <xdr:rowOff>52916</xdr:rowOff>
    </xdr:from>
    <xdr:to>
      <xdr:col>12</xdr:col>
      <xdr:colOff>275166</xdr:colOff>
      <xdr:row>14</xdr:row>
      <xdr:rowOff>42151</xdr:rowOff>
    </xdr:to>
    <xdr:sp macro="" textlink="">
      <xdr:nvSpPr>
        <xdr:cNvPr id="6" name="Rectangle 5">
          <a:extLst>
            <a:ext uri="{FF2B5EF4-FFF2-40B4-BE49-F238E27FC236}">
              <a16:creationId xmlns:a16="http://schemas.microsoft.com/office/drawing/2014/main" id="{27C410F0-36D7-4628-A42A-C588657CBA4E}"/>
            </a:ext>
          </a:extLst>
        </xdr:cNvPr>
        <xdr:cNvSpPr/>
      </xdr:nvSpPr>
      <xdr:spPr>
        <a:xfrm>
          <a:off x="84665" y="814916"/>
          <a:ext cx="7556501" cy="1894235"/>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254009</xdr:colOff>
      <xdr:row>14</xdr:row>
      <xdr:rowOff>95247</xdr:rowOff>
    </xdr:from>
    <xdr:to>
      <xdr:col>12</xdr:col>
      <xdr:colOff>276155</xdr:colOff>
      <xdr:row>27</xdr:row>
      <xdr:rowOff>107016</xdr:rowOff>
    </xdr:to>
    <xdr:sp macro="" textlink="">
      <xdr:nvSpPr>
        <xdr:cNvPr id="7" name="Rectangle 6">
          <a:extLst>
            <a:ext uri="{FF2B5EF4-FFF2-40B4-BE49-F238E27FC236}">
              <a16:creationId xmlns:a16="http://schemas.microsoft.com/office/drawing/2014/main" id="{BC8D69FA-DA37-4C5F-B3D1-D90702B7119D}"/>
            </a:ext>
          </a:extLst>
        </xdr:cNvPr>
        <xdr:cNvSpPr/>
      </xdr:nvSpPr>
      <xdr:spPr>
        <a:xfrm>
          <a:off x="5164676" y="2762247"/>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173567</xdr:colOff>
      <xdr:row>14</xdr:row>
      <xdr:rowOff>99484</xdr:rowOff>
    </xdr:from>
    <xdr:to>
      <xdr:col>8</xdr:col>
      <xdr:colOff>195712</xdr:colOff>
      <xdr:row>27</xdr:row>
      <xdr:rowOff>111253</xdr:rowOff>
    </xdr:to>
    <xdr:sp macro="" textlink="">
      <xdr:nvSpPr>
        <xdr:cNvPr id="8" name="Rectangle 7">
          <a:extLst>
            <a:ext uri="{FF2B5EF4-FFF2-40B4-BE49-F238E27FC236}">
              <a16:creationId xmlns:a16="http://schemas.microsoft.com/office/drawing/2014/main" id="{B7E0400E-15D5-4F10-AE60-D46B1C155E46}"/>
            </a:ext>
          </a:extLst>
        </xdr:cNvPr>
        <xdr:cNvSpPr/>
      </xdr:nvSpPr>
      <xdr:spPr>
        <a:xfrm>
          <a:off x="2628900" y="276648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82550</xdr:colOff>
      <xdr:row>14</xdr:row>
      <xdr:rowOff>93134</xdr:rowOff>
    </xdr:from>
    <xdr:to>
      <xdr:col>4</xdr:col>
      <xdr:colOff>104696</xdr:colOff>
      <xdr:row>27</xdr:row>
      <xdr:rowOff>104903</xdr:rowOff>
    </xdr:to>
    <xdr:sp macro="" textlink="">
      <xdr:nvSpPr>
        <xdr:cNvPr id="9" name="Rectangle 8">
          <a:extLst>
            <a:ext uri="{FF2B5EF4-FFF2-40B4-BE49-F238E27FC236}">
              <a16:creationId xmlns:a16="http://schemas.microsoft.com/office/drawing/2014/main" id="{49F88CCC-39A5-42DF-BDC5-892CA682781F}"/>
            </a:ext>
          </a:extLst>
        </xdr:cNvPr>
        <xdr:cNvSpPr/>
      </xdr:nvSpPr>
      <xdr:spPr>
        <a:xfrm>
          <a:off x="82550" y="276013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328083</xdr:colOff>
      <xdr:row>4</xdr:row>
      <xdr:rowOff>42334</xdr:rowOff>
    </xdr:from>
    <xdr:to>
      <xdr:col>18</xdr:col>
      <xdr:colOff>145892</xdr:colOff>
      <xdr:row>27</xdr:row>
      <xdr:rowOff>108193</xdr:rowOff>
    </xdr:to>
    <xdr:sp macro="" textlink="">
      <xdr:nvSpPr>
        <xdr:cNvPr id="10" name="Rectangle 9">
          <a:extLst>
            <a:ext uri="{FF2B5EF4-FFF2-40B4-BE49-F238E27FC236}">
              <a16:creationId xmlns:a16="http://schemas.microsoft.com/office/drawing/2014/main" id="{69F761B1-3F56-452D-8A6B-0834A32AD613}"/>
            </a:ext>
          </a:extLst>
        </xdr:cNvPr>
        <xdr:cNvSpPr/>
      </xdr:nvSpPr>
      <xdr:spPr>
        <a:xfrm>
          <a:off x="7648420" y="812896"/>
          <a:ext cx="3477978" cy="449658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306915</xdr:colOff>
      <xdr:row>4</xdr:row>
      <xdr:rowOff>1</xdr:rowOff>
    </xdr:from>
    <xdr:to>
      <xdr:col>5</xdr:col>
      <xdr:colOff>122519</xdr:colOff>
      <xdr:row>5</xdr:row>
      <xdr:rowOff>78022</xdr:rowOff>
    </xdr:to>
    <xdr:sp macro="" textlink="">
      <xdr:nvSpPr>
        <xdr:cNvPr id="13" name="TextBox 12">
          <a:hlinkClick xmlns:r="http://schemas.openxmlformats.org/officeDocument/2006/relationships" r:id="rId1"/>
          <a:extLst>
            <a:ext uri="{FF2B5EF4-FFF2-40B4-BE49-F238E27FC236}">
              <a16:creationId xmlns:a16="http://schemas.microsoft.com/office/drawing/2014/main" id="{9011761F-61CA-4865-A77D-E702FA7CBD4E}"/>
            </a:ext>
          </a:extLst>
        </xdr:cNvPr>
        <xdr:cNvSpPr txBox="1"/>
      </xdr:nvSpPr>
      <xdr:spPr>
        <a:xfrm>
          <a:off x="1534582" y="762001"/>
          <a:ext cx="1657104" cy="26852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lumMod val="85000"/>
                </a:schemeClr>
              </a:solidFill>
              <a:effectLst/>
              <a:uLnTx/>
              <a:uFillTx/>
              <a:latin typeface="Bitsumishi" panose="00000400000000000000" pitchFamily="2" charset="0"/>
              <a:ea typeface="+mn-ea"/>
              <a:cs typeface="+mn-cs"/>
            </a:rPr>
            <a:t>Sales</a:t>
          </a:r>
          <a:r>
            <a:rPr kumimoji="0" lang="en-IN" sz="1500" b="0" i="0" u="none" strike="noStrike" kern="0" cap="none" spc="0" normalizeH="0" baseline="0" noProof="0">
              <a:ln>
                <a:noFill/>
              </a:ln>
              <a:solidFill>
                <a:srgbClr val="C00000"/>
              </a:solidFill>
              <a:effectLst/>
              <a:uLnTx/>
              <a:uFillTx/>
              <a:latin typeface="Bitsumishi" panose="00000400000000000000" pitchFamily="2" charset="0"/>
              <a:ea typeface="+mn-ea"/>
              <a:cs typeface="+mn-cs"/>
            </a:rPr>
            <a:t> </a:t>
          </a:r>
          <a:r>
            <a:rPr kumimoji="0" lang="en-IN" sz="1500" b="0" i="0" u="none" strike="noStrike" kern="0" cap="none" spc="0" normalizeH="0" baseline="0" noProof="0">
              <a:ln>
                <a:noFill/>
              </a:ln>
              <a:solidFill>
                <a:schemeClr val="bg2"/>
              </a:solidFill>
              <a:effectLst/>
              <a:uLnTx/>
              <a:uFillTx/>
              <a:latin typeface="Bitsumishi" panose="00000400000000000000" pitchFamily="2" charset="0"/>
              <a:ea typeface="+mn-ea"/>
              <a:cs typeface="+mn-cs"/>
            </a:rPr>
            <a:t>Trend</a:t>
          </a:r>
        </a:p>
      </xdr:txBody>
    </xdr:sp>
    <xdr:clientData/>
  </xdr:twoCellAnchor>
  <xdr:twoCellAnchor>
    <xdr:from>
      <xdr:col>0</xdr:col>
      <xdr:colOff>105833</xdr:colOff>
      <xdr:row>4</xdr:row>
      <xdr:rowOff>181937</xdr:rowOff>
    </xdr:from>
    <xdr:to>
      <xdr:col>12</xdr:col>
      <xdr:colOff>264583</xdr:colOff>
      <xdr:row>14</xdr:row>
      <xdr:rowOff>52916</xdr:rowOff>
    </xdr:to>
    <xdr:graphicFrame macro="">
      <xdr:nvGraphicFramePr>
        <xdr:cNvPr id="14" name="Chart 13">
          <a:extLst>
            <a:ext uri="{FF2B5EF4-FFF2-40B4-BE49-F238E27FC236}">
              <a16:creationId xmlns:a16="http://schemas.microsoft.com/office/drawing/2014/main" id="{73E97AC9-64BF-4448-BD4A-3B93306AC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116416</xdr:colOff>
      <xdr:row>4</xdr:row>
      <xdr:rowOff>10583</xdr:rowOff>
    </xdr:from>
    <xdr:to>
      <xdr:col>2</xdr:col>
      <xdr:colOff>459349</xdr:colOff>
      <xdr:row>5</xdr:row>
      <xdr:rowOff>106525</xdr:rowOff>
    </xdr:to>
    <xdr:pic>
      <xdr:nvPicPr>
        <xdr:cNvPr id="15" name="Graphic 14" descr="Upward trend">
          <a:extLst>
            <a:ext uri="{FF2B5EF4-FFF2-40B4-BE49-F238E27FC236}">
              <a16:creationId xmlns:a16="http://schemas.microsoft.com/office/drawing/2014/main" id="{2B3FB6CC-A004-472C-8F73-9E50373650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44083" y="772583"/>
          <a:ext cx="342933" cy="286442"/>
        </a:xfrm>
        <a:prstGeom prst="rect">
          <a:avLst/>
        </a:prstGeom>
      </xdr:spPr>
    </xdr:pic>
    <xdr:clientData/>
  </xdr:twoCellAnchor>
  <xdr:twoCellAnchor>
    <xdr:from>
      <xdr:col>0</xdr:col>
      <xdr:colOff>455083</xdr:colOff>
      <xdr:row>14</xdr:row>
      <xdr:rowOff>21167</xdr:rowOff>
    </xdr:from>
    <xdr:to>
      <xdr:col>3</xdr:col>
      <xdr:colOff>503955</xdr:colOff>
      <xdr:row>15</xdr:row>
      <xdr:rowOff>176078</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3E9040F5-C224-4997-A4A1-0D1B68FDC0BD}"/>
            </a:ext>
          </a:extLst>
        </xdr:cNvPr>
        <xdr:cNvSpPr txBox="1"/>
      </xdr:nvSpPr>
      <xdr:spPr>
        <a:xfrm>
          <a:off x="455083" y="2688167"/>
          <a:ext cx="1890372" cy="34541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Regional Sales </a:t>
          </a:r>
        </a:p>
      </xdr:txBody>
    </xdr:sp>
    <xdr:clientData/>
  </xdr:twoCellAnchor>
  <xdr:twoCellAnchor>
    <xdr:from>
      <xdr:col>0</xdr:col>
      <xdr:colOff>285750</xdr:colOff>
      <xdr:row>14</xdr:row>
      <xdr:rowOff>63501</xdr:rowOff>
    </xdr:from>
    <xdr:to>
      <xdr:col>0</xdr:col>
      <xdr:colOff>580950</xdr:colOff>
      <xdr:row>15</xdr:row>
      <xdr:rowOff>121111</xdr:rowOff>
    </xdr:to>
    <xdr:pic>
      <xdr:nvPicPr>
        <xdr:cNvPr id="17" name="Graphic 16" descr="Marker">
          <a:extLst>
            <a:ext uri="{FF2B5EF4-FFF2-40B4-BE49-F238E27FC236}">
              <a16:creationId xmlns:a16="http://schemas.microsoft.com/office/drawing/2014/main" id="{DFD67721-B991-49B4-A69C-CF5A841C59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85750" y="2730501"/>
          <a:ext cx="295200" cy="248110"/>
        </a:xfrm>
        <a:prstGeom prst="rect">
          <a:avLst/>
        </a:prstGeom>
      </xdr:spPr>
    </xdr:pic>
    <xdr:clientData/>
  </xdr:twoCellAnchor>
  <xdr:twoCellAnchor>
    <xdr:from>
      <xdr:col>0</xdr:col>
      <xdr:colOff>31751</xdr:colOff>
      <xdr:row>15</xdr:row>
      <xdr:rowOff>32106</xdr:rowOff>
    </xdr:from>
    <xdr:to>
      <xdr:col>4</xdr:col>
      <xdr:colOff>148167</xdr:colOff>
      <xdr:row>27</xdr:row>
      <xdr:rowOff>148166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E0587A9-0F13-4CBF-87B3-5868900D28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1751" y="2889606"/>
              <a:ext cx="2554816" cy="24020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285750</xdr:colOff>
      <xdr:row>14</xdr:row>
      <xdr:rowOff>10583</xdr:rowOff>
    </xdr:from>
    <xdr:to>
      <xdr:col>8</xdr:col>
      <xdr:colOff>258949</xdr:colOff>
      <xdr:row>16</xdr:row>
      <xdr:rowOff>138480</xdr:rowOff>
    </xdr:to>
    <xdr:sp macro="" textlink="">
      <xdr:nvSpPr>
        <xdr:cNvPr id="19" name="TextBox 18">
          <a:hlinkClick xmlns:r="http://schemas.openxmlformats.org/officeDocument/2006/relationships" r:id="rId9"/>
          <a:extLst>
            <a:ext uri="{FF2B5EF4-FFF2-40B4-BE49-F238E27FC236}">
              <a16:creationId xmlns:a16="http://schemas.microsoft.com/office/drawing/2014/main" id="{7F557809-012F-4B73-BB34-D33C83441E3F}"/>
            </a:ext>
          </a:extLst>
        </xdr:cNvPr>
        <xdr:cNvSpPr txBox="1"/>
      </xdr:nvSpPr>
      <xdr:spPr>
        <a:xfrm>
          <a:off x="2741083" y="2677583"/>
          <a:ext cx="2428533" cy="508897"/>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Manager Performance</a:t>
          </a:r>
        </a:p>
      </xdr:txBody>
    </xdr:sp>
    <xdr:clientData/>
  </xdr:twoCellAnchor>
  <xdr:twoCellAnchor>
    <xdr:from>
      <xdr:col>4</xdr:col>
      <xdr:colOff>412751</xdr:colOff>
      <xdr:row>14</xdr:row>
      <xdr:rowOff>63500</xdr:rowOff>
    </xdr:from>
    <xdr:to>
      <xdr:col>5</xdr:col>
      <xdr:colOff>162878</xdr:colOff>
      <xdr:row>15</xdr:row>
      <xdr:rowOff>161726</xdr:rowOff>
    </xdr:to>
    <xdr:pic>
      <xdr:nvPicPr>
        <xdr:cNvPr id="20" name="Graphic 19" descr="Office worker">
          <a:extLst>
            <a:ext uri="{FF2B5EF4-FFF2-40B4-BE49-F238E27FC236}">
              <a16:creationId xmlns:a16="http://schemas.microsoft.com/office/drawing/2014/main" id="{45864A58-1D70-4BCC-8ADE-483F928BF93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868084" y="2730500"/>
          <a:ext cx="363961" cy="288726"/>
        </a:xfrm>
        <a:prstGeom prst="rect">
          <a:avLst/>
        </a:prstGeom>
      </xdr:spPr>
    </xdr:pic>
    <xdr:clientData/>
  </xdr:twoCellAnchor>
  <xdr:twoCellAnchor>
    <xdr:from>
      <xdr:col>4</xdr:col>
      <xdr:colOff>158750</xdr:colOff>
      <xdr:row>15</xdr:row>
      <xdr:rowOff>21167</xdr:rowOff>
    </xdr:from>
    <xdr:to>
      <xdr:col>8</xdr:col>
      <xdr:colOff>412750</xdr:colOff>
      <xdr:row>27</xdr:row>
      <xdr:rowOff>105833</xdr:rowOff>
    </xdr:to>
    <xdr:graphicFrame macro="">
      <xdr:nvGraphicFramePr>
        <xdr:cNvPr id="21" name="Chart 20">
          <a:extLst>
            <a:ext uri="{FF2B5EF4-FFF2-40B4-BE49-F238E27FC236}">
              <a16:creationId xmlns:a16="http://schemas.microsoft.com/office/drawing/2014/main" id="{252A07E3-AA54-43B0-BBC6-DF81FD1E1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63500</xdr:colOff>
      <xdr:row>14</xdr:row>
      <xdr:rowOff>42334</xdr:rowOff>
    </xdr:from>
    <xdr:to>
      <xdr:col>11</xdr:col>
      <xdr:colOff>536415</xdr:colOff>
      <xdr:row>15</xdr:row>
      <xdr:rowOff>178169</xdr:rowOff>
    </xdr:to>
    <xdr:sp macro="" textlink="">
      <xdr:nvSpPr>
        <xdr:cNvPr id="22" name="TextBox 21">
          <a:hlinkClick xmlns:r="http://schemas.openxmlformats.org/officeDocument/2006/relationships" r:id="rId13"/>
          <a:extLst>
            <a:ext uri="{FF2B5EF4-FFF2-40B4-BE49-F238E27FC236}">
              <a16:creationId xmlns:a16="http://schemas.microsoft.com/office/drawing/2014/main" id="{7A5E5EB6-0034-443D-B6DC-831E03041975}"/>
            </a:ext>
          </a:extLst>
        </xdr:cNvPr>
        <xdr:cNvSpPr txBox="1"/>
      </xdr:nvSpPr>
      <xdr:spPr>
        <a:xfrm>
          <a:off x="5588000" y="2709334"/>
          <a:ext cx="1700582" cy="32633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Order Share</a:t>
          </a:r>
        </a:p>
      </xdr:txBody>
    </xdr:sp>
    <xdr:clientData/>
  </xdr:twoCellAnchor>
  <xdr:twoCellAnchor editAs="oneCell">
    <xdr:from>
      <xdr:col>8</xdr:col>
      <xdr:colOff>433916</xdr:colOff>
      <xdr:row>14</xdr:row>
      <xdr:rowOff>74084</xdr:rowOff>
    </xdr:from>
    <xdr:to>
      <xdr:col>9</xdr:col>
      <xdr:colOff>121298</xdr:colOff>
      <xdr:row>15</xdr:row>
      <xdr:rowOff>174212</xdr:rowOff>
    </xdr:to>
    <xdr:pic>
      <xdr:nvPicPr>
        <xdr:cNvPr id="23" name="Graphic 22" descr="Presentation with pie chart">
          <a:extLst>
            <a:ext uri="{FF2B5EF4-FFF2-40B4-BE49-F238E27FC236}">
              <a16:creationId xmlns:a16="http://schemas.microsoft.com/office/drawing/2014/main" id="{2CD2EDD6-C8E8-4E3D-8AB9-7F91B54AE0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344583" y="2741084"/>
          <a:ext cx="301215" cy="290628"/>
        </a:xfrm>
        <a:prstGeom prst="rect">
          <a:avLst/>
        </a:prstGeom>
      </xdr:spPr>
    </xdr:pic>
    <xdr:clientData/>
  </xdr:twoCellAnchor>
  <xdr:twoCellAnchor>
    <xdr:from>
      <xdr:col>13</xdr:col>
      <xdr:colOff>264584</xdr:colOff>
      <xdr:row>3</xdr:row>
      <xdr:rowOff>179916</xdr:rowOff>
    </xdr:from>
    <xdr:to>
      <xdr:col>17</xdr:col>
      <xdr:colOff>98188</xdr:colOff>
      <xdr:row>5</xdr:row>
      <xdr:rowOff>105085</xdr:rowOff>
    </xdr:to>
    <xdr:sp macro="" textlink="">
      <xdr:nvSpPr>
        <xdr:cNvPr id="26" name="TextBox 22">
          <a:hlinkClick xmlns:r="http://schemas.openxmlformats.org/officeDocument/2006/relationships" r:id="rId16"/>
          <a:extLst>
            <a:ext uri="{FF2B5EF4-FFF2-40B4-BE49-F238E27FC236}">
              <a16:creationId xmlns:a16="http://schemas.microsoft.com/office/drawing/2014/main" id="{5B5C13B7-B1D7-4788-876F-93DECAB3C793}"/>
            </a:ext>
          </a:extLst>
        </xdr:cNvPr>
        <xdr:cNvSpPr txBox="1"/>
      </xdr:nvSpPr>
      <xdr:spPr>
        <a:xfrm>
          <a:off x="8244417" y="751416"/>
          <a:ext cx="2288938" cy="306169"/>
        </a:xfrm>
        <a:prstGeom prst="rect">
          <a:avLst/>
        </a:prstGeom>
        <a:noFill/>
        <a:ln w="9525" cmpd="sng">
          <a:noFill/>
        </a:ln>
        <a:effectLst/>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rPr>
            <a:t>Reveneue</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endParaRPr>
        </a:p>
      </xdr:txBody>
    </xdr:sp>
    <xdr:clientData/>
  </xdr:twoCellAnchor>
  <xdr:twoCellAnchor>
    <xdr:from>
      <xdr:col>13</xdr:col>
      <xdr:colOff>465667</xdr:colOff>
      <xdr:row>4</xdr:row>
      <xdr:rowOff>10584</xdr:rowOff>
    </xdr:from>
    <xdr:to>
      <xdr:col>14</xdr:col>
      <xdr:colOff>146304</xdr:colOff>
      <xdr:row>5</xdr:row>
      <xdr:rowOff>105797</xdr:rowOff>
    </xdr:to>
    <xdr:grpSp>
      <xdr:nvGrpSpPr>
        <xdr:cNvPr id="27" name="Graphic 34" descr="Money">
          <a:extLst>
            <a:ext uri="{FF2B5EF4-FFF2-40B4-BE49-F238E27FC236}">
              <a16:creationId xmlns:a16="http://schemas.microsoft.com/office/drawing/2014/main" id="{E1EC975C-E40E-40CB-8396-65B11D4DAED8}"/>
            </a:ext>
          </a:extLst>
        </xdr:cNvPr>
        <xdr:cNvGrpSpPr/>
      </xdr:nvGrpSpPr>
      <xdr:grpSpPr>
        <a:xfrm>
          <a:off x="8345440" y="789902"/>
          <a:ext cx="286773" cy="290043"/>
          <a:chOff x="10522725" y="1788300"/>
          <a:chExt cx="295200" cy="295200"/>
        </a:xfrm>
      </xdr:grpSpPr>
      <xdr:sp macro="" textlink="">
        <xdr:nvSpPr>
          <xdr:cNvPr id="28" name="Freeform: Shape 27">
            <a:extLst>
              <a:ext uri="{FF2B5EF4-FFF2-40B4-BE49-F238E27FC236}">
                <a16:creationId xmlns:a16="http://schemas.microsoft.com/office/drawing/2014/main" id="{F86F5A86-638D-4111-8060-F1F092F24AA3}"/>
              </a:ext>
            </a:extLst>
          </xdr:cNvPr>
          <xdr:cNvSpPr/>
        </xdr:nvSpPr>
        <xdr:spPr>
          <a:xfrm>
            <a:off x="10535025" y="1911300"/>
            <a:ext cx="270600" cy="123000"/>
          </a:xfrm>
          <a:custGeom>
            <a:avLst/>
            <a:gdLst>
              <a:gd name="connsiteX0" fmla="*/ 252150 w 270600"/>
              <a:gd name="connsiteY0" fmla="*/ 95325 h 123000"/>
              <a:gd name="connsiteX1" fmla="*/ 242925 w 270600"/>
              <a:gd name="connsiteY1" fmla="*/ 104550 h 123000"/>
              <a:gd name="connsiteX2" fmla="*/ 30750 w 270600"/>
              <a:gd name="connsiteY2" fmla="*/ 104550 h 123000"/>
              <a:gd name="connsiteX3" fmla="*/ 18450 w 270600"/>
              <a:gd name="connsiteY3" fmla="*/ 92250 h 123000"/>
              <a:gd name="connsiteX4" fmla="*/ 18450 w 270600"/>
              <a:gd name="connsiteY4" fmla="*/ 30750 h 123000"/>
              <a:gd name="connsiteX5" fmla="*/ 30750 w 270600"/>
              <a:gd name="connsiteY5" fmla="*/ 18450 h 123000"/>
              <a:gd name="connsiteX6" fmla="*/ 242925 w 270600"/>
              <a:gd name="connsiteY6" fmla="*/ 18450 h 123000"/>
              <a:gd name="connsiteX7" fmla="*/ 252150 w 270600"/>
              <a:gd name="connsiteY7" fmla="*/ 27675 h 123000"/>
              <a:gd name="connsiteX8" fmla="*/ 252150 w 270600"/>
              <a:gd name="connsiteY8" fmla="*/ 95325 h 123000"/>
              <a:gd name="connsiteX9" fmla="*/ 0 w 270600"/>
              <a:gd name="connsiteY9" fmla="*/ 0 h 123000"/>
              <a:gd name="connsiteX10" fmla="*/ 0 w 270600"/>
              <a:gd name="connsiteY10" fmla="*/ 123000 h 123000"/>
              <a:gd name="connsiteX11" fmla="*/ 270600 w 270600"/>
              <a:gd name="connsiteY11" fmla="*/ 123000 h 123000"/>
              <a:gd name="connsiteX12" fmla="*/ 270600 w 270600"/>
              <a:gd name="connsiteY12" fmla="*/ 0 h 123000"/>
              <a:gd name="connsiteX13" fmla="*/ 0 w 270600"/>
              <a:gd name="connsiteY13" fmla="*/ 0 h 12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270600" h="123000">
                <a:moveTo>
                  <a:pt x="252150" y="95325"/>
                </a:moveTo>
                <a:lnTo>
                  <a:pt x="242925" y="104550"/>
                </a:lnTo>
                <a:lnTo>
                  <a:pt x="30750" y="104550"/>
                </a:lnTo>
                <a:lnTo>
                  <a:pt x="18450" y="92250"/>
                </a:lnTo>
                <a:lnTo>
                  <a:pt x="18450" y="30750"/>
                </a:lnTo>
                <a:lnTo>
                  <a:pt x="30750" y="18450"/>
                </a:lnTo>
                <a:lnTo>
                  <a:pt x="242925" y="18450"/>
                </a:lnTo>
                <a:lnTo>
                  <a:pt x="252150" y="27675"/>
                </a:lnTo>
                <a:lnTo>
                  <a:pt x="252150" y="95325"/>
                </a:lnTo>
                <a:close/>
                <a:moveTo>
                  <a:pt x="0" y="0"/>
                </a:moveTo>
                <a:lnTo>
                  <a:pt x="0" y="123000"/>
                </a:lnTo>
                <a:lnTo>
                  <a:pt x="270600" y="123000"/>
                </a:lnTo>
                <a:lnTo>
                  <a:pt x="270600" y="0"/>
                </a:lnTo>
                <a:lnTo>
                  <a:pt x="0" y="0"/>
                </a:lnTo>
                <a:close/>
              </a:path>
            </a:pathLst>
          </a:custGeom>
          <a:solidFill>
            <a:srgbClr val="FF0000"/>
          </a:solidFill>
          <a:ln w="2977" cap="flat">
            <a:noFill/>
            <a:prstDash val="solid"/>
            <a:miter/>
          </a:ln>
        </xdr:spPr>
        <xdr:txBody>
          <a:bodyPr rtlCol="0" anchor="ctr"/>
          <a:lstStyle/>
          <a:p>
            <a:endParaRPr lang="en-IN"/>
          </a:p>
        </xdr:txBody>
      </xdr:sp>
      <xdr:sp macro="" textlink="">
        <xdr:nvSpPr>
          <xdr:cNvPr id="29" name="Freeform: Shape 28">
            <a:extLst>
              <a:ext uri="{FF2B5EF4-FFF2-40B4-BE49-F238E27FC236}">
                <a16:creationId xmlns:a16="http://schemas.microsoft.com/office/drawing/2014/main" id="{139CF23D-D656-4A9F-8B22-EDFEDC6D15B0}"/>
              </a:ext>
            </a:extLst>
          </xdr:cNvPr>
          <xdr:cNvSpPr/>
        </xdr:nvSpPr>
        <xdr:spPr>
          <a:xfrm>
            <a:off x="10645725" y="1942050"/>
            <a:ext cx="49200" cy="61500"/>
          </a:xfrm>
          <a:custGeom>
            <a:avLst/>
            <a:gdLst>
              <a:gd name="connsiteX0" fmla="*/ 49200 w 49200"/>
              <a:gd name="connsiteY0" fmla="*/ 30750 h 61500"/>
              <a:gd name="connsiteX1" fmla="*/ 24600 w 49200"/>
              <a:gd name="connsiteY1" fmla="*/ 61500 h 61500"/>
              <a:gd name="connsiteX2" fmla="*/ 0 w 49200"/>
              <a:gd name="connsiteY2" fmla="*/ 30750 h 61500"/>
              <a:gd name="connsiteX3" fmla="*/ 24600 w 49200"/>
              <a:gd name="connsiteY3" fmla="*/ 0 h 61500"/>
              <a:gd name="connsiteX4" fmla="*/ 49200 w 49200"/>
              <a:gd name="connsiteY4" fmla="*/ 30750 h 61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9200" h="61500">
                <a:moveTo>
                  <a:pt x="49200" y="30750"/>
                </a:moveTo>
                <a:cubicBezTo>
                  <a:pt x="49200" y="47733"/>
                  <a:pt x="38186" y="61500"/>
                  <a:pt x="24600" y="61500"/>
                </a:cubicBezTo>
                <a:cubicBezTo>
                  <a:pt x="11014" y="61500"/>
                  <a:pt x="0" y="47733"/>
                  <a:pt x="0" y="30750"/>
                </a:cubicBezTo>
                <a:cubicBezTo>
                  <a:pt x="0" y="13767"/>
                  <a:pt x="11014" y="0"/>
                  <a:pt x="24600" y="0"/>
                </a:cubicBezTo>
                <a:cubicBezTo>
                  <a:pt x="38186" y="0"/>
                  <a:pt x="49200" y="13767"/>
                  <a:pt x="49200" y="30750"/>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0" name="Freeform: Shape 29">
            <a:extLst>
              <a:ext uri="{FF2B5EF4-FFF2-40B4-BE49-F238E27FC236}">
                <a16:creationId xmlns:a16="http://schemas.microsoft.com/office/drawing/2014/main" id="{02594CA4-8C7B-413A-8528-AC9E4AC5894A}"/>
              </a:ext>
            </a:extLst>
          </xdr:cNvPr>
          <xdr:cNvSpPr/>
        </xdr:nvSpPr>
        <xdr:spPr>
          <a:xfrm>
            <a:off x="1058422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1" name="Freeform: Shape 30">
            <a:extLst>
              <a:ext uri="{FF2B5EF4-FFF2-40B4-BE49-F238E27FC236}">
                <a16:creationId xmlns:a16="http://schemas.microsoft.com/office/drawing/2014/main" id="{D511D33C-9AB3-4F41-8AF6-BDD637A586C3}"/>
              </a:ext>
            </a:extLst>
          </xdr:cNvPr>
          <xdr:cNvSpPr/>
        </xdr:nvSpPr>
        <xdr:spPr>
          <a:xfrm>
            <a:off x="1073797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2" name="Freeform: Shape 31">
            <a:extLst>
              <a:ext uri="{FF2B5EF4-FFF2-40B4-BE49-F238E27FC236}">
                <a16:creationId xmlns:a16="http://schemas.microsoft.com/office/drawing/2014/main" id="{8AC54E47-D7C9-4357-8106-5C1486BD3551}"/>
              </a:ext>
            </a:extLst>
          </xdr:cNvPr>
          <xdr:cNvSpPr/>
        </xdr:nvSpPr>
        <xdr:spPr>
          <a:xfrm>
            <a:off x="10570079" y="1827660"/>
            <a:ext cx="178350" cy="67649"/>
          </a:xfrm>
          <a:custGeom>
            <a:avLst/>
            <a:gdLst>
              <a:gd name="connsiteX0" fmla="*/ 155288 w 178350"/>
              <a:gd name="connsiteY0" fmla="*/ 24293 h 67649"/>
              <a:gd name="connsiteX1" fmla="*/ 159900 w 178350"/>
              <a:gd name="connsiteY1" fmla="*/ 35978 h 67649"/>
              <a:gd name="connsiteX2" fmla="*/ 178350 w 178350"/>
              <a:gd name="connsiteY2" fmla="*/ 32287 h 67649"/>
              <a:gd name="connsiteX3" fmla="*/ 165435 w 178350"/>
              <a:gd name="connsiteY3" fmla="*/ 0 h 67649"/>
              <a:gd name="connsiteX4" fmla="*/ 0 w 178350"/>
              <a:gd name="connsiteY4" fmla="*/ 67650 h 67649"/>
              <a:gd name="connsiteX5" fmla="*/ 94710 w 178350"/>
              <a:gd name="connsiteY5" fmla="*/ 48893 h 676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78350" h="67649">
                <a:moveTo>
                  <a:pt x="155288" y="24293"/>
                </a:moveTo>
                <a:lnTo>
                  <a:pt x="159900" y="35978"/>
                </a:lnTo>
                <a:lnTo>
                  <a:pt x="178350" y="32287"/>
                </a:lnTo>
                <a:lnTo>
                  <a:pt x="165435" y="0"/>
                </a:lnTo>
                <a:lnTo>
                  <a:pt x="0" y="67650"/>
                </a:lnTo>
                <a:lnTo>
                  <a:pt x="94710" y="48893"/>
                </a:lnTo>
                <a:close/>
              </a:path>
            </a:pathLst>
          </a:custGeom>
          <a:solidFill>
            <a:srgbClr val="FF0000"/>
          </a:solidFill>
          <a:ln w="2977" cap="flat">
            <a:noFill/>
            <a:prstDash val="solid"/>
            <a:miter/>
          </a:ln>
        </xdr:spPr>
        <xdr:txBody>
          <a:bodyPr rtlCol="0" anchor="ctr"/>
          <a:lstStyle/>
          <a:p>
            <a:endParaRPr lang="en-IN"/>
          </a:p>
        </xdr:txBody>
      </xdr:sp>
      <xdr:sp macro="" textlink="">
        <xdr:nvSpPr>
          <xdr:cNvPr id="33" name="Freeform: Shape 32">
            <a:extLst>
              <a:ext uri="{FF2B5EF4-FFF2-40B4-BE49-F238E27FC236}">
                <a16:creationId xmlns:a16="http://schemas.microsoft.com/office/drawing/2014/main" id="{81771835-C27B-4A25-B97A-56284AA685BF}"/>
              </a:ext>
            </a:extLst>
          </xdr:cNvPr>
          <xdr:cNvSpPr/>
        </xdr:nvSpPr>
        <xdr:spPr>
          <a:xfrm>
            <a:off x="10614975" y="1867634"/>
            <a:ext cx="163897" cy="31365"/>
          </a:xfrm>
          <a:custGeom>
            <a:avLst/>
            <a:gdLst>
              <a:gd name="connsiteX0" fmla="*/ 94403 w 163897"/>
              <a:gd name="connsiteY0" fmla="*/ 31365 h 31365"/>
              <a:gd name="connsiteX1" fmla="*/ 142988 w 163897"/>
              <a:gd name="connsiteY1" fmla="*/ 21833 h 31365"/>
              <a:gd name="connsiteX2" fmla="*/ 145140 w 163897"/>
              <a:gd name="connsiteY2" fmla="*/ 31365 h 31365"/>
              <a:gd name="connsiteX3" fmla="*/ 163898 w 163897"/>
              <a:gd name="connsiteY3" fmla="*/ 31365 h 31365"/>
              <a:gd name="connsiteX4" fmla="*/ 157748 w 163897"/>
              <a:gd name="connsiteY4" fmla="*/ 0 h 31365"/>
              <a:gd name="connsiteX5" fmla="*/ 0 w 163897"/>
              <a:gd name="connsiteY5" fmla="*/ 31365 h 313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63897" h="31365">
                <a:moveTo>
                  <a:pt x="94403" y="31365"/>
                </a:moveTo>
                <a:lnTo>
                  <a:pt x="142988" y="21833"/>
                </a:lnTo>
                <a:lnTo>
                  <a:pt x="145140" y="31365"/>
                </a:lnTo>
                <a:lnTo>
                  <a:pt x="163898" y="31365"/>
                </a:lnTo>
                <a:lnTo>
                  <a:pt x="157748" y="0"/>
                </a:lnTo>
                <a:lnTo>
                  <a:pt x="0" y="31365"/>
                </a:lnTo>
                <a:close/>
              </a:path>
            </a:pathLst>
          </a:custGeom>
          <a:solidFill>
            <a:srgbClr val="FF0000"/>
          </a:solidFill>
          <a:ln w="2977" cap="flat">
            <a:noFill/>
            <a:prstDash val="solid"/>
            <a:miter/>
          </a:ln>
        </xdr:spPr>
        <xdr:txBody>
          <a:bodyPr rtlCol="0" anchor="ctr"/>
          <a:lstStyle/>
          <a:p>
            <a:endParaRPr lang="en-IN"/>
          </a:p>
        </xdr:txBody>
      </xdr:sp>
    </xdr:grpSp>
    <xdr:clientData/>
  </xdr:twoCellAnchor>
  <xdr:twoCellAnchor>
    <xdr:from>
      <xdr:col>20</xdr:col>
      <xdr:colOff>144126</xdr:colOff>
      <xdr:row>4</xdr:row>
      <xdr:rowOff>83714</xdr:rowOff>
    </xdr:from>
    <xdr:to>
      <xdr:col>21</xdr:col>
      <xdr:colOff>585221</xdr:colOff>
      <xdr:row>7</xdr:row>
      <xdr:rowOff>20526</xdr:rowOff>
    </xdr:to>
    <xdr:sp macro="" textlink="">
      <xdr:nvSpPr>
        <xdr:cNvPr id="34" name="TextBox 33">
          <a:extLst>
            <a:ext uri="{FF2B5EF4-FFF2-40B4-BE49-F238E27FC236}">
              <a16:creationId xmlns:a16="http://schemas.microsoft.com/office/drawing/2014/main" id="{85E71F20-93D6-4378-A8E8-F2B931BAB19E}"/>
            </a:ext>
          </a:extLst>
        </xdr:cNvPr>
        <xdr:cNvSpPr txBox="1"/>
      </xdr:nvSpPr>
      <xdr:spPr>
        <a:xfrm>
          <a:off x="12344688" y="854276"/>
          <a:ext cx="1051123" cy="51473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FILTERS</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endParaRPr>
        </a:p>
      </xdr:txBody>
    </xdr:sp>
    <xdr:clientData/>
  </xdr:twoCellAnchor>
  <xdr:twoCellAnchor editAs="oneCell">
    <xdr:from>
      <xdr:col>21</xdr:col>
      <xdr:colOff>58030</xdr:colOff>
      <xdr:row>18</xdr:row>
      <xdr:rowOff>133231</xdr:rowOff>
    </xdr:from>
    <xdr:to>
      <xdr:col>23</xdr:col>
      <xdr:colOff>332566</xdr:colOff>
      <xdr:row>26</xdr:row>
      <xdr:rowOff>128427</xdr:rowOff>
    </xdr:to>
    <mc:AlternateContent xmlns:mc="http://schemas.openxmlformats.org/markup-compatibility/2006" xmlns:a14="http://schemas.microsoft.com/office/drawing/2010/main">
      <mc:Choice Requires="a14">
        <xdr:graphicFrame macro="">
          <xdr:nvGraphicFramePr>
            <xdr:cNvPr id="35" name="Order Priority">
              <a:extLst>
                <a:ext uri="{FF2B5EF4-FFF2-40B4-BE49-F238E27FC236}">
                  <a16:creationId xmlns:a16="http://schemas.microsoft.com/office/drawing/2014/main" id="{EC1ED308-34FD-4D3D-98D8-2C505D771A91}"/>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2786894" y="3640163"/>
              <a:ext cx="1486808" cy="1553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383260</xdr:colOff>
      <xdr:row>9</xdr:row>
      <xdr:rowOff>4685</xdr:rowOff>
    </xdr:from>
    <xdr:to>
      <xdr:col>20</xdr:col>
      <xdr:colOff>492303</xdr:colOff>
      <xdr:row>15</xdr:row>
      <xdr:rowOff>107021</xdr:rowOff>
    </xdr:to>
    <mc:AlternateContent xmlns:mc="http://schemas.openxmlformats.org/markup-compatibility/2006" xmlns:a14="http://schemas.microsoft.com/office/drawing/2010/main">
      <mc:Choice Requires="a14">
        <xdr:graphicFrame macro="">
          <xdr:nvGraphicFramePr>
            <xdr:cNvPr id="37" name="Manager">
              <a:extLst>
                <a:ext uri="{FF2B5EF4-FFF2-40B4-BE49-F238E27FC236}">
                  <a16:creationId xmlns:a16="http://schemas.microsoft.com/office/drawing/2014/main" id="{EB550043-ACF2-495C-A51A-81462761AFB8}"/>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293715" y="1758151"/>
              <a:ext cx="1321315" cy="1271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74917</xdr:colOff>
      <xdr:row>9</xdr:row>
      <xdr:rowOff>10704</xdr:rowOff>
    </xdr:from>
    <xdr:to>
      <xdr:col>23</xdr:col>
      <xdr:colOff>224747</xdr:colOff>
      <xdr:row>14</xdr:row>
      <xdr:rowOff>53511</xdr:rowOff>
    </xdr:to>
    <mc:AlternateContent xmlns:mc="http://schemas.openxmlformats.org/markup-compatibility/2006" xmlns:a14="http://schemas.microsoft.com/office/drawing/2010/main">
      <mc:Choice Requires="a14">
        <xdr:graphicFrame macro="">
          <xdr:nvGraphicFramePr>
            <xdr:cNvPr id="36" name="Product Category">
              <a:extLst>
                <a:ext uri="{FF2B5EF4-FFF2-40B4-BE49-F238E27FC236}">
                  <a16:creationId xmlns:a16="http://schemas.microsoft.com/office/drawing/2014/main" id="{FE7BC059-18BA-4371-A9A5-D422681871C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03781" y="1764170"/>
              <a:ext cx="1362102" cy="1016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237888</xdr:colOff>
      <xdr:row>18</xdr:row>
      <xdr:rowOff>64213</xdr:rowOff>
    </xdr:from>
    <xdr:to>
      <xdr:col>20</xdr:col>
      <xdr:colOff>567219</xdr:colOff>
      <xdr:row>27</xdr:row>
      <xdr:rowOff>181938</xdr:rowOff>
    </xdr:to>
    <mc:AlternateContent xmlns:mc="http://schemas.openxmlformats.org/markup-compatibility/2006" xmlns:a14="http://schemas.microsoft.com/office/drawing/2010/main">
      <mc:Choice Requires="a14">
        <xdr:graphicFrame macro="">
          <xdr:nvGraphicFramePr>
            <xdr:cNvPr id="38" name="Months">
              <a:extLst>
                <a:ext uri="{FF2B5EF4-FFF2-40B4-BE49-F238E27FC236}">
                  <a16:creationId xmlns:a16="http://schemas.microsoft.com/office/drawing/2014/main" id="{A7E20568-A337-4760-9F92-2FEA6D9D57D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1148343" y="3571145"/>
              <a:ext cx="1541603" cy="1871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254002</xdr:colOff>
      <xdr:row>15</xdr:row>
      <xdr:rowOff>32106</xdr:rowOff>
    </xdr:from>
    <xdr:to>
      <xdr:col>12</xdr:col>
      <xdr:colOff>306917</xdr:colOff>
      <xdr:row>27</xdr:row>
      <xdr:rowOff>137583</xdr:rowOff>
    </xdr:to>
    <xdr:graphicFrame macro="">
      <xdr:nvGraphicFramePr>
        <xdr:cNvPr id="39" name="Chart 38">
          <a:extLst>
            <a:ext uri="{FF2B5EF4-FFF2-40B4-BE49-F238E27FC236}">
              <a16:creationId xmlns:a16="http://schemas.microsoft.com/office/drawing/2014/main" id="{BA94CC0A-1A0F-4976-A974-9B919B3A7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19</xdr:col>
      <xdr:colOff>438793</xdr:colOff>
      <xdr:row>4</xdr:row>
      <xdr:rowOff>85619</xdr:rowOff>
    </xdr:from>
    <xdr:to>
      <xdr:col>20</xdr:col>
      <xdr:colOff>203343</xdr:colOff>
      <xdr:row>6</xdr:row>
      <xdr:rowOff>72014</xdr:rowOff>
    </xdr:to>
    <xdr:pic>
      <xdr:nvPicPr>
        <xdr:cNvPr id="41" name="Graphic 40" descr="Gears">
          <a:extLst>
            <a:ext uri="{FF2B5EF4-FFF2-40B4-BE49-F238E27FC236}">
              <a16:creationId xmlns:a16="http://schemas.microsoft.com/office/drawing/2014/main" id="{1A5B4FE7-6D27-424D-B229-71C6374B33B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029327" y="856181"/>
          <a:ext cx="374578" cy="371676"/>
        </a:xfrm>
        <a:prstGeom prst="rect">
          <a:avLst/>
        </a:prstGeom>
      </xdr:spPr>
    </xdr:pic>
    <xdr:clientData/>
  </xdr:twoCellAnchor>
  <xdr:twoCellAnchor>
    <xdr:from>
      <xdr:col>18</xdr:col>
      <xdr:colOff>503005</xdr:colOff>
      <xdr:row>7</xdr:row>
      <xdr:rowOff>128427</xdr:rowOff>
    </xdr:from>
    <xdr:to>
      <xdr:col>20</xdr:col>
      <xdr:colOff>299663</xdr:colOff>
      <xdr:row>8</xdr:row>
      <xdr:rowOff>139129</xdr:rowOff>
    </xdr:to>
    <xdr:sp macro="" textlink="">
      <xdr:nvSpPr>
        <xdr:cNvPr id="42" name="TextBox 41">
          <a:extLst>
            <a:ext uri="{FF2B5EF4-FFF2-40B4-BE49-F238E27FC236}">
              <a16:creationId xmlns:a16="http://schemas.microsoft.com/office/drawing/2014/main" id="{9075F7BA-3795-46ED-81DF-924C17025D5D}"/>
            </a:ext>
          </a:extLst>
        </xdr:cNvPr>
        <xdr:cNvSpPr txBox="1"/>
      </xdr:nvSpPr>
      <xdr:spPr>
        <a:xfrm>
          <a:off x="11483511"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MANAGER</a:t>
          </a:r>
        </a:p>
      </xdr:txBody>
    </xdr:sp>
    <xdr:clientData/>
  </xdr:twoCellAnchor>
  <xdr:twoCellAnchor>
    <xdr:from>
      <xdr:col>21</xdr:col>
      <xdr:colOff>299663</xdr:colOff>
      <xdr:row>7</xdr:row>
      <xdr:rowOff>128427</xdr:rowOff>
    </xdr:from>
    <xdr:to>
      <xdr:col>23</xdr:col>
      <xdr:colOff>96321</xdr:colOff>
      <xdr:row>8</xdr:row>
      <xdr:rowOff>139129</xdr:rowOff>
    </xdr:to>
    <xdr:sp macro="" textlink="">
      <xdr:nvSpPr>
        <xdr:cNvPr id="43" name="TextBox 42">
          <a:extLst>
            <a:ext uri="{FF2B5EF4-FFF2-40B4-BE49-F238E27FC236}">
              <a16:creationId xmlns:a16="http://schemas.microsoft.com/office/drawing/2014/main" id="{1B84BAF0-779D-4C78-AC7C-42C4720BCE2F}"/>
            </a:ext>
          </a:extLst>
        </xdr:cNvPr>
        <xdr:cNvSpPr txBox="1"/>
      </xdr:nvSpPr>
      <xdr:spPr>
        <a:xfrm>
          <a:off x="13110253"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segment</a:t>
          </a:r>
        </a:p>
      </xdr:txBody>
    </xdr:sp>
    <xdr:clientData/>
  </xdr:twoCellAnchor>
  <xdr:twoCellAnchor editAs="oneCell">
    <xdr:from>
      <xdr:col>22</xdr:col>
      <xdr:colOff>0</xdr:colOff>
      <xdr:row>3</xdr:row>
      <xdr:rowOff>0</xdr:rowOff>
    </xdr:from>
    <xdr:to>
      <xdr:col>23</xdr:col>
      <xdr:colOff>9525</xdr:colOff>
      <xdr:row>4</xdr:row>
      <xdr:rowOff>9525</xdr:rowOff>
    </xdr:to>
    <xdr:pic>
      <xdr:nvPicPr>
        <xdr:cNvPr id="44" name="Picture 43">
          <a:extLst>
            <a:ext uri="{FF2B5EF4-FFF2-40B4-BE49-F238E27FC236}">
              <a16:creationId xmlns:a16="http://schemas.microsoft.com/office/drawing/2014/main" id="{D0234B8D-D287-4144-9847-7066D5E98B1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411200" y="571500"/>
          <a:ext cx="6191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74915</xdr:colOff>
      <xdr:row>16</xdr:row>
      <xdr:rowOff>171236</xdr:rowOff>
    </xdr:from>
    <xdr:to>
      <xdr:col>20</xdr:col>
      <xdr:colOff>481601</xdr:colOff>
      <xdr:row>17</xdr:row>
      <xdr:rowOff>181938</xdr:rowOff>
    </xdr:to>
    <xdr:sp macro="" textlink="">
      <xdr:nvSpPr>
        <xdr:cNvPr id="45" name="TextBox 44">
          <a:extLst>
            <a:ext uri="{FF2B5EF4-FFF2-40B4-BE49-F238E27FC236}">
              <a16:creationId xmlns:a16="http://schemas.microsoft.com/office/drawing/2014/main" id="{53026F6F-823A-485D-A0B6-BB6F9E2EBAA3}"/>
            </a:ext>
          </a:extLst>
        </xdr:cNvPr>
        <xdr:cNvSpPr txBox="1"/>
      </xdr:nvSpPr>
      <xdr:spPr>
        <a:xfrm>
          <a:off x="11665449" y="3253483"/>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MONTH</a:t>
          </a:r>
        </a:p>
      </xdr:txBody>
    </xdr:sp>
    <xdr:clientData/>
  </xdr:twoCellAnchor>
  <xdr:twoCellAnchor>
    <xdr:from>
      <xdr:col>21</xdr:col>
      <xdr:colOff>238019</xdr:colOff>
      <xdr:row>17</xdr:row>
      <xdr:rowOff>56079</xdr:rowOff>
    </xdr:from>
    <xdr:to>
      <xdr:col>23</xdr:col>
      <xdr:colOff>34677</xdr:colOff>
      <xdr:row>18</xdr:row>
      <xdr:rowOff>66782</xdr:rowOff>
    </xdr:to>
    <xdr:sp macro="" textlink="">
      <xdr:nvSpPr>
        <xdr:cNvPr id="46" name="TextBox 45">
          <a:extLst>
            <a:ext uri="{FF2B5EF4-FFF2-40B4-BE49-F238E27FC236}">
              <a16:creationId xmlns:a16="http://schemas.microsoft.com/office/drawing/2014/main" id="{BB32DB1C-D577-400F-83B6-8E998CB1AF5E}"/>
            </a:ext>
          </a:extLst>
        </xdr:cNvPr>
        <xdr:cNvSpPr txBox="1"/>
      </xdr:nvSpPr>
      <xdr:spPr>
        <a:xfrm>
          <a:off x="13048609" y="3330967"/>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Priority</a:t>
          </a:r>
        </a:p>
      </xdr:txBody>
    </xdr:sp>
    <xdr:clientData/>
  </xdr:twoCellAnchor>
  <xdr:twoCellAnchor>
    <xdr:from>
      <xdr:col>12</xdr:col>
      <xdr:colOff>324717</xdr:colOff>
      <xdr:row>4</xdr:row>
      <xdr:rowOff>162359</xdr:rowOff>
    </xdr:from>
    <xdr:to>
      <xdr:col>18</xdr:col>
      <xdr:colOff>151534</xdr:colOff>
      <xdr:row>27</xdr:row>
      <xdr:rowOff>184005</xdr:rowOff>
    </xdr:to>
    <xdr:graphicFrame macro="">
      <xdr:nvGraphicFramePr>
        <xdr:cNvPr id="47" name="Chart 46">
          <a:extLst>
            <a:ext uri="{FF2B5EF4-FFF2-40B4-BE49-F238E27FC236}">
              <a16:creationId xmlns:a16="http://schemas.microsoft.com/office/drawing/2014/main" id="{B29CBC28-B0A7-40A1-A1F4-A6CA1870C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242887</xdr:colOff>
      <xdr:row>1</xdr:row>
      <xdr:rowOff>95250</xdr:rowOff>
    </xdr:from>
    <xdr:to>
      <xdr:col>9</xdr:col>
      <xdr:colOff>547687</xdr:colOff>
      <xdr:row>15</xdr:row>
      <xdr:rowOff>171450</xdr:rowOff>
    </xdr:to>
    <xdr:graphicFrame macro="">
      <xdr:nvGraphicFramePr>
        <xdr:cNvPr id="2" name="Chart 1">
          <a:extLst>
            <a:ext uri="{FF2B5EF4-FFF2-40B4-BE49-F238E27FC236}">
              <a16:creationId xmlns:a16="http://schemas.microsoft.com/office/drawing/2014/main" id="{1750061D-EECF-43B2-A6A4-F70F8CC06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190500</xdr:colOff>
      <xdr:row>23</xdr:row>
      <xdr:rowOff>119428</xdr:rowOff>
    </xdr:from>
    <xdr:to>
      <xdr:col>1</xdr:col>
      <xdr:colOff>295275</xdr:colOff>
      <xdr:row>25</xdr:row>
      <xdr:rowOff>133349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13886A3-D858-41F2-A9D3-7F2AC4EE7A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90500" y="4500928"/>
          <a:ext cx="1047750" cy="394921"/>
        </a:xfrm>
        <a:prstGeom prst="rect">
          <a:avLst/>
        </a:prstGeom>
      </xdr:spPr>
    </xdr:pic>
    <xdr:clientData/>
  </xdr:twoCellAnchor>
  <xdr:twoCellAnchor editAs="oneCell">
    <xdr:from>
      <xdr:col>17</xdr:col>
      <xdr:colOff>76200</xdr:colOff>
      <xdr:row>23</xdr:row>
      <xdr:rowOff>76199</xdr:rowOff>
    </xdr:from>
    <xdr:to>
      <xdr:col>18</xdr:col>
      <xdr:colOff>561975</xdr:colOff>
      <xdr:row>25</xdr:row>
      <xdr:rowOff>180974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15023E1-AA69-4441-AB4E-F874F95CF8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06200" y="4457699"/>
          <a:ext cx="1095375" cy="485775"/>
        </a:xfrm>
        <a:prstGeom prst="rect">
          <a:avLst/>
        </a:prstGeom>
      </xdr:spPr>
    </xdr:pic>
    <xdr:clientData/>
  </xdr:twoCellAnchor>
  <xdr:twoCellAnchor>
    <xdr:from>
      <xdr:col>6</xdr:col>
      <xdr:colOff>371476</xdr:colOff>
      <xdr:row>23</xdr:row>
      <xdr:rowOff>38100</xdr:rowOff>
    </xdr:from>
    <xdr:to>
      <xdr:col>11</xdr:col>
      <xdr:colOff>247650</xdr:colOff>
      <xdr:row>25</xdr:row>
      <xdr:rowOff>19050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A566953B-12BA-47C9-8C65-A7F4125EAE0B}"/>
            </a:ext>
          </a:extLst>
        </xdr:cNvPr>
        <xdr:cNvSpPr txBox="1"/>
      </xdr:nvSpPr>
      <xdr:spPr>
        <a:xfrm>
          <a:off x="5095876" y="44196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100012</xdr:colOff>
      <xdr:row>1</xdr:row>
      <xdr:rowOff>157161</xdr:rowOff>
    </xdr:from>
    <xdr:to>
      <xdr:col>12</xdr:col>
      <xdr:colOff>323850</xdr:colOff>
      <xdr:row>16</xdr:row>
      <xdr:rowOff>66674</xdr:rowOff>
    </xdr:to>
    <xdr:graphicFrame macro="">
      <xdr:nvGraphicFramePr>
        <xdr:cNvPr id="2" name="Chart 1">
          <a:extLst>
            <a:ext uri="{FF2B5EF4-FFF2-40B4-BE49-F238E27FC236}">
              <a16:creationId xmlns:a16="http://schemas.microsoft.com/office/drawing/2014/main" id="{6BCFB84F-A344-4A7B-ABF8-A221A674E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200025</xdr:colOff>
      <xdr:row>23</xdr:row>
      <xdr:rowOff>71803</xdr:rowOff>
    </xdr:from>
    <xdr:to>
      <xdr:col>1</xdr:col>
      <xdr:colOff>495300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D50DD5A-B94D-4409-935E-B658515805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0025" y="4453303"/>
          <a:ext cx="1047750" cy="394921"/>
        </a:xfrm>
        <a:prstGeom prst="rect">
          <a:avLst/>
        </a:prstGeom>
      </xdr:spPr>
    </xdr:pic>
    <xdr:clientData/>
  </xdr:twoCellAnchor>
  <xdr:twoCellAnchor editAs="oneCell">
    <xdr:from>
      <xdr:col>18</xdr:col>
      <xdr:colOff>47625</xdr:colOff>
      <xdr:row>23</xdr:row>
      <xdr:rowOff>28574</xdr:rowOff>
    </xdr:from>
    <xdr:to>
      <xdr:col>19</xdr:col>
      <xdr:colOff>533400</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541D76CD-10C2-41D4-95A4-7D70F8984E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15725" y="4410074"/>
          <a:ext cx="1095375" cy="485775"/>
        </a:xfrm>
        <a:prstGeom prst="rect">
          <a:avLst/>
        </a:prstGeom>
      </xdr:spPr>
    </xdr:pic>
    <xdr:clientData/>
  </xdr:twoCellAnchor>
  <xdr:twoCellAnchor>
    <xdr:from>
      <xdr:col>7</xdr:col>
      <xdr:colOff>342901</xdr:colOff>
      <xdr:row>22</xdr:row>
      <xdr:rowOff>180975</xdr:rowOff>
    </xdr:from>
    <xdr:to>
      <xdr:col>12</xdr:col>
      <xdr:colOff>219075</xdr:colOff>
      <xdr:row>24</xdr:row>
      <xdr:rowOff>161925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B8E8660-B6A0-46EA-A311-83E41CDEBA88}"/>
            </a:ext>
          </a:extLst>
        </xdr:cNvPr>
        <xdr:cNvSpPr txBox="1"/>
      </xdr:nvSpPr>
      <xdr:spPr>
        <a:xfrm>
          <a:off x="5105401"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114300</xdr:colOff>
      <xdr:row>5</xdr:row>
      <xdr:rowOff>14287</xdr:rowOff>
    </xdr:from>
    <xdr:to>
      <xdr:col>15</xdr:col>
      <xdr:colOff>204787</xdr:colOff>
      <xdr:row>19</xdr:row>
      <xdr:rowOff>90487</xdr:rowOff>
    </xdr:to>
    <xdr:graphicFrame macro="">
      <xdr:nvGraphicFramePr>
        <xdr:cNvPr id="2" name="Chart 1">
          <a:extLst>
            <a:ext uri="{FF2B5EF4-FFF2-40B4-BE49-F238E27FC236}">
              <a16:creationId xmlns:a16="http://schemas.microsoft.com/office/drawing/2014/main" id="{3016297D-8F33-462A-87A2-59A927067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514350</xdr:colOff>
      <xdr:row>23</xdr:row>
      <xdr:rowOff>151638</xdr:rowOff>
    </xdr:from>
    <xdr:to>
      <xdr:col>5</xdr:col>
      <xdr:colOff>554317</xdr:colOff>
      <xdr:row>25</xdr:row>
      <xdr:rowOff>57149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47C11D82-BAA6-4D9A-8CCF-747C2B7799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876675" y="4533138"/>
          <a:ext cx="649567" cy="286511"/>
        </a:xfrm>
        <a:prstGeom prst="rect">
          <a:avLst/>
        </a:prstGeom>
      </xdr:spPr>
    </xdr:pic>
    <xdr:clientData/>
  </xdr:twoCellAnchor>
  <xdr:twoCellAnchor editAs="oneCell">
    <xdr:from>
      <xdr:col>18</xdr:col>
      <xdr:colOff>45027</xdr:colOff>
      <xdr:row>23</xdr:row>
      <xdr:rowOff>161925</xdr:rowOff>
    </xdr:from>
    <xdr:to>
      <xdr:col>19</xdr:col>
      <xdr:colOff>114519</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F89308FC-9E17-4D4A-86FA-11406820234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41752" y="4543425"/>
          <a:ext cx="679092" cy="352424"/>
        </a:xfrm>
        <a:prstGeom prst="rect">
          <a:avLst/>
        </a:prstGeom>
      </xdr:spPr>
    </xdr:pic>
    <xdr:clientData/>
  </xdr:twoCellAnchor>
  <xdr:twoCellAnchor>
    <xdr:from>
      <xdr:col>10</xdr:col>
      <xdr:colOff>463435</xdr:colOff>
      <xdr:row>23</xdr:row>
      <xdr:rowOff>23160</xdr:rowOff>
    </xdr:from>
    <xdr:to>
      <xdr:col>14</xdr:col>
      <xdr:colOff>352425</xdr:colOff>
      <xdr:row>25</xdr:row>
      <xdr:rowOff>76200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0CEF56A3-C3D6-4EC5-AC31-3D8491C61D29}"/>
            </a:ext>
          </a:extLst>
        </xdr:cNvPr>
        <xdr:cNvSpPr txBox="1"/>
      </xdr:nvSpPr>
      <xdr:spPr>
        <a:xfrm>
          <a:off x="7483360" y="4404660"/>
          <a:ext cx="2327390" cy="434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71437</xdr:colOff>
      <xdr:row>5</xdr:row>
      <xdr:rowOff>71437</xdr:rowOff>
    </xdr:from>
    <xdr:to>
      <xdr:col>13</xdr:col>
      <xdr:colOff>376237</xdr:colOff>
      <xdr:row>19</xdr:row>
      <xdr:rowOff>147637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2BE1E13-6F34-4823-AEB9-183DBCB119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48237" y="10334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314326</xdr:colOff>
      <xdr:row>23</xdr:row>
      <xdr:rowOff>152400</xdr:rowOff>
    </xdr:from>
    <xdr:to>
      <xdr:col>6</xdr:col>
      <xdr:colOff>308849</xdr:colOff>
      <xdr:row>25</xdr:row>
      <xdr:rowOff>85726</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88BFEAE-477B-4DBD-8EB3-EEE8662CEA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581526" y="4533900"/>
          <a:ext cx="604123" cy="314326"/>
        </a:xfrm>
        <a:prstGeom prst="rect">
          <a:avLst/>
        </a:prstGeom>
      </xdr:spPr>
    </xdr:pic>
    <xdr:clientData/>
  </xdr:twoCellAnchor>
  <xdr:twoCellAnchor editAs="oneCell">
    <xdr:from>
      <xdr:col>17</xdr:col>
      <xdr:colOff>453280</xdr:colOff>
      <xdr:row>24</xdr:row>
      <xdr:rowOff>19050</xdr:rowOff>
    </xdr:from>
    <xdr:to>
      <xdr:col>18</xdr:col>
      <xdr:colOff>552450</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39B25D1-D624-4576-B565-C4A6E90BB7E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035680" y="4591050"/>
          <a:ext cx="708770" cy="314324"/>
        </a:xfrm>
        <a:prstGeom prst="rect">
          <a:avLst/>
        </a:prstGeom>
      </xdr:spPr>
    </xdr:pic>
    <xdr:clientData/>
  </xdr:twoCellAnchor>
  <xdr:twoCellAnchor>
    <xdr:from>
      <xdr:col>10</xdr:col>
      <xdr:colOff>342901</xdr:colOff>
      <xdr:row>23</xdr:row>
      <xdr:rowOff>104775</xdr:rowOff>
    </xdr:from>
    <xdr:to>
      <xdr:col>15</xdr:col>
      <xdr:colOff>219075</xdr:colOff>
      <xdr:row>25</xdr:row>
      <xdr:rowOff>85725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7AA5033E-CC61-45BC-B266-C28C89DD1249}"/>
            </a:ext>
          </a:extLst>
        </xdr:cNvPr>
        <xdr:cNvSpPr txBox="1"/>
      </xdr:nvSpPr>
      <xdr:spPr>
        <a:xfrm>
          <a:off x="7658101" y="44862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14</xdr:col>
      <xdr:colOff>447674</xdr:colOff>
      <xdr:row>5</xdr:row>
      <xdr:rowOff>66675</xdr:rowOff>
    </xdr:from>
    <xdr:to>
      <xdr:col>18</xdr:col>
      <xdr:colOff>57149</xdr:colOff>
      <xdr:row>8</xdr:row>
      <xdr:rowOff>104775</xdr:rowOff>
    </xdr:to>
    <xdr:sp macro="" textlink="">
      <xdr:nvSpPr>
        <xdr:cNvPr id="6" name="TextBox 5">
          <a:hlinkClick xmlns:r="http://schemas.openxmlformats.org/officeDocument/2006/relationships" r:id="rId9"/>
          <a:extLst>
            <a:ext uri="{FF2B5EF4-FFF2-40B4-BE49-F238E27FC236}">
              <a16:creationId xmlns:a16="http://schemas.microsoft.com/office/drawing/2014/main" id="{FAB2ECAA-CA35-4DA9-A2C7-792730418BD5}"/>
            </a:ext>
          </a:extLst>
        </xdr:cNvPr>
        <xdr:cNvSpPr txBox="1"/>
      </xdr:nvSpPr>
      <xdr:spPr>
        <a:xfrm>
          <a:off x="10201274" y="1028700"/>
          <a:ext cx="2047875"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Times New Roman" panose="02020603050405020304" pitchFamily="18" charset="0"/>
              <a:cs typeface="Times New Roman" panose="02020603050405020304" pitchFamily="18" charset="0"/>
            </a:rPr>
            <a:t>Top 10 States</a:t>
          </a:r>
          <a:r>
            <a:rPr lang="en-IN" sz="1200" b="1" baseline="0">
              <a:latin typeface="Times New Roman" panose="02020603050405020304" pitchFamily="18" charset="0"/>
              <a:cs typeface="Times New Roman" panose="02020603050405020304" pitchFamily="18" charset="0"/>
            </a:rPr>
            <a:t> with Province resulting Maximum Profit</a:t>
          </a:r>
        </a:p>
        <a:p>
          <a:endParaRPr lang="en-IN" sz="1200" b="1">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500062</xdr:colOff>
      <xdr:row>3</xdr:row>
      <xdr:rowOff>71437</xdr:rowOff>
    </xdr:from>
    <xdr:to>
      <xdr:col>14</xdr:col>
      <xdr:colOff>195262</xdr:colOff>
      <xdr:row>17</xdr:row>
      <xdr:rowOff>147637</xdr:rowOff>
    </xdr:to>
    <xdr:graphicFrame macro="">
      <xdr:nvGraphicFramePr>
        <xdr:cNvPr id="2" name="Chart 1">
          <a:extLst>
            <a:ext uri="{FF2B5EF4-FFF2-40B4-BE49-F238E27FC236}">
              <a16:creationId xmlns:a16="http://schemas.microsoft.com/office/drawing/2014/main" id="{7C44D3E3-BD47-4E4E-A4EF-D860DBE5B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23</xdr:row>
      <xdr:rowOff>81328</xdr:rowOff>
    </xdr:from>
    <xdr:to>
      <xdr:col>1</xdr:col>
      <xdr:colOff>371475</xdr:colOff>
      <xdr:row>25</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5091E72-FFAC-4113-A5E0-FF1F7742B3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3350" y="4462828"/>
          <a:ext cx="1047750" cy="394921"/>
        </a:xfrm>
        <a:prstGeom prst="rect">
          <a:avLst/>
        </a:prstGeom>
      </xdr:spPr>
    </xdr:pic>
    <xdr:clientData/>
  </xdr:twoCellAnchor>
  <xdr:twoCellAnchor editAs="oneCell">
    <xdr:from>
      <xdr:col>16</xdr:col>
      <xdr:colOff>571500</xdr:colOff>
      <xdr:row>23</xdr:row>
      <xdr:rowOff>38099</xdr:rowOff>
    </xdr:from>
    <xdr:to>
      <xdr:col>18</xdr:col>
      <xdr:colOff>447675</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DAC49B4-6699-4775-8190-D578FCF81C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49050" y="4419599"/>
          <a:ext cx="1095375" cy="485775"/>
        </a:xfrm>
        <a:prstGeom prst="rect">
          <a:avLst/>
        </a:prstGeom>
      </xdr:spPr>
    </xdr:pic>
    <xdr:clientData/>
  </xdr:twoCellAnchor>
  <xdr:twoCellAnchor>
    <xdr:from>
      <xdr:col>6</xdr:col>
      <xdr:colOff>257176</xdr:colOff>
      <xdr:row>23</xdr:row>
      <xdr:rowOff>0</xdr:rowOff>
    </xdr:from>
    <xdr:to>
      <xdr:col>11</xdr:col>
      <xdr:colOff>133350</xdr:colOff>
      <xdr:row>24</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36CDE0DA-6DEB-4FEA-8303-434AA4EF7ACC}"/>
            </a:ext>
          </a:extLst>
        </xdr:cNvPr>
        <xdr:cNvSpPr txBox="1"/>
      </xdr:nvSpPr>
      <xdr:spPr>
        <a:xfrm>
          <a:off x="5038726" y="4381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4762</xdr:colOff>
      <xdr:row>2</xdr:row>
      <xdr:rowOff>4762</xdr:rowOff>
    </xdr:from>
    <xdr:to>
      <xdr:col>10</xdr:col>
      <xdr:colOff>309562</xdr:colOff>
      <xdr:row>16</xdr:row>
      <xdr:rowOff>80962</xdr:rowOff>
    </xdr:to>
    <xdr:graphicFrame macro="">
      <xdr:nvGraphicFramePr>
        <xdr:cNvPr id="2" name="Chart 1">
          <a:extLst>
            <a:ext uri="{FF2B5EF4-FFF2-40B4-BE49-F238E27FC236}">
              <a16:creationId xmlns:a16="http://schemas.microsoft.com/office/drawing/2014/main" id="{F9BDA68D-60E3-444A-921B-2D38508B0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109903</xdr:rowOff>
    </xdr:from>
    <xdr:to>
      <xdr:col>1</xdr:col>
      <xdr:colOff>9525</xdr:colOff>
      <xdr:row>25</xdr:row>
      <xdr:rowOff>123824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50B0D2E-59DD-4DB0-9C41-754FD80127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91403"/>
          <a:ext cx="1047750" cy="394921"/>
        </a:xfrm>
        <a:prstGeom prst="rect">
          <a:avLst/>
        </a:prstGeom>
      </xdr:spPr>
    </xdr:pic>
    <xdr:clientData/>
  </xdr:twoCellAnchor>
  <xdr:twoCellAnchor editAs="oneCell">
    <xdr:from>
      <xdr:col>16</xdr:col>
      <xdr:colOff>466725</xdr:colOff>
      <xdr:row>23</xdr:row>
      <xdr:rowOff>66674</xdr:rowOff>
    </xdr:from>
    <xdr:to>
      <xdr:col>18</xdr:col>
      <xdr:colOff>342900</xdr:colOff>
      <xdr:row>25</xdr:row>
      <xdr:rowOff>171449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E283B808-FE3A-4248-9AEC-F4D36B318DD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448174"/>
          <a:ext cx="1095375" cy="485775"/>
        </a:xfrm>
        <a:prstGeom prst="rect">
          <a:avLst/>
        </a:prstGeom>
      </xdr:spPr>
    </xdr:pic>
    <xdr:clientData/>
  </xdr:twoCellAnchor>
  <xdr:twoCellAnchor>
    <xdr:from>
      <xdr:col>6</xdr:col>
      <xdr:colOff>152401</xdr:colOff>
      <xdr:row>23</xdr:row>
      <xdr:rowOff>28575</xdr:rowOff>
    </xdr:from>
    <xdr:to>
      <xdr:col>11</xdr:col>
      <xdr:colOff>28575</xdr:colOff>
      <xdr:row>25</xdr:row>
      <xdr:rowOff>9525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4622A29-68EF-402D-BC12-A1DE0C74C555}"/>
            </a:ext>
          </a:extLst>
        </xdr:cNvPr>
        <xdr:cNvSpPr txBox="1"/>
      </xdr:nvSpPr>
      <xdr:spPr>
        <a:xfrm>
          <a:off x="4905376" y="44100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590549</xdr:colOff>
      <xdr:row>2</xdr:row>
      <xdr:rowOff>0</xdr:rowOff>
    </xdr:from>
    <xdr:to>
      <xdr:col>10</xdr:col>
      <xdr:colOff>185736</xdr:colOff>
      <xdr:row>20</xdr:row>
      <xdr:rowOff>180975</xdr:rowOff>
    </xdr:to>
    <xdr:graphicFrame macro="">
      <xdr:nvGraphicFramePr>
        <xdr:cNvPr id="2" name="Chart 1">
          <a:extLst>
            <a:ext uri="{FF2B5EF4-FFF2-40B4-BE49-F238E27FC236}">
              <a16:creationId xmlns:a16="http://schemas.microsoft.com/office/drawing/2014/main" id="{0189C15D-AE04-4F2F-BAB3-5A2DBAFF2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228600</xdr:colOff>
      <xdr:row>23</xdr:row>
      <xdr:rowOff>14653</xdr:rowOff>
    </xdr:from>
    <xdr:to>
      <xdr:col>0</xdr:col>
      <xdr:colOff>1276350</xdr:colOff>
      <xdr:row>25</xdr:row>
      <xdr:rowOff>28574</xdr:rowOff>
    </xdr:to>
    <xdr:pic>
      <xdr:nvPicPr>
        <xdr:cNvPr id="4" name="Graphic 3" descr="Arrow Horizontal U turn">
          <a:hlinkClick xmlns:r="http://schemas.openxmlformats.org/officeDocument/2006/relationships" r:id="rId2" tooltip="Previous Sheet"/>
          <a:extLst>
            <a:ext uri="{FF2B5EF4-FFF2-40B4-BE49-F238E27FC236}">
              <a16:creationId xmlns:a16="http://schemas.microsoft.com/office/drawing/2014/main" id="{E0804EC7-59DF-496E-829A-D9A6D31858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28600" y="4396153"/>
          <a:ext cx="1047750" cy="394921"/>
        </a:xfrm>
        <a:prstGeom prst="rect">
          <a:avLst/>
        </a:prstGeom>
      </xdr:spPr>
    </xdr:pic>
    <xdr:clientData/>
  </xdr:twoCellAnchor>
  <xdr:twoCellAnchor editAs="oneCell">
    <xdr:from>
      <xdr:col>15</xdr:col>
      <xdr:colOff>276225</xdr:colOff>
      <xdr:row>22</xdr:row>
      <xdr:rowOff>161924</xdr:rowOff>
    </xdr:from>
    <xdr:to>
      <xdr:col>17</xdr:col>
      <xdr:colOff>152400</xdr:colOff>
      <xdr:row>25</xdr:row>
      <xdr:rowOff>76199</xdr:rowOff>
    </xdr:to>
    <xdr:pic>
      <xdr:nvPicPr>
        <xdr:cNvPr id="7" name="Graphic 6" descr="Arrow Slight curve">
          <a:hlinkClick xmlns:r="http://schemas.openxmlformats.org/officeDocument/2006/relationships" r:id="rId5" tooltip="Next Sheet"/>
          <a:extLst>
            <a:ext uri="{FF2B5EF4-FFF2-40B4-BE49-F238E27FC236}">
              <a16:creationId xmlns:a16="http://schemas.microsoft.com/office/drawing/2014/main" id="{4DE6D62F-DBFE-49B7-BCA6-1BF7116510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44300" y="4352924"/>
          <a:ext cx="1095375" cy="485775"/>
        </a:xfrm>
        <a:prstGeom prst="rect">
          <a:avLst/>
        </a:prstGeom>
      </xdr:spPr>
    </xdr:pic>
    <xdr:clientData/>
  </xdr:twoCellAnchor>
  <xdr:twoCellAnchor>
    <xdr:from>
      <xdr:col>4</xdr:col>
      <xdr:colOff>571501</xdr:colOff>
      <xdr:row>22</xdr:row>
      <xdr:rowOff>123825</xdr:rowOff>
    </xdr:from>
    <xdr:to>
      <xdr:col>9</xdr:col>
      <xdr:colOff>447675</xdr:colOff>
      <xdr:row>24</xdr:row>
      <xdr:rowOff>104775</xdr:rowOff>
    </xdr:to>
    <xdr:sp macro="" textlink="">
      <xdr:nvSpPr>
        <xdr:cNvPr id="8" name="TextBox 7">
          <a:hlinkClick xmlns:r="http://schemas.openxmlformats.org/officeDocument/2006/relationships" r:id="rId8" tooltip="Dashboard"/>
          <a:extLst>
            <a:ext uri="{FF2B5EF4-FFF2-40B4-BE49-F238E27FC236}">
              <a16:creationId xmlns:a16="http://schemas.microsoft.com/office/drawing/2014/main" id="{E8E94116-B60F-4723-918D-18758A458CA0}"/>
            </a:ext>
          </a:extLst>
        </xdr:cNvPr>
        <xdr:cNvSpPr txBox="1"/>
      </xdr:nvSpPr>
      <xdr:spPr>
        <a:xfrm>
          <a:off x="5133976" y="43148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147637</xdr:colOff>
      <xdr:row>1</xdr:row>
      <xdr:rowOff>152399</xdr:rowOff>
    </xdr:from>
    <xdr:to>
      <xdr:col>10</xdr:col>
      <xdr:colOff>452437</xdr:colOff>
      <xdr:row>21</xdr:row>
      <xdr:rowOff>9524</xdr:rowOff>
    </xdr:to>
    <xdr:graphicFrame macro="">
      <xdr:nvGraphicFramePr>
        <xdr:cNvPr id="2" name="Chart 1">
          <a:extLst>
            <a:ext uri="{FF2B5EF4-FFF2-40B4-BE49-F238E27FC236}">
              <a16:creationId xmlns:a16="http://schemas.microsoft.com/office/drawing/2014/main" id="{48476BD7-6991-4C1F-B7D7-2ECD89B06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71803</xdr:rowOff>
    </xdr:from>
    <xdr:to>
      <xdr:col>0</xdr:col>
      <xdr:colOff>1047750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31DC58D8-DD06-4FEB-81D8-684DA3FBA5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53303"/>
          <a:ext cx="1047750" cy="394921"/>
        </a:xfrm>
        <a:prstGeom prst="rect">
          <a:avLst/>
        </a:prstGeom>
      </xdr:spPr>
    </xdr:pic>
    <xdr:clientData/>
  </xdr:twoCellAnchor>
  <xdr:twoCellAnchor editAs="oneCell">
    <xdr:from>
      <xdr:col>15</xdr:col>
      <xdr:colOff>523875</xdr:colOff>
      <xdr:row>23</xdr:row>
      <xdr:rowOff>28574</xdr:rowOff>
    </xdr:from>
    <xdr:to>
      <xdr:col>17</xdr:col>
      <xdr:colOff>400050</xdr:colOff>
      <xdr:row>25</xdr:row>
      <xdr:rowOff>133349</xdr:rowOff>
    </xdr:to>
    <xdr:pic>
      <xdr:nvPicPr>
        <xdr:cNvPr id="4" name="Graphic 3" descr="Arrow Slight curve">
          <a:extLst>
            <a:ext uri="{FF2B5EF4-FFF2-40B4-BE49-F238E27FC236}">
              <a16:creationId xmlns:a16="http://schemas.microsoft.com/office/drawing/2014/main" id="{7F8E755F-301F-4E15-B6A1-3FD75E8C41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4410074"/>
          <a:ext cx="1095375" cy="485775"/>
        </a:xfrm>
        <a:prstGeom prst="rect">
          <a:avLst/>
        </a:prstGeom>
      </xdr:spPr>
    </xdr:pic>
    <xdr:clientData/>
  </xdr:twoCellAnchor>
  <xdr:twoCellAnchor>
    <xdr:from>
      <xdr:col>5</xdr:col>
      <xdr:colOff>209551</xdr:colOff>
      <xdr:row>22</xdr:row>
      <xdr:rowOff>180975</xdr:rowOff>
    </xdr:from>
    <xdr:to>
      <xdr:col>10</xdr:col>
      <xdr:colOff>85725</xdr:colOff>
      <xdr:row>24</xdr:row>
      <xdr:rowOff>161925</xdr:rowOff>
    </xdr:to>
    <xdr:sp macro="" textlink="">
      <xdr:nvSpPr>
        <xdr:cNvPr id="5" name="TextBox 4">
          <a:hlinkClick xmlns:r="http://schemas.openxmlformats.org/officeDocument/2006/relationships" r:id="rId7"/>
          <a:extLst>
            <a:ext uri="{FF2B5EF4-FFF2-40B4-BE49-F238E27FC236}">
              <a16:creationId xmlns:a16="http://schemas.microsoft.com/office/drawing/2014/main" id="{8EA04803-096B-4F32-BFAD-4D65493D37EB}"/>
            </a:ext>
          </a:extLst>
        </xdr:cNvPr>
        <xdr:cNvSpPr txBox="1"/>
      </xdr:nvSpPr>
      <xdr:spPr>
        <a:xfrm>
          <a:off x="4905376"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447675</xdr:colOff>
      <xdr:row>2</xdr:row>
      <xdr:rowOff>33337</xdr:rowOff>
    </xdr:from>
    <xdr:to>
      <xdr:col>10</xdr:col>
      <xdr:colOff>142875</xdr:colOff>
      <xdr:row>16</xdr:row>
      <xdr:rowOff>109537</xdr:rowOff>
    </xdr:to>
    <xdr:graphicFrame macro="">
      <xdr:nvGraphicFramePr>
        <xdr:cNvPr id="2" name="Chart 1">
          <a:extLst>
            <a:ext uri="{FF2B5EF4-FFF2-40B4-BE49-F238E27FC236}">
              <a16:creationId xmlns:a16="http://schemas.microsoft.com/office/drawing/2014/main" id="{E6A0734B-B3FD-4694-9ADD-83C2B329A2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114300</xdr:colOff>
      <xdr:row>21</xdr:row>
      <xdr:rowOff>81328</xdr:rowOff>
    </xdr:from>
    <xdr:to>
      <xdr:col>1</xdr:col>
      <xdr:colOff>247650</xdr:colOff>
      <xdr:row>23</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D203D15-6CF2-422D-AF7B-66368A7F4E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4300" y="4081828"/>
          <a:ext cx="1047750" cy="394921"/>
        </a:xfrm>
        <a:prstGeom prst="rect">
          <a:avLst/>
        </a:prstGeom>
      </xdr:spPr>
    </xdr:pic>
    <xdr:clientData/>
  </xdr:twoCellAnchor>
  <xdr:twoCellAnchor editAs="oneCell">
    <xdr:from>
      <xdr:col>17</xdr:col>
      <xdr:colOff>47625</xdr:colOff>
      <xdr:row>21</xdr:row>
      <xdr:rowOff>38099</xdr:rowOff>
    </xdr:from>
    <xdr:to>
      <xdr:col>18</xdr:col>
      <xdr:colOff>533400</xdr:colOff>
      <xdr:row>23</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CDFA6E8-204B-4C10-8495-B2B642E007B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30000" y="4038599"/>
          <a:ext cx="1095375" cy="485775"/>
        </a:xfrm>
        <a:prstGeom prst="rect">
          <a:avLst/>
        </a:prstGeom>
      </xdr:spPr>
    </xdr:pic>
    <xdr:clientData/>
  </xdr:twoCellAnchor>
  <xdr:twoCellAnchor>
    <xdr:from>
      <xdr:col>6</xdr:col>
      <xdr:colOff>476251</xdr:colOff>
      <xdr:row>21</xdr:row>
      <xdr:rowOff>0</xdr:rowOff>
    </xdr:from>
    <xdr:to>
      <xdr:col>11</xdr:col>
      <xdr:colOff>352425</xdr:colOff>
      <xdr:row>22</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B3B87EE7-7129-4065-BC50-38C9663B7846}"/>
            </a:ext>
          </a:extLst>
        </xdr:cNvPr>
        <xdr:cNvSpPr txBox="1"/>
      </xdr:nvSpPr>
      <xdr:spPr>
        <a:xfrm>
          <a:off x="5153026" y="4000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361951</xdr:colOff>
      <xdr:row>2</xdr:row>
      <xdr:rowOff>38100</xdr:rowOff>
    </xdr:from>
    <xdr:to>
      <xdr:col>8</xdr:col>
      <xdr:colOff>600075</xdr:colOff>
      <xdr:row>20</xdr:row>
      <xdr:rowOff>9525</xdr:rowOff>
    </xdr:to>
    <xdr:graphicFrame macro="">
      <xdr:nvGraphicFramePr>
        <xdr:cNvPr id="2" name="Chart 1">
          <a:extLst>
            <a:ext uri="{FF2B5EF4-FFF2-40B4-BE49-F238E27FC236}">
              <a16:creationId xmlns:a16="http://schemas.microsoft.com/office/drawing/2014/main" id="{A9D14CEB-5463-44FB-A13D-083FCB039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14653</xdr:rowOff>
    </xdr:from>
    <xdr:to>
      <xdr:col>0</xdr:col>
      <xdr:colOff>1047750</xdr:colOff>
      <xdr:row>24</xdr:row>
      <xdr:rowOff>28574</xdr:rowOff>
    </xdr:to>
    <xdr:pic>
      <xdr:nvPicPr>
        <xdr:cNvPr id="5" name="Graphic 4" descr="Arrow Horizontal U turn">
          <a:hlinkClick xmlns:r="http://schemas.openxmlformats.org/officeDocument/2006/relationships" r:id="rId2" tooltip="Previous Sheet"/>
          <a:extLst>
            <a:ext uri="{FF2B5EF4-FFF2-40B4-BE49-F238E27FC236}">
              <a16:creationId xmlns:a16="http://schemas.microsoft.com/office/drawing/2014/main" id="{FF38D897-EC04-4B3C-BF00-43752524DD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205653"/>
          <a:ext cx="1047750" cy="394921"/>
        </a:xfrm>
        <a:prstGeom prst="rect">
          <a:avLst/>
        </a:prstGeom>
      </xdr:spPr>
    </xdr:pic>
    <xdr:clientData/>
  </xdr:twoCellAnchor>
  <xdr:twoCellAnchor editAs="oneCell">
    <xdr:from>
      <xdr:col>15</xdr:col>
      <xdr:colOff>523875</xdr:colOff>
      <xdr:row>21</xdr:row>
      <xdr:rowOff>161924</xdr:rowOff>
    </xdr:from>
    <xdr:to>
      <xdr:col>17</xdr:col>
      <xdr:colOff>400050</xdr:colOff>
      <xdr:row>24</xdr:row>
      <xdr:rowOff>76199</xdr:rowOff>
    </xdr:to>
    <xdr:pic>
      <xdr:nvPicPr>
        <xdr:cNvPr id="6" name="Graphic 5" descr="Arrow Slight curve">
          <a:hlinkClick xmlns:r="http://schemas.openxmlformats.org/officeDocument/2006/relationships" r:id="rId5" tooltip="Next Sheet"/>
          <a:extLst>
            <a:ext uri="{FF2B5EF4-FFF2-40B4-BE49-F238E27FC236}">
              <a16:creationId xmlns:a16="http://schemas.microsoft.com/office/drawing/2014/main" id="{70D38A22-F9FA-48F0-8BF4-A91605FA4A5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162424"/>
          <a:ext cx="1095375" cy="485775"/>
        </a:xfrm>
        <a:prstGeom prst="rect">
          <a:avLst/>
        </a:prstGeom>
      </xdr:spPr>
    </xdr:pic>
    <xdr:clientData/>
  </xdr:twoCellAnchor>
  <xdr:twoCellAnchor>
    <xdr:from>
      <xdr:col>5</xdr:col>
      <xdr:colOff>342901</xdr:colOff>
      <xdr:row>21</xdr:row>
      <xdr:rowOff>123825</xdr:rowOff>
    </xdr:from>
    <xdr:to>
      <xdr:col>10</xdr:col>
      <xdr:colOff>219075</xdr:colOff>
      <xdr:row>23</xdr:row>
      <xdr:rowOff>104775</xdr:rowOff>
    </xdr:to>
    <xdr:sp macro="" textlink="">
      <xdr:nvSpPr>
        <xdr:cNvPr id="7" name="TextBox 6">
          <a:hlinkClick xmlns:r="http://schemas.openxmlformats.org/officeDocument/2006/relationships" r:id="rId8" tooltip="Dashboard"/>
          <a:extLst>
            <a:ext uri="{FF2B5EF4-FFF2-40B4-BE49-F238E27FC236}">
              <a16:creationId xmlns:a16="http://schemas.microsoft.com/office/drawing/2014/main" id="{F859385B-9A33-43A6-9ED1-A01D5511FF16}"/>
            </a:ext>
          </a:extLst>
        </xdr:cNvPr>
        <xdr:cNvSpPr txBox="1"/>
      </xdr:nvSpPr>
      <xdr:spPr>
        <a:xfrm>
          <a:off x="5038726" y="41243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18</xdr:row>
      <xdr:rowOff>119428</xdr:rowOff>
    </xdr:from>
    <xdr:to>
      <xdr:col>0</xdr:col>
      <xdr:colOff>1047750</xdr:colOff>
      <xdr:row>20</xdr:row>
      <xdr:rowOff>133349</xdr:rowOff>
    </xdr:to>
    <xdr:pic>
      <xdr:nvPicPr>
        <xdr:cNvPr id="2" name="Graphic 1" descr="Arrow Horizontal U turn">
          <a:hlinkClick xmlns:r="http://schemas.openxmlformats.org/officeDocument/2006/relationships" r:id="rId1" tooltip="Previous Sheet"/>
          <a:extLst>
            <a:ext uri="{FF2B5EF4-FFF2-40B4-BE49-F238E27FC236}">
              <a16:creationId xmlns:a16="http://schemas.microsoft.com/office/drawing/2014/main" id="{860CE72C-DCEB-4872-AA6E-EC074D771E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548428"/>
          <a:ext cx="1047750" cy="394921"/>
        </a:xfrm>
        <a:prstGeom prst="rect">
          <a:avLst/>
        </a:prstGeom>
      </xdr:spPr>
    </xdr:pic>
    <xdr:clientData/>
  </xdr:twoCellAnchor>
  <xdr:twoCellAnchor editAs="oneCell">
    <xdr:from>
      <xdr:col>17</xdr:col>
      <xdr:colOff>28575</xdr:colOff>
      <xdr:row>18</xdr:row>
      <xdr:rowOff>76199</xdr:rowOff>
    </xdr:from>
    <xdr:to>
      <xdr:col>18</xdr:col>
      <xdr:colOff>514350</xdr:colOff>
      <xdr:row>20</xdr:row>
      <xdr:rowOff>180974</xdr:rowOff>
    </xdr:to>
    <xdr:pic>
      <xdr:nvPicPr>
        <xdr:cNvPr id="3" name="Graphic 2" descr="Arrow Slight curve">
          <a:hlinkClick xmlns:r="http://schemas.openxmlformats.org/officeDocument/2006/relationships" r:id="rId4" tooltip="Next Sheet"/>
          <a:extLst>
            <a:ext uri="{FF2B5EF4-FFF2-40B4-BE49-F238E27FC236}">
              <a16:creationId xmlns:a16="http://schemas.microsoft.com/office/drawing/2014/main" id="{0D5D280B-0019-4561-BCBE-B05A6D6A5A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3505199"/>
          <a:ext cx="1095375" cy="485775"/>
        </a:xfrm>
        <a:prstGeom prst="rect">
          <a:avLst/>
        </a:prstGeom>
      </xdr:spPr>
    </xdr:pic>
    <xdr:clientData/>
  </xdr:twoCellAnchor>
  <xdr:twoCellAnchor>
    <xdr:from>
      <xdr:col>6</xdr:col>
      <xdr:colOff>457201</xdr:colOff>
      <xdr:row>18</xdr:row>
      <xdr:rowOff>38100</xdr:rowOff>
    </xdr:from>
    <xdr:to>
      <xdr:col>11</xdr:col>
      <xdr:colOff>333375</xdr:colOff>
      <xdr:row>20</xdr:row>
      <xdr:rowOff>19050</xdr:rowOff>
    </xdr:to>
    <xdr:sp macro="" textlink="">
      <xdr:nvSpPr>
        <xdr:cNvPr id="4" name="TextBox 3">
          <a:hlinkClick xmlns:r="http://schemas.openxmlformats.org/officeDocument/2006/relationships" r:id="rId7" tooltip="Dashboard"/>
          <a:extLst>
            <a:ext uri="{FF2B5EF4-FFF2-40B4-BE49-F238E27FC236}">
              <a16:creationId xmlns:a16="http://schemas.microsoft.com/office/drawing/2014/main" id="{B784BDFA-C115-4FCF-8C30-EC82C38359CB}"/>
            </a:ext>
          </a:extLst>
        </xdr:cNvPr>
        <xdr:cNvSpPr txBox="1"/>
      </xdr:nvSpPr>
      <xdr:spPr>
        <a:xfrm>
          <a:off x="5038726" y="34671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5</xdr:col>
      <xdr:colOff>142875</xdr:colOff>
      <xdr:row>2</xdr:row>
      <xdr:rowOff>33337</xdr:rowOff>
    </xdr:from>
    <xdr:to>
      <xdr:col>12</xdr:col>
      <xdr:colOff>447675</xdr:colOff>
      <xdr:row>16</xdr:row>
      <xdr:rowOff>109537</xdr:rowOff>
    </xdr:to>
    <xdr:graphicFrame macro="">
      <xdr:nvGraphicFramePr>
        <xdr:cNvPr id="5" name="Chart 4">
          <a:extLst>
            <a:ext uri="{FF2B5EF4-FFF2-40B4-BE49-F238E27FC236}">
              <a16:creationId xmlns:a16="http://schemas.microsoft.com/office/drawing/2014/main" id="{75C39346-501E-43E0-9E50-876EC6B42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3788.99041770833" createdVersion="6" refreshedVersion="6" minRefreshableVersion="3" recordCount="1936" xr:uid="{1425EC87-65CB-4220-B500-594CCA4C15EF}">
  <cacheSource type="worksheet">
    <worksheetSource name="cleaneddata"/>
  </cacheSource>
  <cacheFields count="27">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80">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7062546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s v="Jumbo Box"/>
    <s v="Bretford CR4500 Series Slim Rectangular Table"/>
    <n v="0.62"/>
    <s v="United States"/>
    <s v="South"/>
    <x v="0"/>
    <s v="Clinton"/>
    <n v="39056"/>
    <x v="0"/>
    <d v="2015-01-04T00:00:00"/>
    <x v="0"/>
    <n v="2"/>
    <n v="723.54"/>
    <n v="87486"/>
    <n v="348.2"/>
    <x v="0"/>
  </r>
  <r>
    <n v="2124"/>
    <s v="Paige Powers"/>
    <x v="1"/>
    <n v="0.04"/>
    <n v="45.19"/>
    <n v="1.99"/>
    <x v="1"/>
    <x v="1"/>
    <x v="1"/>
    <x v="1"/>
    <s v="Small Pack"/>
    <s v="Verbatim DVD-RAM, 9.4GB, Rewritable, Type 1, DS, DataLife Plus"/>
    <n v="0.55000000000000004"/>
    <s v="United States"/>
    <s v="South"/>
    <x v="1"/>
    <s v="West Memphis"/>
    <n v="72301"/>
    <x v="0"/>
    <d v="2015-01-02T00:00:00"/>
    <x v="1"/>
    <n v="13"/>
    <n v="609.09"/>
    <n v="89665"/>
    <n v="45.15"/>
    <x v="0"/>
  </r>
  <r>
    <n v="1418"/>
    <s v="Rebecca Lindsey"/>
    <x v="2"/>
    <n v="7.0000000000000007E-2"/>
    <n v="4.84"/>
    <n v="0.71"/>
    <x v="1"/>
    <x v="0"/>
    <x v="2"/>
    <x v="2"/>
    <s v="Wrap Bag"/>
    <s v="*Staples* Highlighting Markers"/>
    <n v="0.52"/>
    <s v="United States"/>
    <s v="Central"/>
    <x v="2"/>
    <s v="Kokomo"/>
    <n v="46901"/>
    <x v="0"/>
    <d v="2015-01-03T00:00:00"/>
    <x v="2"/>
    <n v="8"/>
    <n v="36.58"/>
    <n v="90539"/>
    <n v="4.7699999999999996"/>
    <x v="1"/>
  </r>
  <r>
    <n v="1425"/>
    <s v="Gregory Crane"/>
    <x v="2"/>
    <n v="0.04"/>
    <n v="2036.48"/>
    <n v="14.7"/>
    <x v="0"/>
    <x v="0"/>
    <x v="1"/>
    <x v="3"/>
    <s v="Jumbo Drum"/>
    <s v="Lexmark 4227 Plus Dot Matrix Printer"/>
    <n v="0.55000000000000004"/>
    <s v="United States"/>
    <s v="West"/>
    <x v="3"/>
    <s v="Fort Collins"/>
    <n v="80525"/>
    <x v="0"/>
    <d v="2015-01-06T00:00:00"/>
    <x v="3"/>
    <n v="1"/>
    <n v="2013.67"/>
    <n v="89450"/>
    <n v="2036.44"/>
    <x v="2"/>
  </r>
  <r>
    <n v="3275"/>
    <s v="Tamara Dickinson"/>
    <x v="2"/>
    <n v="0.04"/>
    <n v="449.99"/>
    <n v="24.49"/>
    <x v="1"/>
    <x v="0"/>
    <x v="1"/>
    <x v="4"/>
    <s v="Large Box"/>
    <s v="Canon PC940 Copier"/>
    <n v="0.52"/>
    <s v="United States"/>
    <s v="West"/>
    <x v="4"/>
    <s v="Mount Vernon"/>
    <n v="98273"/>
    <x v="0"/>
    <d v="2015-01-05T00:00:00"/>
    <x v="4"/>
    <n v="12"/>
    <n v="5183.8900000000003"/>
    <n v="86234"/>
    <n v="449.95"/>
    <x v="2"/>
  </r>
  <r>
    <n v="3275"/>
    <s v="Tamara Dickinson"/>
    <x v="2"/>
    <n v="0.01"/>
    <n v="5.84"/>
    <n v="1.2"/>
    <x v="1"/>
    <x v="0"/>
    <x v="2"/>
    <x v="2"/>
    <s v="Wrap Bag"/>
    <s v="Newell 312"/>
    <n v="0.55000000000000004"/>
    <s v="United States"/>
    <s v="West"/>
    <x v="4"/>
    <s v="Mount Vernon"/>
    <n v="98273"/>
    <x v="0"/>
    <d v="2015-01-10T00:00:00"/>
    <x v="5"/>
    <n v="6"/>
    <n v="36.090000000000003"/>
    <n v="86234"/>
    <n v="5.83"/>
    <x v="2"/>
  </r>
  <r>
    <n v="1910"/>
    <s v="Sean Stephenson"/>
    <x v="3"/>
    <n v="0.02"/>
    <n v="29.17"/>
    <n v="6.27"/>
    <x v="1"/>
    <x v="2"/>
    <x v="2"/>
    <x v="5"/>
    <s v="Small Box"/>
    <s v="Binding Machine Supplies"/>
    <n v="0.37"/>
    <s v="United States"/>
    <s v="South"/>
    <x v="5"/>
    <s v="Peachtree City"/>
    <n v="30269"/>
    <x v="0"/>
    <d v="2015-01-02T00:00:00"/>
    <x v="6"/>
    <n v="2"/>
    <n v="63.32"/>
    <n v="91371"/>
    <n v="29.150000000000002"/>
    <x v="0"/>
  </r>
  <r>
    <n v="674"/>
    <s v="Albert Frost"/>
    <x v="0"/>
    <n v="0.06"/>
    <n v="161.55000000000001"/>
    <n v="19.989999999999998"/>
    <x v="1"/>
    <x v="0"/>
    <x v="2"/>
    <x v="6"/>
    <s v="Small Box"/>
    <s v="Fellowes Super Stor/Drawer® Files"/>
    <n v="0.66"/>
    <s v="United States"/>
    <s v="Central"/>
    <x v="6"/>
    <s v="Raytown"/>
    <n v="64133"/>
    <x v="1"/>
    <d v="2015-01-03T00:00:00"/>
    <x v="7"/>
    <n v="3"/>
    <n v="485.01"/>
    <n v="88174"/>
    <n v="161.49"/>
    <x v="1"/>
  </r>
  <r>
    <n v="950"/>
    <s v="Jane Shah"/>
    <x v="0"/>
    <n v="0.06"/>
    <n v="40.98"/>
    <n v="2.99"/>
    <x v="1"/>
    <x v="1"/>
    <x v="2"/>
    <x v="5"/>
    <s v="Small Box"/>
    <s v="Avery Trapezoid Ring Binder, 3&quot; Capacity, Black, 1040 sheets"/>
    <n v="0.36"/>
    <s v="United States"/>
    <s v="Central"/>
    <x v="7"/>
    <s v="Prior Lake"/>
    <n v="55372"/>
    <x v="1"/>
    <d v="2015-01-04T00:00:00"/>
    <x v="8"/>
    <n v="1"/>
    <n v="41.6"/>
    <n v="89083"/>
    <n v="40.919999999999995"/>
    <x v="1"/>
  </r>
  <r>
    <n v="1155"/>
    <s v="Alex Nicholson"/>
    <x v="0"/>
    <n v="0.09"/>
    <n v="9.11"/>
    <n v="2.15"/>
    <x v="2"/>
    <x v="1"/>
    <x v="2"/>
    <x v="7"/>
    <s v="Wrap Bag"/>
    <s v="Black Print Carbonless Snap-Off® Rapid Letter, 8 1/2&quot; x 7&quot;"/>
    <n v="0.4"/>
    <s v="United States"/>
    <s v="West"/>
    <x v="8"/>
    <s v="Montebello"/>
    <n v="90640"/>
    <x v="1"/>
    <d v="2015-01-04T00:00:00"/>
    <x v="9"/>
    <n v="4"/>
    <n v="34.409999999999997"/>
    <n v="90853"/>
    <n v="9.02"/>
    <x v="2"/>
  </r>
  <r>
    <n v="1155"/>
    <s v="Alex Nicholson"/>
    <x v="0"/>
    <n v="0.08"/>
    <n v="15.04"/>
    <n v="1.97"/>
    <x v="1"/>
    <x v="1"/>
    <x v="2"/>
    <x v="7"/>
    <s v="Wrap Bag"/>
    <s v="White GlueTop Scratch Pads"/>
    <n v="0.39"/>
    <s v="United States"/>
    <s v="West"/>
    <x v="8"/>
    <s v="Montebello"/>
    <n v="90640"/>
    <x v="1"/>
    <d v="2015-01-02T00:00:00"/>
    <x v="10"/>
    <n v="11"/>
    <n v="157.27000000000001"/>
    <n v="90853"/>
    <n v="14.959999999999999"/>
    <x v="2"/>
  </r>
  <r>
    <n v="2256"/>
    <s v="Lloyd Levin"/>
    <x v="0"/>
    <n v="7.0000000000000007E-2"/>
    <n v="60.97"/>
    <n v="4.5"/>
    <x v="2"/>
    <x v="3"/>
    <x v="2"/>
    <x v="8"/>
    <s v="Small Box"/>
    <s v="Tripp Lite Isotel 6 Outlet Surge Protector with Fax/Modem Protection"/>
    <n v="0.56000000000000005"/>
    <s v="United States"/>
    <s v="South"/>
    <x v="9"/>
    <s v="New Bern"/>
    <n v="28560"/>
    <x v="1"/>
    <d v="2015-01-04T00:00:00"/>
    <x v="11"/>
    <n v="6"/>
    <n v="361.72"/>
    <n v="87963"/>
    <n v="60.9"/>
    <x v="0"/>
  </r>
  <r>
    <n v="949"/>
    <s v="Ernest Oh"/>
    <x v="0"/>
    <n v="0.06"/>
    <n v="40.98"/>
    <n v="2.99"/>
    <x v="1"/>
    <x v="1"/>
    <x v="2"/>
    <x v="5"/>
    <s v="Small Box"/>
    <s v="Avery Trapezoid Ring Binder, 3&quot; Capacity, Black, 1040 sheets"/>
    <n v="0.36"/>
    <s v="United States"/>
    <s v="West"/>
    <x v="8"/>
    <s v="Los Angeles"/>
    <n v="90049"/>
    <x v="1"/>
    <d v="2015-01-04T00:00:00"/>
    <x v="12"/>
    <n v="3"/>
    <n v="124.81"/>
    <n v="9285"/>
    <n v="40.919999999999995"/>
    <x v="2"/>
  </r>
  <r>
    <n v="1136"/>
    <s v="Carmen McPherson"/>
    <x v="1"/>
    <n v="0.09"/>
    <n v="270.97000000000003"/>
    <n v="28.06"/>
    <x v="0"/>
    <x v="1"/>
    <x v="1"/>
    <x v="3"/>
    <s v="Jumbo Drum"/>
    <s v="Epson LQ-570e Dot Matrix Printer"/>
    <n v="0.56000000000000005"/>
    <s v="United States"/>
    <s v="Central"/>
    <x v="10"/>
    <s v="Carol Stream"/>
    <n v="60188"/>
    <x v="1"/>
    <d v="2015-01-04T00:00:00"/>
    <x v="13"/>
    <n v="15"/>
    <n v="3855.28"/>
    <n v="87940"/>
    <n v="270.88000000000005"/>
    <x v="1"/>
  </r>
  <r>
    <n v="67"/>
    <s v="Ellen McCormick"/>
    <x v="2"/>
    <n v="0.05"/>
    <n v="155.06"/>
    <n v="7.07"/>
    <x v="1"/>
    <x v="3"/>
    <x v="2"/>
    <x v="6"/>
    <s v="Small Box"/>
    <s v="Dual Level, Single-Width Filing Carts"/>
    <n v="0.59"/>
    <s v="United States"/>
    <s v="West"/>
    <x v="8"/>
    <s v="Napa"/>
    <n v="94559"/>
    <x v="1"/>
    <d v="2015-01-09T00:00:00"/>
    <x v="14"/>
    <n v="8"/>
    <n v="1225.5999999999999"/>
    <n v="87946"/>
    <n v="155.01"/>
    <x v="2"/>
  </r>
  <r>
    <n v="68"/>
    <s v="Scott Bunn"/>
    <x v="2"/>
    <n v="0"/>
    <n v="291.73"/>
    <n v="48.8"/>
    <x v="0"/>
    <x v="3"/>
    <x v="0"/>
    <x v="9"/>
    <s v="Jumbo Drum"/>
    <s v="Hon 4070 Series Pagoda™ Armless Upholstered Stacking Chairs"/>
    <n v="0.56000000000000005"/>
    <s v="United States"/>
    <s v="East"/>
    <x v="11"/>
    <s v="New York City"/>
    <n v="10177"/>
    <x v="1"/>
    <d v="2015-01-02T00:00:00"/>
    <x v="15"/>
    <n v="4"/>
    <n v="1239.06"/>
    <n v="37537"/>
    <n v="291.73"/>
    <x v="3"/>
  </r>
  <r>
    <n v="68"/>
    <s v="Scott Bunn"/>
    <x v="2"/>
    <n v="7.0000000000000007E-2"/>
    <n v="100.98"/>
    <n v="45"/>
    <x v="0"/>
    <x v="3"/>
    <x v="0"/>
    <x v="9"/>
    <s v="Jumbo Drum"/>
    <s v="Hon Valutask™ Swivel Chairs"/>
    <n v="0.69"/>
    <s v="United States"/>
    <s v="East"/>
    <x v="11"/>
    <s v="New York City"/>
    <n v="10177"/>
    <x v="1"/>
    <d v="2015-01-04T00:00:00"/>
    <x v="16"/>
    <n v="43"/>
    <n v="4083.19"/>
    <n v="37537"/>
    <n v="100.91000000000001"/>
    <x v="3"/>
  </r>
  <r>
    <n v="68"/>
    <s v="Scott Bunn"/>
    <x v="2"/>
    <n v="0.05"/>
    <n v="155.06"/>
    <n v="7.07"/>
    <x v="1"/>
    <x v="3"/>
    <x v="2"/>
    <x v="6"/>
    <s v="Small Box"/>
    <s v="Dual Level, Single-Width Filing Carts"/>
    <n v="0.59"/>
    <s v="United States"/>
    <s v="East"/>
    <x v="11"/>
    <s v="New York City"/>
    <n v="10177"/>
    <x v="1"/>
    <d v="2015-01-09T00:00:00"/>
    <x v="17"/>
    <n v="32"/>
    <n v="4902.38"/>
    <n v="37537"/>
    <n v="155.01"/>
    <x v="3"/>
  </r>
  <r>
    <n v="164"/>
    <s v="Robin Kramer Vaughn"/>
    <x v="4"/>
    <n v="0.05"/>
    <n v="100.98"/>
    <n v="35.840000000000003"/>
    <x v="0"/>
    <x v="2"/>
    <x v="0"/>
    <x v="10"/>
    <s v="Jumbo Box"/>
    <s v="Bush Westfield Collection Bookcases, Fully Assembled"/>
    <n v="0.62"/>
    <s v="United States"/>
    <s v="West"/>
    <x v="4"/>
    <s v="Richland"/>
    <n v="99352"/>
    <x v="1"/>
    <d v="2015-01-04T00:00:00"/>
    <x v="18"/>
    <n v="7"/>
    <n v="715.55"/>
    <n v="89961"/>
    <n v="100.93"/>
    <x v="2"/>
  </r>
  <r>
    <n v="164"/>
    <s v="Robin Kramer Vaughn"/>
    <x v="4"/>
    <n v="0.02"/>
    <n v="4.9800000000000004"/>
    <n v="5.49"/>
    <x v="1"/>
    <x v="2"/>
    <x v="2"/>
    <x v="7"/>
    <s v="Small Box"/>
    <s v="Xerox 1952"/>
    <n v="0.38"/>
    <s v="United States"/>
    <s v="West"/>
    <x v="4"/>
    <s v="Richland"/>
    <n v="99352"/>
    <x v="1"/>
    <d v="2015-01-03T00:00:00"/>
    <x v="19"/>
    <n v="9"/>
    <n v="45.63"/>
    <n v="89961"/>
    <n v="4.9600000000000009"/>
    <x v="2"/>
  </r>
  <r>
    <n v="258"/>
    <s v="Allan Shields"/>
    <x v="4"/>
    <n v="0.05"/>
    <n v="17.48"/>
    <n v="1.99"/>
    <x v="1"/>
    <x v="1"/>
    <x v="1"/>
    <x v="1"/>
    <s v="Small Pack"/>
    <s v="Maxell Pro 80 Minute CD-R, 10/Pack"/>
    <n v="0.45"/>
    <s v="United States"/>
    <s v="South"/>
    <x v="12"/>
    <s v="Seminole"/>
    <n v="33772"/>
    <x v="1"/>
    <d v="2015-01-04T00:00:00"/>
    <x v="20"/>
    <n v="3"/>
    <n v="52.47"/>
    <n v="85858"/>
    <n v="17.43"/>
    <x v="0"/>
  </r>
  <r>
    <n v="349"/>
    <s v="Kim Weiss"/>
    <x v="4"/>
    <n v="0.04"/>
    <n v="99.23"/>
    <n v="8.99"/>
    <x v="1"/>
    <x v="2"/>
    <x v="0"/>
    <x v="11"/>
    <s v="Small Pack"/>
    <s v="GE 48&quot; Fluorescent Tube, Cool White Energy Saver, 34 Watts, 30/Box"/>
    <n v="0.35"/>
    <s v="United States"/>
    <s v="South"/>
    <x v="12"/>
    <s v="Miami"/>
    <n v="33132"/>
    <x v="1"/>
    <d v="2015-01-04T00:00:00"/>
    <x v="21"/>
    <n v="54"/>
    <n v="5555.6"/>
    <n v="11527"/>
    <n v="99.19"/>
    <x v="0"/>
  </r>
  <r>
    <n v="351"/>
    <s v="Juanita Coley Knox"/>
    <x v="4"/>
    <n v="0.04"/>
    <n v="99.23"/>
    <n v="8.99"/>
    <x v="1"/>
    <x v="2"/>
    <x v="0"/>
    <x v="11"/>
    <s v="Small Pack"/>
    <s v="GE 48&quot; Fluorescent Tube, Cool White Energy Saver, 34 Watts, 30/Box"/>
    <n v="0.35"/>
    <s v="United States"/>
    <s v="East"/>
    <x v="11"/>
    <s v="Watertown"/>
    <n v="13601"/>
    <x v="1"/>
    <d v="2015-01-04T00:00:00"/>
    <x v="22"/>
    <n v="14"/>
    <n v="1440.34"/>
    <n v="88686"/>
    <n v="99.19"/>
    <x v="3"/>
  </r>
  <r>
    <n v="388"/>
    <s v="Roger Schwartz"/>
    <x v="0"/>
    <n v="0.03"/>
    <n v="5.28"/>
    <n v="5.66"/>
    <x v="1"/>
    <x v="3"/>
    <x v="2"/>
    <x v="7"/>
    <s v="Small Box"/>
    <s v="Xerox 4200 Series MultiUse Premium Copy Paper (20Lb. and 84 Bright)"/>
    <n v="0.4"/>
    <s v="United States"/>
    <s v="Central"/>
    <x v="13"/>
    <s v="Kearney"/>
    <n v="68847"/>
    <x v="2"/>
    <d v="2015-01-05T00:00:00"/>
    <x v="23"/>
    <n v="4"/>
    <n v="22.82"/>
    <n v="90337"/>
    <n v="5.25"/>
    <x v="1"/>
  </r>
  <r>
    <n v="388"/>
    <s v="Roger Schwartz"/>
    <x v="0"/>
    <n v="0.01"/>
    <n v="110.99"/>
    <n v="2.5"/>
    <x v="1"/>
    <x v="3"/>
    <x v="1"/>
    <x v="12"/>
    <s v="Small Box"/>
    <s v="T18"/>
    <n v="0.56999999999999995"/>
    <s v="United States"/>
    <s v="Central"/>
    <x v="13"/>
    <s v="Kearney"/>
    <n v="68847"/>
    <x v="2"/>
    <d v="2015-01-06T00:00:00"/>
    <x v="24"/>
    <n v="2"/>
    <n v="188.66"/>
    <n v="90337"/>
    <n v="110.97999999999999"/>
    <x v="1"/>
  </r>
  <r>
    <n v="114"/>
    <s v="Ron Newton"/>
    <x v="1"/>
    <n v="0.03"/>
    <n v="4.26"/>
    <n v="1.2"/>
    <x v="1"/>
    <x v="2"/>
    <x v="2"/>
    <x v="2"/>
    <s v="Wrap Bag"/>
    <s v="Dixon Prang® Watercolor Pencils, 10-Color Set with Brush"/>
    <n v="0.44"/>
    <s v="United States"/>
    <s v="West"/>
    <x v="14"/>
    <s v="Lake Oswego"/>
    <n v="97035"/>
    <x v="2"/>
    <d v="2015-01-04T00:00:00"/>
    <x v="25"/>
    <n v="7"/>
    <n v="29.5"/>
    <n v="89583"/>
    <n v="4.2299999999999995"/>
    <x v="2"/>
  </r>
  <r>
    <n v="117"/>
    <s v="Linda Weiss"/>
    <x v="1"/>
    <n v="0.03"/>
    <n v="4.26"/>
    <n v="1.2"/>
    <x v="1"/>
    <x v="2"/>
    <x v="2"/>
    <x v="2"/>
    <s v="Wrap Bag"/>
    <s v="Dixon Prang® Watercolor Pencils, 10-Color Set with Brush"/>
    <n v="0.44"/>
    <s v="United States"/>
    <s v="West"/>
    <x v="4"/>
    <s v="Seattle"/>
    <n v="98103"/>
    <x v="2"/>
    <d v="2015-01-04T00:00:00"/>
    <x v="26"/>
    <n v="29"/>
    <n v="122.23"/>
    <n v="7909"/>
    <n v="4.2299999999999995"/>
    <x v="2"/>
  </r>
  <r>
    <n v="1988"/>
    <s v="Anna Burgess"/>
    <x v="1"/>
    <n v="0.05"/>
    <n v="20.98"/>
    <n v="21.2"/>
    <x v="1"/>
    <x v="2"/>
    <x v="0"/>
    <x v="11"/>
    <s v="Medium Box"/>
    <s v="36X48 HARDFLOOR CHAIRMAT"/>
    <n v="0.78"/>
    <s v="United States"/>
    <s v="West"/>
    <x v="15"/>
    <s v="Draper"/>
    <n v="84020"/>
    <x v="2"/>
    <d v="2015-01-04T00:00:00"/>
    <x v="27"/>
    <n v="3"/>
    <n v="65.69"/>
    <n v="89999"/>
    <n v="20.93"/>
    <x v="2"/>
  </r>
  <r>
    <n v="2131"/>
    <s v="Mary Hewitt"/>
    <x v="1"/>
    <n v="0.09"/>
    <n v="150.97999999999999"/>
    <n v="66.27"/>
    <x v="0"/>
    <x v="2"/>
    <x v="0"/>
    <x v="10"/>
    <s v="Jumbo Box"/>
    <s v="Bush Mission Pointe Library"/>
    <n v="0.65"/>
    <s v="United States"/>
    <s v="Central"/>
    <x v="6"/>
    <s v="Gladstone"/>
    <n v="64118"/>
    <x v="2"/>
    <d v="2015-01-04T00:00:00"/>
    <x v="28"/>
    <n v="2"/>
    <n v="302.33999999999997"/>
    <n v="90079"/>
    <n v="150.88999999999999"/>
    <x v="1"/>
  </r>
  <r>
    <n v="2302"/>
    <s v="Beth Dolan"/>
    <x v="1"/>
    <n v="0.1"/>
    <n v="12.53"/>
    <n v="0.49"/>
    <x v="1"/>
    <x v="3"/>
    <x v="2"/>
    <x v="13"/>
    <s v="Small Box"/>
    <s v="Round Specialty Laser Printer Labels"/>
    <n v="0.38"/>
    <s v="United States"/>
    <s v="South"/>
    <x v="12"/>
    <s v="Panama City"/>
    <n v="32404"/>
    <x v="2"/>
    <d v="2015-01-04T00:00:00"/>
    <x v="29"/>
    <n v="8"/>
    <n v="92.02"/>
    <n v="87696"/>
    <n v="12.43"/>
    <x v="0"/>
  </r>
  <r>
    <n v="2302"/>
    <s v="Beth Dolan"/>
    <x v="1"/>
    <n v="0.1"/>
    <n v="146.34"/>
    <n v="43.75"/>
    <x v="0"/>
    <x v="3"/>
    <x v="0"/>
    <x v="0"/>
    <s v="Jumbo Box"/>
    <s v="Bevis Round Conference Table Top &amp; Single Column Base"/>
    <n v="0.64"/>
    <s v="United States"/>
    <s v="South"/>
    <x v="12"/>
    <s v="Panama City"/>
    <n v="32404"/>
    <x v="2"/>
    <d v="2015-01-04T00:00:00"/>
    <x v="30"/>
    <n v="2"/>
    <n v="283.55"/>
    <n v="87696"/>
    <n v="146.24"/>
    <x v="0"/>
  </r>
  <r>
    <n v="2303"/>
    <s v="Joe Baldwin"/>
    <x v="1"/>
    <n v="0.1"/>
    <n v="146.34"/>
    <n v="43.75"/>
    <x v="0"/>
    <x v="3"/>
    <x v="0"/>
    <x v="0"/>
    <s v="Jumbo Box"/>
    <s v="Bevis Round Conference Table Top &amp; Single Column Base"/>
    <n v="0.64"/>
    <s v="United States"/>
    <s v="East"/>
    <x v="11"/>
    <s v="New York City"/>
    <n v="10011"/>
    <x v="2"/>
    <d v="2015-01-04T00:00:00"/>
    <x v="31"/>
    <n v="6"/>
    <n v="850.64"/>
    <n v="37987"/>
    <n v="146.24"/>
    <x v="3"/>
  </r>
  <r>
    <n v="2458"/>
    <s v="Troy Casey"/>
    <x v="1"/>
    <n v="0.03"/>
    <n v="6.48"/>
    <n v="8.73"/>
    <x v="1"/>
    <x v="2"/>
    <x v="2"/>
    <x v="7"/>
    <s v="Small Box"/>
    <s v="Xerox 227"/>
    <n v="0.37"/>
    <s v="United States"/>
    <s v="Central"/>
    <x v="7"/>
    <s v="Edina"/>
    <n v="55410"/>
    <x v="2"/>
    <d v="2015-01-05T00:00:00"/>
    <x v="32"/>
    <n v="2"/>
    <n v="15.95"/>
    <n v="91285"/>
    <n v="6.45"/>
    <x v="1"/>
  </r>
  <r>
    <n v="2460"/>
    <s v="Lucille Gibbons"/>
    <x v="1"/>
    <n v="0.03"/>
    <n v="6.48"/>
    <n v="8.73"/>
    <x v="1"/>
    <x v="2"/>
    <x v="2"/>
    <x v="7"/>
    <s v="Small Box"/>
    <s v="Xerox 227"/>
    <n v="0.37"/>
    <s v="United States"/>
    <s v="East"/>
    <x v="11"/>
    <s v="New York City"/>
    <n v="10035"/>
    <x v="2"/>
    <d v="2015-01-05T00:00:00"/>
    <x v="32"/>
    <n v="8"/>
    <n v="63.78"/>
    <n v="30785"/>
    <n v="6.45"/>
    <x v="3"/>
  </r>
  <r>
    <n v="2460"/>
    <s v="Lucille Gibbons"/>
    <x v="1"/>
    <n v="7.0000000000000007E-2"/>
    <n v="9.93"/>
    <n v="1.0900000000000001"/>
    <x v="1"/>
    <x v="2"/>
    <x v="2"/>
    <x v="2"/>
    <s v="Wrap Bag"/>
    <s v="Peel-Off® China Markers"/>
    <n v="0.43"/>
    <s v="United States"/>
    <s v="East"/>
    <x v="11"/>
    <s v="New York City"/>
    <n v="10035"/>
    <x v="2"/>
    <d v="2015-01-06T00:00:00"/>
    <x v="33"/>
    <n v="46"/>
    <n v="451.61"/>
    <n v="30785"/>
    <n v="9.86"/>
    <x v="3"/>
  </r>
  <r>
    <n v="2579"/>
    <s v="Marshall Sutherland"/>
    <x v="1"/>
    <n v="0.09"/>
    <n v="212.6"/>
    <n v="52.2"/>
    <x v="0"/>
    <x v="2"/>
    <x v="0"/>
    <x v="0"/>
    <s v="Jumbo Box"/>
    <s v="Bush Advantage Collection® Round Conference Table"/>
    <n v="0.64"/>
    <s v="United States"/>
    <s v="South"/>
    <x v="16"/>
    <s v="Phenix City"/>
    <n v="36869"/>
    <x v="2"/>
    <d v="2015-01-04T00:00:00"/>
    <x v="34"/>
    <n v="1"/>
    <n v="174.5"/>
    <n v="88296"/>
    <n v="212.51"/>
    <x v="0"/>
  </r>
  <r>
    <n v="169"/>
    <s v="Janice Cole"/>
    <x v="2"/>
    <n v="0.08"/>
    <n v="43.22"/>
    <n v="16.71"/>
    <x v="1"/>
    <x v="3"/>
    <x v="1"/>
    <x v="1"/>
    <s v="Small Box"/>
    <s v="Fellowes Mobile Numeric Keypad, Graphite"/>
    <n v="0.66"/>
    <s v="United States"/>
    <s v="South"/>
    <x v="17"/>
    <s v="Baton Rouge"/>
    <n v="70802"/>
    <x v="2"/>
    <d v="2015-01-05T00:00:00"/>
    <x v="35"/>
    <n v="3"/>
    <n v="130.62"/>
    <n v="87463"/>
    <n v="43.14"/>
    <x v="0"/>
  </r>
  <r>
    <n v="169"/>
    <s v="Janice Cole"/>
    <x v="2"/>
    <n v="0.05"/>
    <n v="574.74"/>
    <n v="24.49"/>
    <x v="1"/>
    <x v="3"/>
    <x v="1"/>
    <x v="3"/>
    <s v="Large Box"/>
    <s v="Polycom ViaVideo™ Desktop Video Communications Unit"/>
    <n v="0.37"/>
    <s v="United States"/>
    <s v="South"/>
    <x v="17"/>
    <s v="Baton Rouge"/>
    <n v="70802"/>
    <x v="2"/>
    <d v="2015-01-10T00:00:00"/>
    <x v="36"/>
    <n v="12"/>
    <n v="6945.16"/>
    <n v="87463"/>
    <n v="574.69000000000005"/>
    <x v="0"/>
  </r>
  <r>
    <n v="169"/>
    <s v="Janice Cole"/>
    <x v="2"/>
    <n v="0.04"/>
    <n v="10.14"/>
    <n v="2.27"/>
    <x v="1"/>
    <x v="3"/>
    <x v="2"/>
    <x v="7"/>
    <s v="Wrap Bag"/>
    <s v="Staples Wirebound Steno Books, 6&quot; x 9&quot;, 12/Pack"/>
    <n v="0.36"/>
    <s v="United States"/>
    <s v="South"/>
    <x v="17"/>
    <s v="Baton Rouge"/>
    <n v="70802"/>
    <x v="2"/>
    <d v="2015-01-07T00:00:00"/>
    <x v="37"/>
    <n v="3"/>
    <n v="30.94"/>
    <n v="87463"/>
    <n v="10.100000000000001"/>
    <x v="0"/>
  </r>
  <r>
    <n v="1777"/>
    <s v="Miriam Greenberg"/>
    <x v="2"/>
    <n v="0.02"/>
    <n v="10.06"/>
    <n v="2.06"/>
    <x v="1"/>
    <x v="1"/>
    <x v="2"/>
    <x v="7"/>
    <s v="Wrap Bag"/>
    <s v="Riverleaf Stik-Withit® Designer Note Cubes®"/>
    <n v="0.39"/>
    <s v="United States"/>
    <s v="Central"/>
    <x v="2"/>
    <s v="Valparaiso"/>
    <n v="46383"/>
    <x v="2"/>
    <d v="2015-01-08T00:00:00"/>
    <x v="38"/>
    <n v="13"/>
    <n v="131.34"/>
    <n v="89940"/>
    <n v="10.040000000000001"/>
    <x v="1"/>
  </r>
  <r>
    <n v="2081"/>
    <s v="Matthew Conway"/>
    <x v="2"/>
    <n v="0.09"/>
    <n v="1.48"/>
    <n v="0.7"/>
    <x v="1"/>
    <x v="3"/>
    <x v="2"/>
    <x v="14"/>
    <s v="Wrap Bag"/>
    <s v="Binder Clips by OIC"/>
    <n v="0.37"/>
    <s v="United States"/>
    <s v="East"/>
    <x v="11"/>
    <s v="Ithaca"/>
    <n v="14853"/>
    <x v="2"/>
    <d v="2015-01-05T00:00:00"/>
    <x v="39"/>
    <n v="6"/>
    <n v="8.9499999999999993"/>
    <n v="86092"/>
    <n v="1.39"/>
    <x v="3"/>
  </r>
  <r>
    <n v="193"/>
    <s v="Danny Hong"/>
    <x v="3"/>
    <n v="0"/>
    <n v="213.45"/>
    <n v="14.7"/>
    <x v="0"/>
    <x v="3"/>
    <x v="1"/>
    <x v="3"/>
    <s v="Jumbo Drum"/>
    <s v="Panasonic KX-P2130 Dot Matrix Printer"/>
    <n v="0.59"/>
    <s v="United States"/>
    <s v="West"/>
    <x v="15"/>
    <s v="Layton"/>
    <n v="84041"/>
    <x v="2"/>
    <d v="2015-01-05T00:00:00"/>
    <x v="40"/>
    <n v="1"/>
    <n v="224.12"/>
    <n v="90430"/>
    <n v="213.45"/>
    <x v="2"/>
  </r>
  <r>
    <n v="2203"/>
    <s v="Eddie Walker"/>
    <x v="0"/>
    <n v="0.03"/>
    <n v="399.98"/>
    <n v="12.06"/>
    <x v="0"/>
    <x v="2"/>
    <x v="1"/>
    <x v="3"/>
    <s v="Jumbo Box"/>
    <s v="Okidata ML320 Series Turbo Dot Matrix Printers"/>
    <n v="0.56000000000000005"/>
    <s v="United States"/>
    <s v="Central"/>
    <x v="7"/>
    <s v="Brooklyn Park"/>
    <n v="55445"/>
    <x v="3"/>
    <d v="2015-01-06T00:00:00"/>
    <x v="41"/>
    <n v="2"/>
    <n v="807"/>
    <n v="86052"/>
    <n v="399.95000000000005"/>
    <x v="1"/>
  </r>
  <r>
    <n v="3146"/>
    <s v="Maureen Stout"/>
    <x v="0"/>
    <n v="0.03"/>
    <n v="3.36"/>
    <n v="6.27"/>
    <x v="1"/>
    <x v="3"/>
    <x v="2"/>
    <x v="5"/>
    <s v="Small Box"/>
    <s v="Cardinal Poly Pocket Divider Pockets for Ring Binders"/>
    <n v="0.4"/>
    <s v="United States"/>
    <s v="Central"/>
    <x v="18"/>
    <s v="Pharr"/>
    <n v="78577"/>
    <x v="3"/>
    <d v="2015-01-05T00:00:00"/>
    <x v="42"/>
    <n v="4"/>
    <n v="14.9"/>
    <n v="85850"/>
    <n v="3.33"/>
    <x v="1"/>
  </r>
  <r>
    <n v="3146"/>
    <s v="Maureen Stout"/>
    <x v="0"/>
    <n v="7.0000000000000007E-2"/>
    <n v="3.71"/>
    <n v="1.93"/>
    <x v="2"/>
    <x v="3"/>
    <x v="2"/>
    <x v="7"/>
    <s v="Wrap Bag"/>
    <s v="&quot;While you Were Out&quot; Message Book, One Form per Page"/>
    <n v="0.35"/>
    <s v="United States"/>
    <s v="Central"/>
    <x v="18"/>
    <s v="Pharr"/>
    <n v="78577"/>
    <x v="3"/>
    <d v="2015-01-06T00:00:00"/>
    <x v="43"/>
    <n v="11"/>
    <n v="39.64"/>
    <n v="85850"/>
    <n v="3.64"/>
    <x v="1"/>
  </r>
  <r>
    <n v="915"/>
    <s v="Carol Sherrill"/>
    <x v="1"/>
    <n v="0.06"/>
    <n v="350.98"/>
    <n v="30"/>
    <x v="0"/>
    <x v="2"/>
    <x v="0"/>
    <x v="9"/>
    <s v="Jumbo Drum"/>
    <s v="Office Star - Professional Matrix Back Chair with 2-to-1 Synchro Tilt and Mesh Fabric Seat"/>
    <n v="0.61"/>
    <s v="United States"/>
    <s v="Central"/>
    <x v="18"/>
    <s v="Bryan"/>
    <n v="77803"/>
    <x v="3"/>
    <d v="2015-01-05T00:00:00"/>
    <x v="44"/>
    <n v="1"/>
    <n v="346.52"/>
    <n v="86356"/>
    <n v="350.92"/>
    <x v="1"/>
  </r>
  <r>
    <n v="2393"/>
    <s v="Debbie Dillon"/>
    <x v="1"/>
    <n v="0.06"/>
    <n v="105.29"/>
    <n v="10.119999999999999"/>
    <x v="1"/>
    <x v="3"/>
    <x v="0"/>
    <x v="11"/>
    <s v="Large Box"/>
    <s v="Eldon Antistatic Chair Mats for Low to Medium Pile Carpets"/>
    <n v="0.79"/>
    <s v="United States"/>
    <s v="South"/>
    <x v="5"/>
    <s v="Roswell"/>
    <n v="30076"/>
    <x v="3"/>
    <d v="2015-01-06T00:00:00"/>
    <x v="45"/>
    <n v="12"/>
    <n v="1202.6600000000001"/>
    <n v="86951"/>
    <n v="105.23"/>
    <x v="0"/>
  </r>
  <r>
    <n v="916"/>
    <s v="Marion Wilcox"/>
    <x v="2"/>
    <n v="0.05"/>
    <n v="161.55000000000001"/>
    <n v="19.989999999999998"/>
    <x v="1"/>
    <x v="3"/>
    <x v="2"/>
    <x v="6"/>
    <s v="Small Box"/>
    <s v="Fellowes Super Stor/Drawer® Files"/>
    <n v="0.66"/>
    <s v="United States"/>
    <s v="Central"/>
    <x v="18"/>
    <s v="Burleson"/>
    <n v="76028"/>
    <x v="3"/>
    <d v="2015-01-11T00:00:00"/>
    <x v="46"/>
    <n v="3"/>
    <n v="499.31"/>
    <n v="86357"/>
    <n v="161.5"/>
    <x v="1"/>
  </r>
  <r>
    <n v="1142"/>
    <s v="Russell Chan"/>
    <x v="4"/>
    <n v="0.05"/>
    <n v="363.25"/>
    <n v="19.989999999999998"/>
    <x v="1"/>
    <x v="2"/>
    <x v="2"/>
    <x v="8"/>
    <s v="Small Box"/>
    <s v="Hoover WindTunnel™ Plus Canister Vacuum"/>
    <n v="0.56999999999999995"/>
    <s v="United States"/>
    <s v="Central"/>
    <x v="18"/>
    <s v="Waco"/>
    <n v="76706"/>
    <x v="3"/>
    <d v="2015-01-06T00:00:00"/>
    <x v="47"/>
    <n v="7"/>
    <n v="2560.5500000000002"/>
    <n v="86573"/>
    <n v="363.2"/>
    <x v="1"/>
  </r>
  <r>
    <n v="890"/>
    <s v="Billie Fowler"/>
    <x v="0"/>
    <n v="0.08"/>
    <n v="1.81"/>
    <n v="0.75"/>
    <x v="1"/>
    <x v="1"/>
    <x v="0"/>
    <x v="9"/>
    <s v="Jumbo Drum"/>
    <s v="Metal Folding Chairs, Beige, 4/Carton"/>
    <n v="0.57999999999999996"/>
    <s v="United States"/>
    <s v="Central"/>
    <x v="18"/>
    <s v="Bedford"/>
    <n v="76021"/>
    <x v="4"/>
    <d v="2015-01-06T00:00:00"/>
    <x v="48"/>
    <n v="11"/>
    <n v="19.97"/>
    <n v="89536"/>
    <n v="1.73"/>
    <x v="1"/>
  </r>
  <r>
    <n v="890"/>
    <s v="Billie Fowler"/>
    <x v="0"/>
    <n v="0.04"/>
    <n v="125.99"/>
    <n v="5.26"/>
    <x v="1"/>
    <x v="1"/>
    <x v="1"/>
    <x v="12"/>
    <s v="Small Box"/>
    <s v="232"/>
    <n v="0.55000000000000004"/>
    <s v="United States"/>
    <s v="Central"/>
    <x v="18"/>
    <s v="Bedford"/>
    <n v="76021"/>
    <x v="4"/>
    <d v="2015-01-05T00:00:00"/>
    <x v="49"/>
    <n v="6"/>
    <n v="660.03"/>
    <n v="89536"/>
    <n v="125.94999999999999"/>
    <x v="1"/>
  </r>
  <r>
    <n v="2630"/>
    <s v="Betsy Puckett"/>
    <x v="0"/>
    <n v="0.01"/>
    <n v="194.3"/>
    <n v="11.54"/>
    <x v="1"/>
    <x v="0"/>
    <x v="0"/>
    <x v="11"/>
    <s v="Large Box"/>
    <s v="Electrix Halogen Magnifier Lamp"/>
    <n v="0.59"/>
    <s v="United States"/>
    <s v="Central"/>
    <x v="19"/>
    <s v="Norman"/>
    <n v="73071"/>
    <x v="4"/>
    <d v="2015-01-07T00:00:00"/>
    <x v="50"/>
    <n v="5"/>
    <n v="1000.26"/>
    <n v="85914"/>
    <n v="194.29000000000002"/>
    <x v="1"/>
  </r>
  <r>
    <n v="2630"/>
    <s v="Betsy Puckett"/>
    <x v="0"/>
    <n v="0.02"/>
    <n v="209.84"/>
    <n v="21.21"/>
    <x v="1"/>
    <x v="0"/>
    <x v="0"/>
    <x v="11"/>
    <s v="Large Box"/>
    <s v="Luxo Professional Fluorescent Magnifier Lamp with Clamp-Mount Base"/>
    <n v="0.59"/>
    <s v="United States"/>
    <s v="Central"/>
    <x v="19"/>
    <s v="Norman"/>
    <n v="73071"/>
    <x v="4"/>
    <d v="2015-01-06T00:00:00"/>
    <x v="51"/>
    <n v="10"/>
    <n v="2184.9899999999998"/>
    <n v="85914"/>
    <n v="209.82"/>
    <x v="1"/>
  </r>
  <r>
    <n v="2630"/>
    <s v="Betsy Puckett"/>
    <x v="0"/>
    <n v="0"/>
    <n v="145.44999999999999"/>
    <n v="17.850000000000001"/>
    <x v="0"/>
    <x v="0"/>
    <x v="1"/>
    <x v="3"/>
    <s v="Jumbo Drum"/>
    <s v="Panasonic KX-P1150 Dot Matrix Printer"/>
    <n v="0.56000000000000005"/>
    <s v="United States"/>
    <s v="Central"/>
    <x v="19"/>
    <s v="Norman"/>
    <n v="73071"/>
    <x v="4"/>
    <d v="2015-01-07T00:00:00"/>
    <x v="52"/>
    <n v="8"/>
    <n v="1191.2"/>
    <n v="85914"/>
    <n v="145.44999999999999"/>
    <x v="1"/>
  </r>
  <r>
    <n v="2206"/>
    <s v="Bobby Powell"/>
    <x v="1"/>
    <n v="0.03"/>
    <n v="28.48"/>
    <n v="1.99"/>
    <x v="1"/>
    <x v="1"/>
    <x v="1"/>
    <x v="1"/>
    <s v="Small Pack"/>
    <s v="Memorex 4.7GB DVD+RW, 3/Pack"/>
    <n v="0.4"/>
    <s v="United States"/>
    <s v="Central"/>
    <x v="20"/>
    <s v="Fort Dodge"/>
    <n v="50501"/>
    <x v="4"/>
    <d v="2015-01-06T00:00:00"/>
    <x v="53"/>
    <n v="2"/>
    <n v="55.25"/>
    <n v="86258"/>
    <n v="28.45"/>
    <x v="1"/>
  </r>
  <r>
    <n v="2206"/>
    <s v="Bobby Powell"/>
    <x v="1"/>
    <n v="0.01"/>
    <n v="205.99"/>
    <n v="5.99"/>
    <x v="1"/>
    <x v="1"/>
    <x v="1"/>
    <x v="12"/>
    <s v="Small Box"/>
    <s v="3285"/>
    <n v="0.59"/>
    <s v="United States"/>
    <s v="Central"/>
    <x v="20"/>
    <s v="Fort Dodge"/>
    <n v="50501"/>
    <x v="4"/>
    <d v="2015-01-07T00:00:00"/>
    <x v="54"/>
    <n v="3"/>
    <n v="551.22"/>
    <n v="86258"/>
    <n v="205.98000000000002"/>
    <x v="1"/>
  </r>
  <r>
    <n v="3125"/>
    <s v="Guy McDonald"/>
    <x v="1"/>
    <n v="0.08"/>
    <n v="120.97"/>
    <n v="26.3"/>
    <x v="0"/>
    <x v="2"/>
    <x v="1"/>
    <x v="3"/>
    <s v="Jumbo Drum"/>
    <s v="Canon S750 Color Inkjet Printer"/>
    <n v="0.38"/>
    <s v="United States"/>
    <s v="Central"/>
    <x v="10"/>
    <s v="Mount Prospect"/>
    <n v="60056"/>
    <x v="4"/>
    <d v="2015-01-07T00:00:00"/>
    <x v="55"/>
    <n v="2"/>
    <n v="233.58"/>
    <n v="87285"/>
    <n v="120.89"/>
    <x v="1"/>
  </r>
  <r>
    <n v="451"/>
    <s v="Joyce Murray"/>
    <x v="2"/>
    <n v="0.01"/>
    <n v="8.8800000000000008"/>
    <n v="6.28"/>
    <x v="1"/>
    <x v="2"/>
    <x v="2"/>
    <x v="5"/>
    <s v="Small Box"/>
    <s v="GBC Instant Index™ System for Binding Systems"/>
    <n v="0.35"/>
    <s v="United States"/>
    <s v="West"/>
    <x v="8"/>
    <s v="Los Altos"/>
    <n v="94024"/>
    <x v="4"/>
    <d v="2015-01-10T00:00:00"/>
    <x v="56"/>
    <n v="2"/>
    <n v="19.86"/>
    <n v="86013"/>
    <n v="8.870000000000001"/>
    <x v="2"/>
  </r>
  <r>
    <n v="451"/>
    <s v="Joyce Murray"/>
    <x v="2"/>
    <n v="0.06"/>
    <n v="2.88"/>
    <n v="0.99"/>
    <x v="1"/>
    <x v="2"/>
    <x v="2"/>
    <x v="13"/>
    <s v="Small Box"/>
    <s v="Avery 514"/>
    <n v="0.36"/>
    <s v="United States"/>
    <s v="West"/>
    <x v="8"/>
    <s v="Los Altos"/>
    <n v="94024"/>
    <x v="4"/>
    <d v="2015-01-14T00:00:00"/>
    <x v="57"/>
    <n v="8"/>
    <n v="23.26"/>
    <n v="86013"/>
    <n v="2.82"/>
    <x v="2"/>
  </r>
  <r>
    <n v="1314"/>
    <s v="Keith Marsh"/>
    <x v="2"/>
    <n v="0.05"/>
    <n v="80.98"/>
    <n v="35"/>
    <x v="1"/>
    <x v="2"/>
    <x v="2"/>
    <x v="6"/>
    <s v="Large Box"/>
    <s v="Carina Double Wide Media Storage Towers in Natural &amp; Black"/>
    <n v="0.81"/>
    <s v="United States"/>
    <s v="West"/>
    <x v="8"/>
    <s v="Los Angeles"/>
    <n v="90058"/>
    <x v="4"/>
    <d v="2015-01-09T00:00:00"/>
    <x v="58"/>
    <n v="34"/>
    <n v="2710.47"/>
    <n v="27013"/>
    <n v="80.930000000000007"/>
    <x v="2"/>
  </r>
  <r>
    <n v="1314"/>
    <s v="Keith Marsh"/>
    <x v="2"/>
    <n v="0.05"/>
    <n v="279.48"/>
    <n v="35"/>
    <x v="1"/>
    <x v="2"/>
    <x v="2"/>
    <x v="6"/>
    <s v="Large Box"/>
    <s v="Tennsco Snap-Together Open Shelving Units, Starter Sets and Add-On Units"/>
    <n v="0.8"/>
    <s v="United States"/>
    <s v="West"/>
    <x v="8"/>
    <s v="Los Angeles"/>
    <n v="90058"/>
    <x v="4"/>
    <d v="2015-01-05T00:00:00"/>
    <x v="59"/>
    <n v="31"/>
    <n v="8354.73"/>
    <n v="27013"/>
    <n v="279.43"/>
    <x v="2"/>
  </r>
  <r>
    <n v="1316"/>
    <s v="Marion Lindsey"/>
    <x v="2"/>
    <n v="0.05"/>
    <n v="80.98"/>
    <n v="35"/>
    <x v="1"/>
    <x v="2"/>
    <x v="2"/>
    <x v="6"/>
    <s v="Large Box"/>
    <s v="Carina Double Wide Media Storage Towers in Natural &amp; Black"/>
    <n v="0.81"/>
    <s v="United States"/>
    <s v="West"/>
    <x v="3"/>
    <s v="Commerce City"/>
    <n v="80022"/>
    <x v="4"/>
    <d v="2015-01-09T00:00:00"/>
    <x v="58"/>
    <n v="8"/>
    <n v="637.76"/>
    <n v="87603"/>
    <n v="80.930000000000007"/>
    <x v="2"/>
  </r>
  <r>
    <n v="1316"/>
    <s v="Marion Lindsey"/>
    <x v="2"/>
    <n v="0.05"/>
    <n v="279.48"/>
    <n v="35"/>
    <x v="1"/>
    <x v="2"/>
    <x v="2"/>
    <x v="6"/>
    <s v="Large Box"/>
    <s v="Tennsco Snap-Together Open Shelving Units, Starter Sets and Add-On Units"/>
    <n v="0.8"/>
    <s v="United States"/>
    <s v="West"/>
    <x v="3"/>
    <s v="Commerce City"/>
    <n v="80022"/>
    <x v="4"/>
    <d v="2015-01-05T00:00:00"/>
    <x v="59"/>
    <n v="8"/>
    <n v="2156.06"/>
    <n v="87603"/>
    <n v="279.43"/>
    <x v="2"/>
  </r>
  <r>
    <n v="3331"/>
    <s v="Elisabeth Shaw"/>
    <x v="4"/>
    <n v="0.09"/>
    <n v="5.98"/>
    <n v="4.6900000000000004"/>
    <x v="1"/>
    <x v="3"/>
    <x v="2"/>
    <x v="6"/>
    <s v="Small Box"/>
    <s v="Perma STOR-ALL™ Hanging File Box, 13 1/8&quot;W x 12 1/4&quot;D x 10 1/2&quot;H"/>
    <n v="0.68"/>
    <s v="United States"/>
    <s v="South"/>
    <x v="12"/>
    <s v="Ormond Beach"/>
    <n v="32174"/>
    <x v="4"/>
    <d v="2015-01-06T00:00:00"/>
    <x v="60"/>
    <n v="11"/>
    <n v="65.849999999999994"/>
    <n v="86283"/>
    <n v="5.8900000000000006"/>
    <x v="0"/>
  </r>
  <r>
    <n v="1085"/>
    <s v="Ted Dunlap"/>
    <x v="3"/>
    <n v="0.05"/>
    <n v="7.64"/>
    <n v="5.83"/>
    <x v="1"/>
    <x v="2"/>
    <x v="2"/>
    <x v="7"/>
    <s v="Wrap Bag"/>
    <s v="Rediform Wirebound &quot;Phone Memo&quot; Message Book, 11 x 5-3/4"/>
    <n v="0.36"/>
    <s v="United States"/>
    <s v="East"/>
    <x v="11"/>
    <s v="Deer Park"/>
    <n v="11729"/>
    <x v="4"/>
    <d v="2015-01-06T00:00:00"/>
    <x v="61"/>
    <n v="6"/>
    <n v="47.18"/>
    <n v="86122"/>
    <n v="7.59"/>
    <x v="3"/>
  </r>
  <r>
    <n v="2151"/>
    <s v="Melinda Rogers"/>
    <x v="3"/>
    <n v="0.08"/>
    <n v="243.98"/>
    <n v="43.32"/>
    <x v="0"/>
    <x v="3"/>
    <x v="0"/>
    <x v="9"/>
    <s v="Jumbo Drum"/>
    <s v="Hon Deluxe Fabric Upholstered Stacking Chairs, Rounded Back"/>
    <n v="0.55000000000000004"/>
    <s v="United States"/>
    <s v="Central"/>
    <x v="20"/>
    <s v="Dubuque"/>
    <n v="52001"/>
    <x v="4"/>
    <d v="2015-01-06T00:00:00"/>
    <x v="62"/>
    <n v="1"/>
    <n v="248.84"/>
    <n v="90404"/>
    <n v="243.89999999999998"/>
    <x v="1"/>
  </r>
  <r>
    <n v="1793"/>
    <s v="Derek Jernigan"/>
    <x v="0"/>
    <n v="0.04"/>
    <n v="880.98"/>
    <n v="44.55"/>
    <x v="0"/>
    <x v="2"/>
    <x v="0"/>
    <x v="10"/>
    <s v="Jumbo Box"/>
    <s v="Riverside Palais Royal Lawyers Bookcase, Royale Cherry Finish"/>
    <n v="0.62"/>
    <s v="United States"/>
    <s v="Central"/>
    <x v="10"/>
    <s v="Galesburg"/>
    <n v="61401"/>
    <x v="5"/>
    <d v="2015-01-07T00:00:00"/>
    <x v="63"/>
    <n v="8"/>
    <n v="6968.9"/>
    <n v="87853"/>
    <n v="880.94"/>
    <x v="1"/>
  </r>
  <r>
    <n v="2418"/>
    <s v="Kyle Fink"/>
    <x v="0"/>
    <n v="0.03"/>
    <n v="2.1"/>
    <n v="0.7"/>
    <x v="1"/>
    <x v="1"/>
    <x v="2"/>
    <x v="2"/>
    <s v="Wrap Bag"/>
    <s v="Sanford EarthWrite® Recycled Pencils, Medium Soft, #2"/>
    <n v="0.56999999999999995"/>
    <s v="United States"/>
    <s v="South"/>
    <x v="21"/>
    <s v="Petersburg"/>
    <n v="23805"/>
    <x v="5"/>
    <d v="2015-01-07T00:00:00"/>
    <x v="64"/>
    <n v="4"/>
    <n v="8.7200000000000006"/>
    <n v="86750"/>
    <n v="2.0700000000000003"/>
    <x v="0"/>
  </r>
  <r>
    <n v="1782"/>
    <s v="Lawrence Dennis"/>
    <x v="1"/>
    <n v="0.03"/>
    <n v="3.28"/>
    <n v="3.97"/>
    <x v="1"/>
    <x v="2"/>
    <x v="2"/>
    <x v="2"/>
    <s v="Wrap Bag"/>
    <s v="Newell 342"/>
    <n v="0.56000000000000005"/>
    <s v="United States"/>
    <s v="West"/>
    <x v="8"/>
    <s v="San Clemente"/>
    <n v="92672"/>
    <x v="5"/>
    <d v="2015-01-08T00:00:00"/>
    <x v="65"/>
    <n v="7"/>
    <n v="24.57"/>
    <n v="89856"/>
    <n v="3.25"/>
    <x v="2"/>
  </r>
  <r>
    <n v="783"/>
    <s v="Carlos Byrd"/>
    <x v="2"/>
    <n v="0.02"/>
    <n v="100.98"/>
    <n v="35.840000000000003"/>
    <x v="0"/>
    <x v="0"/>
    <x v="0"/>
    <x v="10"/>
    <s v="Jumbo Box"/>
    <s v="Bush Westfield Collection Bookcases, Fully Assembled"/>
    <n v="0.62"/>
    <s v="United States"/>
    <s v="East"/>
    <x v="22"/>
    <s v="Bristol"/>
    <n v="6010"/>
    <x v="5"/>
    <d v="2015-01-06T00:00:00"/>
    <x v="66"/>
    <n v="6"/>
    <n v="614.99"/>
    <n v="90961"/>
    <n v="100.96000000000001"/>
    <x v="3"/>
  </r>
  <r>
    <n v="1828"/>
    <s v="Stacey Lucas"/>
    <x v="2"/>
    <n v="0.05"/>
    <n v="7.1"/>
    <n v="6.05"/>
    <x v="1"/>
    <x v="3"/>
    <x v="2"/>
    <x v="5"/>
    <s v="Small Box"/>
    <s v="Wilson Jones Hanging View Binder, White, 1&quot;"/>
    <n v="0.39"/>
    <s v="United States"/>
    <s v="Central"/>
    <x v="20"/>
    <s v="Cedar Falls"/>
    <n v="50613"/>
    <x v="5"/>
    <d v="2015-01-06T00:00:00"/>
    <x v="67"/>
    <n v="14"/>
    <n v="100.99"/>
    <n v="86960"/>
    <n v="7.05"/>
    <x v="1"/>
  </r>
  <r>
    <n v="1828"/>
    <s v="Stacey Lucas"/>
    <x v="2"/>
    <n v="0.04"/>
    <n v="20.95"/>
    <n v="4"/>
    <x v="1"/>
    <x v="3"/>
    <x v="1"/>
    <x v="1"/>
    <s v="Small Box"/>
    <s v="Fellowes Basic 104-Key Keyboard, Platinum"/>
    <n v="0.6"/>
    <s v="United States"/>
    <s v="Central"/>
    <x v="20"/>
    <s v="Cedar Falls"/>
    <n v="50613"/>
    <x v="5"/>
    <d v="2015-01-11T00:00:00"/>
    <x v="68"/>
    <n v="7"/>
    <n v="142.06"/>
    <n v="86960"/>
    <n v="20.91"/>
    <x v="1"/>
  </r>
  <r>
    <n v="1829"/>
    <s v="Suzanne Cochran"/>
    <x v="2"/>
    <n v="0.05"/>
    <n v="39.06"/>
    <n v="10.55"/>
    <x v="1"/>
    <x v="3"/>
    <x v="2"/>
    <x v="5"/>
    <s v="Small Box"/>
    <s v="Ibico Recycled Linen-Style Covers"/>
    <n v="0.37"/>
    <s v="United States"/>
    <s v="Central"/>
    <x v="20"/>
    <s v="Cedar Rapids"/>
    <n v="52402"/>
    <x v="5"/>
    <d v="2015-01-13T00:00:00"/>
    <x v="69"/>
    <n v="9"/>
    <n v="363.74"/>
    <n v="86960"/>
    <n v="39.010000000000005"/>
    <x v="1"/>
  </r>
  <r>
    <n v="1829"/>
    <s v="Suzanne Cochran"/>
    <x v="2"/>
    <n v="0.04"/>
    <n v="3.52"/>
    <n v="6.83"/>
    <x v="1"/>
    <x v="3"/>
    <x v="2"/>
    <x v="5"/>
    <s v="Small Box"/>
    <s v="Self-Adhesive Ring Binder Labels"/>
    <n v="0.38"/>
    <s v="United States"/>
    <s v="Central"/>
    <x v="20"/>
    <s v="Cedar Rapids"/>
    <n v="52402"/>
    <x v="5"/>
    <d v="2015-01-15T00:00:00"/>
    <x v="70"/>
    <n v="4"/>
    <n v="15.93"/>
    <n v="86960"/>
    <n v="3.48"/>
    <x v="1"/>
  </r>
  <r>
    <n v="1829"/>
    <s v="Suzanne Cochran"/>
    <x v="2"/>
    <n v="0.02"/>
    <n v="15.51"/>
    <n v="17.78"/>
    <x v="1"/>
    <x v="3"/>
    <x v="2"/>
    <x v="6"/>
    <s v="Small Box"/>
    <s v="Tenex File Box, Personal Filing Tote with Lid, Black"/>
    <n v="0.59"/>
    <s v="United States"/>
    <s v="Central"/>
    <x v="20"/>
    <s v="Cedar Rapids"/>
    <n v="52402"/>
    <x v="5"/>
    <d v="2015-01-13T00:00:00"/>
    <x v="71"/>
    <n v="1"/>
    <n v="21.28"/>
    <n v="86960"/>
    <n v="15.49"/>
    <x v="1"/>
  </r>
  <r>
    <n v="2146"/>
    <s v="Courtney Boyd"/>
    <x v="2"/>
    <n v="0.05"/>
    <n v="20.34"/>
    <n v="35"/>
    <x v="1"/>
    <x v="3"/>
    <x v="2"/>
    <x v="6"/>
    <s v="Large Box"/>
    <s v="Tennsco Commercial Shelving"/>
    <n v="0.84"/>
    <s v="United States"/>
    <s v="South"/>
    <x v="21"/>
    <s v="Fairfax"/>
    <n v="20151"/>
    <x v="5"/>
    <d v="2015-01-10T00:00:00"/>
    <x v="72"/>
    <n v="2"/>
    <n v="53.02"/>
    <n v="87071"/>
    <n v="20.29"/>
    <x v="0"/>
  </r>
  <r>
    <n v="211"/>
    <s v="Anna Wood"/>
    <x v="4"/>
    <n v="0.01"/>
    <n v="10.06"/>
    <n v="2.06"/>
    <x v="1"/>
    <x v="1"/>
    <x v="2"/>
    <x v="7"/>
    <s v="Wrap Bag"/>
    <s v="Riverleaf Stik-Withit® Designer Note Cubes®"/>
    <n v="0.39"/>
    <s v="United States"/>
    <s v="East"/>
    <x v="11"/>
    <s v="Utica"/>
    <n v="13501"/>
    <x v="5"/>
    <d v="2015-01-08T00:00:00"/>
    <x v="73"/>
    <n v="2"/>
    <n v="21.2"/>
    <n v="85964"/>
    <n v="10.050000000000001"/>
    <x v="3"/>
  </r>
  <r>
    <n v="211"/>
    <s v="Anna Wood"/>
    <x v="4"/>
    <n v="0"/>
    <n v="65.989999999999995"/>
    <n v="5.92"/>
    <x v="1"/>
    <x v="1"/>
    <x v="1"/>
    <x v="12"/>
    <s v="Small Box"/>
    <s v="252"/>
    <n v="0.55000000000000004"/>
    <s v="United States"/>
    <s v="East"/>
    <x v="11"/>
    <s v="Utica"/>
    <n v="13501"/>
    <x v="5"/>
    <d v="2015-01-08T00:00:00"/>
    <x v="74"/>
    <n v="3"/>
    <n v="173.32"/>
    <n v="85964"/>
    <n v="65.989999999999995"/>
    <x v="3"/>
  </r>
  <r>
    <n v="3347"/>
    <s v="Carrie McIntosh"/>
    <x v="4"/>
    <n v="7.0000000000000007E-2"/>
    <n v="7.68"/>
    <n v="6.16"/>
    <x v="2"/>
    <x v="1"/>
    <x v="2"/>
    <x v="5"/>
    <s v="Small Box"/>
    <s v="GBC VeloBinder Strips"/>
    <n v="0.35"/>
    <s v="United States"/>
    <s v="South"/>
    <x v="12"/>
    <s v="Royal Palm Beach"/>
    <n v="33411"/>
    <x v="5"/>
    <d v="2015-01-08T00:00:00"/>
    <x v="75"/>
    <n v="1"/>
    <n v="22.13"/>
    <n v="89355"/>
    <n v="7.6099999999999994"/>
    <x v="0"/>
  </r>
  <r>
    <n v="3347"/>
    <s v="Carrie McIntosh"/>
    <x v="4"/>
    <n v="0.05"/>
    <n v="6.64"/>
    <n v="4.95"/>
    <x v="2"/>
    <x v="1"/>
    <x v="0"/>
    <x v="11"/>
    <s v="Small Pack"/>
    <s v="G.E. Longer-Life Indoor Recessed Floodlight Bulbs"/>
    <n v="0.37"/>
    <s v="United States"/>
    <s v="South"/>
    <x v="12"/>
    <s v="Royal Palm Beach"/>
    <n v="33411"/>
    <x v="5"/>
    <d v="2015-01-08T00:00:00"/>
    <x v="76"/>
    <n v="5"/>
    <n v="34.17"/>
    <n v="89355"/>
    <n v="6.59"/>
    <x v="0"/>
  </r>
  <r>
    <n v="799"/>
    <s v="Lee McKenna Gregory"/>
    <x v="3"/>
    <n v="0.01"/>
    <n v="150.97999999999999"/>
    <n v="30"/>
    <x v="0"/>
    <x v="1"/>
    <x v="0"/>
    <x v="9"/>
    <s v="Jumbo Drum"/>
    <s v="Novimex Swivel Fabric Task Chair"/>
    <n v="0.74"/>
    <s v="United States"/>
    <s v="South"/>
    <x v="23"/>
    <s v="Hilton Head Island"/>
    <n v="29915"/>
    <x v="5"/>
    <d v="2015-01-08T00:00:00"/>
    <x v="77"/>
    <n v="6"/>
    <n v="958.46"/>
    <n v="89909"/>
    <n v="150.97"/>
    <x v="0"/>
  </r>
  <r>
    <n v="799"/>
    <s v="Lee McKenna Gregory"/>
    <x v="3"/>
    <n v="0.01"/>
    <n v="28.28"/>
    <n v="13.99"/>
    <x v="2"/>
    <x v="1"/>
    <x v="2"/>
    <x v="6"/>
    <s v="Medium Box"/>
    <s v="Eldon Portable Mobile Manager"/>
    <n v="0.57999999999999996"/>
    <s v="United States"/>
    <s v="South"/>
    <x v="23"/>
    <s v="Hilton Head Island"/>
    <n v="29915"/>
    <x v="5"/>
    <d v="2015-01-08T00:00:00"/>
    <x v="78"/>
    <n v="12"/>
    <n v="368.84"/>
    <n v="89909"/>
    <n v="28.27"/>
    <x v="0"/>
  </r>
  <r>
    <n v="799"/>
    <s v="Lee McKenna Gregory"/>
    <x v="3"/>
    <n v="0.03"/>
    <n v="35.99"/>
    <n v="1.1000000000000001"/>
    <x v="1"/>
    <x v="1"/>
    <x v="1"/>
    <x v="12"/>
    <s v="Small Box"/>
    <s v="Accessory35"/>
    <n v="0.55000000000000004"/>
    <s v="United States"/>
    <s v="South"/>
    <x v="23"/>
    <s v="Hilton Head Island"/>
    <n v="29915"/>
    <x v="5"/>
    <d v="2015-01-07T00:00:00"/>
    <x v="79"/>
    <n v="1"/>
    <n v="30.86"/>
    <n v="89909"/>
    <n v="35.96"/>
    <x v="0"/>
  </r>
  <r>
    <n v="1950"/>
    <s v="Leslie Shannon"/>
    <x v="3"/>
    <n v="0.01"/>
    <n v="6.68"/>
    <n v="4.91"/>
    <x v="1"/>
    <x v="0"/>
    <x v="2"/>
    <x v="7"/>
    <s v="Small Box"/>
    <s v="Xerox 1986"/>
    <n v="0.37"/>
    <s v="United States"/>
    <s v="West"/>
    <x v="24"/>
    <s v="Butte"/>
    <n v="59750"/>
    <x v="5"/>
    <d v="2015-01-08T00:00:00"/>
    <x v="80"/>
    <n v="7"/>
    <n v="51.03"/>
    <n v="90414"/>
    <n v="6.67"/>
    <x v="2"/>
  </r>
  <r>
    <n v="2290"/>
    <s v="Glen Robertson"/>
    <x v="3"/>
    <n v="0"/>
    <n v="42.98"/>
    <n v="4.62"/>
    <x v="1"/>
    <x v="2"/>
    <x v="2"/>
    <x v="8"/>
    <s v="Small Box"/>
    <s v="Belkin F9M820V08 8 Outlet Surge"/>
    <n v="0.56000000000000005"/>
    <s v="United States"/>
    <s v="Central"/>
    <x v="7"/>
    <s v="Coon Rapids"/>
    <n v="55433"/>
    <x v="5"/>
    <d v="2015-01-08T00:00:00"/>
    <x v="81"/>
    <n v="12"/>
    <n v="558.41"/>
    <n v="88163"/>
    <n v="42.98"/>
    <x v="1"/>
  </r>
  <r>
    <n v="2290"/>
    <s v="Glen Robertson"/>
    <x v="3"/>
    <n v="0.03"/>
    <n v="21.78"/>
    <n v="5.94"/>
    <x v="1"/>
    <x v="2"/>
    <x v="2"/>
    <x v="8"/>
    <s v="Medium Box"/>
    <s v="Holmes HEPA Air Purifier"/>
    <n v="0.5"/>
    <s v="United States"/>
    <s v="Central"/>
    <x v="7"/>
    <s v="Coon Rapids"/>
    <n v="55433"/>
    <x v="5"/>
    <d v="2015-01-08T00:00:00"/>
    <x v="82"/>
    <n v="13"/>
    <n v="290.22000000000003"/>
    <n v="88163"/>
    <n v="21.75"/>
    <x v="1"/>
  </r>
  <r>
    <n v="3285"/>
    <s v="Ricky Garner"/>
    <x v="3"/>
    <n v="0.06"/>
    <n v="1.7"/>
    <n v="1.99"/>
    <x v="1"/>
    <x v="1"/>
    <x v="1"/>
    <x v="1"/>
    <s v="Small Pack"/>
    <s v="BASF Silver 74 Minute CD-R"/>
    <n v="0.51"/>
    <s v="United States"/>
    <s v="South"/>
    <x v="21"/>
    <s v="Herndon"/>
    <n v="20170"/>
    <x v="5"/>
    <d v="2015-01-07T00:00:00"/>
    <x v="83"/>
    <n v="7"/>
    <n v="12.15"/>
    <n v="90750"/>
    <n v="1.64"/>
    <x v="0"/>
  </r>
  <r>
    <n v="3285"/>
    <s v="Ricky Garner"/>
    <x v="3"/>
    <n v="0.01"/>
    <n v="30.98"/>
    <n v="5.09"/>
    <x v="1"/>
    <x v="1"/>
    <x v="2"/>
    <x v="7"/>
    <s v="Small Box"/>
    <s v="Xerox 19"/>
    <n v="0.4"/>
    <s v="United States"/>
    <s v="South"/>
    <x v="21"/>
    <s v="Herndon"/>
    <n v="20170"/>
    <x v="5"/>
    <d v="2015-01-08T00:00:00"/>
    <x v="84"/>
    <n v="9"/>
    <n v="288.42"/>
    <n v="90750"/>
    <n v="30.97"/>
    <x v="0"/>
  </r>
  <r>
    <n v="619"/>
    <s v="Howard Rogers"/>
    <x v="0"/>
    <n v="0.03"/>
    <n v="14.2"/>
    <n v="5.3"/>
    <x v="1"/>
    <x v="1"/>
    <x v="0"/>
    <x v="11"/>
    <s v="Wrap Bag"/>
    <s v="Coloredge Poster Frame"/>
    <n v="0.46"/>
    <s v="United States"/>
    <s v="Central"/>
    <x v="25"/>
    <s v="Southgate"/>
    <n v="48195"/>
    <x v="6"/>
    <d v="2015-01-08T00:00:00"/>
    <x v="85"/>
    <n v="14"/>
    <n v="205.98"/>
    <n v="88196"/>
    <n v="14.17"/>
    <x v="1"/>
  </r>
  <r>
    <n v="3"/>
    <s v="Bonnie Potter"/>
    <x v="1"/>
    <n v="0.01"/>
    <n v="2.84"/>
    <n v="0.93"/>
    <x v="2"/>
    <x v="3"/>
    <x v="2"/>
    <x v="2"/>
    <s v="Wrap Bag"/>
    <s v="SANFORD Liquid Accent™ Tank-Style Highlighters"/>
    <n v="0.54"/>
    <s v="United States"/>
    <s v="West"/>
    <x v="4"/>
    <s v="Anacortes"/>
    <n v="98221"/>
    <x v="6"/>
    <d v="2015-01-08T00:00:00"/>
    <x v="86"/>
    <n v="4"/>
    <n v="13.01"/>
    <n v="88522"/>
    <n v="2.83"/>
    <x v="2"/>
  </r>
  <r>
    <n v="651"/>
    <s v="Leah Clapp"/>
    <x v="1"/>
    <n v="0.08"/>
    <n v="15.99"/>
    <n v="13.18"/>
    <x v="1"/>
    <x v="1"/>
    <x v="2"/>
    <x v="5"/>
    <s v="Small Box"/>
    <s v="GBC Pre-Punched Binding Paper, Plastic, White, 8-1/2&quot; x 11&quot;"/>
    <n v="0.37"/>
    <s v="United States"/>
    <s v="West"/>
    <x v="26"/>
    <s v="Las Vegas"/>
    <n v="89115"/>
    <x v="6"/>
    <d v="2015-01-08T00:00:00"/>
    <x v="87"/>
    <n v="12"/>
    <n v="192.33"/>
    <n v="91575"/>
    <n v="15.91"/>
    <x v="2"/>
  </r>
  <r>
    <n v="2630"/>
    <s v="Betsy Puckett"/>
    <x v="1"/>
    <n v="7.0000000000000007E-2"/>
    <n v="65.989999999999995"/>
    <n v="5.99"/>
    <x v="1"/>
    <x v="0"/>
    <x v="1"/>
    <x v="12"/>
    <s v="Small Box"/>
    <s v="i1000"/>
    <n v="0.57999999999999996"/>
    <s v="United States"/>
    <s v="Central"/>
    <x v="19"/>
    <s v="Norman"/>
    <n v="73071"/>
    <x v="6"/>
    <d v="2015-01-08T00:00:00"/>
    <x v="88"/>
    <n v="3"/>
    <n v="165.71"/>
    <n v="85915"/>
    <n v="65.92"/>
    <x v="1"/>
  </r>
  <r>
    <n v="1781"/>
    <s v="Jackie Capps"/>
    <x v="2"/>
    <n v="0.03"/>
    <n v="5.08"/>
    <n v="2.0299999999999998"/>
    <x v="1"/>
    <x v="2"/>
    <x v="0"/>
    <x v="11"/>
    <s v="Wrap Bag"/>
    <s v="Master Caster Door Stop, Brown"/>
    <n v="0.51"/>
    <s v="United States"/>
    <s v="West"/>
    <x v="8"/>
    <s v="San Carlos"/>
    <n v="94070"/>
    <x v="6"/>
    <d v="2015-01-12T00:00:00"/>
    <x v="89"/>
    <n v="4"/>
    <n v="21.96"/>
    <n v="89858"/>
    <n v="5.05"/>
    <x v="2"/>
  </r>
  <r>
    <n v="3123"/>
    <s v="Jamie Manning"/>
    <x v="2"/>
    <n v="0.02"/>
    <n v="7.1"/>
    <n v="6.05"/>
    <x v="1"/>
    <x v="2"/>
    <x v="2"/>
    <x v="5"/>
    <s v="Small Box"/>
    <s v="Wilson Jones Hanging View Binder, White, 1&quot;"/>
    <n v="0.39"/>
    <s v="United States"/>
    <s v="Central"/>
    <x v="10"/>
    <s v="Melrose Park"/>
    <n v="60160"/>
    <x v="6"/>
    <d v="2015-01-09T00:00:00"/>
    <x v="90"/>
    <n v="8"/>
    <n v="61.5"/>
    <n v="87287"/>
    <n v="7.08"/>
    <x v="1"/>
  </r>
  <r>
    <n v="3303"/>
    <s v="Carole Creech"/>
    <x v="2"/>
    <n v="0.04"/>
    <n v="33.89"/>
    <n v="5.0999999999999996"/>
    <x v="1"/>
    <x v="2"/>
    <x v="2"/>
    <x v="6"/>
    <s v="Small Box"/>
    <s v="File Shuttle II and Handi-File, Black"/>
    <n v="0.6"/>
    <s v="United States"/>
    <s v="South"/>
    <x v="12"/>
    <s v="Lake Worth"/>
    <n v="33461"/>
    <x v="6"/>
    <d v="2015-01-12T00:00:00"/>
    <x v="91"/>
    <n v="6"/>
    <n v="200.64"/>
    <n v="87795"/>
    <n v="33.85"/>
    <x v="0"/>
  </r>
  <r>
    <n v="1367"/>
    <s v="James Hunter"/>
    <x v="4"/>
    <n v="0.03"/>
    <n v="73.98"/>
    <n v="14.52"/>
    <x v="1"/>
    <x v="1"/>
    <x v="1"/>
    <x v="1"/>
    <s v="Small Box"/>
    <s v="Keytronic French Keyboard"/>
    <n v="0.65"/>
    <s v="United States"/>
    <s v="Central"/>
    <x v="18"/>
    <s v="Lubbock"/>
    <n v="79424"/>
    <x v="6"/>
    <d v="2015-01-10T00:00:00"/>
    <x v="92"/>
    <n v="1"/>
    <n v="79.02"/>
    <n v="90513"/>
    <n v="73.95"/>
    <x v="1"/>
  </r>
  <r>
    <n v="1606"/>
    <s v="Don Rogers"/>
    <x v="4"/>
    <n v="0.05"/>
    <n v="1.98"/>
    <n v="4.7699999999999996"/>
    <x v="1"/>
    <x v="2"/>
    <x v="2"/>
    <x v="5"/>
    <s v="Small Box"/>
    <s v="Avery Reinforcements for Hole-Punch Pages"/>
    <n v="0.4"/>
    <s v="United States"/>
    <s v="East"/>
    <x v="11"/>
    <s v="Franklin Square"/>
    <n v="11010"/>
    <x v="6"/>
    <d v="2015-01-08T00:00:00"/>
    <x v="93"/>
    <n v="1"/>
    <n v="3.53"/>
    <n v="87993"/>
    <n v="1.93"/>
    <x v="3"/>
  </r>
  <r>
    <n v="1606"/>
    <s v="Don Rogers"/>
    <x v="4"/>
    <n v="7.0000000000000007E-2"/>
    <n v="699.99"/>
    <n v="24.49"/>
    <x v="2"/>
    <x v="2"/>
    <x v="1"/>
    <x v="4"/>
    <s v="Large Box"/>
    <s v="Canon PC1060 Personal Laser Copier"/>
    <n v="0.41"/>
    <s v="United States"/>
    <s v="East"/>
    <x v="11"/>
    <s v="Franklin Square"/>
    <n v="11010"/>
    <x v="6"/>
    <d v="2015-01-08T00:00:00"/>
    <x v="94"/>
    <n v="1"/>
    <n v="706.56"/>
    <n v="87993"/>
    <n v="699.92"/>
    <x v="3"/>
  </r>
  <r>
    <n v="1606"/>
    <s v="Don Rogers"/>
    <x v="4"/>
    <n v="7.0000000000000007E-2"/>
    <n v="6783.02"/>
    <n v="24.49"/>
    <x v="1"/>
    <x v="2"/>
    <x v="1"/>
    <x v="3"/>
    <s v="Large Box"/>
    <s v="Polycom ViewStation™ ISDN Videoconferencing Unit"/>
    <n v="0.39"/>
    <s v="United States"/>
    <s v="East"/>
    <x v="11"/>
    <s v="Franklin Square"/>
    <n v="11010"/>
    <x v="6"/>
    <d v="2015-01-08T00:00:00"/>
    <x v="95"/>
    <n v="2"/>
    <n v="13121.07"/>
    <n v="87993"/>
    <n v="6782.9500000000007"/>
    <x v="3"/>
  </r>
  <r>
    <n v="3076"/>
    <s v="Peter Hardy"/>
    <x v="4"/>
    <n v="0"/>
    <n v="137.47999999999999"/>
    <n v="32.18"/>
    <x v="0"/>
    <x v="0"/>
    <x v="0"/>
    <x v="10"/>
    <s v="Jumbo Box"/>
    <s v="O'Sullivan Cherrywood Estates Traditional Barrister Bookcase"/>
    <n v="0.78"/>
    <s v="United States"/>
    <s v="East"/>
    <x v="27"/>
    <s v="Stow"/>
    <n v="44224"/>
    <x v="6"/>
    <d v="2015-01-08T00:00:00"/>
    <x v="96"/>
    <n v="2"/>
    <n v="296.75"/>
    <n v="88241"/>
    <n v="137.47999999999999"/>
    <x v="3"/>
  </r>
  <r>
    <n v="3079"/>
    <s v="Andrew Levine"/>
    <x v="4"/>
    <n v="0"/>
    <n v="137.47999999999999"/>
    <n v="32.18"/>
    <x v="0"/>
    <x v="0"/>
    <x v="0"/>
    <x v="10"/>
    <s v="Jumbo Box"/>
    <s v="O'Sullivan Cherrywood Estates Traditional Barrister Bookcase"/>
    <n v="0.78"/>
    <s v="United States"/>
    <s v="East"/>
    <x v="28"/>
    <s v="Philadelphia"/>
    <n v="19112"/>
    <x v="6"/>
    <d v="2015-01-08T00:00:00"/>
    <x v="96"/>
    <n v="10"/>
    <n v="1483.76"/>
    <n v="12480"/>
    <n v="137.47999999999999"/>
    <x v="3"/>
  </r>
  <r>
    <n v="2868"/>
    <s v="Eugene Clayton"/>
    <x v="1"/>
    <n v="0.03"/>
    <n v="896.99"/>
    <n v="19.989999999999998"/>
    <x v="1"/>
    <x v="3"/>
    <x v="2"/>
    <x v="5"/>
    <s v="Small Box"/>
    <s v="GBC DocuBind TL300 Electric Binding System"/>
    <n v="0.38"/>
    <s v="United States"/>
    <s v="West"/>
    <x v="4"/>
    <s v="Edmonds"/>
    <n v="98026"/>
    <x v="7"/>
    <d v="2015-01-10T00:00:00"/>
    <x v="97"/>
    <n v="6"/>
    <n v="5220.4799999999996"/>
    <n v="85826"/>
    <n v="896.96"/>
    <x v="2"/>
  </r>
  <r>
    <n v="2908"/>
    <s v="Robyn Lyon"/>
    <x v="1"/>
    <n v="7.0000000000000007E-2"/>
    <n v="4.13"/>
    <n v="0.99"/>
    <x v="1"/>
    <x v="2"/>
    <x v="2"/>
    <x v="13"/>
    <s v="Small Box"/>
    <s v="Avery 491"/>
    <n v="0.39"/>
    <s v="United States"/>
    <s v="East"/>
    <x v="27"/>
    <s v="Garfield Heights"/>
    <n v="44125"/>
    <x v="7"/>
    <d v="2015-01-08T00:00:00"/>
    <x v="98"/>
    <n v="4"/>
    <n v="16.07"/>
    <n v="88156"/>
    <n v="4.0599999999999996"/>
    <x v="3"/>
  </r>
  <r>
    <n v="2908"/>
    <s v="Robyn Lyon"/>
    <x v="1"/>
    <n v="0.03"/>
    <n v="22.72"/>
    <n v="8.99"/>
    <x v="1"/>
    <x v="2"/>
    <x v="0"/>
    <x v="11"/>
    <s v="Small Pack"/>
    <s v="Executive Impressions 14&quot; Two-Color Numerals Wall Clock"/>
    <n v="0.44"/>
    <s v="United States"/>
    <s v="East"/>
    <x v="27"/>
    <s v="Garfield Heights"/>
    <n v="44125"/>
    <x v="7"/>
    <d v="2015-01-08T00:00:00"/>
    <x v="99"/>
    <n v="1"/>
    <n v="25.26"/>
    <n v="88156"/>
    <n v="22.689999999999998"/>
    <x v="3"/>
  </r>
  <r>
    <n v="2508"/>
    <s v="Pauline Brooks"/>
    <x v="2"/>
    <n v="0.02"/>
    <n v="5.81"/>
    <n v="8.49"/>
    <x v="1"/>
    <x v="2"/>
    <x v="2"/>
    <x v="5"/>
    <s v="Small Box"/>
    <s v="Fellowes Black Plastic Comb Bindings"/>
    <n v="0.39"/>
    <s v="United States"/>
    <s v="East"/>
    <x v="29"/>
    <s v="Sanford"/>
    <n v="4073"/>
    <x v="7"/>
    <d v="2015-01-12T00:00:00"/>
    <x v="100"/>
    <n v="7"/>
    <n v="42.44"/>
    <n v="87031"/>
    <n v="5.79"/>
    <x v="3"/>
  </r>
  <r>
    <n v="2099"/>
    <s v="Nathan Fox"/>
    <x v="3"/>
    <n v="7.0000000000000007E-2"/>
    <n v="14.56"/>
    <n v="3.5"/>
    <x v="1"/>
    <x v="2"/>
    <x v="2"/>
    <x v="8"/>
    <s v="Small Box"/>
    <s v="Acco 6 Outlet Guardian Premium Surge Suppressor"/>
    <n v="0.57999999999999996"/>
    <s v="United States"/>
    <s v="South"/>
    <x v="23"/>
    <s v="Myrtle Beach"/>
    <n v="29577"/>
    <x v="7"/>
    <d v="2015-01-09T00:00:00"/>
    <x v="101"/>
    <n v="6"/>
    <n v="84.59"/>
    <n v="87888"/>
    <n v="14.49"/>
    <x v="0"/>
  </r>
  <r>
    <n v="806"/>
    <s v="Judy Singer"/>
    <x v="0"/>
    <n v="0.06"/>
    <n v="179.99"/>
    <n v="13.99"/>
    <x v="2"/>
    <x v="0"/>
    <x v="1"/>
    <x v="12"/>
    <s v="Medium Box"/>
    <s v="VTech VT20-2481 2.4GHz Two-Line Phone System w/Answering Machine"/>
    <n v="0.56999999999999995"/>
    <s v="United States"/>
    <s v="South"/>
    <x v="12"/>
    <s v="Miami"/>
    <n v="33132"/>
    <x v="8"/>
    <d v="2015-01-11T00:00:00"/>
    <x v="102"/>
    <n v="54"/>
    <n v="8332.91"/>
    <n v="40547"/>
    <n v="179.93"/>
    <x v="0"/>
  </r>
  <r>
    <n v="1527"/>
    <s v="Neil Parker"/>
    <x v="0"/>
    <n v="0.03"/>
    <n v="30.98"/>
    <n v="8.99"/>
    <x v="2"/>
    <x v="0"/>
    <x v="2"/>
    <x v="2"/>
    <s v="Small Pack"/>
    <s v="Boston School Pro Electric Pencil Sharpener, 1670"/>
    <n v="0.57999999999999996"/>
    <s v="United States"/>
    <s v="South"/>
    <x v="16"/>
    <s v="Decatur"/>
    <n v="35601"/>
    <x v="8"/>
    <d v="2015-01-11T00:00:00"/>
    <x v="103"/>
    <n v="5"/>
    <n v="162.38999999999999"/>
    <n v="86813"/>
    <n v="30.95"/>
    <x v="0"/>
  </r>
  <r>
    <n v="1528"/>
    <s v="Brad Stark"/>
    <x v="0"/>
    <n v="0.01"/>
    <n v="525.98"/>
    <n v="19.989999999999998"/>
    <x v="1"/>
    <x v="0"/>
    <x v="2"/>
    <x v="5"/>
    <s v="Small Box"/>
    <s v="GBC DocuBind 300 Electric Binding Machine"/>
    <n v="0.37"/>
    <s v="United States"/>
    <s v="South"/>
    <x v="9"/>
    <s v="Eden"/>
    <n v="27288"/>
    <x v="8"/>
    <d v="2015-01-11T00:00:00"/>
    <x v="104"/>
    <n v="9"/>
    <n v="4920.8100000000004"/>
    <n v="86813"/>
    <n v="525.97"/>
    <x v="0"/>
  </r>
  <r>
    <n v="3017"/>
    <s v="Melvin Benton"/>
    <x v="0"/>
    <n v="0.01"/>
    <n v="5.58"/>
    <n v="5.3"/>
    <x v="1"/>
    <x v="3"/>
    <x v="2"/>
    <x v="15"/>
    <s v="Small Box"/>
    <s v="Staples Brown Kraft Recycled Clasp Envelopes"/>
    <n v="0.35"/>
    <s v="United States"/>
    <s v="West"/>
    <x v="8"/>
    <s v="Encinitas"/>
    <n v="92024"/>
    <x v="8"/>
    <d v="2015-01-10T00:00:00"/>
    <x v="105"/>
    <n v="1"/>
    <n v="11.16"/>
    <n v="89071"/>
    <n v="5.57"/>
    <x v="2"/>
  </r>
  <r>
    <n v="3017"/>
    <s v="Melvin Benton"/>
    <x v="0"/>
    <n v="0.03"/>
    <n v="3.98"/>
    <n v="0.7"/>
    <x v="1"/>
    <x v="3"/>
    <x v="2"/>
    <x v="2"/>
    <s v="Wrap Bag"/>
    <s v="4009® Highlighters by Sanford"/>
    <n v="0.52"/>
    <s v="United States"/>
    <s v="West"/>
    <x v="8"/>
    <s v="Encinitas"/>
    <n v="92024"/>
    <x v="8"/>
    <d v="2015-01-10T00:00:00"/>
    <x v="106"/>
    <n v="11"/>
    <n v="45.22"/>
    <n v="89071"/>
    <n v="3.95"/>
    <x v="2"/>
  </r>
  <r>
    <n v="833"/>
    <s v="Gerald Love"/>
    <x v="1"/>
    <n v="0"/>
    <n v="11.66"/>
    <n v="8.99"/>
    <x v="2"/>
    <x v="3"/>
    <x v="2"/>
    <x v="2"/>
    <s v="Small Pack"/>
    <s v="Boston 16765 Mini Stand Up Battery Pencil Sharpener"/>
    <n v="0.59"/>
    <s v="United States"/>
    <s v="West"/>
    <x v="8"/>
    <s v="Gilroy"/>
    <n v="95020"/>
    <x v="8"/>
    <d v="2015-01-11T00:00:00"/>
    <x v="107"/>
    <n v="11"/>
    <n v="138.51"/>
    <n v="89770"/>
    <n v="11.66"/>
    <x v="2"/>
  </r>
  <r>
    <n v="358"/>
    <s v="Chris F Brandt"/>
    <x v="2"/>
    <n v="0.04"/>
    <n v="125.99"/>
    <n v="8.99"/>
    <x v="1"/>
    <x v="3"/>
    <x v="1"/>
    <x v="12"/>
    <s v="Small Box"/>
    <s v="M70"/>
    <n v="0.59"/>
    <s v="United States"/>
    <s v="East"/>
    <x v="28"/>
    <s v="King of Prussia"/>
    <n v="19406"/>
    <x v="8"/>
    <d v="2015-01-16T00:00:00"/>
    <x v="108"/>
    <n v="1"/>
    <n v="107.95"/>
    <n v="91130"/>
    <n v="125.94999999999999"/>
    <x v="3"/>
  </r>
  <r>
    <n v="2555"/>
    <s v="Karl Knowles"/>
    <x v="2"/>
    <n v="0.1"/>
    <n v="2.6"/>
    <n v="2.4"/>
    <x v="1"/>
    <x v="2"/>
    <x v="2"/>
    <x v="2"/>
    <s v="Wrap Bag"/>
    <s v="12 Colored Short Pencils"/>
    <n v="0.57999999999999996"/>
    <s v="United States"/>
    <s v="Central"/>
    <x v="30"/>
    <s v="Madison"/>
    <n v="53711"/>
    <x v="8"/>
    <d v="2015-01-14T00:00:00"/>
    <x v="109"/>
    <n v="12"/>
    <n v="30.1"/>
    <n v="86527"/>
    <n v="2.5"/>
    <x v="1"/>
  </r>
  <r>
    <n v="1745"/>
    <s v="Herbert Holden"/>
    <x v="3"/>
    <n v="0.02"/>
    <n v="4.13"/>
    <n v="6.89"/>
    <x v="1"/>
    <x v="2"/>
    <x v="2"/>
    <x v="13"/>
    <s v="Small Box"/>
    <s v="Avery 05222 Permanent Self-Adhesive File Folder Labels for Typewriters, on Rolls, White, 250/Roll"/>
    <n v="0.39"/>
    <s v="United States"/>
    <s v="South"/>
    <x v="5"/>
    <s v="Atlanta"/>
    <n v="30305"/>
    <x v="8"/>
    <d v="2015-01-10T00:00:00"/>
    <x v="110"/>
    <n v="9"/>
    <n v="45.87"/>
    <n v="18561"/>
    <n v="4.1100000000000003"/>
    <x v="0"/>
  </r>
  <r>
    <n v="1749"/>
    <s v="Sherri P Stephens"/>
    <x v="3"/>
    <n v="0.02"/>
    <n v="4.13"/>
    <n v="6.89"/>
    <x v="1"/>
    <x v="2"/>
    <x v="2"/>
    <x v="13"/>
    <s v="Small Box"/>
    <s v="Avery 05222 Permanent Self-Adhesive File Folder Labels for Typewriters, on Rolls, White, 250/Roll"/>
    <n v="0.39"/>
    <s v="United States"/>
    <s v="Central"/>
    <x v="19"/>
    <s v="Lawton"/>
    <n v="73505"/>
    <x v="8"/>
    <d v="2015-01-10T00:00:00"/>
    <x v="111"/>
    <n v="2"/>
    <n v="10.19"/>
    <n v="87243"/>
    <n v="4.1100000000000003"/>
    <x v="1"/>
  </r>
  <r>
    <n v="2164"/>
    <s v="Harry Sellers"/>
    <x v="3"/>
    <n v="0.01"/>
    <n v="5.38"/>
    <n v="7.57"/>
    <x v="1"/>
    <x v="0"/>
    <x v="2"/>
    <x v="5"/>
    <s v="Small Box"/>
    <s v="Acco PRESSTEX® Data Binder with Storage Hooks, Dark Blue, 9 1/2&quot; X 11&quot;"/>
    <n v="0.36"/>
    <s v="United States"/>
    <s v="West"/>
    <x v="8"/>
    <s v="Pasadena"/>
    <n v="91104"/>
    <x v="8"/>
    <d v="2015-01-10T00:00:00"/>
    <x v="112"/>
    <n v="3"/>
    <n v="18.68"/>
    <n v="88794"/>
    <n v="5.37"/>
    <x v="2"/>
  </r>
  <r>
    <n v="2164"/>
    <s v="Harry Sellers"/>
    <x v="3"/>
    <n v="0.05"/>
    <n v="3.28"/>
    <n v="3.97"/>
    <x v="1"/>
    <x v="0"/>
    <x v="2"/>
    <x v="2"/>
    <s v="Wrap Bag"/>
    <s v="Newell 337"/>
    <n v="0.56000000000000005"/>
    <s v="United States"/>
    <s v="West"/>
    <x v="8"/>
    <s v="Pasadena"/>
    <n v="91104"/>
    <x v="8"/>
    <d v="2015-01-09T00:00:00"/>
    <x v="113"/>
    <n v="11"/>
    <n v="36.299999999999997"/>
    <n v="88794"/>
    <n v="3.23"/>
    <x v="2"/>
  </r>
  <r>
    <n v="2165"/>
    <s v="Melanie Knight"/>
    <x v="3"/>
    <n v="0.09"/>
    <n v="2.78"/>
    <n v="0.97"/>
    <x v="1"/>
    <x v="0"/>
    <x v="2"/>
    <x v="2"/>
    <s v="Wrap Bag"/>
    <s v="Newell 339"/>
    <n v="0.59"/>
    <s v="United States"/>
    <s v="East"/>
    <x v="29"/>
    <s v="Augusta"/>
    <n v="4330"/>
    <x v="8"/>
    <d v="2015-01-11T00:00:00"/>
    <x v="114"/>
    <n v="6"/>
    <n v="16.03"/>
    <n v="88794"/>
    <n v="2.69"/>
    <x v="3"/>
  </r>
  <r>
    <n v="3331"/>
    <s v="Elisabeth Shaw"/>
    <x v="3"/>
    <n v="0.02"/>
    <n v="4"/>
    <n v="1.3"/>
    <x v="1"/>
    <x v="3"/>
    <x v="2"/>
    <x v="7"/>
    <s v="Wrap Bag"/>
    <s v="EcoTones® Memo Sheets"/>
    <n v="0.37"/>
    <s v="United States"/>
    <s v="South"/>
    <x v="12"/>
    <s v="Ormond Beach"/>
    <n v="32174"/>
    <x v="8"/>
    <d v="2015-01-09T00:00:00"/>
    <x v="115"/>
    <n v="12"/>
    <n v="50.71"/>
    <n v="86284"/>
    <n v="3.98"/>
    <x v="0"/>
  </r>
  <r>
    <n v="894"/>
    <s v="Gail Rankin Cole"/>
    <x v="0"/>
    <n v="0.01"/>
    <n v="8.34"/>
    <n v="0.96"/>
    <x v="1"/>
    <x v="3"/>
    <x v="0"/>
    <x v="11"/>
    <s v="Wrap Bag"/>
    <s v="Document Clip Frames"/>
    <n v="0.43"/>
    <s v="United States"/>
    <s v="East"/>
    <x v="31"/>
    <s v="Washington"/>
    <n v="20024"/>
    <x v="9"/>
    <d v="2015-01-12T00:00:00"/>
    <x v="116"/>
    <n v="24"/>
    <n v="199.12"/>
    <n v="14596"/>
    <n v="8.33"/>
    <x v="3"/>
  </r>
  <r>
    <n v="894"/>
    <s v="Gail Rankin Cole"/>
    <x v="0"/>
    <n v="0.06"/>
    <n v="3.28"/>
    <n v="3.97"/>
    <x v="1"/>
    <x v="3"/>
    <x v="2"/>
    <x v="2"/>
    <s v="Wrap Bag"/>
    <s v="Newell 337"/>
    <n v="0.56000000000000005"/>
    <s v="United States"/>
    <s v="East"/>
    <x v="31"/>
    <s v="Washington"/>
    <n v="20024"/>
    <x v="9"/>
    <d v="2015-01-11T00:00:00"/>
    <x v="117"/>
    <n v="19"/>
    <n v="63.14"/>
    <n v="14596"/>
    <n v="3.2199999999999998"/>
    <x v="3"/>
  </r>
  <r>
    <n v="896"/>
    <s v="Jennifer Siegel"/>
    <x v="0"/>
    <n v="0.01"/>
    <n v="8.34"/>
    <n v="0.96"/>
    <x v="1"/>
    <x v="3"/>
    <x v="0"/>
    <x v="11"/>
    <s v="Wrap Bag"/>
    <s v="Document Clip Frames"/>
    <n v="0.43"/>
    <s v="United States"/>
    <s v="Central"/>
    <x v="18"/>
    <s v="Denton"/>
    <n v="76201"/>
    <x v="9"/>
    <d v="2015-01-12T00:00:00"/>
    <x v="118"/>
    <n v="6"/>
    <n v="49.78"/>
    <n v="90166"/>
    <n v="8.33"/>
    <x v="1"/>
  </r>
  <r>
    <n v="896"/>
    <s v="Jennifer Siegel"/>
    <x v="0"/>
    <n v="0.06"/>
    <n v="3.28"/>
    <n v="3.97"/>
    <x v="1"/>
    <x v="3"/>
    <x v="2"/>
    <x v="2"/>
    <s v="Wrap Bag"/>
    <s v="Newell 337"/>
    <n v="0.56000000000000005"/>
    <s v="United States"/>
    <s v="Central"/>
    <x v="18"/>
    <s v="Denton"/>
    <n v="76201"/>
    <x v="9"/>
    <d v="2015-01-11T00:00:00"/>
    <x v="119"/>
    <n v="5"/>
    <n v="16.62"/>
    <n v="90166"/>
    <n v="3.2199999999999998"/>
    <x v="1"/>
  </r>
  <r>
    <n v="1976"/>
    <s v="Sherri F Vogel"/>
    <x v="0"/>
    <n v="0.05"/>
    <n v="70.98"/>
    <n v="46.74"/>
    <x v="0"/>
    <x v="1"/>
    <x v="0"/>
    <x v="10"/>
    <s v="Jumbo Box"/>
    <s v="Hon Metal Bookcases, Putty"/>
    <n v="0.56000000000000005"/>
    <s v="United States"/>
    <s v="Central"/>
    <x v="25"/>
    <s v="East Lansing"/>
    <n v="48823"/>
    <x v="9"/>
    <d v="2015-01-11T00:00:00"/>
    <x v="120"/>
    <n v="8"/>
    <n v="551.51"/>
    <n v="89039"/>
    <n v="70.930000000000007"/>
    <x v="1"/>
  </r>
  <r>
    <n v="1976"/>
    <s v="Sherri F Vogel"/>
    <x v="0"/>
    <n v="0.05"/>
    <n v="11.55"/>
    <n v="2.36"/>
    <x v="1"/>
    <x v="1"/>
    <x v="2"/>
    <x v="2"/>
    <s v="Wrap Bag"/>
    <s v="Newell 309"/>
    <n v="0.55000000000000004"/>
    <s v="United States"/>
    <s v="Central"/>
    <x v="25"/>
    <s v="East Lansing"/>
    <n v="48823"/>
    <x v="9"/>
    <d v="2015-01-12T00:00:00"/>
    <x v="121"/>
    <n v="12"/>
    <n v="142.79"/>
    <n v="89039"/>
    <n v="11.5"/>
    <x v="1"/>
  </r>
  <r>
    <n v="2418"/>
    <s v="Kyle Fink"/>
    <x v="1"/>
    <n v="0.1"/>
    <n v="599.99"/>
    <n v="24.49"/>
    <x v="1"/>
    <x v="1"/>
    <x v="1"/>
    <x v="4"/>
    <s v="Large Box"/>
    <s v="Canon PC1080F Personal Copier"/>
    <n v="0.5"/>
    <s v="United States"/>
    <s v="South"/>
    <x v="21"/>
    <s v="Petersburg"/>
    <n v="23805"/>
    <x v="9"/>
    <d v="2015-01-11T00:00:00"/>
    <x v="122"/>
    <n v="11"/>
    <n v="6355.69"/>
    <n v="86753"/>
    <n v="599.89"/>
    <x v="0"/>
  </r>
  <r>
    <n v="2418"/>
    <s v="Kyle Fink"/>
    <x v="1"/>
    <n v="0.06"/>
    <n v="2.78"/>
    <n v="1.25"/>
    <x v="1"/>
    <x v="1"/>
    <x v="2"/>
    <x v="2"/>
    <s v="Wrap Bag"/>
    <s v="Newell 318"/>
    <n v="0.59"/>
    <s v="United States"/>
    <s v="South"/>
    <x v="21"/>
    <s v="Petersburg"/>
    <n v="23805"/>
    <x v="9"/>
    <d v="2015-01-12T00:00:00"/>
    <x v="123"/>
    <n v="10"/>
    <n v="28.09"/>
    <n v="86753"/>
    <n v="2.7199999999999998"/>
    <x v="0"/>
  </r>
  <r>
    <n v="2132"/>
    <s v="Philip Hawkins"/>
    <x v="2"/>
    <n v="0.05"/>
    <n v="30.42"/>
    <n v="8.65"/>
    <x v="2"/>
    <x v="2"/>
    <x v="1"/>
    <x v="1"/>
    <s v="Small Box"/>
    <s v="Fellowes Internet Keyboard, Platinum"/>
    <n v="0.74"/>
    <s v="United States"/>
    <s v="Central"/>
    <x v="6"/>
    <s v="Hazelwood"/>
    <n v="63042"/>
    <x v="9"/>
    <d v="2015-01-14T00:00:00"/>
    <x v="124"/>
    <n v="11"/>
    <n v="334.44"/>
    <n v="90078"/>
    <n v="30.37"/>
    <x v="1"/>
  </r>
  <r>
    <n v="2346"/>
    <s v="Sylvia Kumar"/>
    <x v="2"/>
    <n v="0.03"/>
    <n v="297.64"/>
    <n v="14.7"/>
    <x v="0"/>
    <x v="3"/>
    <x v="1"/>
    <x v="3"/>
    <s v="Jumbo Drum"/>
    <s v="Panasonic KX-P3200 Dot Matrix Printer"/>
    <n v="0.56999999999999995"/>
    <s v="United States"/>
    <s v="South"/>
    <x v="32"/>
    <s v="Pleasure Ridge Park"/>
    <n v="40258"/>
    <x v="9"/>
    <d v="2015-01-15T00:00:00"/>
    <x v="125"/>
    <n v="12"/>
    <n v="3707.05"/>
    <n v="89503"/>
    <n v="297.61"/>
    <x v="0"/>
  </r>
  <r>
    <n v="2797"/>
    <s v="Cameron Kendall"/>
    <x v="4"/>
    <n v="0"/>
    <n v="5.0199999999999996"/>
    <n v="5.14"/>
    <x v="1"/>
    <x v="1"/>
    <x v="1"/>
    <x v="1"/>
    <s v="Small Pack"/>
    <s v="Imation 3.5, DISKETTE 44766 HGHLD3.52HD/FM, 10/Pack"/>
    <n v="0.79"/>
    <s v="United States"/>
    <s v="East"/>
    <x v="28"/>
    <s v="Pittsburgh"/>
    <n v="15122"/>
    <x v="9"/>
    <d v="2015-01-11T00:00:00"/>
    <x v="126"/>
    <n v="8"/>
    <n v="43.94"/>
    <n v="87552"/>
    <n v="5.0199999999999996"/>
    <x v="3"/>
  </r>
  <r>
    <n v="194"/>
    <s v="Tammy Goldman"/>
    <x v="3"/>
    <n v="0.02"/>
    <n v="6.48"/>
    <n v="9.17"/>
    <x v="1"/>
    <x v="3"/>
    <x v="2"/>
    <x v="7"/>
    <s v="Small Box"/>
    <s v="Xerox 1996"/>
    <n v="0.37"/>
    <s v="United States"/>
    <s v="West"/>
    <x v="15"/>
    <s v="Lehi"/>
    <n v="84043"/>
    <x v="9"/>
    <d v="2015-01-11T00:00:00"/>
    <x v="127"/>
    <n v="4"/>
    <n v="28.2"/>
    <n v="90431"/>
    <n v="6.4600000000000009"/>
    <x v="2"/>
  </r>
  <r>
    <n v="947"/>
    <s v="Dorothy Buchanan"/>
    <x v="0"/>
    <n v="0.08"/>
    <n v="14.2"/>
    <n v="5.3"/>
    <x v="2"/>
    <x v="2"/>
    <x v="0"/>
    <x v="11"/>
    <s v="Wrap Bag"/>
    <s v="Coloredge Poster Frame"/>
    <n v="0.46"/>
    <s v="United States"/>
    <s v="East"/>
    <x v="33"/>
    <s v="Bayonne"/>
    <n v="7002"/>
    <x v="10"/>
    <d v="2015-01-13T00:00:00"/>
    <x v="128"/>
    <n v="5"/>
    <n v="72.11"/>
    <n v="86565"/>
    <n v="14.12"/>
    <x v="3"/>
  </r>
  <r>
    <n v="166"/>
    <s v="Vicki Hauser"/>
    <x v="2"/>
    <n v="0.08"/>
    <n v="399.98"/>
    <n v="12.06"/>
    <x v="0"/>
    <x v="1"/>
    <x v="1"/>
    <x v="3"/>
    <s v="Jumbo Box"/>
    <s v="Okidata ML320 Series Turbo Dot Matrix Printers"/>
    <n v="0.56000000000000005"/>
    <s v="United States"/>
    <s v="South"/>
    <x v="34"/>
    <s v="Lebanon"/>
    <n v="37087"/>
    <x v="10"/>
    <d v="2015-01-18T00:00:00"/>
    <x v="129"/>
    <n v="5"/>
    <n v="1839.91"/>
    <n v="89426"/>
    <n v="399.90000000000003"/>
    <x v="0"/>
  </r>
  <r>
    <n v="466"/>
    <s v="Marc Nash"/>
    <x v="3"/>
    <n v="0.08"/>
    <n v="297.64"/>
    <n v="14.7"/>
    <x v="0"/>
    <x v="0"/>
    <x v="1"/>
    <x v="3"/>
    <s v="Jumbo Drum"/>
    <s v="Panasonic KX-P3200 Dot Matrix Printer"/>
    <n v="0.56999999999999995"/>
    <s v="United States"/>
    <s v="East"/>
    <x v="35"/>
    <s v="Bellingham"/>
    <n v="2019"/>
    <x v="10"/>
    <d v="2015-01-11T00:00:00"/>
    <x v="130"/>
    <n v="5"/>
    <n v="1132.8399999999999"/>
    <n v="88060"/>
    <n v="297.56"/>
    <x v="3"/>
  </r>
  <r>
    <n v="467"/>
    <s v="Maria Thomas"/>
    <x v="3"/>
    <n v="0.02"/>
    <n v="12.99"/>
    <n v="14.37"/>
    <x v="1"/>
    <x v="0"/>
    <x v="0"/>
    <x v="11"/>
    <s v="Large Box"/>
    <s v="Tensor &quot;Hersey Kiss&quot; Styled Floor Lamp"/>
    <n v="0.73"/>
    <s v="United States"/>
    <s v="East"/>
    <x v="35"/>
    <s v="Beverly"/>
    <n v="1915"/>
    <x v="10"/>
    <d v="2015-01-12T00:00:00"/>
    <x v="131"/>
    <n v="11"/>
    <n v="143.63"/>
    <n v="88060"/>
    <n v="12.97"/>
    <x v="3"/>
  </r>
  <r>
    <n v="468"/>
    <s v="Craig Bennett"/>
    <x v="3"/>
    <n v="0.06"/>
    <n v="14.42"/>
    <n v="6.75"/>
    <x v="1"/>
    <x v="0"/>
    <x v="2"/>
    <x v="8"/>
    <s v="Medium Box"/>
    <s v="Holmes Odor Grabber"/>
    <n v="0.52"/>
    <s v="United States"/>
    <s v="East"/>
    <x v="35"/>
    <s v="Hanson"/>
    <n v="2341"/>
    <x v="10"/>
    <d v="2015-01-12T00:00:00"/>
    <x v="132"/>
    <n v="5"/>
    <n v="73.040000000000006"/>
    <n v="88060"/>
    <n v="14.36"/>
    <x v="3"/>
  </r>
  <r>
    <n v="469"/>
    <s v="Marion Bowling"/>
    <x v="3"/>
    <n v="0.05"/>
    <n v="4.1399999999999997"/>
    <n v="6.6"/>
    <x v="2"/>
    <x v="0"/>
    <x v="0"/>
    <x v="11"/>
    <s v="Small Box"/>
    <s v="Eldon Image Series Black Desk Accessories"/>
    <n v="0.49"/>
    <s v="United States"/>
    <s v="East"/>
    <x v="33"/>
    <s v="Hawthorne"/>
    <n v="7506"/>
    <x v="10"/>
    <d v="2015-01-13T00:00:00"/>
    <x v="133"/>
    <n v="7"/>
    <n v="33.35"/>
    <n v="88060"/>
    <n v="4.09"/>
    <x v="3"/>
  </r>
  <r>
    <n v="470"/>
    <s v="Tony Doyle"/>
    <x v="3"/>
    <n v="0.03"/>
    <n v="11.34"/>
    <n v="5.01"/>
    <x v="1"/>
    <x v="0"/>
    <x v="2"/>
    <x v="7"/>
    <s v="Small Box"/>
    <s v="Xerox 188"/>
    <n v="0.36"/>
    <s v="United States"/>
    <s v="East"/>
    <x v="33"/>
    <s v="Trenton"/>
    <n v="8601"/>
    <x v="10"/>
    <d v="2015-01-11T00:00:00"/>
    <x v="134"/>
    <n v="5"/>
    <n v="60.24"/>
    <n v="88060"/>
    <n v="11.31"/>
    <x v="3"/>
  </r>
  <r>
    <n v="2776"/>
    <s v="April Henson"/>
    <x v="0"/>
    <n v="0.03"/>
    <n v="350.98"/>
    <n v="30"/>
    <x v="0"/>
    <x v="1"/>
    <x v="0"/>
    <x v="9"/>
    <s v="Jumbo Drum"/>
    <s v="Office Star - Professional Matrix Back Chair with 2-to-1 Synchro Tilt and Mesh Fabric Seat"/>
    <n v="0.61"/>
    <s v="United States"/>
    <s v="East"/>
    <x v="36"/>
    <s v="Gaithersburg"/>
    <n v="20877"/>
    <x v="11"/>
    <d v="2015-01-15T00:00:00"/>
    <x v="135"/>
    <n v="11"/>
    <n v="3902.09"/>
    <n v="91228"/>
    <n v="350.95000000000005"/>
    <x v="3"/>
  </r>
  <r>
    <n v="2776"/>
    <s v="April Henson"/>
    <x v="0"/>
    <n v="0.04"/>
    <n v="1.68"/>
    <n v="1"/>
    <x v="1"/>
    <x v="1"/>
    <x v="2"/>
    <x v="2"/>
    <s v="Wrap Bag"/>
    <s v="Prang Dustless Chalk Sticks"/>
    <n v="0.35"/>
    <s v="United States"/>
    <s v="East"/>
    <x v="36"/>
    <s v="Gaithersburg"/>
    <n v="20877"/>
    <x v="11"/>
    <d v="2015-01-14T00:00:00"/>
    <x v="136"/>
    <n v="8"/>
    <n v="14.18"/>
    <n v="91228"/>
    <n v="1.64"/>
    <x v="3"/>
  </r>
  <r>
    <n v="120"/>
    <s v="Helen H Murphy"/>
    <x v="1"/>
    <n v="0.05"/>
    <n v="6.3"/>
    <n v="0.5"/>
    <x v="1"/>
    <x v="3"/>
    <x v="2"/>
    <x v="13"/>
    <s v="Small Box"/>
    <s v="Avery 51"/>
    <n v="0.39"/>
    <s v="United States"/>
    <s v="West"/>
    <x v="15"/>
    <s v="Layton"/>
    <n v="84041"/>
    <x v="11"/>
    <d v="2015-01-13T00:00:00"/>
    <x v="137"/>
    <n v="10"/>
    <n v="59.85"/>
    <n v="86520"/>
    <n v="6.25"/>
    <x v="2"/>
  </r>
  <r>
    <n v="120"/>
    <s v="Helen H Murphy"/>
    <x v="1"/>
    <n v="0.09"/>
    <n v="205.99"/>
    <n v="3"/>
    <x v="2"/>
    <x v="3"/>
    <x v="1"/>
    <x v="12"/>
    <s v="Small Box"/>
    <s v="6185"/>
    <n v="0.57999999999999996"/>
    <s v="United States"/>
    <s v="West"/>
    <x v="15"/>
    <s v="Layton"/>
    <n v="84041"/>
    <x v="11"/>
    <d v="2015-01-14T00:00:00"/>
    <x v="138"/>
    <n v="10"/>
    <n v="1708.73"/>
    <n v="86520"/>
    <n v="205.9"/>
    <x v="2"/>
  </r>
  <r>
    <n v="898"/>
    <s v="Harriet Hodges"/>
    <x v="1"/>
    <n v="0.04"/>
    <n v="90.97"/>
    <n v="28"/>
    <x v="0"/>
    <x v="0"/>
    <x v="1"/>
    <x v="3"/>
    <s v="Jumbo Drum"/>
    <s v="Lexmark Z55se Color Inkjet Printer"/>
    <n v="0.38"/>
    <s v="United States"/>
    <s v="East"/>
    <x v="11"/>
    <s v="New York City"/>
    <n v="10039"/>
    <x v="11"/>
    <d v="2015-01-13T00:00:00"/>
    <x v="139"/>
    <n v="6"/>
    <n v="573.30999999999995"/>
    <n v="33635"/>
    <n v="90.929999999999993"/>
    <x v="3"/>
  </r>
  <r>
    <n v="898"/>
    <s v="Harriet Hodges"/>
    <x v="1"/>
    <n v="7.0000000000000007E-2"/>
    <n v="20.34"/>
    <n v="35"/>
    <x v="1"/>
    <x v="0"/>
    <x v="2"/>
    <x v="6"/>
    <s v="Large Box"/>
    <s v="Tennsco Commercial Shelving"/>
    <n v="0.84"/>
    <s v="United States"/>
    <s v="East"/>
    <x v="11"/>
    <s v="New York City"/>
    <n v="10039"/>
    <x v="11"/>
    <d v="2015-01-13T00:00:00"/>
    <x v="140"/>
    <n v="5"/>
    <n v="140.22999999999999"/>
    <n v="33635"/>
    <n v="20.27"/>
    <x v="3"/>
  </r>
  <r>
    <n v="899"/>
    <s v="Jordan Berry"/>
    <x v="1"/>
    <n v="0.04"/>
    <n v="90.97"/>
    <n v="28"/>
    <x v="0"/>
    <x v="0"/>
    <x v="1"/>
    <x v="3"/>
    <s v="Jumbo Drum"/>
    <s v="Lexmark Z55se Color Inkjet Printer"/>
    <n v="0.38"/>
    <s v="United States"/>
    <s v="East"/>
    <x v="28"/>
    <s v="Altoona"/>
    <n v="16602"/>
    <x v="11"/>
    <d v="2015-01-13T00:00:00"/>
    <x v="139"/>
    <n v="2"/>
    <n v="191.1"/>
    <n v="86263"/>
    <n v="90.929999999999993"/>
    <x v="3"/>
  </r>
  <r>
    <n v="899"/>
    <s v="Jordan Berry"/>
    <x v="1"/>
    <n v="7.0000000000000007E-2"/>
    <n v="20.34"/>
    <n v="35"/>
    <x v="1"/>
    <x v="0"/>
    <x v="2"/>
    <x v="6"/>
    <s v="Large Box"/>
    <s v="Tennsco Commercial Shelving"/>
    <n v="0.84"/>
    <s v="United States"/>
    <s v="East"/>
    <x v="28"/>
    <s v="Altoona"/>
    <n v="16602"/>
    <x v="11"/>
    <d v="2015-01-13T00:00:00"/>
    <x v="140"/>
    <n v="1"/>
    <n v="28.05"/>
    <n v="86263"/>
    <n v="20.27"/>
    <x v="3"/>
  </r>
  <r>
    <n v="1636"/>
    <s v="Sidney Greenberg"/>
    <x v="1"/>
    <n v="0.04"/>
    <n v="136.97999999999999"/>
    <n v="24.49"/>
    <x v="2"/>
    <x v="2"/>
    <x v="0"/>
    <x v="11"/>
    <s v="Large Box"/>
    <s v="3M Polarizing Task Lamp with Clamp Arm, Light Gray"/>
    <n v="0.59"/>
    <s v="United States"/>
    <s v="West"/>
    <x v="8"/>
    <s v="Salinas"/>
    <n v="93905"/>
    <x v="11"/>
    <d v="2015-01-14T00:00:00"/>
    <x v="141"/>
    <n v="12"/>
    <n v="1634.13"/>
    <n v="89706"/>
    <n v="136.94"/>
    <x v="2"/>
  </r>
  <r>
    <n v="823"/>
    <s v="Christian Albright"/>
    <x v="2"/>
    <n v="0.04"/>
    <n v="6.24"/>
    <n v="5.22"/>
    <x v="1"/>
    <x v="0"/>
    <x v="0"/>
    <x v="11"/>
    <s v="Small Box"/>
    <s v="Eldon Expressions Mahogany Wood Desk Collection"/>
    <n v="0.6"/>
    <s v="United States"/>
    <s v="South"/>
    <x v="34"/>
    <s v="Smyrna"/>
    <n v="37167"/>
    <x v="11"/>
    <d v="2015-01-17T00:00:00"/>
    <x v="142"/>
    <n v="13"/>
    <n v="80.23"/>
    <n v="89257"/>
    <n v="6.2"/>
    <x v="0"/>
  </r>
  <r>
    <n v="824"/>
    <s v="Joann Moser"/>
    <x v="2"/>
    <n v="0.09"/>
    <n v="260.98"/>
    <n v="41.91"/>
    <x v="0"/>
    <x v="0"/>
    <x v="0"/>
    <x v="10"/>
    <s v="Jumbo Box"/>
    <s v="Atlantic Metals Mobile 3-Shelf Bookcases, Custom Colors"/>
    <n v="0.59"/>
    <s v="United States"/>
    <s v="South"/>
    <x v="34"/>
    <s v="Spring Hill"/>
    <n v="37174"/>
    <x v="11"/>
    <d v="2015-01-19T00:00:00"/>
    <x v="143"/>
    <n v="8"/>
    <n v="2044.9"/>
    <n v="89257"/>
    <n v="260.89000000000004"/>
    <x v="0"/>
  </r>
  <r>
    <n v="1424"/>
    <s v="Robyn Zhou"/>
    <x v="2"/>
    <n v="0.05"/>
    <n v="350.99"/>
    <n v="39"/>
    <x v="0"/>
    <x v="2"/>
    <x v="0"/>
    <x v="9"/>
    <s v="Jumbo Drum"/>
    <s v="Global Leather Executive Chair"/>
    <n v="0.55000000000000004"/>
    <s v="United States"/>
    <s v="West"/>
    <x v="3"/>
    <s v="Englewood"/>
    <n v="80112"/>
    <x v="11"/>
    <d v="2015-01-14T00:00:00"/>
    <x v="144"/>
    <n v="3"/>
    <n v="1020.08"/>
    <n v="89448"/>
    <n v="350.94"/>
    <x v="2"/>
  </r>
  <r>
    <n v="1424"/>
    <s v="Robyn Zhou"/>
    <x v="2"/>
    <n v="0"/>
    <n v="8.74"/>
    <n v="1.39"/>
    <x v="1"/>
    <x v="2"/>
    <x v="2"/>
    <x v="15"/>
    <s v="Small Box"/>
    <s v="#10- 4 1/8&quot; x 9 1/2&quot; Recycled Envelopes"/>
    <n v="0.38"/>
    <s v="United States"/>
    <s v="West"/>
    <x v="3"/>
    <s v="Englewood"/>
    <n v="80112"/>
    <x v="11"/>
    <d v="2015-01-16T00:00:00"/>
    <x v="145"/>
    <n v="7"/>
    <n v="65.2"/>
    <n v="89448"/>
    <n v="8.74"/>
    <x v="2"/>
  </r>
  <r>
    <n v="1424"/>
    <s v="Robyn Zhou"/>
    <x v="2"/>
    <n v="0.02"/>
    <n v="1.98"/>
    <n v="0.7"/>
    <x v="1"/>
    <x v="2"/>
    <x v="2"/>
    <x v="14"/>
    <s v="Wrap Bag"/>
    <s v="Brites Rubber Bands, 1 1/2 oz. Box"/>
    <n v="0.83"/>
    <s v="United States"/>
    <s v="West"/>
    <x v="3"/>
    <s v="Englewood"/>
    <n v="80112"/>
    <x v="11"/>
    <d v="2015-01-16T00:00:00"/>
    <x v="146"/>
    <n v="11"/>
    <n v="22.59"/>
    <n v="89448"/>
    <n v="1.96"/>
    <x v="2"/>
  </r>
  <r>
    <n v="2715"/>
    <s v="Becky Farmer"/>
    <x v="2"/>
    <n v="0.01"/>
    <n v="29.89"/>
    <n v="1.99"/>
    <x v="1"/>
    <x v="3"/>
    <x v="1"/>
    <x v="1"/>
    <s v="Small Pack"/>
    <s v="Verbatim DVD-RAM, 5.2GB, Rewritable, Type 1, DS"/>
    <n v="0.5"/>
    <s v="United States"/>
    <s v="Central"/>
    <x v="25"/>
    <s v="Lansing"/>
    <n v="48911"/>
    <x v="11"/>
    <d v="2015-01-16T00:00:00"/>
    <x v="147"/>
    <n v="1"/>
    <n v="31.96"/>
    <n v="88702"/>
    <n v="29.88"/>
    <x v="1"/>
  </r>
  <r>
    <n v="2069"/>
    <s v="Elsie Boykin"/>
    <x v="4"/>
    <n v="0.1"/>
    <n v="40.98"/>
    <n v="6.5"/>
    <x v="1"/>
    <x v="1"/>
    <x v="1"/>
    <x v="1"/>
    <s v="Small Box"/>
    <s v="Targus USB Numeric Keypad"/>
    <n v="0.74"/>
    <s v="United States"/>
    <s v="South"/>
    <x v="32"/>
    <s v="Fort Thomas"/>
    <n v="41075"/>
    <x v="11"/>
    <d v="2015-01-14T00:00:00"/>
    <x v="148"/>
    <n v="3"/>
    <n v="120.34"/>
    <n v="88554"/>
    <n v="40.879999999999995"/>
    <x v="0"/>
  </r>
  <r>
    <n v="750"/>
    <s v="Jordan Wilkinson"/>
    <x v="3"/>
    <n v="0.09"/>
    <n v="27.75"/>
    <n v="19.989999999999998"/>
    <x v="1"/>
    <x v="3"/>
    <x v="2"/>
    <x v="6"/>
    <s v="Small Box"/>
    <s v="Fellowes Super Stor/Drawer®"/>
    <n v="0.67"/>
    <s v="United States"/>
    <s v="South"/>
    <x v="32"/>
    <s v="Florence"/>
    <n v="41042"/>
    <x v="11"/>
    <d v="2015-01-13T00:00:00"/>
    <x v="149"/>
    <n v="10"/>
    <n v="257.52"/>
    <n v="91200"/>
    <n v="27.66"/>
    <x v="0"/>
  </r>
  <r>
    <n v="2489"/>
    <s v="Craig Liu"/>
    <x v="3"/>
    <n v="7.0000000000000007E-2"/>
    <n v="65.989999999999995"/>
    <n v="8.8000000000000007"/>
    <x v="1"/>
    <x v="2"/>
    <x v="1"/>
    <x v="12"/>
    <s v="Small Box"/>
    <s v="6120"/>
    <n v="0.57999999999999996"/>
    <s v="United States"/>
    <s v="West"/>
    <x v="8"/>
    <s v="Concord"/>
    <n v="94521"/>
    <x v="11"/>
    <d v="2015-01-12T00:00:00"/>
    <x v="150"/>
    <n v="9"/>
    <n v="471.66"/>
    <n v="86886"/>
    <n v="65.92"/>
    <x v="2"/>
  </r>
  <r>
    <n v="2490"/>
    <s v="Pauline Finch"/>
    <x v="3"/>
    <n v="0"/>
    <n v="10.01"/>
    <n v="1.99"/>
    <x v="2"/>
    <x v="2"/>
    <x v="1"/>
    <x v="1"/>
    <s v="Small Pack"/>
    <s v="TDK 4.7GB DVD-R"/>
    <n v="0.41"/>
    <s v="United States"/>
    <s v="West"/>
    <x v="8"/>
    <s v="Costa Mesa"/>
    <n v="92627"/>
    <x v="11"/>
    <d v="2015-01-14T00:00:00"/>
    <x v="151"/>
    <n v="11"/>
    <n v="119.86"/>
    <n v="86886"/>
    <n v="10.01"/>
    <x v="2"/>
  </r>
  <r>
    <n v="2491"/>
    <s v="Sean N Boyer"/>
    <x v="3"/>
    <n v="7.0000000000000007E-2"/>
    <n v="65.989999999999995"/>
    <n v="8.8000000000000007"/>
    <x v="1"/>
    <x v="2"/>
    <x v="1"/>
    <x v="12"/>
    <s v="Small Box"/>
    <s v="6120"/>
    <n v="0.57999999999999996"/>
    <s v="United States"/>
    <s v="West"/>
    <x v="8"/>
    <s v="Los Angeles"/>
    <n v="90045"/>
    <x v="11"/>
    <d v="2015-01-12T00:00:00"/>
    <x v="150"/>
    <n v="37"/>
    <n v="1939.03"/>
    <n v="23877"/>
    <n v="65.92"/>
    <x v="2"/>
  </r>
  <r>
    <n v="2491"/>
    <s v="Sean N Boyer"/>
    <x v="3"/>
    <n v="0"/>
    <n v="10.01"/>
    <n v="1.99"/>
    <x v="2"/>
    <x v="2"/>
    <x v="1"/>
    <x v="1"/>
    <s v="Small Pack"/>
    <s v="TDK 4.7GB DVD-R"/>
    <n v="0.41"/>
    <s v="United States"/>
    <s v="West"/>
    <x v="8"/>
    <s v="Los Angeles"/>
    <n v="90045"/>
    <x v="11"/>
    <d v="2015-01-14T00:00:00"/>
    <x v="152"/>
    <n v="42"/>
    <n v="457.63"/>
    <n v="23877"/>
    <n v="10.01"/>
    <x v="2"/>
  </r>
  <r>
    <n v="2338"/>
    <s v="Lynn Hines"/>
    <x v="0"/>
    <n v="0.06"/>
    <n v="2.08"/>
    <n v="5.33"/>
    <x v="1"/>
    <x v="2"/>
    <x v="0"/>
    <x v="11"/>
    <s v="Small Box"/>
    <s v="Eldon® Wave Desk Accessories"/>
    <n v="0.43"/>
    <s v="United States"/>
    <s v="East"/>
    <x v="36"/>
    <s v="College Park"/>
    <n v="20740"/>
    <x v="12"/>
    <d v="2015-01-13T00:00:00"/>
    <x v="153"/>
    <n v="4"/>
    <n v="9.23"/>
    <n v="91480"/>
    <n v="2.02"/>
    <x v="3"/>
  </r>
  <r>
    <n v="510"/>
    <s v="Gregory Rao"/>
    <x v="2"/>
    <n v="0.02"/>
    <n v="48.04"/>
    <n v="5.09"/>
    <x v="1"/>
    <x v="3"/>
    <x v="2"/>
    <x v="7"/>
    <s v="Small Box"/>
    <s v="Xerox 1910"/>
    <n v="0.37"/>
    <s v="United States"/>
    <s v="West"/>
    <x v="8"/>
    <s v="Manteca"/>
    <n v="95336"/>
    <x v="12"/>
    <d v="2015-01-13T00:00:00"/>
    <x v="154"/>
    <n v="3"/>
    <n v="152.54"/>
    <n v="90058"/>
    <n v="48.019999999999996"/>
    <x v="2"/>
  </r>
  <r>
    <n v="570"/>
    <s v="Katharine Bass"/>
    <x v="2"/>
    <n v="0.06"/>
    <n v="7.99"/>
    <n v="5.03"/>
    <x v="1"/>
    <x v="1"/>
    <x v="1"/>
    <x v="12"/>
    <s v="Medium Box"/>
    <s v="Bell Sonecor JB700 Caller ID"/>
    <n v="0.6"/>
    <s v="United States"/>
    <s v="West"/>
    <x v="26"/>
    <s v="Henderson"/>
    <n v="89015"/>
    <x v="12"/>
    <d v="2015-01-13T00:00:00"/>
    <x v="155"/>
    <n v="10"/>
    <n v="65.739999999999995"/>
    <n v="88881"/>
    <n v="7.9300000000000006"/>
    <x v="2"/>
  </r>
  <r>
    <n v="576"/>
    <s v="Gordon Lyon"/>
    <x v="2"/>
    <n v="0.06"/>
    <n v="4.4800000000000004"/>
    <n v="49"/>
    <x v="1"/>
    <x v="3"/>
    <x v="2"/>
    <x v="8"/>
    <s v="Large Box"/>
    <s v="Hoover Portapower™ Portable Vacuum"/>
    <n v="0.6"/>
    <s v="United States"/>
    <s v="West"/>
    <x v="8"/>
    <s v="Pomona"/>
    <n v="91767"/>
    <x v="12"/>
    <d v="2015-01-17T00:00:00"/>
    <x v="156"/>
    <n v="4"/>
    <n v="32.6"/>
    <n v="88645"/>
    <n v="4.4200000000000008"/>
    <x v="2"/>
  </r>
  <r>
    <n v="2369"/>
    <s v="Mike G Hartman"/>
    <x v="2"/>
    <n v="7.0000000000000007E-2"/>
    <n v="5.98"/>
    <n v="5.79"/>
    <x v="1"/>
    <x v="1"/>
    <x v="2"/>
    <x v="7"/>
    <s v="Small Box"/>
    <s v="Xerox 1903"/>
    <n v="0.36"/>
    <s v="United States"/>
    <s v="South"/>
    <x v="12"/>
    <s v="Pembroke Pines"/>
    <n v="33024"/>
    <x v="12"/>
    <d v="2015-01-15T00:00:00"/>
    <x v="157"/>
    <n v="13"/>
    <n v="77.42"/>
    <n v="90408"/>
    <n v="5.91"/>
    <x v="0"/>
  </r>
  <r>
    <n v="3340"/>
    <s v="Phillip Blum"/>
    <x v="4"/>
    <n v="0.08"/>
    <n v="125.99"/>
    <n v="4.2"/>
    <x v="1"/>
    <x v="1"/>
    <x v="1"/>
    <x v="12"/>
    <s v="Small Box"/>
    <s v="i1000plus"/>
    <n v="0.56999999999999995"/>
    <s v="United States"/>
    <s v="West"/>
    <x v="14"/>
    <s v="Troutdale"/>
    <n v="97060"/>
    <x v="12"/>
    <d v="2015-01-14T00:00:00"/>
    <x v="158"/>
    <n v="14"/>
    <n v="1434.51"/>
    <n v="85980"/>
    <n v="125.91"/>
    <x v="2"/>
  </r>
  <r>
    <n v="772"/>
    <s v="Jean Webster"/>
    <x v="0"/>
    <n v="0.08"/>
    <n v="7.77"/>
    <n v="9.23"/>
    <x v="1"/>
    <x v="0"/>
    <x v="2"/>
    <x v="8"/>
    <s v="Small Box"/>
    <s v="Hoover Commercial Soft Guard Upright Vacuum And Disposable Filtration Bags"/>
    <n v="0.57999999999999996"/>
    <s v="United States"/>
    <s v="East"/>
    <x v="28"/>
    <s v="Allentown"/>
    <n v="18103"/>
    <x v="13"/>
    <d v="2015-01-16T00:00:00"/>
    <x v="159"/>
    <n v="7"/>
    <n v="56.44"/>
    <n v="88666"/>
    <n v="7.6899999999999995"/>
    <x v="3"/>
  </r>
  <r>
    <n v="772"/>
    <s v="Jean Webster"/>
    <x v="0"/>
    <n v="0.1"/>
    <n v="18.97"/>
    <n v="9.5399999999999991"/>
    <x v="2"/>
    <x v="0"/>
    <x v="2"/>
    <x v="7"/>
    <s v="Small Box"/>
    <s v="Xerox 1939"/>
    <n v="0.37"/>
    <s v="United States"/>
    <s v="East"/>
    <x v="28"/>
    <s v="Allentown"/>
    <n v="18103"/>
    <x v="13"/>
    <d v="2015-01-16T00:00:00"/>
    <x v="160"/>
    <n v="3"/>
    <n v="56.73"/>
    <n v="88666"/>
    <n v="18.869999999999997"/>
    <x v="3"/>
  </r>
  <r>
    <n v="1636"/>
    <s v="Sidney Greenberg"/>
    <x v="0"/>
    <n v="0.08"/>
    <n v="115.99"/>
    <n v="56.14"/>
    <x v="0"/>
    <x v="2"/>
    <x v="1"/>
    <x v="3"/>
    <s v="Jumbo Drum"/>
    <s v="Hewlett-Packard Deskjet 5550 Color Inkjet Printer"/>
    <n v="0.4"/>
    <s v="United States"/>
    <s v="West"/>
    <x v="8"/>
    <s v="Salinas"/>
    <n v="93905"/>
    <x v="13"/>
    <d v="2015-01-16T00:00:00"/>
    <x v="161"/>
    <n v="5"/>
    <n v="562.92999999999995"/>
    <n v="89704"/>
    <n v="115.91"/>
    <x v="2"/>
  </r>
  <r>
    <n v="1636"/>
    <s v="Sidney Greenberg"/>
    <x v="0"/>
    <n v="0.08"/>
    <n v="4.28"/>
    <n v="0.94"/>
    <x v="1"/>
    <x v="2"/>
    <x v="2"/>
    <x v="2"/>
    <s v="Wrap Bag"/>
    <s v="Newell 336"/>
    <n v="0.56000000000000005"/>
    <s v="United States"/>
    <s v="West"/>
    <x v="8"/>
    <s v="Salinas"/>
    <n v="93905"/>
    <x v="13"/>
    <d v="2015-01-17T00:00:00"/>
    <x v="162"/>
    <n v="7"/>
    <n v="29.18"/>
    <n v="89704"/>
    <n v="4.2"/>
    <x v="2"/>
  </r>
  <r>
    <n v="463"/>
    <s v="Debbie Stevenson"/>
    <x v="2"/>
    <n v="7.0000000000000007E-2"/>
    <n v="165.2"/>
    <n v="19.989999999999998"/>
    <x v="1"/>
    <x v="0"/>
    <x v="2"/>
    <x v="6"/>
    <s v="Small Box"/>
    <s v="Economy Rollaway Files"/>
    <n v="0.59"/>
    <s v="United States"/>
    <s v="West"/>
    <x v="8"/>
    <s v="West Hollywood"/>
    <n v="90069"/>
    <x v="13"/>
    <d v="2015-01-16T00:00:00"/>
    <x v="163"/>
    <n v="7"/>
    <n v="1081.54"/>
    <n v="88061"/>
    <n v="165.13"/>
    <x v="2"/>
  </r>
  <r>
    <n v="3064"/>
    <s v="Clarence Crowder"/>
    <x v="2"/>
    <n v="0.03"/>
    <n v="6.45"/>
    <n v="1.34"/>
    <x v="1"/>
    <x v="1"/>
    <x v="2"/>
    <x v="7"/>
    <s v="Wrap Bag"/>
    <s v="Wirebound Four 2-3/4 x 5 Forms per Page, 400 Sets per Book"/>
    <n v="0.36"/>
    <s v="United States"/>
    <s v="West"/>
    <x v="4"/>
    <s v="Lacey"/>
    <n v="98503"/>
    <x v="13"/>
    <d v="2015-01-19T00:00:00"/>
    <x v="164"/>
    <n v="9"/>
    <n v="56.71"/>
    <n v="88448"/>
    <n v="6.42"/>
    <x v="2"/>
  </r>
  <r>
    <n v="3148"/>
    <s v="Leroy Field"/>
    <x v="4"/>
    <n v="0.06"/>
    <n v="19.989999999999998"/>
    <n v="11.17"/>
    <x v="1"/>
    <x v="3"/>
    <x v="0"/>
    <x v="11"/>
    <s v="Large Box"/>
    <s v="Telescoping Adjustable Floor Lamp"/>
    <n v="0.6"/>
    <s v="United States"/>
    <s v="West"/>
    <x v="37"/>
    <s v="Post Falls"/>
    <n v="83854"/>
    <x v="13"/>
    <d v="2015-01-14T00:00:00"/>
    <x v="165"/>
    <n v="7"/>
    <n v="139.49"/>
    <n v="89716"/>
    <n v="19.93"/>
    <x v="2"/>
  </r>
  <r>
    <n v="3149"/>
    <s v="Harriet Moore"/>
    <x v="4"/>
    <n v="0.06"/>
    <n v="320.98"/>
    <n v="58.95"/>
    <x v="0"/>
    <x v="3"/>
    <x v="0"/>
    <x v="9"/>
    <s v="Jumbo Drum"/>
    <s v="Hon 4070 Series Pagoda™ Round Back Stacking Chairs"/>
    <n v="0.56999999999999995"/>
    <s v="United States"/>
    <s v="West"/>
    <x v="37"/>
    <s v="Rexburg"/>
    <n v="83440"/>
    <x v="13"/>
    <d v="2015-01-16T00:00:00"/>
    <x v="166"/>
    <n v="6"/>
    <n v="1952.43"/>
    <n v="89716"/>
    <n v="320.92"/>
    <x v="2"/>
  </r>
  <r>
    <n v="2820"/>
    <s v="Laurence Simon"/>
    <x v="3"/>
    <n v="0.1"/>
    <n v="22.01"/>
    <n v="5.53"/>
    <x v="1"/>
    <x v="2"/>
    <x v="2"/>
    <x v="2"/>
    <s v="Small Pack"/>
    <s v="Boston 16801 Nautilus™ Battery Pencil Sharpener"/>
    <n v="0.59"/>
    <s v="United States"/>
    <s v="Central"/>
    <x v="6"/>
    <s v="Oakville"/>
    <n v="63129"/>
    <x v="13"/>
    <d v="2015-01-15T00:00:00"/>
    <x v="167"/>
    <n v="14"/>
    <n v="281.75"/>
    <n v="87900"/>
    <n v="21.91"/>
    <x v="1"/>
  </r>
  <r>
    <n v="3225"/>
    <s v="Robyn Crawford"/>
    <x v="3"/>
    <n v="0.1"/>
    <n v="208.16"/>
    <n v="68.02"/>
    <x v="0"/>
    <x v="0"/>
    <x v="2"/>
    <x v="8"/>
    <s v="Jumbo Drum"/>
    <s v="1.7 Cubic Foot Compact &quot;Cube&quot; Office Refrigerators"/>
    <n v="0.57999999999999996"/>
    <s v="United States"/>
    <s v="South"/>
    <x v="34"/>
    <s v="Germantown"/>
    <n v="38138"/>
    <x v="13"/>
    <d v="2015-01-14T00:00:00"/>
    <x v="168"/>
    <n v="4"/>
    <n v="768.81"/>
    <n v="86507"/>
    <n v="208.06"/>
    <x v="0"/>
  </r>
  <r>
    <n v="3226"/>
    <s v="Arthur Gold"/>
    <x v="3"/>
    <n v="7.0000000000000007E-2"/>
    <n v="90.48"/>
    <n v="19.989999999999998"/>
    <x v="1"/>
    <x v="0"/>
    <x v="2"/>
    <x v="15"/>
    <s v="Small Box"/>
    <s v="Tyvek® Side-Opening Peel &amp; Seel® Expanding Envelopes"/>
    <n v="0.4"/>
    <s v="United States"/>
    <s v="South"/>
    <x v="34"/>
    <s v="Hendersonville"/>
    <n v="37075"/>
    <x v="13"/>
    <d v="2015-01-15T00:00:00"/>
    <x v="169"/>
    <n v="2"/>
    <n v="183.39"/>
    <n v="86507"/>
    <n v="90.410000000000011"/>
    <x v="0"/>
  </r>
  <r>
    <n v="3226"/>
    <s v="Arthur Gold"/>
    <x v="3"/>
    <n v="0.01"/>
    <n v="9.48"/>
    <n v="7.29"/>
    <x v="2"/>
    <x v="0"/>
    <x v="0"/>
    <x v="11"/>
    <s v="Small Pack"/>
    <s v="DAX Two-Tone Rosewood/Black Document Frame, Desktop, 5 x 7"/>
    <n v="0.45"/>
    <s v="United States"/>
    <s v="South"/>
    <x v="34"/>
    <s v="Hendersonville"/>
    <n v="37075"/>
    <x v="13"/>
    <d v="2015-01-16T00:00:00"/>
    <x v="170"/>
    <n v="1"/>
    <n v="12.9"/>
    <n v="86507"/>
    <n v="9.4700000000000006"/>
    <x v="0"/>
  </r>
  <r>
    <n v="3226"/>
    <s v="Arthur Gold"/>
    <x v="3"/>
    <n v="0.02"/>
    <n v="4.28"/>
    <n v="0.94"/>
    <x v="1"/>
    <x v="0"/>
    <x v="2"/>
    <x v="2"/>
    <s v="Wrap Bag"/>
    <s v="Newell 336"/>
    <n v="0.56000000000000005"/>
    <s v="United States"/>
    <s v="South"/>
    <x v="34"/>
    <s v="Hendersonville"/>
    <n v="37075"/>
    <x v="13"/>
    <d v="2015-01-15T00:00:00"/>
    <x v="171"/>
    <n v="4"/>
    <n v="17.89"/>
    <n v="86507"/>
    <n v="4.2600000000000007"/>
    <x v="0"/>
  </r>
  <r>
    <n v="152"/>
    <s v="Kent Kerr"/>
    <x v="0"/>
    <n v="0.09"/>
    <n v="2.88"/>
    <n v="0.7"/>
    <x v="1"/>
    <x v="1"/>
    <x v="2"/>
    <x v="2"/>
    <s v="Wrap Bag"/>
    <s v="Newell 335"/>
    <n v="0.56000000000000005"/>
    <s v="United States"/>
    <s v="South"/>
    <x v="34"/>
    <s v="Knoxville"/>
    <n v="37918"/>
    <x v="14"/>
    <d v="2015-01-16T00:00:00"/>
    <x v="172"/>
    <n v="2"/>
    <n v="5.5"/>
    <n v="89520"/>
    <n v="2.79"/>
    <x v="0"/>
  </r>
  <r>
    <n v="2791"/>
    <s v="Dawn Larson"/>
    <x v="0"/>
    <n v="0.09"/>
    <n v="2.88"/>
    <n v="0.7"/>
    <x v="1"/>
    <x v="3"/>
    <x v="2"/>
    <x v="2"/>
    <s v="Wrap Bag"/>
    <s v="Newell 346"/>
    <n v="0.56000000000000005"/>
    <s v="United States"/>
    <s v="Central"/>
    <x v="25"/>
    <s v="Madison Heights"/>
    <n v="48071"/>
    <x v="14"/>
    <d v="2015-01-15T00:00:00"/>
    <x v="173"/>
    <n v="7"/>
    <n v="19.29"/>
    <n v="88758"/>
    <n v="2.79"/>
    <x v="1"/>
  </r>
  <r>
    <n v="428"/>
    <s v="Ernest Barber"/>
    <x v="1"/>
    <n v="0.02"/>
    <n v="15.28"/>
    <n v="1.99"/>
    <x v="1"/>
    <x v="3"/>
    <x v="1"/>
    <x v="1"/>
    <s v="Small Pack"/>
    <s v="Memorex 4.7GB DVD+R, 3/Pack"/>
    <n v="0.42"/>
    <s v="United States"/>
    <s v="West"/>
    <x v="26"/>
    <s v="Carson City"/>
    <n v="89701"/>
    <x v="14"/>
    <d v="2015-01-16T00:00:00"/>
    <x v="174"/>
    <n v="15"/>
    <n v="236.46"/>
    <n v="88479"/>
    <n v="15.26"/>
    <x v="2"/>
  </r>
  <r>
    <n v="428"/>
    <s v="Ernest Barber"/>
    <x v="1"/>
    <n v="0"/>
    <n v="85.99"/>
    <n v="3.3"/>
    <x v="1"/>
    <x v="3"/>
    <x v="1"/>
    <x v="12"/>
    <s v="Small Pack"/>
    <s v="Accessory20"/>
    <n v="0.37"/>
    <s v="United States"/>
    <s v="West"/>
    <x v="26"/>
    <s v="Carson City"/>
    <n v="89701"/>
    <x v="14"/>
    <d v="2015-01-16T00:00:00"/>
    <x v="175"/>
    <n v="1"/>
    <n v="73.819999999999993"/>
    <n v="88479"/>
    <n v="85.99"/>
    <x v="2"/>
  </r>
  <r>
    <n v="1212"/>
    <s v="Eileen Fletcher"/>
    <x v="1"/>
    <n v="0.08"/>
    <n v="4.91"/>
    <n v="4.97"/>
    <x v="1"/>
    <x v="3"/>
    <x v="2"/>
    <x v="5"/>
    <s v="Small Box"/>
    <s v="Pressboard Covers with Storage Hooks, 9 1/2&quot; x 11&quot;, Light Blue"/>
    <n v="0.38"/>
    <s v="United States"/>
    <s v="Central"/>
    <x v="2"/>
    <s v="Gary"/>
    <n v="46404"/>
    <x v="14"/>
    <d v="2015-01-16T00:00:00"/>
    <x v="176"/>
    <n v="12"/>
    <n v="58.95"/>
    <n v="88600"/>
    <n v="4.83"/>
    <x v="1"/>
  </r>
  <r>
    <n v="1212"/>
    <s v="Eileen Fletcher"/>
    <x v="1"/>
    <n v="0.01"/>
    <n v="3499.99"/>
    <n v="24.49"/>
    <x v="1"/>
    <x v="3"/>
    <x v="1"/>
    <x v="4"/>
    <s v="Large Box"/>
    <s v="Canon imageCLASS 2200 Advanced Copier"/>
    <n v="0.37"/>
    <s v="United States"/>
    <s v="Central"/>
    <x v="2"/>
    <s v="Gary"/>
    <n v="46404"/>
    <x v="14"/>
    <d v="2015-01-16T00:00:00"/>
    <x v="177"/>
    <n v="1"/>
    <n v="3672.89"/>
    <n v="88600"/>
    <n v="3499.9799999999996"/>
    <x v="1"/>
  </r>
  <r>
    <n v="1213"/>
    <s v="Jeremy Pratt"/>
    <x v="1"/>
    <n v="0.03"/>
    <n v="5.84"/>
    <n v="1.2"/>
    <x v="1"/>
    <x v="3"/>
    <x v="2"/>
    <x v="2"/>
    <s v="Wrap Bag"/>
    <s v="Newell 312"/>
    <n v="0.55000000000000004"/>
    <s v="United States"/>
    <s v="Central"/>
    <x v="2"/>
    <s v="Granger"/>
    <n v="46530"/>
    <x v="14"/>
    <d v="2015-01-17T00:00:00"/>
    <x v="178"/>
    <n v="2"/>
    <n v="11.74"/>
    <n v="88600"/>
    <n v="5.81"/>
    <x v="1"/>
  </r>
  <r>
    <n v="1632"/>
    <s v="Lori Wolfe"/>
    <x v="1"/>
    <n v="0.08"/>
    <n v="8.09"/>
    <n v="7.96"/>
    <x v="2"/>
    <x v="2"/>
    <x v="0"/>
    <x v="11"/>
    <s v="Small Box"/>
    <s v="6&quot; Cubicle Wall Clock, Black"/>
    <n v="0.49"/>
    <s v="United States"/>
    <s v="South"/>
    <x v="0"/>
    <s v="Hattiesburg"/>
    <n v="39401"/>
    <x v="14"/>
    <d v="2015-01-16T00:00:00"/>
    <x v="179"/>
    <n v="6"/>
    <n v="48.25"/>
    <n v="90530"/>
    <n v="8.01"/>
    <x v="0"/>
  </r>
  <r>
    <n v="3035"/>
    <s v="Tina Evans"/>
    <x v="2"/>
    <n v="0.01"/>
    <n v="4.9800000000000004"/>
    <n v="4.75"/>
    <x v="1"/>
    <x v="2"/>
    <x v="2"/>
    <x v="7"/>
    <s v="Small Box"/>
    <s v="Hammermill CopyPlus Copy Paper (20Lb. and 84 Bright)"/>
    <n v="0.36"/>
    <s v="United States"/>
    <s v="Central"/>
    <x v="10"/>
    <s v="Lombard"/>
    <n v="60148"/>
    <x v="14"/>
    <d v="2015-01-20T00:00:00"/>
    <x v="180"/>
    <n v="10"/>
    <n v="52.93"/>
    <n v="89128"/>
    <n v="4.9700000000000006"/>
    <x v="1"/>
  </r>
  <r>
    <n v="3035"/>
    <s v="Tina Evans"/>
    <x v="2"/>
    <n v="0.04"/>
    <n v="6.35"/>
    <n v="1.02"/>
    <x v="1"/>
    <x v="2"/>
    <x v="2"/>
    <x v="7"/>
    <s v="Wrap Bag"/>
    <s v="Telephone Message Books with Fax/Mobile Section, 5 1/2&quot; x 3 3/16&quot;"/>
    <n v="0.39"/>
    <s v="United States"/>
    <s v="Central"/>
    <x v="10"/>
    <s v="Lombard"/>
    <n v="60148"/>
    <x v="14"/>
    <d v="2015-01-20T00:00:00"/>
    <x v="181"/>
    <n v="12"/>
    <n v="75.61"/>
    <n v="89128"/>
    <n v="6.31"/>
    <x v="1"/>
  </r>
  <r>
    <n v="145"/>
    <s v="Rhonda Ivey"/>
    <x v="4"/>
    <n v="0.06"/>
    <n v="7.04"/>
    <n v="2.17"/>
    <x v="1"/>
    <x v="0"/>
    <x v="2"/>
    <x v="7"/>
    <s v="Wrap Bag"/>
    <s v="Wirebound Message Books, 2 7/8&quot; x 5&quot;, 3 Forms per Page"/>
    <n v="0.38"/>
    <s v="United States"/>
    <s v="East"/>
    <x v="28"/>
    <s v="West Mifflin"/>
    <n v="15122"/>
    <x v="14"/>
    <d v="2015-01-17T00:00:00"/>
    <x v="182"/>
    <n v="2"/>
    <n v="14.65"/>
    <n v="91086"/>
    <n v="6.98"/>
    <x v="3"/>
  </r>
  <r>
    <n v="1402"/>
    <s v="Wesley Tate"/>
    <x v="3"/>
    <n v="0"/>
    <n v="8.6"/>
    <n v="6.19"/>
    <x v="1"/>
    <x v="3"/>
    <x v="2"/>
    <x v="5"/>
    <s v="Small Box"/>
    <s v="Avery Printable Repositionable Plastic Tabs"/>
    <n v="0.38"/>
    <s v="United States"/>
    <s v="Central"/>
    <x v="10"/>
    <s v="Chicago"/>
    <n v="60653"/>
    <x v="14"/>
    <d v="2015-01-15T00:00:00"/>
    <x v="183"/>
    <n v="48"/>
    <n v="447.89"/>
    <n v="37729"/>
    <n v="8.6"/>
    <x v="1"/>
  </r>
  <r>
    <n v="1405"/>
    <s v="Crystal Floyd"/>
    <x v="3"/>
    <n v="0"/>
    <n v="8.6"/>
    <n v="6.19"/>
    <x v="1"/>
    <x v="3"/>
    <x v="2"/>
    <x v="5"/>
    <s v="Small Box"/>
    <s v="Avery Printable Repositionable Plastic Tabs"/>
    <n v="0.38"/>
    <s v="United States"/>
    <s v="Central"/>
    <x v="25"/>
    <s v="Battle Creek"/>
    <n v="49017"/>
    <x v="14"/>
    <d v="2015-01-15T00:00:00"/>
    <x v="184"/>
    <n v="12"/>
    <n v="111.97"/>
    <n v="86144"/>
    <n v="8.6"/>
    <x v="1"/>
  </r>
  <r>
    <n v="288"/>
    <s v="Patricia Cole Blair"/>
    <x v="0"/>
    <n v="0.09"/>
    <n v="28.48"/>
    <n v="1.99"/>
    <x v="1"/>
    <x v="0"/>
    <x v="1"/>
    <x v="1"/>
    <s v="Small Pack"/>
    <s v="Memorex 4.7GB DVD+RW, 3/Pack"/>
    <n v="0.4"/>
    <s v="United States"/>
    <s v="Central"/>
    <x v="38"/>
    <s v="Wichita"/>
    <n v="67212"/>
    <x v="15"/>
    <d v="2015-01-19T00:00:00"/>
    <x v="185"/>
    <n v="7"/>
    <n v="192.3"/>
    <n v="89762"/>
    <n v="28.39"/>
    <x v="1"/>
  </r>
  <r>
    <n v="288"/>
    <s v="Patricia Cole Blair"/>
    <x v="0"/>
    <n v="0.08"/>
    <n v="65.989999999999995"/>
    <n v="4.99"/>
    <x v="2"/>
    <x v="0"/>
    <x v="1"/>
    <x v="12"/>
    <s v="Small Box"/>
    <s v="MicroTAC 650"/>
    <n v="0.57999999999999996"/>
    <s v="United States"/>
    <s v="Central"/>
    <x v="38"/>
    <s v="Wichita"/>
    <n v="67212"/>
    <x v="15"/>
    <d v="2015-01-18T00:00:00"/>
    <x v="186"/>
    <n v="14"/>
    <n v="748.1"/>
    <n v="89762"/>
    <n v="65.91"/>
    <x v="1"/>
  </r>
  <r>
    <n v="1603"/>
    <s v="Alex Watkins"/>
    <x v="0"/>
    <n v="0.09"/>
    <n v="2.1800000000000002"/>
    <n v="0.78"/>
    <x v="1"/>
    <x v="0"/>
    <x v="2"/>
    <x v="14"/>
    <s v="Wrap Bag"/>
    <s v="Stockwell Push Pins"/>
    <n v="0.52"/>
    <s v="United States"/>
    <s v="East"/>
    <x v="11"/>
    <s v="Woodmere"/>
    <n v="11598"/>
    <x v="15"/>
    <d v="2015-01-18T00:00:00"/>
    <x v="187"/>
    <n v="9"/>
    <n v="19.12"/>
    <n v="89679"/>
    <n v="2.0900000000000003"/>
    <x v="3"/>
  </r>
  <r>
    <n v="1603"/>
    <s v="Alex Watkins"/>
    <x v="0"/>
    <n v="0.05"/>
    <n v="179.29"/>
    <n v="29.21"/>
    <x v="0"/>
    <x v="0"/>
    <x v="0"/>
    <x v="0"/>
    <s v="Jumbo Box"/>
    <s v="Bevis Round Conference Table Top, X-Base"/>
    <n v="0.76"/>
    <s v="United States"/>
    <s v="East"/>
    <x v="11"/>
    <s v="Woodmere"/>
    <n v="11598"/>
    <x v="15"/>
    <d v="2015-01-18T00:00:00"/>
    <x v="188"/>
    <n v="1"/>
    <n v="186.64"/>
    <n v="89679"/>
    <n v="179.23999999999998"/>
    <x v="3"/>
  </r>
  <r>
    <n v="2924"/>
    <s v="Courtney Nelson"/>
    <x v="0"/>
    <n v="0.02"/>
    <n v="110.98"/>
    <n v="13.99"/>
    <x v="1"/>
    <x v="1"/>
    <x v="0"/>
    <x v="11"/>
    <s v="Medium Box"/>
    <s v="Rubbermaid ClusterMat Chairmats, Mat Size- 66&quot; x 60&quot;, Lip 20&quot; x 11&quot; -90 Degree Angle"/>
    <n v="0.69"/>
    <s v="United States"/>
    <s v="East"/>
    <x v="36"/>
    <s v="Laurel"/>
    <n v="20707"/>
    <x v="15"/>
    <d v="2015-01-18T00:00:00"/>
    <x v="189"/>
    <n v="2"/>
    <n v="226.53"/>
    <n v="86591"/>
    <n v="110.96000000000001"/>
    <x v="3"/>
  </r>
  <r>
    <n v="2924"/>
    <s v="Courtney Nelson"/>
    <x v="0"/>
    <n v="0.01"/>
    <n v="8.01"/>
    <n v="2.87"/>
    <x v="1"/>
    <x v="1"/>
    <x v="2"/>
    <x v="7"/>
    <s v="Wrap Bag"/>
    <s v="TOPS Money Receipt Book, Consecutively Numbered in Red,"/>
    <n v="0.4"/>
    <s v="United States"/>
    <s v="East"/>
    <x v="36"/>
    <s v="Laurel"/>
    <n v="20707"/>
    <x v="15"/>
    <d v="2015-01-18T00:00:00"/>
    <x v="190"/>
    <n v="8"/>
    <n v="68.650000000000006"/>
    <n v="86591"/>
    <n v="8"/>
    <x v="3"/>
  </r>
  <r>
    <n v="202"/>
    <s v="Max Small"/>
    <x v="1"/>
    <n v="0.03"/>
    <n v="7.37"/>
    <n v="5.53"/>
    <x v="1"/>
    <x v="3"/>
    <x v="1"/>
    <x v="1"/>
    <s v="Small Pack"/>
    <s v="Imation 3.5&quot; Unformatted DS/HD Diskettes, 10/Box"/>
    <n v="0.69"/>
    <s v="United States"/>
    <s v="Central"/>
    <x v="19"/>
    <s v="Bartlesville"/>
    <n v="74006"/>
    <x v="15"/>
    <d v="2015-01-18T00:00:00"/>
    <x v="191"/>
    <n v="11"/>
    <n v="85.79"/>
    <n v="88972"/>
    <n v="7.34"/>
    <x v="1"/>
  </r>
  <r>
    <n v="665"/>
    <s v="Miriam Mueller"/>
    <x v="2"/>
    <n v="0.04"/>
    <n v="22.72"/>
    <n v="8.99"/>
    <x v="1"/>
    <x v="3"/>
    <x v="0"/>
    <x v="11"/>
    <s v="Small Pack"/>
    <s v="Executive Impressions 14&quot; Two-Color Numerals Wall Clock"/>
    <n v="0.44"/>
    <s v="United States"/>
    <s v="South"/>
    <x v="34"/>
    <s v="Murfreesboro"/>
    <n v="37130"/>
    <x v="15"/>
    <d v="2015-01-20T00:00:00"/>
    <x v="192"/>
    <n v="9"/>
    <n v="202.41"/>
    <n v="88677"/>
    <n v="22.68"/>
    <x v="0"/>
  </r>
  <r>
    <n v="667"/>
    <s v="Allison Kirby"/>
    <x v="2"/>
    <n v="0.04"/>
    <n v="22.72"/>
    <n v="8.99"/>
    <x v="1"/>
    <x v="3"/>
    <x v="0"/>
    <x v="11"/>
    <s v="Small Pack"/>
    <s v="Executive Impressions 14&quot; Two-Color Numerals Wall Clock"/>
    <n v="0.44"/>
    <s v="United States"/>
    <s v="Central"/>
    <x v="18"/>
    <s v="Dallas"/>
    <n v="75203"/>
    <x v="15"/>
    <d v="2015-01-20T00:00:00"/>
    <x v="193"/>
    <n v="37"/>
    <n v="832.14"/>
    <n v="22147"/>
    <n v="22.68"/>
    <x v="1"/>
  </r>
  <r>
    <n v="3385"/>
    <s v="Daniel Richmond"/>
    <x v="2"/>
    <n v="0.04"/>
    <n v="2.98"/>
    <n v="2.0299999999999998"/>
    <x v="2"/>
    <x v="3"/>
    <x v="2"/>
    <x v="2"/>
    <s v="Wrap Bag"/>
    <s v="Premium Writing Pencils, Soft, #2 by Central Association for the Blind"/>
    <n v="0.56999999999999995"/>
    <s v="United States"/>
    <s v="East"/>
    <x v="27"/>
    <s v="Boardman"/>
    <n v="44512"/>
    <x v="15"/>
    <d v="2015-01-16T00:00:00"/>
    <x v="194"/>
    <n v="5"/>
    <n v="15.7"/>
    <n v="88745"/>
    <n v="2.94"/>
    <x v="3"/>
  </r>
  <r>
    <n v="3385"/>
    <s v="Daniel Richmond"/>
    <x v="2"/>
    <n v="0.01"/>
    <n v="125.99"/>
    <n v="8.99"/>
    <x v="1"/>
    <x v="3"/>
    <x v="1"/>
    <x v="12"/>
    <s v="Small Box"/>
    <s v="M70"/>
    <n v="0.59"/>
    <s v="United States"/>
    <s v="East"/>
    <x v="27"/>
    <s v="Boardman"/>
    <n v="44512"/>
    <x v="15"/>
    <d v="2015-01-21T00:00:00"/>
    <x v="195"/>
    <n v="6"/>
    <n v="680.65"/>
    <n v="88745"/>
    <n v="125.97999999999999"/>
    <x v="3"/>
  </r>
  <r>
    <n v="1697"/>
    <s v="Holly Osborne"/>
    <x v="4"/>
    <n v="0"/>
    <n v="13.43"/>
    <n v="5.5"/>
    <x v="1"/>
    <x v="2"/>
    <x v="2"/>
    <x v="6"/>
    <s v="Small Box"/>
    <s v="Fellowes Personal Hanging Folder Files, Navy"/>
    <n v="0.56999999999999995"/>
    <s v="United States"/>
    <s v="South"/>
    <x v="1"/>
    <s v="Hot Springs"/>
    <n v="71901"/>
    <x v="15"/>
    <d v="2015-01-17T00:00:00"/>
    <x v="196"/>
    <n v="9"/>
    <n v="129.54"/>
    <n v="86338"/>
    <n v="13.43"/>
    <x v="0"/>
  </r>
  <r>
    <n v="3133"/>
    <s v="Kristine Singleton"/>
    <x v="4"/>
    <n v="0.1"/>
    <n v="5.81"/>
    <n v="8.49"/>
    <x v="1"/>
    <x v="3"/>
    <x v="2"/>
    <x v="5"/>
    <s v="Small Box"/>
    <s v="Fellowes Black Plastic Comb Bindings"/>
    <n v="0.39"/>
    <s v="United States"/>
    <s v="Central"/>
    <x v="10"/>
    <s v="Naperville"/>
    <n v="60540"/>
    <x v="15"/>
    <d v="2015-01-17T00:00:00"/>
    <x v="197"/>
    <n v="12"/>
    <n v="64.959999999999994"/>
    <n v="86789"/>
    <n v="5.71"/>
    <x v="1"/>
  </r>
  <r>
    <n v="3133"/>
    <s v="Kristine Singleton"/>
    <x v="4"/>
    <n v="0.03"/>
    <n v="1.81"/>
    <n v="0.75"/>
    <x v="1"/>
    <x v="3"/>
    <x v="2"/>
    <x v="14"/>
    <s v="Wrap Bag"/>
    <s v="Assorted Color Push Pins"/>
    <n v="0.52"/>
    <s v="United States"/>
    <s v="Central"/>
    <x v="10"/>
    <s v="Naperville"/>
    <n v="60540"/>
    <x v="15"/>
    <d v="2015-01-17T00:00:00"/>
    <x v="198"/>
    <n v="10"/>
    <n v="19.14"/>
    <n v="86789"/>
    <n v="1.78"/>
    <x v="1"/>
  </r>
  <r>
    <n v="3036"/>
    <s v="Edith Reynolds"/>
    <x v="3"/>
    <n v="0.02"/>
    <n v="12.99"/>
    <n v="14.37"/>
    <x v="1"/>
    <x v="2"/>
    <x v="0"/>
    <x v="11"/>
    <s v="Large Box"/>
    <s v="Tensor &quot;Hersey Kiss&quot; Styled Floor Lamp"/>
    <n v="0.73"/>
    <s v="United States"/>
    <s v="Central"/>
    <x v="39"/>
    <s v="Mandan"/>
    <n v="58554"/>
    <x v="15"/>
    <d v="2015-01-18T00:00:00"/>
    <x v="199"/>
    <n v="5"/>
    <n v="67.64"/>
    <n v="89129"/>
    <n v="12.97"/>
    <x v="1"/>
  </r>
  <r>
    <n v="3036"/>
    <s v="Edith Reynolds"/>
    <x v="3"/>
    <n v="0.05"/>
    <n v="35.44"/>
    <n v="7.5"/>
    <x v="1"/>
    <x v="2"/>
    <x v="2"/>
    <x v="7"/>
    <s v="Small Box"/>
    <s v="Xerox 1906"/>
    <n v="0.38"/>
    <s v="United States"/>
    <s v="Central"/>
    <x v="39"/>
    <s v="Mandan"/>
    <n v="58554"/>
    <x v="15"/>
    <d v="2015-01-18T00:00:00"/>
    <x v="200"/>
    <n v="7"/>
    <n v="240.42"/>
    <n v="89129"/>
    <n v="35.39"/>
    <x v="1"/>
  </r>
  <r>
    <n v="3036"/>
    <s v="Edith Reynolds"/>
    <x v="3"/>
    <n v="0.02"/>
    <n v="12.98"/>
    <n v="3.14"/>
    <x v="1"/>
    <x v="2"/>
    <x v="2"/>
    <x v="16"/>
    <s v="Small Pack"/>
    <s v="Acme® 8&quot; Straight Scissors"/>
    <n v="0.6"/>
    <s v="United States"/>
    <s v="Central"/>
    <x v="39"/>
    <s v="Mandan"/>
    <n v="58554"/>
    <x v="15"/>
    <d v="2015-01-19T00:00:00"/>
    <x v="201"/>
    <n v="14"/>
    <n v="184.4"/>
    <n v="89129"/>
    <n v="12.96"/>
    <x v="1"/>
  </r>
  <r>
    <n v="592"/>
    <s v="Eva Silverman"/>
    <x v="0"/>
    <n v="0.08"/>
    <n v="30.53"/>
    <n v="19.989999999999998"/>
    <x v="1"/>
    <x v="0"/>
    <x v="2"/>
    <x v="13"/>
    <s v="Small Box"/>
    <s v="Avery 4027 File Folder Labels for Dot Matrix Printers, 5000 Labels per Box, White"/>
    <n v="0.39"/>
    <s v="United States"/>
    <s v="Central"/>
    <x v="10"/>
    <s v="Wilmette"/>
    <n v="60091"/>
    <x v="16"/>
    <d v="2015-01-17T00:00:00"/>
    <x v="202"/>
    <n v="10"/>
    <n v="285.87"/>
    <n v="86307"/>
    <n v="30.450000000000003"/>
    <x v="1"/>
  </r>
  <r>
    <n v="593"/>
    <s v="Joel Huffman"/>
    <x v="0"/>
    <n v="0.01"/>
    <n v="1.68"/>
    <n v="1.57"/>
    <x v="1"/>
    <x v="0"/>
    <x v="2"/>
    <x v="2"/>
    <s v="Wrap Bag"/>
    <s v="Newell 323"/>
    <n v="0.59"/>
    <s v="United States"/>
    <s v="Central"/>
    <x v="10"/>
    <s v="Woodridge"/>
    <n v="60517"/>
    <x v="16"/>
    <d v="2015-01-19T00:00:00"/>
    <x v="203"/>
    <n v="12"/>
    <n v="20.37"/>
    <n v="86307"/>
    <n v="1.67"/>
    <x v="1"/>
  </r>
  <r>
    <n v="1531"/>
    <s v="Jon Ayers"/>
    <x v="0"/>
    <n v="7.0000000000000007E-2"/>
    <n v="4.91"/>
    <n v="0.5"/>
    <x v="1"/>
    <x v="1"/>
    <x v="2"/>
    <x v="13"/>
    <s v="Small Box"/>
    <s v="Avery 508"/>
    <n v="0.36"/>
    <s v="United States"/>
    <s v="South"/>
    <x v="12"/>
    <s v="Palm Coast"/>
    <n v="32137"/>
    <x v="16"/>
    <d v="2015-01-18T00:00:00"/>
    <x v="204"/>
    <n v="6"/>
    <n v="28.22"/>
    <n v="88852"/>
    <n v="4.84"/>
    <x v="0"/>
  </r>
  <r>
    <n v="210"/>
    <s v="Floyd Dale"/>
    <x v="2"/>
    <n v="0.05"/>
    <n v="1.86"/>
    <n v="2.58"/>
    <x v="1"/>
    <x v="2"/>
    <x v="2"/>
    <x v="14"/>
    <s v="Wrap Bag"/>
    <s v="Super Bands, 12/Pack"/>
    <n v="0.82"/>
    <s v="United States"/>
    <s v="East"/>
    <x v="11"/>
    <s v="Troy"/>
    <n v="12180"/>
    <x v="16"/>
    <d v="2015-01-21T00:00:00"/>
    <x v="205"/>
    <n v="9"/>
    <n v="17.61"/>
    <n v="85965"/>
    <n v="1.81"/>
    <x v="3"/>
  </r>
  <r>
    <n v="366"/>
    <s v="Patrick Rosenthal"/>
    <x v="4"/>
    <n v="0.05"/>
    <n v="328.14"/>
    <n v="91.05"/>
    <x v="0"/>
    <x v="0"/>
    <x v="2"/>
    <x v="8"/>
    <s v="Jumbo Drum"/>
    <s v="Sanyo Counter Height Refrigerator with Crisper, 3.6 Cubic Foot, Stainless Steel/Black"/>
    <n v="0.56999999999999995"/>
    <s v="United States"/>
    <s v="East"/>
    <x v="40"/>
    <s v="Cranston"/>
    <n v="2910"/>
    <x v="16"/>
    <d v="2015-01-19T00:00:00"/>
    <x v="206"/>
    <n v="6"/>
    <n v="1967.98"/>
    <n v="87347"/>
    <n v="328.09"/>
    <x v="3"/>
  </r>
  <r>
    <n v="744"/>
    <s v="Joy Maxwell"/>
    <x v="4"/>
    <n v="0.03"/>
    <n v="119.99"/>
    <n v="56.14"/>
    <x v="0"/>
    <x v="1"/>
    <x v="1"/>
    <x v="3"/>
    <s v="Jumbo Box"/>
    <s v="Hewlett-Packard 2600DN Business Color Inkjet Printer"/>
    <n v="0.39"/>
    <s v="United States"/>
    <s v="West"/>
    <x v="41"/>
    <s v="Oro Valley"/>
    <n v="85737"/>
    <x v="16"/>
    <d v="2015-01-19T00:00:00"/>
    <x v="207"/>
    <n v="13"/>
    <n v="1545.58"/>
    <n v="87726"/>
    <n v="119.96"/>
    <x v="2"/>
  </r>
  <r>
    <n v="745"/>
    <s v="Mary Page"/>
    <x v="4"/>
    <n v="0.05"/>
    <n v="115.79"/>
    <n v="1.99"/>
    <x v="1"/>
    <x v="1"/>
    <x v="1"/>
    <x v="1"/>
    <s v="Small Pack"/>
    <s v="Verbatim DVD-R, 4.7GB, Spindle, WE, Blank, Ink Jet/Thermal, 20/Spindle"/>
    <n v="0.49"/>
    <s v="United States"/>
    <s v="West"/>
    <x v="41"/>
    <s v="Peoria"/>
    <n v="85345"/>
    <x v="16"/>
    <d v="2015-01-19T00:00:00"/>
    <x v="208"/>
    <n v="3"/>
    <n v="353.1"/>
    <n v="87726"/>
    <n v="115.74000000000001"/>
    <x v="2"/>
  </r>
  <r>
    <n v="1702"/>
    <s v="Sandra Berry"/>
    <x v="4"/>
    <n v="0.05"/>
    <n v="14.81"/>
    <n v="13.32"/>
    <x v="1"/>
    <x v="2"/>
    <x v="2"/>
    <x v="8"/>
    <s v="Small Box"/>
    <s v="Holmes Replacement Filter for HEPA Air Cleaner, Large Room"/>
    <n v="0.43"/>
    <s v="United States"/>
    <s v="South"/>
    <x v="0"/>
    <s v="Meridian"/>
    <n v="39301"/>
    <x v="16"/>
    <d v="2015-01-20T00:00:00"/>
    <x v="209"/>
    <n v="3"/>
    <n v="45.28"/>
    <n v="90473"/>
    <n v="14.76"/>
    <x v="0"/>
  </r>
  <r>
    <n v="1702"/>
    <s v="Sandra Berry"/>
    <x v="4"/>
    <n v="0.05"/>
    <n v="4.2"/>
    <n v="2.2599999999999998"/>
    <x v="2"/>
    <x v="2"/>
    <x v="2"/>
    <x v="7"/>
    <s v="Wrap Bag"/>
    <s v="Important Message Pads, 50 4-1/4 x 5-1/2 Forms per Pad"/>
    <n v="0.36"/>
    <s v="United States"/>
    <s v="South"/>
    <x v="0"/>
    <s v="Meridian"/>
    <n v="39301"/>
    <x v="16"/>
    <d v="2015-01-19T00:00:00"/>
    <x v="210"/>
    <n v="3"/>
    <n v="13.57"/>
    <n v="90473"/>
    <n v="4.1500000000000004"/>
    <x v="0"/>
  </r>
  <r>
    <n v="1708"/>
    <s v="Lillian Day"/>
    <x v="4"/>
    <n v="0.05"/>
    <n v="5.68"/>
    <n v="1.39"/>
    <x v="1"/>
    <x v="0"/>
    <x v="2"/>
    <x v="15"/>
    <s v="Small Box"/>
    <s v="Staples Standard Envelopes"/>
    <n v="0.38"/>
    <s v="United States"/>
    <s v="East"/>
    <x v="27"/>
    <s v="Shaker Heights"/>
    <n v="44118"/>
    <x v="16"/>
    <d v="2015-01-18T00:00:00"/>
    <x v="211"/>
    <n v="10"/>
    <n v="55.48"/>
    <n v="88781"/>
    <n v="5.63"/>
    <x v="3"/>
  </r>
  <r>
    <n v="1719"/>
    <s v="Russell W Melton"/>
    <x v="4"/>
    <n v="0.06"/>
    <n v="16.48"/>
    <n v="1.99"/>
    <x v="1"/>
    <x v="3"/>
    <x v="1"/>
    <x v="1"/>
    <s v="Small Pack"/>
    <s v="Maxell DVD-RAM Discs"/>
    <n v="0.42"/>
    <s v="United States"/>
    <s v="South"/>
    <x v="16"/>
    <s v="Northport"/>
    <n v="35473"/>
    <x v="16"/>
    <d v="2015-01-19T00:00:00"/>
    <x v="212"/>
    <n v="8"/>
    <n v="128.13"/>
    <n v="90786"/>
    <n v="16.420000000000002"/>
    <x v="0"/>
  </r>
  <r>
    <n v="1873"/>
    <s v="Lisa Kim"/>
    <x v="4"/>
    <n v="0.03"/>
    <n v="90.48"/>
    <n v="19.989999999999998"/>
    <x v="1"/>
    <x v="3"/>
    <x v="2"/>
    <x v="15"/>
    <s v="Small Box"/>
    <s v="Tyvek® Side-Opening Peel &amp; Seel® Expanding Envelopes"/>
    <n v="0.4"/>
    <s v="United States"/>
    <s v="South"/>
    <x v="12"/>
    <s v="Palm Beach Gardens"/>
    <n v="33403"/>
    <x v="16"/>
    <d v="2015-01-19T00:00:00"/>
    <x v="213"/>
    <n v="1"/>
    <n v="99.69"/>
    <n v="90099"/>
    <n v="90.45"/>
    <x v="0"/>
  </r>
  <r>
    <n v="1873"/>
    <s v="Lisa Kim"/>
    <x v="4"/>
    <n v="0.06"/>
    <n v="22.84"/>
    <n v="8.18"/>
    <x v="1"/>
    <x v="3"/>
    <x v="2"/>
    <x v="7"/>
    <s v="Small Box"/>
    <s v="Xerox 1991"/>
    <n v="0.39"/>
    <s v="United States"/>
    <s v="South"/>
    <x v="12"/>
    <s v="Palm Beach Gardens"/>
    <n v="33403"/>
    <x v="16"/>
    <d v="2015-01-17T00:00:00"/>
    <x v="214"/>
    <n v="7"/>
    <n v="152.49"/>
    <n v="90099"/>
    <n v="22.78"/>
    <x v="0"/>
  </r>
  <r>
    <n v="2579"/>
    <s v="Marshall Sutherland"/>
    <x v="4"/>
    <n v="7.0000000000000007E-2"/>
    <n v="1.76"/>
    <n v="4.8600000000000003"/>
    <x v="1"/>
    <x v="2"/>
    <x v="0"/>
    <x v="11"/>
    <s v="Small Box"/>
    <s v="Regeneration Desk Collection"/>
    <n v="0.41"/>
    <s v="United States"/>
    <s v="South"/>
    <x v="16"/>
    <s v="Phenix City"/>
    <n v="36869"/>
    <x v="16"/>
    <d v="2015-01-17T00:00:00"/>
    <x v="215"/>
    <n v="15"/>
    <n v="26.01"/>
    <n v="88297"/>
    <n v="1.69"/>
    <x v="0"/>
  </r>
  <r>
    <n v="2618"/>
    <s v="Amy Hamrick Melvin"/>
    <x v="4"/>
    <n v="0.1"/>
    <n v="7.64"/>
    <n v="1.39"/>
    <x v="1"/>
    <x v="3"/>
    <x v="2"/>
    <x v="15"/>
    <s v="Small Box"/>
    <s v="Security-Tint Envelopes"/>
    <n v="0.36"/>
    <s v="United States"/>
    <s v="East"/>
    <x v="11"/>
    <s v="New York City"/>
    <n v="10004"/>
    <x v="16"/>
    <d v="2015-01-19T00:00:00"/>
    <x v="216"/>
    <n v="18"/>
    <n v="130.11000000000001"/>
    <n v="46884"/>
    <n v="7.54"/>
    <x v="3"/>
  </r>
  <r>
    <n v="2618"/>
    <s v="Amy Hamrick Melvin"/>
    <x v="4"/>
    <n v="0"/>
    <n v="125.99"/>
    <n v="2.5"/>
    <x v="1"/>
    <x v="3"/>
    <x v="1"/>
    <x v="12"/>
    <s v="Small Box"/>
    <s v="6162"/>
    <n v="0.59"/>
    <s v="United States"/>
    <s v="East"/>
    <x v="11"/>
    <s v="New York City"/>
    <n v="10004"/>
    <x v="16"/>
    <d v="2015-01-19T00:00:00"/>
    <x v="217"/>
    <n v="3"/>
    <n v="337.34"/>
    <n v="46884"/>
    <n v="125.99"/>
    <x v="3"/>
  </r>
  <r>
    <n v="2618"/>
    <s v="Amy Hamrick Melvin"/>
    <x v="4"/>
    <n v="0.1"/>
    <n v="11.55"/>
    <n v="2.36"/>
    <x v="1"/>
    <x v="3"/>
    <x v="2"/>
    <x v="2"/>
    <s v="Wrap Bag"/>
    <s v="Newell 309"/>
    <n v="0.55000000000000004"/>
    <s v="United States"/>
    <s v="East"/>
    <x v="11"/>
    <s v="New York City"/>
    <n v="10004"/>
    <x v="16"/>
    <d v="2015-01-18T00:00:00"/>
    <x v="218"/>
    <n v="25"/>
    <n v="280.43"/>
    <n v="46884"/>
    <n v="11.450000000000001"/>
    <x v="3"/>
  </r>
  <r>
    <n v="2628"/>
    <s v="Danielle P Rao"/>
    <x v="4"/>
    <n v="0.02"/>
    <n v="30.53"/>
    <n v="19.989999999999998"/>
    <x v="2"/>
    <x v="3"/>
    <x v="2"/>
    <x v="13"/>
    <s v="Small Box"/>
    <s v="Avery 4027 File Folder Labels for Dot Matrix Printers, 5000 Labels per Box, White"/>
    <n v="0.39"/>
    <s v="United States"/>
    <s v="Central"/>
    <x v="19"/>
    <s v="Moore"/>
    <n v="73160"/>
    <x v="16"/>
    <d v="2015-01-19T00:00:00"/>
    <x v="219"/>
    <n v="14"/>
    <n v="448.47"/>
    <n v="85916"/>
    <n v="30.51"/>
    <x v="1"/>
  </r>
  <r>
    <n v="526"/>
    <s v="April Hu"/>
    <x v="3"/>
    <n v="0"/>
    <n v="1.88"/>
    <n v="1.49"/>
    <x v="1"/>
    <x v="2"/>
    <x v="2"/>
    <x v="5"/>
    <s v="Small Box"/>
    <s v="Staples® General Use 3-Ring Binders"/>
    <n v="0.37"/>
    <s v="United States"/>
    <s v="West"/>
    <x v="41"/>
    <s v="Mesa"/>
    <n v="85204"/>
    <x v="16"/>
    <d v="2015-01-18T00:00:00"/>
    <x v="220"/>
    <n v="13"/>
    <n v="25.39"/>
    <n v="90027"/>
    <n v="1.88"/>
    <x v="2"/>
  </r>
  <r>
    <n v="526"/>
    <s v="April Hu"/>
    <x v="3"/>
    <n v="0.06"/>
    <n v="5.78"/>
    <n v="5.67"/>
    <x v="1"/>
    <x v="2"/>
    <x v="2"/>
    <x v="7"/>
    <s v="Small Box"/>
    <s v="Xerox 1978"/>
    <n v="0.36"/>
    <s v="United States"/>
    <s v="West"/>
    <x v="41"/>
    <s v="Mesa"/>
    <n v="85204"/>
    <x v="16"/>
    <d v="2015-01-18T00:00:00"/>
    <x v="221"/>
    <n v="15"/>
    <n v="87.27"/>
    <n v="90027"/>
    <n v="5.7200000000000006"/>
    <x v="2"/>
  </r>
  <r>
    <n v="2059"/>
    <s v="Nathan Newton"/>
    <x v="3"/>
    <n v="0.09"/>
    <n v="28.48"/>
    <n v="1.99"/>
    <x v="1"/>
    <x v="3"/>
    <x v="1"/>
    <x v="1"/>
    <s v="Small Pack"/>
    <s v="Memorex 4.7GB DVD+RW, 3/Pack"/>
    <n v="0.4"/>
    <s v="United States"/>
    <s v="South"/>
    <x v="9"/>
    <s v="High Point"/>
    <n v="27260"/>
    <x v="16"/>
    <d v="2015-01-18T00:00:00"/>
    <x v="222"/>
    <n v="13"/>
    <n v="336.92"/>
    <n v="88039"/>
    <n v="28.39"/>
    <x v="0"/>
  </r>
  <r>
    <n v="2725"/>
    <s v="Katharine Hudson"/>
    <x v="3"/>
    <n v="0.05"/>
    <n v="28.15"/>
    <n v="6.17"/>
    <x v="1"/>
    <x v="2"/>
    <x v="2"/>
    <x v="2"/>
    <s v="Small Pack"/>
    <s v="Boston Model 1800 Electric Pencil Sharpener, Gray"/>
    <n v="0.55000000000000004"/>
    <s v="United States"/>
    <s v="South"/>
    <x v="34"/>
    <s v="Clarksville"/>
    <n v="37042"/>
    <x v="16"/>
    <d v="2015-01-18T00:00:00"/>
    <x v="223"/>
    <n v="10"/>
    <n v="282.38"/>
    <n v="88958"/>
    <n v="28.099999999999998"/>
    <x v="0"/>
  </r>
  <r>
    <n v="2443"/>
    <s v="Danny Richmond"/>
    <x v="1"/>
    <n v="0.05"/>
    <n v="58.1"/>
    <n v="1.49"/>
    <x v="1"/>
    <x v="3"/>
    <x v="2"/>
    <x v="5"/>
    <s v="Small Box"/>
    <s v="Avery Arch Ring Binders"/>
    <n v="0.38"/>
    <s v="United States"/>
    <s v="South"/>
    <x v="12"/>
    <s v="Miami"/>
    <n v="33142"/>
    <x v="17"/>
    <d v="2015-01-18T00:00:00"/>
    <x v="224"/>
    <n v="13"/>
    <n v="739.06"/>
    <n v="89299"/>
    <n v="58.050000000000004"/>
    <x v="0"/>
  </r>
  <r>
    <n v="1971"/>
    <s v="Marsha Roy"/>
    <x v="4"/>
    <n v="0.02"/>
    <n v="11.58"/>
    <n v="5.72"/>
    <x v="1"/>
    <x v="3"/>
    <x v="2"/>
    <x v="15"/>
    <s v="Small Box"/>
    <s v="Peel &amp; Seel® Recycled Catalog Envelopes, Brown"/>
    <n v="0.35"/>
    <s v="United States"/>
    <s v="South"/>
    <x v="0"/>
    <s v="Tupelo"/>
    <n v="38801"/>
    <x v="17"/>
    <d v="2015-01-19T00:00:00"/>
    <x v="225"/>
    <n v="3"/>
    <n v="35.479999999999997"/>
    <n v="91550"/>
    <n v="11.56"/>
    <x v="0"/>
  </r>
  <r>
    <n v="1972"/>
    <s v="Priscilla Brandon"/>
    <x v="4"/>
    <n v="0.05"/>
    <n v="350.99"/>
    <n v="39"/>
    <x v="0"/>
    <x v="3"/>
    <x v="0"/>
    <x v="9"/>
    <s v="Jumbo Drum"/>
    <s v="Global Leather Executive Chair"/>
    <n v="0.55000000000000004"/>
    <s v="United States"/>
    <s v="East"/>
    <x v="28"/>
    <s v="Willow Grove"/>
    <n v="19090"/>
    <x v="17"/>
    <d v="2015-01-20T00:00:00"/>
    <x v="226"/>
    <n v="6"/>
    <n v="2130.04"/>
    <n v="91550"/>
    <n v="350.94"/>
    <x v="3"/>
  </r>
  <r>
    <n v="1972"/>
    <s v="Priscilla Brandon"/>
    <x v="4"/>
    <n v="0.04"/>
    <n v="15.99"/>
    <n v="9.4"/>
    <x v="2"/>
    <x v="3"/>
    <x v="1"/>
    <x v="3"/>
    <s v="Small Box"/>
    <s v="AT&amp;T Black Trimline Phone, Model 210"/>
    <n v="0.49"/>
    <s v="United States"/>
    <s v="East"/>
    <x v="28"/>
    <s v="Willow Grove"/>
    <n v="19090"/>
    <x v="17"/>
    <d v="2015-01-20T00:00:00"/>
    <x v="227"/>
    <n v="5"/>
    <n v="82.8"/>
    <n v="91550"/>
    <n v="15.950000000000001"/>
    <x v="3"/>
  </r>
  <r>
    <n v="657"/>
    <s v="Derek McCormick"/>
    <x v="0"/>
    <n v="0.1"/>
    <n v="18.97"/>
    <n v="9.0299999999999994"/>
    <x v="1"/>
    <x v="1"/>
    <x v="2"/>
    <x v="7"/>
    <s v="Small Box"/>
    <s v="Computer Printout Paper with Letter-Trim Perforations"/>
    <n v="0.37"/>
    <s v="United States"/>
    <s v="East"/>
    <x v="35"/>
    <s v="Oxford"/>
    <n v="1540"/>
    <x v="18"/>
    <d v="2015-01-21T00:00:00"/>
    <x v="228"/>
    <n v="1"/>
    <n v="19.73"/>
    <n v="91212"/>
    <n v="18.869999999999997"/>
    <x v="3"/>
  </r>
  <r>
    <n v="659"/>
    <s v="Marjorie Arthur"/>
    <x v="0"/>
    <n v="0"/>
    <n v="119.99"/>
    <n v="56.14"/>
    <x v="0"/>
    <x v="1"/>
    <x v="1"/>
    <x v="3"/>
    <s v="Jumbo Box"/>
    <s v="Hewlett-Packard 2600DN Business Color Inkjet Printer"/>
    <n v="0.39"/>
    <s v="United States"/>
    <s v="East"/>
    <x v="42"/>
    <s v="South Burlington"/>
    <n v="5403"/>
    <x v="18"/>
    <d v="2015-01-20T00:00:00"/>
    <x v="229"/>
    <n v="5"/>
    <n v="615.54"/>
    <n v="91212"/>
    <n v="119.99"/>
    <x v="3"/>
  </r>
  <r>
    <n v="3095"/>
    <s v="Milton Lindsay"/>
    <x v="0"/>
    <n v="0.09"/>
    <n v="207.48"/>
    <n v="0.99"/>
    <x v="1"/>
    <x v="1"/>
    <x v="2"/>
    <x v="8"/>
    <s v="Small Box"/>
    <s v="Kensington 7 Outlet MasterPiece Power Center with Fax/Phone Line Protection"/>
    <n v="0.55000000000000004"/>
    <s v="United States"/>
    <s v="East"/>
    <x v="27"/>
    <s v="Hamilton"/>
    <n v="45011"/>
    <x v="18"/>
    <d v="2015-01-21T00:00:00"/>
    <x v="230"/>
    <n v="5"/>
    <n v="991.24"/>
    <n v="86220"/>
    <n v="207.39"/>
    <x v="3"/>
  </r>
  <r>
    <n v="259"/>
    <s v="Edward Pugh"/>
    <x v="2"/>
    <n v="0.09"/>
    <n v="2.88"/>
    <n v="0.7"/>
    <x v="1"/>
    <x v="1"/>
    <x v="2"/>
    <x v="2"/>
    <s v="Wrap Bag"/>
    <s v="Newell 340"/>
    <n v="0.56000000000000005"/>
    <s v="United States"/>
    <s v="West"/>
    <x v="43"/>
    <s v="Santa Fe"/>
    <n v="87505"/>
    <x v="18"/>
    <d v="2015-01-19T00:00:00"/>
    <x v="231"/>
    <n v="10"/>
    <n v="26.38"/>
    <n v="85857"/>
    <n v="2.79"/>
    <x v="2"/>
  </r>
  <r>
    <n v="3155"/>
    <s v="Julian Keith Mayer"/>
    <x v="0"/>
    <n v="0.02"/>
    <n v="60.22"/>
    <n v="3.5"/>
    <x v="1"/>
    <x v="3"/>
    <x v="2"/>
    <x v="8"/>
    <s v="Small Box"/>
    <s v="Fellowes Smart Surge Ten-Outlet Protector, Platinum"/>
    <n v="0.56999999999999995"/>
    <s v="United States"/>
    <s v="South"/>
    <x v="12"/>
    <s v="Sanford"/>
    <n v="32771"/>
    <x v="19"/>
    <d v="2015-01-21T00:00:00"/>
    <x v="232"/>
    <n v="9"/>
    <n v="541.76"/>
    <n v="86898"/>
    <n v="60.199999999999996"/>
    <x v="0"/>
  </r>
  <r>
    <n v="32"/>
    <s v="Matthew Berman"/>
    <x v="4"/>
    <n v="0.09"/>
    <n v="125.99"/>
    <n v="7.69"/>
    <x v="2"/>
    <x v="3"/>
    <x v="1"/>
    <x v="12"/>
    <s v="Small Box"/>
    <s v="StarTAC 3000"/>
    <n v="0.59"/>
    <s v="United States"/>
    <s v="West"/>
    <x v="14"/>
    <s v="Grants Pass"/>
    <n v="97526"/>
    <x v="19"/>
    <d v="2015-01-22T00:00:00"/>
    <x v="233"/>
    <n v="8"/>
    <n v="783.55"/>
    <n v="89202"/>
    <n v="125.89999999999999"/>
    <x v="2"/>
  </r>
  <r>
    <n v="493"/>
    <s v="Douglas Buck"/>
    <x v="3"/>
    <n v="0.02"/>
    <n v="6.48"/>
    <n v="6.6"/>
    <x v="1"/>
    <x v="1"/>
    <x v="2"/>
    <x v="7"/>
    <s v="Small Box"/>
    <s v="Xerox 21"/>
    <n v="0.37"/>
    <s v="United States"/>
    <s v="West"/>
    <x v="4"/>
    <s v="Seatac"/>
    <n v="98158"/>
    <x v="19"/>
    <d v="2015-01-22T00:00:00"/>
    <x v="234"/>
    <n v="10"/>
    <n v="66.709999999999994"/>
    <n v="88906"/>
    <n v="6.4600000000000009"/>
    <x v="2"/>
  </r>
  <r>
    <n v="493"/>
    <s v="Douglas Buck"/>
    <x v="3"/>
    <n v="0.04"/>
    <n v="17.149999999999999"/>
    <n v="4.96"/>
    <x v="1"/>
    <x v="1"/>
    <x v="2"/>
    <x v="6"/>
    <s v="Small Box"/>
    <s v="Advantus Rolling Storage Box"/>
    <n v="0.57999999999999996"/>
    <s v="United States"/>
    <s v="West"/>
    <x v="4"/>
    <s v="Seatac"/>
    <n v="98158"/>
    <x v="19"/>
    <d v="2015-01-21T00:00:00"/>
    <x v="235"/>
    <n v="5"/>
    <n v="87.16"/>
    <n v="88906"/>
    <n v="17.11"/>
    <x v="2"/>
  </r>
  <r>
    <n v="524"/>
    <s v="Gina McKnight"/>
    <x v="3"/>
    <n v="0.03"/>
    <n v="1270.99"/>
    <n v="19.989999999999998"/>
    <x v="1"/>
    <x v="1"/>
    <x v="2"/>
    <x v="5"/>
    <s v="Small Box"/>
    <s v="Fellowes PB500 Electric Punch Plastic Comb Binding Machine with Manual Bind"/>
    <n v="0.35"/>
    <s v="United States"/>
    <s v="South"/>
    <x v="34"/>
    <s v="Farragut"/>
    <n v="37922"/>
    <x v="19"/>
    <d v="2015-01-22T00:00:00"/>
    <x v="236"/>
    <n v="2"/>
    <n v="2589.0100000000002"/>
    <n v="91127"/>
    <n v="1270.96"/>
    <x v="0"/>
  </r>
  <r>
    <n v="524"/>
    <s v="Gina McKnight"/>
    <x v="3"/>
    <n v="7.0000000000000007E-2"/>
    <n v="2036.48"/>
    <n v="14.7"/>
    <x v="0"/>
    <x v="1"/>
    <x v="1"/>
    <x v="3"/>
    <s v="Jumbo Drum"/>
    <s v="Lexmark 4227 Plus Dot Matrix Printer"/>
    <n v="0.55000000000000004"/>
    <s v="United States"/>
    <s v="South"/>
    <x v="34"/>
    <s v="Farragut"/>
    <n v="37922"/>
    <x v="19"/>
    <d v="2015-01-22T00:00:00"/>
    <x v="237"/>
    <n v="1"/>
    <n v="1893.93"/>
    <n v="91127"/>
    <n v="2036.41"/>
    <x v="0"/>
  </r>
  <r>
    <n v="549"/>
    <s v="Dennis Boykin Townsend"/>
    <x v="3"/>
    <n v="0.02"/>
    <n v="7.1"/>
    <n v="6.05"/>
    <x v="1"/>
    <x v="3"/>
    <x v="2"/>
    <x v="5"/>
    <s v="Small Box"/>
    <s v="Wilson Jones Hanging View Binder, White, 1&quot;"/>
    <n v="0.39"/>
    <s v="United States"/>
    <s v="West"/>
    <x v="43"/>
    <s v="Roswell"/>
    <n v="88201"/>
    <x v="19"/>
    <d v="2015-01-20T00:00:00"/>
    <x v="238"/>
    <n v="9"/>
    <n v="66.319999999999993"/>
    <n v="90908"/>
    <n v="7.08"/>
    <x v="2"/>
  </r>
  <r>
    <n v="2464"/>
    <s v="Joe George"/>
    <x v="3"/>
    <n v="0.05"/>
    <n v="6.28"/>
    <n v="5.36"/>
    <x v="1"/>
    <x v="1"/>
    <x v="2"/>
    <x v="5"/>
    <s v="Small Box"/>
    <s v="GBC Standard Plastic Binding Systems' Combs"/>
    <n v="0.4"/>
    <s v="United States"/>
    <s v="South"/>
    <x v="17"/>
    <s v="Bossier City"/>
    <n v="71111"/>
    <x v="19"/>
    <d v="2015-01-23T00:00:00"/>
    <x v="239"/>
    <n v="6"/>
    <n v="38.04"/>
    <n v="88714"/>
    <n v="6.23"/>
    <x v="0"/>
  </r>
  <r>
    <n v="2464"/>
    <s v="Joe George"/>
    <x v="3"/>
    <n v="0.04"/>
    <n v="3.08"/>
    <n v="0.99"/>
    <x v="1"/>
    <x v="1"/>
    <x v="2"/>
    <x v="13"/>
    <s v="Small Box"/>
    <s v="Avery 481"/>
    <n v="0.37"/>
    <s v="United States"/>
    <s v="South"/>
    <x v="17"/>
    <s v="Bossier City"/>
    <n v="71111"/>
    <x v="19"/>
    <d v="2015-01-21T00:00:00"/>
    <x v="240"/>
    <n v="14"/>
    <n v="42.53"/>
    <n v="88714"/>
    <n v="3.04"/>
    <x v="0"/>
  </r>
  <r>
    <n v="1473"/>
    <s v="Paul Puckett"/>
    <x v="0"/>
    <n v="0.04"/>
    <n v="9.7799999999999994"/>
    <n v="1.99"/>
    <x v="2"/>
    <x v="2"/>
    <x v="1"/>
    <x v="1"/>
    <s v="Small Pack"/>
    <s v="Memorex Slim 80 Minute CD-R, 10/Pack"/>
    <n v="0.43"/>
    <s v="United States"/>
    <s v="East"/>
    <x v="27"/>
    <s v="Wooster"/>
    <n v="44691"/>
    <x v="20"/>
    <d v="2015-01-22T00:00:00"/>
    <x v="241"/>
    <n v="9"/>
    <n v="88.83"/>
    <n v="87076"/>
    <n v="9.74"/>
    <x v="3"/>
  </r>
  <r>
    <n v="1788"/>
    <s v="Valerie Siegel"/>
    <x v="0"/>
    <n v="0.04"/>
    <n v="205.99"/>
    <n v="8.99"/>
    <x v="1"/>
    <x v="1"/>
    <x v="1"/>
    <x v="12"/>
    <s v="Small Box"/>
    <s v="TimeportP7382"/>
    <n v="0.56000000000000005"/>
    <s v="United States"/>
    <s v="South"/>
    <x v="5"/>
    <s v="Woodstock"/>
    <n v="30188"/>
    <x v="20"/>
    <d v="2015-01-22T00:00:00"/>
    <x v="242"/>
    <n v="6"/>
    <n v="1008.53"/>
    <n v="88256"/>
    <n v="205.95000000000002"/>
    <x v="0"/>
  </r>
  <r>
    <n v="263"/>
    <s v="Carlos Hess"/>
    <x v="1"/>
    <n v="0.05"/>
    <n v="31.76"/>
    <n v="45.51"/>
    <x v="0"/>
    <x v="0"/>
    <x v="0"/>
    <x v="0"/>
    <s v="Jumbo Box"/>
    <s v="Hon iLevel™ Computer Training Table"/>
    <n v="0.65"/>
    <s v="United States"/>
    <s v="East"/>
    <x v="27"/>
    <s v="Cleveland Heights"/>
    <n v="44106"/>
    <x v="20"/>
    <d v="2015-01-23T00:00:00"/>
    <x v="243"/>
    <n v="9"/>
    <n v="304.33999999999997"/>
    <n v="86297"/>
    <n v="31.71"/>
    <x v="3"/>
  </r>
  <r>
    <n v="2423"/>
    <s v="Nicholas Wallace"/>
    <x v="2"/>
    <n v="0.04"/>
    <n v="100.98"/>
    <n v="7.18"/>
    <x v="1"/>
    <x v="2"/>
    <x v="1"/>
    <x v="1"/>
    <s v="Small Box"/>
    <s v="Logitech Cordless Elite Duo"/>
    <n v="0.4"/>
    <s v="United States"/>
    <s v="Central"/>
    <x v="18"/>
    <s v="Hurst"/>
    <n v="76053"/>
    <x v="20"/>
    <d v="2015-01-26T00:00:00"/>
    <x v="244"/>
    <n v="4"/>
    <n v="414.91"/>
    <n v="89054"/>
    <n v="100.94"/>
    <x v="1"/>
  </r>
  <r>
    <n v="2882"/>
    <s v="Andrew Gonzalez"/>
    <x v="2"/>
    <n v="0.02"/>
    <n v="43.98"/>
    <n v="1.99"/>
    <x v="1"/>
    <x v="1"/>
    <x v="1"/>
    <x v="1"/>
    <s v="Small Pack"/>
    <s v="Memorex 80 Minute CD-R Spindle, 100/Pack"/>
    <n v="0.44"/>
    <s v="United States"/>
    <s v="South"/>
    <x v="9"/>
    <s v="Charlotte"/>
    <n v="28206"/>
    <x v="20"/>
    <d v="2015-01-25T00:00:00"/>
    <x v="245"/>
    <n v="40"/>
    <n v="1724.01"/>
    <n v="50917"/>
    <n v="43.959999999999994"/>
    <x v="0"/>
  </r>
  <r>
    <n v="1402"/>
    <s v="Wesley Tate"/>
    <x v="4"/>
    <n v="0.04"/>
    <n v="30.73"/>
    <n v="4"/>
    <x v="1"/>
    <x v="2"/>
    <x v="1"/>
    <x v="1"/>
    <s v="Small Box"/>
    <s v="Fellowes 17-key keypad for PS/2 interface"/>
    <n v="0.75"/>
    <s v="United States"/>
    <s v="Central"/>
    <x v="10"/>
    <s v="Chicago"/>
    <n v="60653"/>
    <x v="20"/>
    <d v="2015-01-22T00:00:00"/>
    <x v="246"/>
    <n v="48"/>
    <n v="1420.84"/>
    <n v="43079"/>
    <n v="30.69"/>
    <x v="1"/>
  </r>
  <r>
    <n v="1405"/>
    <s v="Crystal Floyd"/>
    <x v="4"/>
    <n v="0.04"/>
    <n v="30.73"/>
    <n v="4"/>
    <x v="1"/>
    <x v="2"/>
    <x v="1"/>
    <x v="1"/>
    <s v="Small Box"/>
    <s v="Fellowes 17-key keypad for PS/2 interface"/>
    <n v="0.75"/>
    <s v="United States"/>
    <s v="Central"/>
    <x v="25"/>
    <s v="Battle Creek"/>
    <n v="49017"/>
    <x v="20"/>
    <d v="2015-01-22T00:00:00"/>
    <x v="246"/>
    <n v="12"/>
    <n v="355.21"/>
    <n v="86145"/>
    <n v="30.69"/>
    <x v="1"/>
  </r>
  <r>
    <n v="2796"/>
    <s v="Cindy McLeod"/>
    <x v="4"/>
    <n v="0.02"/>
    <n v="30.44"/>
    <n v="1.49"/>
    <x v="1"/>
    <x v="3"/>
    <x v="2"/>
    <x v="5"/>
    <s v="Small Box"/>
    <s v="Premier Elliptical Ring Binder, Black"/>
    <n v="0.37"/>
    <s v="United States"/>
    <s v="Central"/>
    <x v="20"/>
    <s v="Sioux City"/>
    <n v="51106"/>
    <x v="20"/>
    <d v="2015-01-23T00:00:00"/>
    <x v="247"/>
    <n v="12"/>
    <n v="386.61"/>
    <n v="87553"/>
    <n v="30.42"/>
    <x v="1"/>
  </r>
  <r>
    <n v="2797"/>
    <s v="Cameron Kendall"/>
    <x v="4"/>
    <n v="0.02"/>
    <n v="4.91"/>
    <n v="0.5"/>
    <x v="1"/>
    <x v="3"/>
    <x v="2"/>
    <x v="13"/>
    <s v="Small Box"/>
    <s v="Avery 508"/>
    <n v="0.36"/>
    <s v="United States"/>
    <s v="East"/>
    <x v="28"/>
    <s v="Pittsburgh"/>
    <n v="15122"/>
    <x v="20"/>
    <d v="2015-01-22T00:00:00"/>
    <x v="248"/>
    <n v="9"/>
    <n v="43.31"/>
    <n v="87553"/>
    <n v="4.8900000000000006"/>
    <x v="3"/>
  </r>
  <r>
    <n v="2855"/>
    <s v="Vicki Womble"/>
    <x v="4"/>
    <n v="0.08"/>
    <n v="7.84"/>
    <n v="4.71"/>
    <x v="1"/>
    <x v="3"/>
    <x v="2"/>
    <x v="5"/>
    <s v="Small Box"/>
    <s v="XtraLife® ClearVue™ Slant-D® Ring Binders by Cardinal"/>
    <n v="0.35"/>
    <s v="United States"/>
    <s v="West"/>
    <x v="4"/>
    <s v="Des Moines"/>
    <n v="98198"/>
    <x v="20"/>
    <d v="2015-01-22T00:00:00"/>
    <x v="249"/>
    <n v="10"/>
    <n v="76.16"/>
    <n v="87316"/>
    <n v="7.76"/>
    <x v="2"/>
  </r>
  <r>
    <n v="2855"/>
    <s v="Vicki Womble"/>
    <x v="4"/>
    <n v="0.03"/>
    <n v="105.34"/>
    <n v="24.49"/>
    <x v="1"/>
    <x v="3"/>
    <x v="0"/>
    <x v="11"/>
    <s v="Large Box"/>
    <s v="Deflect-o DuraMat Antistatic Studded Beveled Mat for Medium Pile Carpeting"/>
    <n v="0.61"/>
    <s v="United States"/>
    <s v="West"/>
    <x v="4"/>
    <s v="Des Moines"/>
    <n v="98198"/>
    <x v="20"/>
    <d v="2015-01-22T00:00:00"/>
    <x v="250"/>
    <n v="10"/>
    <n v="1038.1400000000001"/>
    <n v="87316"/>
    <n v="105.31"/>
    <x v="2"/>
  </r>
  <r>
    <n v="584"/>
    <s v="Timothy Currie"/>
    <x v="3"/>
    <n v="0.04"/>
    <n v="15.51"/>
    <n v="17.78"/>
    <x v="1"/>
    <x v="3"/>
    <x v="2"/>
    <x v="6"/>
    <s v="Small Box"/>
    <s v="Tenex File Box, Personal Filing Tote with Lid, Black"/>
    <n v="0.59"/>
    <s v="United States"/>
    <s v="East"/>
    <x v="35"/>
    <s v="Woburn"/>
    <n v="1801"/>
    <x v="20"/>
    <d v="2015-01-23T00:00:00"/>
    <x v="251"/>
    <n v="7"/>
    <n v="116.93"/>
    <n v="88646"/>
    <n v="15.47"/>
    <x v="3"/>
  </r>
  <r>
    <n v="1709"/>
    <s v="Dennis Bowen"/>
    <x v="3"/>
    <n v="0.01"/>
    <n v="14.28"/>
    <n v="2.99"/>
    <x v="1"/>
    <x v="1"/>
    <x v="2"/>
    <x v="5"/>
    <s v="Small Box"/>
    <s v="Avery Premier Heavy-Duty Binder with Round Locking Rings"/>
    <n v="0.39"/>
    <s v="United States"/>
    <s v="East"/>
    <x v="28"/>
    <s v="Pottstown"/>
    <n v="19464"/>
    <x v="20"/>
    <d v="2015-01-22T00:00:00"/>
    <x v="252"/>
    <n v="2"/>
    <n v="30.44"/>
    <n v="88782"/>
    <n v="14.27"/>
    <x v="3"/>
  </r>
  <r>
    <n v="1727"/>
    <s v="Juanita Ballard"/>
    <x v="3"/>
    <n v="0.1"/>
    <n v="14.98"/>
    <n v="7.69"/>
    <x v="2"/>
    <x v="0"/>
    <x v="2"/>
    <x v="6"/>
    <s v="Small Box"/>
    <s v="Super Decoflex Portable Personal File"/>
    <n v="0.56999999999999995"/>
    <s v="United States"/>
    <s v="East"/>
    <x v="27"/>
    <s v="Kent"/>
    <n v="44240"/>
    <x v="20"/>
    <d v="2015-01-23T00:00:00"/>
    <x v="253"/>
    <n v="8"/>
    <n v="114.81"/>
    <n v="87194"/>
    <n v="14.88"/>
    <x v="3"/>
  </r>
  <r>
    <n v="1928"/>
    <s v="Gregory R Snow"/>
    <x v="3"/>
    <n v="0.1"/>
    <n v="1889.99"/>
    <n v="19.989999999999998"/>
    <x v="1"/>
    <x v="2"/>
    <x v="2"/>
    <x v="5"/>
    <s v="Small Box"/>
    <s v="Ibico EPK-21 Electric Binding System"/>
    <n v="0.36"/>
    <s v="United States"/>
    <s v="South"/>
    <x v="23"/>
    <s v="Greer"/>
    <n v="29651"/>
    <x v="20"/>
    <d v="2015-01-21T00:00:00"/>
    <x v="254"/>
    <n v="1"/>
    <n v="1786.04"/>
    <n v="88580"/>
    <n v="1889.89"/>
    <x v="0"/>
  </r>
  <r>
    <n v="1989"/>
    <s v="David Weaver"/>
    <x v="3"/>
    <n v="0.04"/>
    <n v="355.98"/>
    <n v="58.92"/>
    <x v="0"/>
    <x v="2"/>
    <x v="0"/>
    <x v="9"/>
    <s v="Jumbo Drum"/>
    <s v="Hon 4700 Series Mobuis™ Mid-Back Task Chairs with Adjustable Arms"/>
    <n v="0.64"/>
    <s v="United States"/>
    <s v="West"/>
    <x v="15"/>
    <s v="Holladay"/>
    <n v="84117"/>
    <x v="20"/>
    <d v="2015-01-22T00:00:00"/>
    <x v="255"/>
    <n v="8"/>
    <n v="2748.21"/>
    <n v="90000"/>
    <n v="355.94"/>
    <x v="2"/>
  </r>
  <r>
    <n v="1989"/>
    <s v="David Weaver"/>
    <x v="3"/>
    <n v="0.09"/>
    <n v="19.98"/>
    <n v="8.68"/>
    <x v="1"/>
    <x v="2"/>
    <x v="2"/>
    <x v="7"/>
    <s v="Small Box"/>
    <s v="Southworth 25% Cotton Premium Laser Paper and Envelopes"/>
    <n v="0.37"/>
    <s v="United States"/>
    <s v="West"/>
    <x v="15"/>
    <s v="Holladay"/>
    <n v="84117"/>
    <x v="20"/>
    <d v="2015-01-22T00:00:00"/>
    <x v="256"/>
    <n v="5"/>
    <n v="93.19"/>
    <n v="90000"/>
    <n v="19.89"/>
    <x v="2"/>
  </r>
  <r>
    <n v="3229"/>
    <s v="Sharon Kessler"/>
    <x v="3"/>
    <n v="0.01"/>
    <n v="24.95"/>
    <n v="2.99"/>
    <x v="1"/>
    <x v="0"/>
    <x v="2"/>
    <x v="5"/>
    <s v="Small Box"/>
    <s v="Large Capacity Hanging Post Binders"/>
    <n v="0.39"/>
    <s v="United States"/>
    <s v="Central"/>
    <x v="30"/>
    <s v="Superior"/>
    <n v="54880"/>
    <x v="20"/>
    <d v="2015-01-22T00:00:00"/>
    <x v="257"/>
    <n v="15"/>
    <n v="378.82"/>
    <n v="87435"/>
    <n v="24.939999999999998"/>
    <x v="1"/>
  </r>
  <r>
    <n v="3230"/>
    <s v="Monica Stuart"/>
    <x v="3"/>
    <n v="0"/>
    <n v="15.98"/>
    <n v="8.99"/>
    <x v="1"/>
    <x v="0"/>
    <x v="1"/>
    <x v="1"/>
    <s v="Small Pack"/>
    <s v="Imation 3.5&quot; DS/HD IBM Formatted Diskettes, 50/Pack"/>
    <n v="0.64"/>
    <s v="United States"/>
    <s v="Central"/>
    <x v="30"/>
    <s v="Waukesha"/>
    <n v="53186"/>
    <x v="20"/>
    <d v="2015-01-23T00:00:00"/>
    <x v="258"/>
    <n v="9"/>
    <n v="152.18"/>
    <n v="87435"/>
    <n v="15.98"/>
    <x v="1"/>
  </r>
  <r>
    <n v="151"/>
    <s v="Geoffrey Zhu"/>
    <x v="0"/>
    <n v="0.09"/>
    <n v="32.979999999999997"/>
    <n v="5.5"/>
    <x v="1"/>
    <x v="2"/>
    <x v="1"/>
    <x v="1"/>
    <s v="Small Box"/>
    <s v="PC Concepts 116 Key Quantum 3000 Keyboard"/>
    <n v="0.75"/>
    <s v="United States"/>
    <s v="South"/>
    <x v="34"/>
    <s v="Kingsport"/>
    <n v="37664"/>
    <x v="21"/>
    <d v="2015-01-23T00:00:00"/>
    <x v="259"/>
    <n v="2"/>
    <n v="62.46"/>
    <n v="89521"/>
    <n v="32.889999999999993"/>
    <x v="0"/>
  </r>
  <r>
    <n v="1438"/>
    <s v="Jean Weiss Diaz"/>
    <x v="0"/>
    <n v="0.01"/>
    <n v="80.98"/>
    <n v="35"/>
    <x v="1"/>
    <x v="3"/>
    <x v="2"/>
    <x v="6"/>
    <s v="Large Box"/>
    <s v="Carina 42&quot;Hx23 3/4&quot;W Media Storage Unit"/>
    <n v="0.83"/>
    <s v="United States"/>
    <s v="East"/>
    <x v="27"/>
    <s v="Elyria"/>
    <n v="44035"/>
    <x v="21"/>
    <d v="2015-01-24T00:00:00"/>
    <x v="260"/>
    <n v="3"/>
    <n v="267.83"/>
    <n v="90120"/>
    <n v="80.97"/>
    <x v="3"/>
  </r>
  <r>
    <n v="1959"/>
    <s v="Bonnie Matthews Rowland"/>
    <x v="0"/>
    <n v="0"/>
    <n v="20.28"/>
    <n v="14.39"/>
    <x v="1"/>
    <x v="3"/>
    <x v="0"/>
    <x v="11"/>
    <s v="Small Box"/>
    <s v="Career Cubicle Clock, 8 1/4&quot;, Black"/>
    <n v="0.47"/>
    <s v="United States"/>
    <s v="South"/>
    <x v="12"/>
    <s v="Miami"/>
    <n v="33916"/>
    <x v="21"/>
    <d v="2015-01-22T00:00:00"/>
    <x v="261"/>
    <n v="9"/>
    <n v="206.04"/>
    <n v="28225"/>
    <n v="20.28"/>
    <x v="0"/>
  </r>
  <r>
    <n v="1764"/>
    <s v="Michele Bradshaw"/>
    <x v="1"/>
    <n v="0"/>
    <n v="115.99"/>
    <n v="5.92"/>
    <x v="1"/>
    <x v="1"/>
    <x v="1"/>
    <x v="12"/>
    <s v="Small Box"/>
    <s v="8890"/>
    <n v="0.57999999999999996"/>
    <s v="United States"/>
    <s v="South"/>
    <x v="12"/>
    <s v="Dunedin"/>
    <n v="34698"/>
    <x v="21"/>
    <d v="2015-01-22T00:00:00"/>
    <x v="262"/>
    <n v="11"/>
    <n v="1160.42"/>
    <n v="89775"/>
    <n v="115.99"/>
    <x v="0"/>
  </r>
  <r>
    <n v="2456"/>
    <s v="Joan Beach"/>
    <x v="1"/>
    <n v="7.0000000000000007E-2"/>
    <n v="179.99"/>
    <n v="19.989999999999998"/>
    <x v="1"/>
    <x v="2"/>
    <x v="1"/>
    <x v="1"/>
    <s v="Small Box"/>
    <s v="Motorola SB4200 Cable Modem"/>
    <n v="0.48"/>
    <s v="United States"/>
    <s v="South"/>
    <x v="16"/>
    <s v="Mobile"/>
    <n v="36608"/>
    <x v="21"/>
    <d v="2015-01-23T00:00:00"/>
    <x v="263"/>
    <n v="7"/>
    <n v="1188.6300000000001"/>
    <n v="89218"/>
    <n v="179.92000000000002"/>
    <x v="0"/>
  </r>
  <r>
    <n v="2456"/>
    <s v="Joan Beach"/>
    <x v="1"/>
    <n v="0.02"/>
    <n v="92.23"/>
    <n v="39.61"/>
    <x v="2"/>
    <x v="2"/>
    <x v="0"/>
    <x v="11"/>
    <s v="Medium Box"/>
    <s v="Deflect-o RollaMat Studded, Beveled Mat for Medium Pile Carpeting"/>
    <n v="0.67"/>
    <s v="United States"/>
    <s v="South"/>
    <x v="16"/>
    <s v="Mobile"/>
    <n v="36608"/>
    <x v="21"/>
    <d v="2015-01-23T00:00:00"/>
    <x v="264"/>
    <n v="11"/>
    <n v="1009.93"/>
    <n v="89218"/>
    <n v="92.210000000000008"/>
    <x v="0"/>
  </r>
  <r>
    <n v="2457"/>
    <s v="Yvonne Collier"/>
    <x v="1"/>
    <n v="0.02"/>
    <n v="15.22"/>
    <n v="9.73"/>
    <x v="1"/>
    <x v="2"/>
    <x v="2"/>
    <x v="5"/>
    <s v="Small Box"/>
    <s v="GBC Twin Loop™ Wire Binding Elements, 9/16&quot; Spine, Black"/>
    <n v="0.36"/>
    <s v="United States"/>
    <s v="Central"/>
    <x v="7"/>
    <s v="Lino Lakes"/>
    <n v="55014"/>
    <x v="21"/>
    <d v="2015-01-22T00:00:00"/>
    <x v="265"/>
    <n v="9"/>
    <n v="140.69999999999999"/>
    <n v="89218"/>
    <n v="15.200000000000001"/>
    <x v="1"/>
  </r>
  <r>
    <n v="2209"/>
    <s v="Sharon Thomas"/>
    <x v="2"/>
    <n v="0.06"/>
    <n v="6.98"/>
    <n v="1.6"/>
    <x v="1"/>
    <x v="2"/>
    <x v="2"/>
    <x v="7"/>
    <s v="Wrap Bag"/>
    <s v="Adams Phone Message Book, Professional, 400 Message Capacity, 5 3/6” x 11”"/>
    <n v="0.38"/>
    <s v="United States"/>
    <s v="South"/>
    <x v="5"/>
    <s v="College Park"/>
    <n v="30337"/>
    <x v="21"/>
    <d v="2015-01-29T00:00:00"/>
    <x v="266"/>
    <n v="12"/>
    <n v="83.93"/>
    <n v="88030"/>
    <n v="6.9200000000000008"/>
    <x v="0"/>
  </r>
  <r>
    <n v="2896"/>
    <s v="Anna Ellis"/>
    <x v="2"/>
    <n v="0.02"/>
    <n v="880.98"/>
    <n v="44.55"/>
    <x v="0"/>
    <x v="2"/>
    <x v="0"/>
    <x v="10"/>
    <s v="Jumbo Box"/>
    <s v="Riverside Palais Royal Lawyers Bookcase, Royale Cherry Finish"/>
    <n v="0.62"/>
    <s v="United States"/>
    <s v="Central"/>
    <x v="7"/>
    <s v="Mankato"/>
    <n v="56001"/>
    <x v="21"/>
    <d v="2015-01-26T00:00:00"/>
    <x v="267"/>
    <n v="8"/>
    <n v="7045.02"/>
    <n v="86925"/>
    <n v="880.96"/>
    <x v="1"/>
  </r>
  <r>
    <n v="2422"/>
    <s v="Arlene Wiggins Dalton"/>
    <x v="4"/>
    <n v="0.09"/>
    <n v="3.89"/>
    <n v="7.01"/>
    <x v="2"/>
    <x v="2"/>
    <x v="2"/>
    <x v="5"/>
    <s v="Small Box"/>
    <s v="Avery Binder Labels"/>
    <n v="0.37"/>
    <s v="United States"/>
    <s v="Central"/>
    <x v="18"/>
    <s v="Huntsville"/>
    <n v="77340"/>
    <x v="21"/>
    <d v="2015-01-24T00:00:00"/>
    <x v="268"/>
    <n v="10"/>
    <n v="42.56"/>
    <n v="89055"/>
    <n v="3.8000000000000003"/>
    <x v="1"/>
  </r>
  <r>
    <n v="2873"/>
    <s v="Benjamin Gunter"/>
    <x v="4"/>
    <n v="7.0000000000000007E-2"/>
    <n v="2.89"/>
    <n v="0.5"/>
    <x v="1"/>
    <x v="0"/>
    <x v="2"/>
    <x v="13"/>
    <s v="Small Box"/>
    <s v="Avery 498"/>
    <n v="0.38"/>
    <s v="United States"/>
    <s v="South"/>
    <x v="12"/>
    <s v="Hialeah"/>
    <n v="33012"/>
    <x v="21"/>
    <d v="2015-01-24T00:00:00"/>
    <x v="269"/>
    <n v="12"/>
    <n v="33.020000000000003"/>
    <n v="89872"/>
    <n v="2.8200000000000003"/>
    <x v="0"/>
  </r>
  <r>
    <n v="2873"/>
    <s v="Benjamin Gunter"/>
    <x v="4"/>
    <n v="0"/>
    <n v="217.85"/>
    <n v="29.1"/>
    <x v="0"/>
    <x v="0"/>
    <x v="0"/>
    <x v="0"/>
    <s v="Jumbo Box"/>
    <s v="Chromcraft Bull-Nose Wood Round Conference Table Top, Wood Base"/>
    <n v="0.68"/>
    <s v="United States"/>
    <s v="South"/>
    <x v="12"/>
    <s v="Hialeah"/>
    <n v="33012"/>
    <x v="21"/>
    <d v="2015-01-23T00:00:00"/>
    <x v="270"/>
    <n v="10"/>
    <n v="2273.1"/>
    <n v="89872"/>
    <n v="217.85"/>
    <x v="0"/>
  </r>
  <r>
    <n v="3350"/>
    <s v="Amy York"/>
    <x v="4"/>
    <n v="0.01"/>
    <n v="73.98"/>
    <n v="12.14"/>
    <x v="1"/>
    <x v="0"/>
    <x v="1"/>
    <x v="1"/>
    <s v="Small Box"/>
    <s v="Keytronic 105-Key Spanish Keyboard"/>
    <n v="0.67"/>
    <s v="United States"/>
    <s v="West"/>
    <x v="4"/>
    <s v="Parkland"/>
    <n v="98444"/>
    <x v="22"/>
    <d v="2015-01-25T00:00:00"/>
    <x v="271"/>
    <n v="5"/>
    <n v="384.22"/>
    <n v="91296"/>
    <n v="73.97"/>
    <x v="2"/>
  </r>
  <r>
    <n v="1692"/>
    <s v="Rhonda Schroeder"/>
    <x v="3"/>
    <n v="0"/>
    <n v="6.84"/>
    <n v="8.3699999999999992"/>
    <x v="1"/>
    <x v="1"/>
    <x v="2"/>
    <x v="16"/>
    <s v="Small Pack"/>
    <s v="Acme Design Line 8&quot; Stainless Steel Bent Scissors w/Champagne Handles, 3-1/8&quot; Cut"/>
    <n v="0.57999999999999996"/>
    <s v="United States"/>
    <s v="Central"/>
    <x v="38"/>
    <s v="Newton"/>
    <n v="67114"/>
    <x v="22"/>
    <d v="2015-01-24T00:00:00"/>
    <x v="272"/>
    <n v="5"/>
    <n v="37.89"/>
    <n v="90189"/>
    <n v="6.84"/>
    <x v="1"/>
  </r>
  <r>
    <n v="1693"/>
    <s v="Melinda Thornton"/>
    <x v="3"/>
    <n v="7.0000000000000007E-2"/>
    <n v="30.98"/>
    <n v="5.76"/>
    <x v="1"/>
    <x v="1"/>
    <x v="2"/>
    <x v="7"/>
    <s v="Small Box"/>
    <s v="IBM Multi-Purpose Copy Paper, 8 1/2 x 11&quot;, Case"/>
    <n v="0.4"/>
    <s v="United States"/>
    <s v="South"/>
    <x v="21"/>
    <s v="Reston"/>
    <n v="20190"/>
    <x v="22"/>
    <d v="2015-01-25T00:00:00"/>
    <x v="273"/>
    <n v="11"/>
    <n v="343.79"/>
    <n v="90189"/>
    <n v="30.91"/>
    <x v="0"/>
  </r>
  <r>
    <n v="604"/>
    <s v="Lindsay P Ashley"/>
    <x v="0"/>
    <n v="0.03"/>
    <n v="1.88"/>
    <n v="1.49"/>
    <x v="1"/>
    <x v="2"/>
    <x v="2"/>
    <x v="5"/>
    <s v="Small Box"/>
    <s v="Staples® General Use 3-Ring Binders"/>
    <n v="0.37"/>
    <s v="United States"/>
    <s v="West"/>
    <x v="8"/>
    <s v="Los Angeles"/>
    <n v="90045"/>
    <x v="23"/>
    <d v="2015-01-25T00:00:00"/>
    <x v="274"/>
    <n v="52"/>
    <n v="102.32"/>
    <n v="34882"/>
    <n v="1.8499999999999999"/>
    <x v="2"/>
  </r>
  <r>
    <n v="830"/>
    <s v="Douglas Sutton"/>
    <x v="1"/>
    <n v="0.01"/>
    <n v="14.42"/>
    <n v="6.75"/>
    <x v="1"/>
    <x v="3"/>
    <x v="2"/>
    <x v="8"/>
    <s v="Medium Box"/>
    <s v="Holmes Odor Grabber"/>
    <n v="0.52"/>
    <s v="United States"/>
    <s v="West"/>
    <x v="3"/>
    <s v="Wheat Ridge"/>
    <n v="80033"/>
    <x v="23"/>
    <d v="2015-01-24T00:00:00"/>
    <x v="275"/>
    <n v="6"/>
    <n v="89.91"/>
    <n v="90270"/>
    <n v="14.41"/>
    <x v="2"/>
  </r>
  <r>
    <n v="997"/>
    <s v="Phillip Pollard"/>
    <x v="2"/>
    <n v="0.08"/>
    <n v="67.84"/>
    <n v="0.99"/>
    <x v="1"/>
    <x v="0"/>
    <x v="2"/>
    <x v="8"/>
    <s v="Small Box"/>
    <s v="Fellowes Command Center 5-outlet power strip"/>
    <n v="0.57999999999999996"/>
    <s v="United States"/>
    <s v="East"/>
    <x v="33"/>
    <s v="Bayonne"/>
    <n v="7002"/>
    <x v="23"/>
    <d v="2015-01-29T00:00:00"/>
    <x v="276"/>
    <n v="1"/>
    <n v="63.66"/>
    <n v="89431"/>
    <n v="67.760000000000005"/>
    <x v="3"/>
  </r>
  <r>
    <n v="1281"/>
    <s v="Pauline Denton"/>
    <x v="2"/>
    <n v="0.03"/>
    <n v="199.99"/>
    <n v="24.49"/>
    <x v="2"/>
    <x v="0"/>
    <x v="1"/>
    <x v="4"/>
    <s v="Large Box"/>
    <s v="Canon PC-428 Personal Copier"/>
    <n v="0.46"/>
    <s v="United States"/>
    <s v="Central"/>
    <x v="2"/>
    <s v="Vincennes"/>
    <n v="47591"/>
    <x v="23"/>
    <d v="2015-01-26T00:00:00"/>
    <x v="277"/>
    <n v="5"/>
    <n v="1054.69"/>
    <n v="89112"/>
    <n v="199.96"/>
    <x v="1"/>
  </r>
  <r>
    <n v="1282"/>
    <s v="Dana Sharpe"/>
    <x v="2"/>
    <n v="0.03"/>
    <n v="199.99"/>
    <n v="24.49"/>
    <x v="2"/>
    <x v="0"/>
    <x v="1"/>
    <x v="4"/>
    <s v="Large Box"/>
    <s v="Canon PC-428 Personal Copier"/>
    <n v="0.46"/>
    <s v="United States"/>
    <s v="East"/>
    <x v="28"/>
    <s v="Philadelphia"/>
    <n v="19134"/>
    <x v="23"/>
    <d v="2015-01-26T00:00:00"/>
    <x v="278"/>
    <n v="21"/>
    <n v="4429.6899999999996"/>
    <n v="29319"/>
    <n v="199.96"/>
    <x v="3"/>
  </r>
  <r>
    <n v="1690"/>
    <s v="Neil Bailey"/>
    <x v="2"/>
    <n v="0.05"/>
    <n v="115.99"/>
    <n v="5.26"/>
    <x v="1"/>
    <x v="3"/>
    <x v="1"/>
    <x v="12"/>
    <s v="Small Box"/>
    <s v="636"/>
    <n v="0.56999999999999995"/>
    <s v="United States"/>
    <s v="East"/>
    <x v="28"/>
    <s v="Harrisburg"/>
    <n v="17112"/>
    <x v="23"/>
    <d v="2015-01-28T00:00:00"/>
    <x v="279"/>
    <n v="9"/>
    <n v="893.53"/>
    <n v="91076"/>
    <n v="115.94"/>
    <x v="3"/>
  </r>
  <r>
    <n v="2613"/>
    <s v="Anthony Stanley"/>
    <x v="2"/>
    <n v="0.02"/>
    <n v="50.98"/>
    <n v="13.66"/>
    <x v="2"/>
    <x v="3"/>
    <x v="2"/>
    <x v="8"/>
    <s v="Small Box"/>
    <s v="Eureka The Boss® Cordless Rechargeable Stick Vac"/>
    <n v="0.57999999999999996"/>
    <s v="United States"/>
    <s v="East"/>
    <x v="33"/>
    <s v="Fords"/>
    <n v="8863"/>
    <x v="23"/>
    <d v="2015-01-24T00:00:00"/>
    <x v="280"/>
    <n v="1"/>
    <n v="68.45"/>
    <n v="86119"/>
    <n v="50.959999999999994"/>
    <x v="3"/>
  </r>
  <r>
    <n v="3089"/>
    <s v="Sandy Cannon"/>
    <x v="2"/>
    <n v="7.0000000000000007E-2"/>
    <n v="49.43"/>
    <n v="19.989999999999998"/>
    <x v="1"/>
    <x v="3"/>
    <x v="2"/>
    <x v="8"/>
    <s v="Small Box"/>
    <s v="Eureka Hand Vacuum, Bagless"/>
    <n v="0.56999999999999995"/>
    <s v="United States"/>
    <s v="Central"/>
    <x v="38"/>
    <s v="Leawood"/>
    <n v="66209"/>
    <x v="23"/>
    <d v="2015-01-29T00:00:00"/>
    <x v="281"/>
    <n v="6"/>
    <n v="281.82"/>
    <n v="91219"/>
    <n v="49.36"/>
    <x v="1"/>
  </r>
  <r>
    <n v="2283"/>
    <s v="Nancy Holden"/>
    <x v="4"/>
    <n v="0.01"/>
    <n v="11.7"/>
    <n v="6.96"/>
    <x v="1"/>
    <x v="2"/>
    <x v="2"/>
    <x v="8"/>
    <s v="Medium Box"/>
    <s v="Harmony HEPA Quiet Air Purifiers"/>
    <n v="0.5"/>
    <s v="United States"/>
    <s v="Central"/>
    <x v="30"/>
    <s v="Franklin"/>
    <n v="53132"/>
    <x v="23"/>
    <d v="2015-01-26T00:00:00"/>
    <x v="282"/>
    <n v="6"/>
    <n v="76.87"/>
    <n v="85947"/>
    <n v="11.69"/>
    <x v="1"/>
  </r>
  <r>
    <n v="275"/>
    <s v="Roger Blalock Cassidy"/>
    <x v="3"/>
    <n v="0.09"/>
    <n v="15.28"/>
    <n v="10.91"/>
    <x v="1"/>
    <x v="3"/>
    <x v="2"/>
    <x v="5"/>
    <s v="Small Box"/>
    <s v="Recycled Premium Regency Composition Covers"/>
    <n v="0.36"/>
    <s v="United States"/>
    <s v="East"/>
    <x v="22"/>
    <s v="Fairfield"/>
    <n v="6824"/>
    <x v="23"/>
    <d v="2015-01-25T00:00:00"/>
    <x v="283"/>
    <n v="4"/>
    <n v="61.52"/>
    <n v="89292"/>
    <n v="15.19"/>
    <x v="3"/>
  </r>
  <r>
    <n v="1653"/>
    <s v="Charles Cline"/>
    <x v="3"/>
    <n v="0"/>
    <n v="101.41"/>
    <n v="35"/>
    <x v="2"/>
    <x v="3"/>
    <x v="2"/>
    <x v="6"/>
    <s v="Large Box"/>
    <s v="Tennsco Regal Shelving Units"/>
    <n v="0.82"/>
    <s v="United States"/>
    <s v="West"/>
    <x v="8"/>
    <s v="Thousand Oaks"/>
    <n v="91360"/>
    <x v="23"/>
    <d v="2015-01-25T00:00:00"/>
    <x v="284"/>
    <n v="10"/>
    <n v="1104.32"/>
    <n v="89885"/>
    <n v="101.41"/>
    <x v="2"/>
  </r>
  <r>
    <n v="1653"/>
    <s v="Charles Cline"/>
    <x v="3"/>
    <n v="0.1"/>
    <n v="95.99"/>
    <n v="4.9000000000000004"/>
    <x v="1"/>
    <x v="3"/>
    <x v="1"/>
    <x v="12"/>
    <s v="Small Box"/>
    <s v="T60"/>
    <n v="0.56000000000000005"/>
    <s v="United States"/>
    <s v="West"/>
    <x v="8"/>
    <s v="Thousand Oaks"/>
    <n v="91360"/>
    <x v="23"/>
    <d v="2015-01-25T00:00:00"/>
    <x v="285"/>
    <n v="2"/>
    <n v="149.80000000000001"/>
    <n v="89885"/>
    <n v="95.89"/>
    <x v="2"/>
  </r>
  <r>
    <n v="1389"/>
    <s v="Jean Khan"/>
    <x v="0"/>
    <n v="0.06"/>
    <n v="1.74"/>
    <n v="4.08"/>
    <x v="1"/>
    <x v="3"/>
    <x v="0"/>
    <x v="11"/>
    <s v="Small Pack"/>
    <s v="Eldon Regeneration Recycled Desk Accessories, Smoke"/>
    <n v="0.53"/>
    <s v="United States"/>
    <s v="West"/>
    <x v="8"/>
    <s v="Menlo Park"/>
    <n v="94025"/>
    <x v="24"/>
    <d v="2015-01-26T00:00:00"/>
    <x v="286"/>
    <n v="1"/>
    <n v="2.77"/>
    <n v="88726"/>
    <n v="1.68"/>
    <x v="2"/>
  </r>
  <r>
    <n v="156"/>
    <s v="Diana Xu"/>
    <x v="1"/>
    <n v="0.03"/>
    <n v="10.89"/>
    <n v="4.5"/>
    <x v="1"/>
    <x v="3"/>
    <x v="2"/>
    <x v="8"/>
    <s v="Small Box"/>
    <s v="Belkin 6 Outlet Metallic Surge Strip"/>
    <n v="0.59"/>
    <s v="United States"/>
    <s v="West"/>
    <x v="3"/>
    <s v="Fort Collins"/>
    <n v="80525"/>
    <x v="24"/>
    <d v="2015-01-26T00:00:00"/>
    <x v="287"/>
    <n v="3"/>
    <n v="33.82"/>
    <n v="87672"/>
    <n v="10.860000000000001"/>
    <x v="2"/>
  </r>
  <r>
    <n v="1997"/>
    <s v="Harriet Bowman"/>
    <x v="3"/>
    <n v="0.1"/>
    <n v="125.99"/>
    <n v="8.99"/>
    <x v="1"/>
    <x v="1"/>
    <x v="1"/>
    <x v="12"/>
    <s v="Small Box"/>
    <s v="5170i"/>
    <n v="0.56999999999999995"/>
    <s v="United States"/>
    <s v="South"/>
    <x v="23"/>
    <s v="Hilton Head Island"/>
    <n v="29915"/>
    <x v="24"/>
    <d v="2015-01-28T00:00:00"/>
    <x v="288"/>
    <n v="4"/>
    <n v="408.66"/>
    <n v="90333"/>
    <n v="125.89"/>
    <x v="0"/>
  </r>
  <r>
    <n v="1360"/>
    <s v="Arlene Gibbons"/>
    <x v="1"/>
    <n v="0.03"/>
    <n v="14.34"/>
    <n v="5"/>
    <x v="1"/>
    <x v="1"/>
    <x v="0"/>
    <x v="11"/>
    <s v="Small Pack"/>
    <s v="Nu-Dell Leatherette Frames"/>
    <n v="0.49"/>
    <s v="United States"/>
    <s v="Central"/>
    <x v="20"/>
    <s v="Muscatine"/>
    <n v="52761"/>
    <x v="25"/>
    <d v="2015-01-27T00:00:00"/>
    <x v="289"/>
    <n v="8"/>
    <n v="119.29"/>
    <n v="89595"/>
    <n v="14.31"/>
    <x v="1"/>
  </r>
  <r>
    <n v="1361"/>
    <s v="Kristina Collier"/>
    <x v="1"/>
    <n v="0.01"/>
    <n v="2.89"/>
    <n v="0.5"/>
    <x v="1"/>
    <x v="1"/>
    <x v="2"/>
    <x v="13"/>
    <s v="Small Box"/>
    <s v="Avery 498"/>
    <n v="0.38"/>
    <s v="United States"/>
    <s v="Central"/>
    <x v="25"/>
    <s v="Allen Park"/>
    <n v="48101"/>
    <x v="25"/>
    <d v="2015-01-28T00:00:00"/>
    <x v="290"/>
    <n v="1"/>
    <n v="3.08"/>
    <n v="89595"/>
    <n v="2.8800000000000003"/>
    <x v="1"/>
  </r>
  <r>
    <n v="3154"/>
    <s v="Faye Manning"/>
    <x v="1"/>
    <n v="0.08"/>
    <n v="150.97999999999999"/>
    <n v="13.99"/>
    <x v="2"/>
    <x v="3"/>
    <x v="1"/>
    <x v="3"/>
    <s v="Medium Box"/>
    <s v="Canon MP41DH Printing Calculator"/>
    <n v="0.38"/>
    <s v="United States"/>
    <s v="South"/>
    <x v="12"/>
    <s v="Saint Petersburg"/>
    <n v="33710"/>
    <x v="25"/>
    <d v="2015-01-27T00:00:00"/>
    <x v="291"/>
    <n v="8"/>
    <n v="1183.82"/>
    <n v="86899"/>
    <n v="150.89999999999998"/>
    <x v="0"/>
  </r>
  <r>
    <n v="3155"/>
    <s v="Julian Keith Mayer"/>
    <x v="1"/>
    <n v="0.03"/>
    <n v="25.98"/>
    <n v="14.36"/>
    <x v="0"/>
    <x v="3"/>
    <x v="0"/>
    <x v="9"/>
    <s v="Jumbo Drum"/>
    <s v="Global Stack Chair without Arms, Black"/>
    <n v="0.6"/>
    <s v="United States"/>
    <s v="South"/>
    <x v="12"/>
    <s v="Sanford"/>
    <n v="32771"/>
    <x v="25"/>
    <d v="2015-01-27T00:00:00"/>
    <x v="292"/>
    <n v="4"/>
    <n v="107.66"/>
    <n v="86899"/>
    <n v="25.95"/>
    <x v="0"/>
  </r>
  <r>
    <n v="3155"/>
    <s v="Julian Keith Mayer"/>
    <x v="1"/>
    <n v="0.1"/>
    <n v="32.479999999999997"/>
    <n v="35"/>
    <x v="1"/>
    <x v="3"/>
    <x v="2"/>
    <x v="6"/>
    <s v="Large Box"/>
    <s v="Fellowes Neat Ideas® Storage Cubes"/>
    <n v="0.81"/>
    <s v="United States"/>
    <s v="South"/>
    <x v="12"/>
    <s v="Sanford"/>
    <n v="32771"/>
    <x v="25"/>
    <d v="2015-01-27T00:00:00"/>
    <x v="293"/>
    <n v="10"/>
    <n v="318.83"/>
    <n v="86899"/>
    <n v="32.379999999999995"/>
    <x v="0"/>
  </r>
  <r>
    <n v="1129"/>
    <s v="Pam Patton"/>
    <x v="2"/>
    <n v="0.02"/>
    <n v="4.9800000000000004"/>
    <n v="6.07"/>
    <x v="1"/>
    <x v="2"/>
    <x v="2"/>
    <x v="7"/>
    <s v="Small Box"/>
    <s v="Xerox 1897"/>
    <n v="0.36"/>
    <s v="United States"/>
    <s v="East"/>
    <x v="35"/>
    <s v="Boston"/>
    <n v="2118"/>
    <x v="25"/>
    <d v="2015-01-28T00:00:00"/>
    <x v="294"/>
    <n v="19"/>
    <n v="105.5"/>
    <n v="57794"/>
    <n v="4.9600000000000009"/>
    <x v="3"/>
  </r>
  <r>
    <n v="1133"/>
    <s v="Marjorie Owens"/>
    <x v="2"/>
    <n v="0.02"/>
    <n v="4.9800000000000004"/>
    <n v="6.07"/>
    <x v="1"/>
    <x v="2"/>
    <x v="2"/>
    <x v="7"/>
    <s v="Small Box"/>
    <s v="Xerox 1897"/>
    <n v="0.36"/>
    <s v="United States"/>
    <s v="Central"/>
    <x v="18"/>
    <s v="Farmers Branch"/>
    <n v="75234"/>
    <x v="25"/>
    <d v="2015-01-28T00:00:00"/>
    <x v="294"/>
    <n v="5"/>
    <n v="27.76"/>
    <n v="88105"/>
    <n v="4.9600000000000009"/>
    <x v="1"/>
  </r>
  <r>
    <n v="2795"/>
    <s v="Harry Burns"/>
    <x v="2"/>
    <n v="0.04"/>
    <n v="3.57"/>
    <n v="4.17"/>
    <x v="1"/>
    <x v="3"/>
    <x v="2"/>
    <x v="2"/>
    <s v="Small Pack"/>
    <s v="Barrel Sharpener"/>
    <n v="0.59"/>
    <s v="United States"/>
    <s v="Central"/>
    <x v="20"/>
    <s v="Mason City"/>
    <n v="50401"/>
    <x v="25"/>
    <d v="2015-01-28T00:00:00"/>
    <x v="295"/>
    <n v="8"/>
    <n v="30.9"/>
    <n v="87556"/>
    <n v="3.53"/>
    <x v="1"/>
  </r>
  <r>
    <n v="2795"/>
    <s v="Harry Burns"/>
    <x v="2"/>
    <n v="0.05"/>
    <n v="200.99"/>
    <n v="4.2"/>
    <x v="1"/>
    <x v="3"/>
    <x v="1"/>
    <x v="12"/>
    <s v="Small Box"/>
    <s v="2160i"/>
    <n v="0.59"/>
    <s v="United States"/>
    <s v="Central"/>
    <x v="20"/>
    <s v="Mason City"/>
    <n v="50401"/>
    <x v="25"/>
    <d v="2015-01-30T00:00:00"/>
    <x v="296"/>
    <n v="14"/>
    <n v="2363.08"/>
    <n v="87556"/>
    <n v="200.94"/>
    <x v="1"/>
  </r>
  <r>
    <n v="2795"/>
    <s v="Harry Burns"/>
    <x v="2"/>
    <n v="7.0000000000000007E-2"/>
    <n v="195.99"/>
    <n v="8.99"/>
    <x v="1"/>
    <x v="3"/>
    <x v="1"/>
    <x v="12"/>
    <s v="Small Box"/>
    <s v="A1228"/>
    <n v="0.57999999999999996"/>
    <s v="United States"/>
    <s v="Central"/>
    <x v="20"/>
    <s v="Mason City"/>
    <n v="50401"/>
    <x v="25"/>
    <d v="2015-01-26T00:00:00"/>
    <x v="297"/>
    <n v="2"/>
    <n v="328.45"/>
    <n v="87556"/>
    <n v="195.92000000000002"/>
    <x v="1"/>
  </r>
  <r>
    <n v="3000"/>
    <s v="Priscilla Allen"/>
    <x v="2"/>
    <n v="0.01"/>
    <n v="10.14"/>
    <n v="2.27"/>
    <x v="1"/>
    <x v="1"/>
    <x v="2"/>
    <x v="7"/>
    <s v="Wrap Bag"/>
    <s v="Staples Wirebound Steno Books, 6&quot; x 9&quot;, 12/Pack"/>
    <n v="0.36"/>
    <s v="United States"/>
    <s v="Central"/>
    <x v="25"/>
    <s v="Pontiac"/>
    <n v="48342"/>
    <x v="25"/>
    <d v="2015-01-28T00:00:00"/>
    <x v="298"/>
    <n v="4"/>
    <n v="40.799999999999997"/>
    <n v="87042"/>
    <n v="10.130000000000001"/>
    <x v="1"/>
  </r>
  <r>
    <n v="3307"/>
    <s v="Edwin Blackburn"/>
    <x v="2"/>
    <n v="7.0000000000000007E-2"/>
    <n v="16.739999999999998"/>
    <n v="7.04"/>
    <x v="1"/>
    <x v="0"/>
    <x v="2"/>
    <x v="6"/>
    <s v="Small Box"/>
    <s v="Rogers® Profile Extra Capacity Storage Tub"/>
    <n v="0.81"/>
    <s v="United States"/>
    <s v="East"/>
    <x v="35"/>
    <s v="Agawam"/>
    <n v="1001"/>
    <x v="25"/>
    <d v="2015-02-02T00:00:00"/>
    <x v="299"/>
    <n v="5"/>
    <n v="80.58"/>
    <n v="90462"/>
    <n v="16.669999999999998"/>
    <x v="3"/>
  </r>
  <r>
    <n v="3311"/>
    <s v="Jackie Flynn"/>
    <x v="2"/>
    <n v="0.06"/>
    <n v="6.45"/>
    <n v="1.34"/>
    <x v="1"/>
    <x v="0"/>
    <x v="2"/>
    <x v="7"/>
    <s v="Wrap Bag"/>
    <s v="Wirebound Four 2-3/4 x 5 Forms per Page, 400 Sets per Book"/>
    <n v="0.36"/>
    <s v="United States"/>
    <s v="East"/>
    <x v="35"/>
    <s v="Winchester"/>
    <n v="1890"/>
    <x v="25"/>
    <d v="2015-01-31T00:00:00"/>
    <x v="300"/>
    <n v="9"/>
    <n v="57.14"/>
    <n v="90462"/>
    <n v="6.3900000000000006"/>
    <x v="3"/>
  </r>
  <r>
    <n v="3314"/>
    <s v="Billy Hale"/>
    <x v="2"/>
    <n v="0.05"/>
    <n v="122.99"/>
    <n v="70.2"/>
    <x v="0"/>
    <x v="0"/>
    <x v="0"/>
    <x v="9"/>
    <s v="Jumbo Drum"/>
    <s v="Global High-Back Leather Tilter, Burgundy"/>
    <n v="0.74"/>
    <s v="United States"/>
    <s v="East"/>
    <x v="33"/>
    <s v="Fort Lee"/>
    <n v="7024"/>
    <x v="25"/>
    <d v="2015-01-30T00:00:00"/>
    <x v="301"/>
    <n v="4"/>
    <n v="498.31"/>
    <n v="90462"/>
    <n v="122.94"/>
    <x v="3"/>
  </r>
  <r>
    <n v="1946"/>
    <s v="Teresa Wallace"/>
    <x v="4"/>
    <n v="0.08"/>
    <n v="90.98"/>
    <n v="56.2"/>
    <x v="1"/>
    <x v="1"/>
    <x v="0"/>
    <x v="11"/>
    <s v="Medium Box"/>
    <s v="Eldon ClusterMat Chair Mat with Cordless Antistatic Protection"/>
    <n v="0.74"/>
    <s v="United States"/>
    <s v="East"/>
    <x v="28"/>
    <s v="Mount Lebanon"/>
    <n v="15228"/>
    <x v="25"/>
    <d v="2015-01-28T00:00:00"/>
    <x v="302"/>
    <n v="12"/>
    <n v="1058.3599999999999"/>
    <n v="86331"/>
    <n v="90.9"/>
    <x v="3"/>
  </r>
  <r>
    <n v="1946"/>
    <s v="Teresa Wallace"/>
    <x v="4"/>
    <n v="7.0000000000000007E-2"/>
    <n v="5.98"/>
    <n v="5.35"/>
    <x v="1"/>
    <x v="1"/>
    <x v="2"/>
    <x v="7"/>
    <s v="Small Box"/>
    <s v="Xerox 1947"/>
    <n v="0.4"/>
    <s v="United States"/>
    <s v="East"/>
    <x v="28"/>
    <s v="Mount Lebanon"/>
    <n v="15228"/>
    <x v="25"/>
    <d v="2015-01-28T00:00:00"/>
    <x v="303"/>
    <n v="3"/>
    <n v="18.309999999999999"/>
    <n v="86331"/>
    <n v="5.91"/>
    <x v="3"/>
  </r>
  <r>
    <n v="3361"/>
    <s v="Oscar Kenney"/>
    <x v="4"/>
    <n v="0.04"/>
    <n v="7.96"/>
    <n v="4.95"/>
    <x v="1"/>
    <x v="2"/>
    <x v="0"/>
    <x v="11"/>
    <s v="Small Box"/>
    <s v="Staples Plastic Wall Frames"/>
    <n v="0.41"/>
    <s v="United States"/>
    <s v="Central"/>
    <x v="30"/>
    <s v="West Bend"/>
    <n v="53095"/>
    <x v="25"/>
    <d v="2015-01-26T00:00:00"/>
    <x v="304"/>
    <n v="15"/>
    <n v="116.11"/>
    <n v="91436"/>
    <n v="7.92"/>
    <x v="1"/>
  </r>
  <r>
    <n v="2264"/>
    <s v="Helen Dickerson"/>
    <x v="3"/>
    <n v="0.09"/>
    <n v="207.48"/>
    <n v="0.99"/>
    <x v="1"/>
    <x v="3"/>
    <x v="2"/>
    <x v="8"/>
    <s v="Small Box"/>
    <s v="Kensington 7 Outlet MasterPiece Power Center with Fax/Phone Line Protection"/>
    <n v="0.55000000000000004"/>
    <s v="United States"/>
    <s v="Central"/>
    <x v="6"/>
    <s v="Joplin"/>
    <n v="64804"/>
    <x v="25"/>
    <d v="2015-01-29T00:00:00"/>
    <x v="305"/>
    <n v="3"/>
    <n v="577.75"/>
    <n v="86611"/>
    <n v="207.39"/>
    <x v="1"/>
  </r>
  <r>
    <n v="483"/>
    <s v="Edgar McKenzie"/>
    <x v="0"/>
    <n v="0.03"/>
    <n v="11.97"/>
    <n v="4.9800000000000004"/>
    <x v="1"/>
    <x v="3"/>
    <x v="2"/>
    <x v="8"/>
    <s v="Small Box"/>
    <s v="Staples 6 Outlet Surge"/>
    <n v="0.57999999999999996"/>
    <s v="United States"/>
    <s v="Central"/>
    <x v="10"/>
    <s v="Oswego"/>
    <n v="60543"/>
    <x v="26"/>
    <d v="2015-01-28T00:00:00"/>
    <x v="306"/>
    <n v="6"/>
    <n v="73.180000000000007"/>
    <n v="90353"/>
    <n v="11.940000000000001"/>
    <x v="1"/>
  </r>
  <r>
    <n v="2979"/>
    <s v="Lloyd Dolan"/>
    <x v="0"/>
    <n v="0.09"/>
    <n v="2.94"/>
    <n v="0.7"/>
    <x v="1"/>
    <x v="3"/>
    <x v="2"/>
    <x v="2"/>
    <s v="Wrap Bag"/>
    <s v="Newell 338"/>
    <n v="0.57999999999999996"/>
    <s v="United States"/>
    <s v="Central"/>
    <x v="39"/>
    <s v="Dickinson"/>
    <n v="58601"/>
    <x v="26"/>
    <d v="2015-01-28T00:00:00"/>
    <x v="307"/>
    <n v="9"/>
    <n v="25.22"/>
    <n v="86544"/>
    <n v="2.85"/>
    <x v="1"/>
  </r>
  <r>
    <n v="2980"/>
    <s v="Joanna Kenney"/>
    <x v="0"/>
    <n v="0.03"/>
    <n v="43.98"/>
    <n v="8.99"/>
    <x v="1"/>
    <x v="3"/>
    <x v="2"/>
    <x v="2"/>
    <s v="Small Pack"/>
    <s v="Boston 1645 Deluxe Heavier-Duty Electric Pencil Sharpener"/>
    <n v="0.57999999999999996"/>
    <s v="United States"/>
    <s v="East"/>
    <x v="27"/>
    <s v="Sandusky"/>
    <n v="44870"/>
    <x v="26"/>
    <d v="2015-01-29T00:00:00"/>
    <x v="308"/>
    <n v="10"/>
    <n v="454.4"/>
    <n v="86544"/>
    <n v="43.949999999999996"/>
    <x v="3"/>
  </r>
  <r>
    <n v="2980"/>
    <s v="Joanna Kenney"/>
    <x v="0"/>
    <n v="0.06"/>
    <n v="1.1399999999999999"/>
    <n v="0.7"/>
    <x v="1"/>
    <x v="3"/>
    <x v="2"/>
    <x v="14"/>
    <s v="Wrap Bag"/>
    <s v="OIC Thumb-Tacks"/>
    <n v="0.38"/>
    <s v="United States"/>
    <s v="East"/>
    <x v="27"/>
    <s v="Sandusky"/>
    <n v="44870"/>
    <x v="26"/>
    <d v="2015-01-30T00:00:00"/>
    <x v="309"/>
    <n v="13"/>
    <n v="14.53"/>
    <n v="86544"/>
    <n v="1.0799999999999998"/>
    <x v="3"/>
  </r>
  <r>
    <n v="2254"/>
    <s v="Jeff Meadows"/>
    <x v="2"/>
    <n v="0.1"/>
    <n v="6.3"/>
    <n v="0.5"/>
    <x v="1"/>
    <x v="3"/>
    <x v="2"/>
    <x v="13"/>
    <s v="Small Box"/>
    <s v="Avery 48"/>
    <n v="0.39"/>
    <s v="United States"/>
    <s v="South"/>
    <x v="32"/>
    <s v="Paducah"/>
    <n v="42003"/>
    <x v="26"/>
    <d v="2015-02-01T00:00:00"/>
    <x v="310"/>
    <n v="12"/>
    <n v="68.72"/>
    <n v="89278"/>
    <n v="6.2"/>
    <x v="0"/>
  </r>
  <r>
    <n v="2178"/>
    <s v="Judy Hall"/>
    <x v="4"/>
    <n v="0.08"/>
    <n v="2.94"/>
    <n v="0.96"/>
    <x v="1"/>
    <x v="0"/>
    <x v="2"/>
    <x v="2"/>
    <s v="Wrap Bag"/>
    <s v="Newell 343"/>
    <n v="0.57999999999999996"/>
    <s v="United States"/>
    <s v="East"/>
    <x v="35"/>
    <s v="Worcester"/>
    <n v="1610"/>
    <x v="26"/>
    <d v="2015-01-29T00:00:00"/>
    <x v="311"/>
    <n v="9"/>
    <n v="25.35"/>
    <n v="89465"/>
    <n v="2.86"/>
    <x v="3"/>
  </r>
  <r>
    <n v="3347"/>
    <s v="Carrie McIntosh"/>
    <x v="4"/>
    <n v="0.02"/>
    <n v="110.99"/>
    <n v="2.5"/>
    <x v="1"/>
    <x v="1"/>
    <x v="1"/>
    <x v="12"/>
    <s v="Small Box"/>
    <s v="T18"/>
    <n v="0.56999999999999995"/>
    <s v="United States"/>
    <s v="South"/>
    <x v="12"/>
    <s v="Royal Palm Beach"/>
    <n v="33411"/>
    <x v="26"/>
    <d v="2015-01-29T00:00:00"/>
    <x v="312"/>
    <n v="1"/>
    <n v="94.3"/>
    <n v="89356"/>
    <n v="110.97"/>
    <x v="0"/>
  </r>
  <r>
    <n v="129"/>
    <s v="Kara Allison"/>
    <x v="3"/>
    <n v="0.02"/>
    <n v="1.74"/>
    <n v="4.08"/>
    <x v="1"/>
    <x v="0"/>
    <x v="0"/>
    <x v="11"/>
    <s v="Small Pack"/>
    <s v="Eldon Regeneration Recycled Desk Accessories, Smoke"/>
    <n v="0.53"/>
    <s v="United States"/>
    <s v="Central"/>
    <x v="10"/>
    <s v="Alton"/>
    <n v="62002"/>
    <x v="26"/>
    <d v="2015-01-28T00:00:00"/>
    <x v="313"/>
    <n v="5"/>
    <n v="10.23"/>
    <n v="86693"/>
    <n v="1.72"/>
    <x v="1"/>
  </r>
  <r>
    <n v="898"/>
    <s v="Harriet Hodges"/>
    <x v="3"/>
    <n v="0.02"/>
    <n v="12.53"/>
    <n v="0.49"/>
    <x v="1"/>
    <x v="0"/>
    <x v="2"/>
    <x v="13"/>
    <s v="Small Box"/>
    <s v="Round Specialty Laser Printer Labels"/>
    <n v="0.38"/>
    <s v="United States"/>
    <s v="East"/>
    <x v="11"/>
    <s v="New York City"/>
    <n v="10039"/>
    <x v="26"/>
    <d v="2015-01-27T00:00:00"/>
    <x v="314"/>
    <n v="47"/>
    <n v="594.44000000000005"/>
    <n v="9606"/>
    <n v="12.51"/>
    <x v="3"/>
  </r>
  <r>
    <n v="898"/>
    <s v="Harriet Hodges"/>
    <x v="3"/>
    <n v="7.0000000000000007E-2"/>
    <n v="5.18"/>
    <n v="2.04"/>
    <x v="2"/>
    <x v="0"/>
    <x v="2"/>
    <x v="7"/>
    <s v="Wrap Bag"/>
    <s v="Array® Memo Cubes"/>
    <n v="0.36"/>
    <s v="United States"/>
    <s v="East"/>
    <x v="11"/>
    <s v="New York City"/>
    <n v="10039"/>
    <x v="26"/>
    <d v="2015-01-29T00:00:00"/>
    <x v="315"/>
    <n v="44"/>
    <n v="228.5"/>
    <n v="9606"/>
    <n v="5.1099999999999994"/>
    <x v="3"/>
  </r>
  <r>
    <n v="899"/>
    <s v="Jordan Berry"/>
    <x v="3"/>
    <n v="0.02"/>
    <n v="12.53"/>
    <n v="0.49"/>
    <x v="1"/>
    <x v="0"/>
    <x v="2"/>
    <x v="13"/>
    <s v="Small Box"/>
    <s v="Round Specialty Laser Printer Labels"/>
    <n v="0.38"/>
    <s v="United States"/>
    <s v="East"/>
    <x v="28"/>
    <s v="Altoona"/>
    <n v="16602"/>
    <x v="26"/>
    <d v="2015-01-27T00:00:00"/>
    <x v="316"/>
    <n v="12"/>
    <n v="151.77000000000001"/>
    <n v="86264"/>
    <n v="12.51"/>
    <x v="3"/>
  </r>
  <r>
    <n v="899"/>
    <s v="Jordan Berry"/>
    <x v="3"/>
    <n v="7.0000000000000007E-2"/>
    <n v="5.18"/>
    <n v="2.04"/>
    <x v="2"/>
    <x v="0"/>
    <x v="2"/>
    <x v="7"/>
    <s v="Wrap Bag"/>
    <s v="Array® Memo Cubes"/>
    <n v="0.36"/>
    <s v="United States"/>
    <s v="East"/>
    <x v="28"/>
    <s v="Altoona"/>
    <n v="16602"/>
    <x v="26"/>
    <d v="2015-01-29T00:00:00"/>
    <x v="315"/>
    <n v="11"/>
    <n v="57.13"/>
    <n v="86264"/>
    <n v="5.1099999999999994"/>
    <x v="3"/>
  </r>
  <r>
    <n v="1351"/>
    <s v="Janet McCullough"/>
    <x v="3"/>
    <n v="0.1"/>
    <n v="110.99"/>
    <n v="8.99"/>
    <x v="2"/>
    <x v="2"/>
    <x v="1"/>
    <x v="12"/>
    <s v="Small Box"/>
    <s v="LX 677"/>
    <n v="0.56999999999999995"/>
    <s v="United States"/>
    <s v="South"/>
    <x v="12"/>
    <s v="Coconut Creek"/>
    <n v="33063"/>
    <x v="26"/>
    <d v="2015-01-29T00:00:00"/>
    <x v="317"/>
    <n v="7"/>
    <n v="627.78"/>
    <n v="88232"/>
    <n v="110.89"/>
    <x v="0"/>
  </r>
  <r>
    <n v="2281"/>
    <s v="Monica Harvey"/>
    <x v="3"/>
    <n v="0.08"/>
    <n v="205.99"/>
    <n v="2.5"/>
    <x v="1"/>
    <x v="2"/>
    <x v="1"/>
    <x v="12"/>
    <s v="Small Box"/>
    <s v="V70"/>
    <n v="0.59"/>
    <s v="United States"/>
    <s v="Central"/>
    <x v="30"/>
    <s v="Eau Claire"/>
    <n v="54703"/>
    <x v="26"/>
    <d v="2015-01-28T00:00:00"/>
    <x v="318"/>
    <n v="10"/>
    <n v="1610.84"/>
    <n v="85948"/>
    <n v="205.91"/>
    <x v="1"/>
  </r>
  <r>
    <n v="53"/>
    <s v="Sidney Russell Austin"/>
    <x v="0"/>
    <n v="7.0000000000000007E-2"/>
    <n v="3502.14"/>
    <n v="8.73"/>
    <x v="0"/>
    <x v="3"/>
    <x v="1"/>
    <x v="3"/>
    <s v="Jumbo Box"/>
    <s v="Okidata Pacemark 4410N Wide Format Dot Matrix Printer"/>
    <n v="0.56999999999999995"/>
    <s v="United States"/>
    <s v="West"/>
    <x v="4"/>
    <s v="Redmond"/>
    <n v="98052"/>
    <x v="27"/>
    <d v="2015-01-30T00:00:00"/>
    <x v="319"/>
    <n v="1"/>
    <n v="3267.55"/>
    <n v="88425"/>
    <n v="3502.0699999999997"/>
    <x v="2"/>
  </r>
  <r>
    <n v="3266"/>
    <s v="Edgar Kumar"/>
    <x v="0"/>
    <n v="0"/>
    <n v="122.99"/>
    <n v="70.2"/>
    <x v="0"/>
    <x v="3"/>
    <x v="0"/>
    <x v="9"/>
    <s v="Jumbo Drum"/>
    <s v="Global High-Back Leather Tilter, Burgundy"/>
    <n v="0.74"/>
    <s v="United States"/>
    <s v="East"/>
    <x v="29"/>
    <s v="Sanford"/>
    <n v="4073"/>
    <x v="27"/>
    <d v="2015-01-29T00:00:00"/>
    <x v="320"/>
    <n v="14"/>
    <n v="1794.88"/>
    <n v="89836"/>
    <n v="122.99"/>
    <x v="3"/>
  </r>
  <r>
    <n v="3269"/>
    <s v="Billie Stern"/>
    <x v="0"/>
    <n v="0.01"/>
    <n v="60.97"/>
    <n v="4.5"/>
    <x v="2"/>
    <x v="3"/>
    <x v="2"/>
    <x v="8"/>
    <s v="Small Box"/>
    <s v="Tripp Lite Isotel 6 Outlet Surge Protector with Fax/Modem Protection"/>
    <n v="0.56000000000000005"/>
    <s v="United States"/>
    <s v="East"/>
    <x v="33"/>
    <s v="North Plainfield"/>
    <n v="7060"/>
    <x v="27"/>
    <d v="2015-01-30T00:00:00"/>
    <x v="321"/>
    <n v="12"/>
    <n v="765.04"/>
    <n v="89836"/>
    <n v="60.96"/>
    <x v="3"/>
  </r>
  <r>
    <n v="24"/>
    <s v="Edna Thomas"/>
    <x v="1"/>
    <n v="0.06"/>
    <n v="55.48"/>
    <n v="14.3"/>
    <x v="1"/>
    <x v="3"/>
    <x v="2"/>
    <x v="7"/>
    <s v="Small Box"/>
    <s v="Xerox 194"/>
    <n v="0.37"/>
    <s v="United States"/>
    <s v="West"/>
    <x v="8"/>
    <s v="Laguna Niguel"/>
    <n v="92677"/>
    <x v="27"/>
    <d v="2015-01-29T00:00:00"/>
    <x v="322"/>
    <n v="1"/>
    <n v="67.489999999999995"/>
    <n v="87651"/>
    <n v="55.419999999999995"/>
    <x v="2"/>
  </r>
  <r>
    <n v="24"/>
    <s v="Edna Thomas"/>
    <x v="1"/>
    <n v="0.02"/>
    <n v="1.68"/>
    <n v="1.57"/>
    <x v="1"/>
    <x v="3"/>
    <x v="2"/>
    <x v="2"/>
    <s v="Wrap Bag"/>
    <s v="Newell 323"/>
    <n v="0.59"/>
    <s v="United States"/>
    <s v="West"/>
    <x v="8"/>
    <s v="Laguna Niguel"/>
    <n v="92677"/>
    <x v="27"/>
    <d v="2015-01-30T00:00:00"/>
    <x v="323"/>
    <n v="1"/>
    <n v="2.25"/>
    <n v="87651"/>
    <n v="1.66"/>
    <x v="2"/>
  </r>
  <r>
    <n v="744"/>
    <s v="Joy Maxwell"/>
    <x v="2"/>
    <n v="0.02"/>
    <n v="59.98"/>
    <n v="3.99"/>
    <x v="1"/>
    <x v="3"/>
    <x v="2"/>
    <x v="8"/>
    <s v="Small Box"/>
    <s v="Belkin 8 Outlet SurgeMaster II Gold Surge Protector"/>
    <n v="0.56999999999999995"/>
    <s v="United States"/>
    <s v="West"/>
    <x v="41"/>
    <s v="Oro Valley"/>
    <n v="85737"/>
    <x v="27"/>
    <d v="2015-02-06T00:00:00"/>
    <x v="324"/>
    <n v="1"/>
    <n v="63.48"/>
    <n v="87725"/>
    <n v="59.959999999999994"/>
    <x v="2"/>
  </r>
  <r>
    <n v="744"/>
    <s v="Joy Maxwell"/>
    <x v="2"/>
    <n v="0.03"/>
    <n v="5.18"/>
    <n v="5.74"/>
    <x v="1"/>
    <x v="3"/>
    <x v="2"/>
    <x v="5"/>
    <s v="Small Box"/>
    <s v="Wilson Jones Impact Binders"/>
    <n v="0.36"/>
    <s v="United States"/>
    <s v="West"/>
    <x v="41"/>
    <s v="Oro Valley"/>
    <n v="85737"/>
    <x v="27"/>
    <d v="2015-02-01T00:00:00"/>
    <x v="325"/>
    <n v="9"/>
    <n v="47.64"/>
    <n v="87725"/>
    <n v="5.1499999999999995"/>
    <x v="2"/>
  </r>
  <r>
    <n v="553"/>
    <s v="Kristine Connolly"/>
    <x v="4"/>
    <n v="0"/>
    <n v="6.88"/>
    <n v="2"/>
    <x v="2"/>
    <x v="2"/>
    <x v="2"/>
    <x v="7"/>
    <s v="Wrap Bag"/>
    <s v="Adams Phone Message Book, 200 Message Capacity, 8 1/16” x 11”"/>
    <n v="0.39"/>
    <s v="United States"/>
    <s v="West"/>
    <x v="8"/>
    <s v="Los Angeles"/>
    <n v="90008"/>
    <x v="27"/>
    <d v="2015-01-29T00:00:00"/>
    <x v="326"/>
    <n v="36"/>
    <n v="267.52999999999997"/>
    <n v="17155"/>
    <n v="6.88"/>
    <x v="2"/>
  </r>
  <r>
    <n v="556"/>
    <s v="Kristina Sanders"/>
    <x v="4"/>
    <n v="0"/>
    <n v="6.88"/>
    <n v="2"/>
    <x v="2"/>
    <x v="2"/>
    <x v="2"/>
    <x v="7"/>
    <s v="Wrap Bag"/>
    <s v="Adams Phone Message Book, 200 Message Capacity, 8 1/16” x 11”"/>
    <n v="0.39"/>
    <s v="United States"/>
    <s v="West"/>
    <x v="15"/>
    <s v="Provo"/>
    <n v="84604"/>
    <x v="27"/>
    <d v="2015-01-29T00:00:00"/>
    <x v="327"/>
    <n v="9"/>
    <n v="66.88"/>
    <n v="86189"/>
    <n v="6.88"/>
    <x v="2"/>
  </r>
  <r>
    <n v="556"/>
    <s v="Kristina Sanders"/>
    <x v="4"/>
    <n v="0.03"/>
    <n v="32.479999999999997"/>
    <n v="35"/>
    <x v="2"/>
    <x v="2"/>
    <x v="2"/>
    <x v="6"/>
    <s v="Large Box"/>
    <s v="Fellowes Neat Ideas® Storage Cubes"/>
    <n v="0.81"/>
    <s v="United States"/>
    <s v="West"/>
    <x v="15"/>
    <s v="Provo"/>
    <n v="84604"/>
    <x v="27"/>
    <d v="2015-01-28T00:00:00"/>
    <x v="328"/>
    <n v="8"/>
    <n v="274.91000000000003"/>
    <n v="86189"/>
    <n v="32.449999999999996"/>
    <x v="2"/>
  </r>
  <r>
    <n v="1875"/>
    <s v="Martin Kirk"/>
    <x v="0"/>
    <n v="0.09"/>
    <n v="95.99"/>
    <n v="4.9000000000000004"/>
    <x v="1"/>
    <x v="1"/>
    <x v="1"/>
    <x v="12"/>
    <s v="Small Box"/>
    <s v="T60"/>
    <n v="0.56000000000000005"/>
    <s v="United States"/>
    <s v="South"/>
    <x v="21"/>
    <s v="Chesapeake"/>
    <n v="23320"/>
    <x v="28"/>
    <d v="2015-01-31T00:00:00"/>
    <x v="329"/>
    <n v="4"/>
    <n v="320.75"/>
    <n v="90899"/>
    <n v="95.899999999999991"/>
    <x v="0"/>
  </r>
  <r>
    <n v="2265"/>
    <s v="James Davenport"/>
    <x v="0"/>
    <n v="0.1"/>
    <n v="7.45"/>
    <n v="6.28"/>
    <x v="1"/>
    <x v="3"/>
    <x v="2"/>
    <x v="5"/>
    <s v="Small Box"/>
    <s v="Acco Four Pocket Poly Ring Binder with Label Holder, Smoke, 1&quot;"/>
    <n v="0.4"/>
    <s v="United States"/>
    <s v="Central"/>
    <x v="6"/>
    <s v="Kansas City"/>
    <n v="64130"/>
    <x v="28"/>
    <d v="2015-02-01T00:00:00"/>
    <x v="330"/>
    <n v="8"/>
    <n v="59.4"/>
    <n v="86612"/>
    <n v="7.3500000000000005"/>
    <x v="1"/>
  </r>
  <r>
    <n v="2265"/>
    <s v="James Davenport"/>
    <x v="0"/>
    <n v="0.01"/>
    <n v="6.48"/>
    <n v="7.86"/>
    <x v="1"/>
    <x v="3"/>
    <x v="2"/>
    <x v="7"/>
    <s v="Small Box"/>
    <s v="Xerox 213"/>
    <n v="0.37"/>
    <s v="United States"/>
    <s v="Central"/>
    <x v="6"/>
    <s v="Kansas City"/>
    <n v="64130"/>
    <x v="28"/>
    <d v="2015-01-31T00:00:00"/>
    <x v="331"/>
    <n v="10"/>
    <n v="66.459999999999994"/>
    <n v="86612"/>
    <n v="6.4700000000000006"/>
    <x v="1"/>
  </r>
  <r>
    <n v="699"/>
    <s v="Jenny Gold"/>
    <x v="4"/>
    <n v="7.0000000000000007E-2"/>
    <n v="5.0199999999999996"/>
    <n v="5.14"/>
    <x v="1"/>
    <x v="1"/>
    <x v="1"/>
    <x v="1"/>
    <s v="Small Pack"/>
    <s v="Imation 3.5, DISKETTE 44766 HGHLD3.52HD/FM, 10/Pack"/>
    <n v="0.79"/>
    <s v="United States"/>
    <s v="West"/>
    <x v="8"/>
    <s v="Los Angeles"/>
    <n v="90041"/>
    <x v="28"/>
    <d v="2015-01-31T00:00:00"/>
    <x v="332"/>
    <n v="42"/>
    <n v="210.1"/>
    <n v="32420"/>
    <n v="4.9499999999999993"/>
    <x v="2"/>
  </r>
  <r>
    <n v="699"/>
    <s v="Jenny Gold"/>
    <x v="4"/>
    <n v="7.0000000000000007E-2"/>
    <n v="280.98"/>
    <n v="57"/>
    <x v="0"/>
    <x v="1"/>
    <x v="0"/>
    <x v="9"/>
    <s v="Jumbo Drum"/>
    <s v="Hon 2090 “Pillow Soft” Series Mid Back Swivel/Tilt Chairs"/>
    <n v="0.78"/>
    <s v="United States"/>
    <s v="West"/>
    <x v="8"/>
    <s v="Los Angeles"/>
    <n v="90041"/>
    <x v="28"/>
    <d v="2015-01-31T00:00:00"/>
    <x v="333"/>
    <n v="23"/>
    <n v="6499.87"/>
    <n v="32420"/>
    <n v="280.91000000000003"/>
    <x v="2"/>
  </r>
  <r>
    <n v="2061"/>
    <s v="Marianne Carey"/>
    <x v="4"/>
    <n v="0.02"/>
    <n v="240.98"/>
    <n v="60.2"/>
    <x v="0"/>
    <x v="3"/>
    <x v="0"/>
    <x v="10"/>
    <s v="Jumbo Box"/>
    <s v="Atlantic Metals Mobile 2-Shelf Bookcases, Custom Colors"/>
    <n v="0.56000000000000005"/>
    <s v="United States"/>
    <s v="Central"/>
    <x v="13"/>
    <s v="North Platte"/>
    <n v="69101"/>
    <x v="28"/>
    <d v="2015-01-31T00:00:00"/>
    <x v="334"/>
    <n v="1"/>
    <n v="260.66000000000003"/>
    <n v="87146"/>
    <n v="240.95999999999998"/>
    <x v="1"/>
  </r>
  <r>
    <n v="2062"/>
    <s v="Alfred Singh"/>
    <x v="4"/>
    <n v="0.02"/>
    <n v="420.98"/>
    <n v="19.989999999999998"/>
    <x v="1"/>
    <x v="3"/>
    <x v="2"/>
    <x v="5"/>
    <s v="Small Box"/>
    <s v="GBC DocuBind 200 Manual Binding Machine"/>
    <n v="0.35"/>
    <s v="United States"/>
    <s v="South"/>
    <x v="21"/>
    <s v="Mechanicsville"/>
    <n v="23111"/>
    <x v="28"/>
    <d v="2015-02-01T00:00:00"/>
    <x v="335"/>
    <n v="10"/>
    <n v="4249.37"/>
    <n v="87146"/>
    <n v="420.96000000000004"/>
    <x v="0"/>
  </r>
  <r>
    <n v="767"/>
    <s v="Jeffrey Mueller"/>
    <x v="0"/>
    <n v="0.1"/>
    <n v="31.78"/>
    <n v="1.99"/>
    <x v="1"/>
    <x v="3"/>
    <x v="1"/>
    <x v="1"/>
    <s v="Small Pack"/>
    <s v="Memorex 4.7GB DVD-RAM, 3/Pack"/>
    <n v="0.42"/>
    <s v="United States"/>
    <s v="Central"/>
    <x v="10"/>
    <s v="Rock Island"/>
    <n v="61201"/>
    <x v="29"/>
    <d v="2015-02-01T00:00:00"/>
    <x v="336"/>
    <n v="11"/>
    <n v="336.64"/>
    <n v="86279"/>
    <n v="31.68"/>
    <x v="1"/>
  </r>
  <r>
    <n v="550"/>
    <s v="Edna Monroe Talley"/>
    <x v="1"/>
    <n v="0.05"/>
    <n v="1.68"/>
    <n v="1.57"/>
    <x v="1"/>
    <x v="3"/>
    <x v="2"/>
    <x v="2"/>
    <s v="Wrap Bag"/>
    <s v="Newell 323"/>
    <n v="0.59"/>
    <s v="United States"/>
    <s v="Central"/>
    <x v="18"/>
    <s v="Seguin"/>
    <n v="78155"/>
    <x v="29"/>
    <d v="2015-01-31T00:00:00"/>
    <x v="337"/>
    <n v="11"/>
    <n v="18.75"/>
    <n v="90909"/>
    <n v="1.63"/>
    <x v="1"/>
  </r>
  <r>
    <n v="550"/>
    <s v="Edna Monroe Talley"/>
    <x v="1"/>
    <n v="0.1"/>
    <n v="218.75"/>
    <n v="69.64"/>
    <x v="0"/>
    <x v="3"/>
    <x v="0"/>
    <x v="0"/>
    <s v="Jumbo Box"/>
    <s v="BoxOffice By Design Rectangular and Half-Moon Meeting Room Tables"/>
    <n v="0.77"/>
    <s v="United States"/>
    <s v="Central"/>
    <x v="18"/>
    <s v="Seguin"/>
    <n v="78155"/>
    <x v="29"/>
    <d v="2015-02-01T00:00:00"/>
    <x v="338"/>
    <n v="1"/>
    <n v="188.51"/>
    <n v="90909"/>
    <n v="218.65"/>
    <x v="1"/>
  </r>
  <r>
    <n v="551"/>
    <s v="Peggy Chan"/>
    <x v="1"/>
    <n v="0"/>
    <n v="15.04"/>
    <n v="1.97"/>
    <x v="1"/>
    <x v="3"/>
    <x v="2"/>
    <x v="7"/>
    <s v="Wrap Bag"/>
    <s v="White GlueTop Scratch Pads"/>
    <n v="0.39"/>
    <s v="United States"/>
    <s v="Central"/>
    <x v="18"/>
    <s v="Sherman"/>
    <n v="75090"/>
    <x v="29"/>
    <d v="2015-02-01T00:00:00"/>
    <x v="339"/>
    <n v="2"/>
    <n v="31.18"/>
    <n v="90909"/>
    <n v="15.04"/>
    <x v="1"/>
  </r>
  <r>
    <n v="1442"/>
    <s v="Rodney Field"/>
    <x v="2"/>
    <n v="0.02"/>
    <n v="15.99"/>
    <n v="13.18"/>
    <x v="2"/>
    <x v="3"/>
    <x v="2"/>
    <x v="5"/>
    <s v="Small Box"/>
    <s v="GBC Pre-Punched Binding Paper, Plastic, White, 8-1/2&quot; x 11&quot;"/>
    <n v="0.37"/>
    <s v="United States"/>
    <s v="Central"/>
    <x v="6"/>
    <s v="Springfield"/>
    <n v="65807"/>
    <x v="29"/>
    <d v="2015-02-03T00:00:00"/>
    <x v="340"/>
    <n v="7"/>
    <n v="123.03"/>
    <n v="89077"/>
    <n v="15.97"/>
    <x v="1"/>
  </r>
  <r>
    <n v="1442"/>
    <s v="Rodney Field"/>
    <x v="2"/>
    <n v="0.09"/>
    <n v="46.94"/>
    <n v="6.77"/>
    <x v="2"/>
    <x v="3"/>
    <x v="0"/>
    <x v="11"/>
    <s v="Small Box"/>
    <s v="Howard Miller 13&quot; Diameter Goldtone Round Wall Clock"/>
    <n v="0.44"/>
    <s v="United States"/>
    <s v="Central"/>
    <x v="6"/>
    <s v="Springfield"/>
    <n v="65807"/>
    <x v="29"/>
    <d v="2015-01-30T00:00:00"/>
    <x v="341"/>
    <n v="10"/>
    <n v="431.84"/>
    <n v="89077"/>
    <n v="46.849999999999994"/>
    <x v="1"/>
  </r>
  <r>
    <n v="2775"/>
    <s v="Theodore Rubin"/>
    <x v="2"/>
    <n v="7.0000000000000007E-2"/>
    <n v="574.74"/>
    <n v="24.49"/>
    <x v="1"/>
    <x v="1"/>
    <x v="1"/>
    <x v="3"/>
    <s v="Large Box"/>
    <s v="Polycom ViaVideo™ Desktop Video Communications Unit"/>
    <n v="0.37"/>
    <s v="United States"/>
    <s v="Central"/>
    <x v="10"/>
    <s v="Franklin Park"/>
    <n v="60131"/>
    <x v="29"/>
    <d v="2015-02-04T00:00:00"/>
    <x v="342"/>
    <n v="8"/>
    <n v="4146.28"/>
    <n v="91229"/>
    <n v="574.66999999999996"/>
    <x v="1"/>
  </r>
  <r>
    <n v="256"/>
    <s v="Irene Li"/>
    <x v="0"/>
    <n v="0.03"/>
    <n v="8.34"/>
    <n v="2.64"/>
    <x v="1"/>
    <x v="2"/>
    <x v="2"/>
    <x v="16"/>
    <s v="Small Pack"/>
    <s v="Acme® Elite Stainless Steel Scissors"/>
    <n v="0.59"/>
    <s v="United States"/>
    <s v="East"/>
    <x v="28"/>
    <s v="Hanover"/>
    <n v="17331"/>
    <x v="30"/>
    <d v="2015-02-02T00:00:00"/>
    <x v="343"/>
    <n v="4"/>
    <n v="34.64"/>
    <n v="86267"/>
    <n v="8.31"/>
    <x v="3"/>
  </r>
  <r>
    <n v="343"/>
    <s v="Lynn Epstein"/>
    <x v="0"/>
    <n v="0.03"/>
    <n v="15.23"/>
    <n v="27.75"/>
    <x v="0"/>
    <x v="3"/>
    <x v="0"/>
    <x v="0"/>
    <s v="Jumbo Box"/>
    <s v="Anderson Hickey Conga Table Tops &amp; Accessories"/>
    <n v="0.76"/>
    <s v="United States"/>
    <s v="East"/>
    <x v="29"/>
    <s v="Bangor"/>
    <n v="4401"/>
    <x v="30"/>
    <d v="2015-02-01T00:00:00"/>
    <x v="344"/>
    <n v="7"/>
    <n v="111.86"/>
    <n v="88151"/>
    <n v="15.200000000000001"/>
    <x v="3"/>
  </r>
  <r>
    <n v="1723"/>
    <s v="Constance Flowers"/>
    <x v="2"/>
    <n v="0.1"/>
    <n v="49.99"/>
    <n v="19.989999999999998"/>
    <x v="2"/>
    <x v="3"/>
    <x v="1"/>
    <x v="1"/>
    <s v="Small Box"/>
    <s v="US Robotics 56K V.92 Internal PCI Faxmodem"/>
    <n v="0.45"/>
    <s v="United States"/>
    <s v="West"/>
    <x v="8"/>
    <s v="San Diego"/>
    <n v="92037"/>
    <x v="30"/>
    <d v="2015-02-05T00:00:00"/>
    <x v="345"/>
    <n v="46"/>
    <n v="2188.06"/>
    <n v="40101"/>
    <n v="49.89"/>
    <x v="2"/>
  </r>
  <r>
    <n v="2202"/>
    <s v="Laurie Howe"/>
    <x v="2"/>
    <n v="0.09"/>
    <n v="160.97999999999999"/>
    <n v="30"/>
    <x v="0"/>
    <x v="2"/>
    <x v="0"/>
    <x v="9"/>
    <s v="Jumbo Drum"/>
    <s v="Office Star - Mid Back Dual function Ergonomic High Back Chair with 2-Way Adjustable Arms"/>
    <n v="0.62"/>
    <s v="United States"/>
    <s v="Central"/>
    <x v="7"/>
    <s v="Brooklyn Center"/>
    <n v="55429"/>
    <x v="30"/>
    <d v="2015-01-31T00:00:00"/>
    <x v="346"/>
    <n v="11"/>
    <n v="1635.38"/>
    <n v="86050"/>
    <n v="160.88999999999999"/>
    <x v="1"/>
  </r>
  <r>
    <n v="2202"/>
    <s v="Laurie Howe"/>
    <x v="2"/>
    <n v="0.09"/>
    <n v="6.3"/>
    <n v="0.5"/>
    <x v="1"/>
    <x v="2"/>
    <x v="2"/>
    <x v="13"/>
    <s v="Small Box"/>
    <s v="Avery 51"/>
    <n v="0.39"/>
    <s v="United States"/>
    <s v="Central"/>
    <x v="7"/>
    <s v="Brooklyn Center"/>
    <n v="55429"/>
    <x v="30"/>
    <d v="2015-01-31T00:00:00"/>
    <x v="347"/>
    <n v="10"/>
    <n v="58.48"/>
    <n v="86050"/>
    <n v="6.21"/>
    <x v="1"/>
  </r>
  <r>
    <n v="2202"/>
    <s v="Laurie Howe"/>
    <x v="2"/>
    <n v="0"/>
    <n v="4.9800000000000004"/>
    <n v="0.8"/>
    <x v="1"/>
    <x v="2"/>
    <x v="2"/>
    <x v="7"/>
    <s v="Wrap Bag"/>
    <s v="Rediform S.O.S. Phone Message Books"/>
    <n v="0.36"/>
    <s v="United States"/>
    <s v="Central"/>
    <x v="7"/>
    <s v="Brooklyn Center"/>
    <n v="55429"/>
    <x v="30"/>
    <d v="2015-02-07T00:00:00"/>
    <x v="348"/>
    <n v="8"/>
    <n v="40.049999999999997"/>
    <n v="86050"/>
    <n v="4.9800000000000004"/>
    <x v="1"/>
  </r>
  <r>
    <n v="2781"/>
    <s v="Kelly Byers"/>
    <x v="2"/>
    <n v="0.09"/>
    <n v="2.16"/>
    <n v="6.05"/>
    <x v="1"/>
    <x v="1"/>
    <x v="2"/>
    <x v="5"/>
    <s v="Small Box"/>
    <s v="Peel &amp; Stick Add-On Corner Pockets"/>
    <n v="0.37"/>
    <s v="United States"/>
    <s v="West"/>
    <x v="14"/>
    <s v="Woodburn"/>
    <n v="97071"/>
    <x v="30"/>
    <d v="2015-02-04T00:00:00"/>
    <x v="349"/>
    <n v="2"/>
    <n v="5.48"/>
    <n v="87162"/>
    <n v="2.0700000000000003"/>
    <x v="2"/>
  </r>
  <r>
    <n v="2781"/>
    <s v="Kelly Byers"/>
    <x v="2"/>
    <n v="0.03"/>
    <n v="808.49"/>
    <n v="55.3"/>
    <x v="0"/>
    <x v="1"/>
    <x v="1"/>
    <x v="3"/>
    <s v="Jumbo Drum"/>
    <s v="Hewlett-Packard Business Color Inkjet 3000 [N, DTN] Series Printers"/>
    <n v="0.4"/>
    <s v="United States"/>
    <s v="West"/>
    <x v="14"/>
    <s v="Woodburn"/>
    <n v="97071"/>
    <x v="30"/>
    <d v="2015-02-07T00:00:00"/>
    <x v="350"/>
    <n v="11"/>
    <n v="8201.33"/>
    <n v="87162"/>
    <n v="808.46"/>
    <x v="2"/>
  </r>
  <r>
    <n v="2781"/>
    <s v="Kelly Byers"/>
    <x v="2"/>
    <n v="0"/>
    <n v="6.48"/>
    <n v="8.19"/>
    <x v="1"/>
    <x v="1"/>
    <x v="2"/>
    <x v="7"/>
    <s v="Small Box"/>
    <s v="Xerox 217"/>
    <n v="0.37"/>
    <s v="United States"/>
    <s v="West"/>
    <x v="14"/>
    <s v="Woodburn"/>
    <n v="97071"/>
    <x v="30"/>
    <d v="2015-02-07T00:00:00"/>
    <x v="351"/>
    <n v="3"/>
    <n v="22.67"/>
    <n v="87162"/>
    <n v="6.48"/>
    <x v="2"/>
  </r>
  <r>
    <n v="1238"/>
    <s v="April Bowers"/>
    <x v="4"/>
    <n v="0.01"/>
    <n v="160.97999999999999"/>
    <n v="30"/>
    <x v="0"/>
    <x v="3"/>
    <x v="0"/>
    <x v="9"/>
    <s v="Jumbo Drum"/>
    <s v="Office Star - Mid Back Dual function Ergonomic High Back Chair with 2-Way Adjustable Arms"/>
    <n v="0.62"/>
    <s v="United States"/>
    <s v="Central"/>
    <x v="18"/>
    <s v="Cedar Hill"/>
    <n v="75104"/>
    <x v="30"/>
    <d v="2015-02-02T00:00:00"/>
    <x v="352"/>
    <n v="10"/>
    <n v="1634.67"/>
    <n v="86075"/>
    <n v="160.97"/>
    <x v="1"/>
  </r>
  <r>
    <n v="911"/>
    <s v="Marsha P Joyner"/>
    <x v="3"/>
    <n v="0.05"/>
    <n v="7.64"/>
    <n v="5.83"/>
    <x v="1"/>
    <x v="3"/>
    <x v="2"/>
    <x v="7"/>
    <s v="Wrap Bag"/>
    <s v="Rediform Wirebound &quot;Phone Memo&quot; Message Book, 11 x 5-3/4"/>
    <n v="0.36"/>
    <s v="United States"/>
    <s v="East"/>
    <x v="44"/>
    <s v="Wheeling"/>
    <n v="26003"/>
    <x v="30"/>
    <d v="2015-02-02T00:00:00"/>
    <x v="353"/>
    <n v="2"/>
    <n v="16.600000000000001"/>
    <n v="90185"/>
    <n v="7.59"/>
    <x v="3"/>
  </r>
  <r>
    <n v="911"/>
    <s v="Marsha P Joyner"/>
    <x v="3"/>
    <n v="0.04"/>
    <n v="218.75"/>
    <n v="69.64"/>
    <x v="0"/>
    <x v="3"/>
    <x v="0"/>
    <x v="0"/>
    <s v="Jumbo Box"/>
    <s v="BoxOffice By Design Rectangular and Half-Moon Meeting Room Tables"/>
    <n v="0.72"/>
    <s v="United States"/>
    <s v="East"/>
    <x v="44"/>
    <s v="Wheeling"/>
    <n v="26003"/>
    <x v="30"/>
    <d v="2015-02-01T00:00:00"/>
    <x v="354"/>
    <n v="10"/>
    <n v="2285.41"/>
    <n v="90185"/>
    <n v="218.71"/>
    <x v="3"/>
  </r>
  <r>
    <n v="2137"/>
    <s v="Crystal Crabtree"/>
    <x v="3"/>
    <n v="0"/>
    <n v="6.98"/>
    <n v="1.6"/>
    <x v="1"/>
    <x v="3"/>
    <x v="2"/>
    <x v="7"/>
    <s v="Wrap Bag"/>
    <s v="Adams Phone Message Book, Professional, 400 Message Capacity, 5 3/6” x 11”"/>
    <n v="0.38"/>
    <s v="United States"/>
    <s v="South"/>
    <x v="12"/>
    <s v="West Palm Beach"/>
    <n v="33407"/>
    <x v="30"/>
    <d v="2015-02-02T00:00:00"/>
    <x v="355"/>
    <n v="9"/>
    <n v="64.48"/>
    <n v="86002"/>
    <n v="6.98"/>
    <x v="0"/>
  </r>
  <r>
    <n v="510"/>
    <s v="Gregory Rao"/>
    <x v="0"/>
    <n v="0.03"/>
    <n v="6.37"/>
    <n v="5.19"/>
    <x v="1"/>
    <x v="3"/>
    <x v="2"/>
    <x v="5"/>
    <s v="Small Box"/>
    <s v="C-Line Peel &amp; Stick Add-On Filing Pockets, 8-3/4 x 5-1/8, 10/Pack"/>
    <n v="0.38"/>
    <s v="United States"/>
    <s v="West"/>
    <x v="8"/>
    <s v="Manteca"/>
    <n v="95336"/>
    <x v="31"/>
    <d v="2015-02-02T00:00:00"/>
    <x v="356"/>
    <n v="14"/>
    <n v="89.79"/>
    <n v="90059"/>
    <n v="6.34"/>
    <x v="2"/>
  </r>
  <r>
    <n v="2122"/>
    <s v="Carolyn Fisher"/>
    <x v="0"/>
    <n v="0.06"/>
    <n v="80.97"/>
    <n v="33.6"/>
    <x v="0"/>
    <x v="1"/>
    <x v="1"/>
    <x v="3"/>
    <s v="Jumbo Drum"/>
    <s v="Lexmark Z25 Color Inkjet Printer"/>
    <n v="0.37"/>
    <s v="United States"/>
    <s v="South"/>
    <x v="1"/>
    <s v="Sherwood"/>
    <n v="72116"/>
    <x v="31"/>
    <d v="2015-02-03T00:00:00"/>
    <x v="357"/>
    <n v="10"/>
    <n v="799.76"/>
    <n v="89664"/>
    <n v="80.91"/>
    <x v="0"/>
  </r>
  <r>
    <n v="1211"/>
    <s v="Debra Proctor"/>
    <x v="2"/>
    <n v="0.01"/>
    <n v="3.08"/>
    <n v="0.5"/>
    <x v="1"/>
    <x v="3"/>
    <x v="2"/>
    <x v="13"/>
    <s v="Small Box"/>
    <s v="Avery 497"/>
    <n v="0.37"/>
    <s v="United States"/>
    <s v="Central"/>
    <x v="2"/>
    <s v="Fort Wayne"/>
    <n v="46806"/>
    <x v="31"/>
    <d v="2015-02-06T00:00:00"/>
    <x v="358"/>
    <n v="4"/>
    <n v="13.05"/>
    <n v="88598"/>
    <n v="3.0700000000000003"/>
    <x v="1"/>
  </r>
  <r>
    <n v="1949"/>
    <s v="Dana Waller"/>
    <x v="2"/>
    <n v="0.05"/>
    <n v="424.21"/>
    <n v="110.2"/>
    <x v="0"/>
    <x v="0"/>
    <x v="0"/>
    <x v="0"/>
    <s v="Jumbo Box"/>
    <s v="Bush Advantage Collection® Racetrack Conference Table"/>
    <n v="0.67"/>
    <s v="United States"/>
    <s v="West"/>
    <x v="24"/>
    <s v="Bozeman"/>
    <n v="59715"/>
    <x v="31"/>
    <d v="2015-02-05T00:00:00"/>
    <x v="359"/>
    <n v="12"/>
    <n v="4935.22"/>
    <n v="90415"/>
    <n v="424.15999999999997"/>
    <x v="2"/>
  </r>
  <r>
    <n v="2071"/>
    <s v="Victor Cherry"/>
    <x v="3"/>
    <n v="0.03"/>
    <n v="60.98"/>
    <n v="1.99"/>
    <x v="1"/>
    <x v="3"/>
    <x v="1"/>
    <x v="1"/>
    <s v="Small Pack"/>
    <s v="Imation 5.2GB DVD-RAM"/>
    <n v="0.5"/>
    <s v="United States"/>
    <s v="Central"/>
    <x v="25"/>
    <s v="Farmington Hills"/>
    <n v="48336"/>
    <x v="31"/>
    <d v="2015-02-01T00:00:00"/>
    <x v="360"/>
    <n v="23"/>
    <n v="1414.88"/>
    <n v="88555"/>
    <n v="60.949999999999996"/>
    <x v="1"/>
  </r>
  <r>
    <n v="2071"/>
    <s v="Victor Cherry"/>
    <x v="3"/>
    <n v="0.04"/>
    <n v="3.08"/>
    <n v="0.99"/>
    <x v="1"/>
    <x v="3"/>
    <x v="2"/>
    <x v="13"/>
    <s v="Small Box"/>
    <s v="Avery 481"/>
    <n v="0.37"/>
    <s v="United States"/>
    <s v="Central"/>
    <x v="25"/>
    <s v="Farmington Hills"/>
    <n v="48336"/>
    <x v="31"/>
    <d v="2015-02-02T00:00:00"/>
    <x v="361"/>
    <n v="11"/>
    <n v="33.630000000000003"/>
    <n v="88555"/>
    <n v="3.04"/>
    <x v="1"/>
  </r>
  <r>
    <n v="2072"/>
    <s v="Malcolm S Lanier"/>
    <x v="3"/>
    <n v="0"/>
    <n v="10.31"/>
    <n v="1.79"/>
    <x v="1"/>
    <x v="3"/>
    <x v="2"/>
    <x v="7"/>
    <s v="Wrap Bag"/>
    <s v="Speediset Carbonless Redi-Letter® 7&quot; x 8 1/2&quot;"/>
    <n v="0.38"/>
    <s v="United States"/>
    <s v="Central"/>
    <x v="25"/>
    <s v="Flint"/>
    <n v="48505"/>
    <x v="31"/>
    <d v="2015-02-03T00:00:00"/>
    <x v="362"/>
    <n v="23"/>
    <n v="242.7"/>
    <n v="88555"/>
    <n v="10.31"/>
    <x v="1"/>
  </r>
  <r>
    <n v="397"/>
    <s v="Denise Carver"/>
    <x v="0"/>
    <n v="0.1"/>
    <n v="154.13"/>
    <n v="69"/>
    <x v="1"/>
    <x v="3"/>
    <x v="0"/>
    <x v="0"/>
    <s v="Large Box"/>
    <s v="Laminate Occasional Tables"/>
    <n v="0.68"/>
    <s v="United States"/>
    <s v="East"/>
    <x v="27"/>
    <s v="Cuyahoga Falls"/>
    <n v="44221"/>
    <x v="32"/>
    <d v="2015-02-03T00:00:00"/>
    <x v="363"/>
    <n v="8"/>
    <n v="1216.32"/>
    <n v="89319"/>
    <n v="154.03"/>
    <x v="3"/>
  </r>
  <r>
    <n v="2555"/>
    <s v="Karl Knowles"/>
    <x v="0"/>
    <n v="0"/>
    <n v="12.97"/>
    <n v="1.49"/>
    <x v="1"/>
    <x v="2"/>
    <x v="2"/>
    <x v="5"/>
    <s v="Small Box"/>
    <s v="Mead 1st Gear 2&quot; Zipper Binder, Asst. Colors"/>
    <n v="0.35"/>
    <s v="United States"/>
    <s v="Central"/>
    <x v="30"/>
    <s v="Madison"/>
    <n v="53711"/>
    <x v="32"/>
    <d v="2015-02-03T00:00:00"/>
    <x v="364"/>
    <n v="19"/>
    <n v="261.20999999999998"/>
    <n v="86529"/>
    <n v="12.97"/>
    <x v="1"/>
  </r>
  <r>
    <n v="2555"/>
    <s v="Karl Knowles"/>
    <x v="0"/>
    <n v="0.06"/>
    <n v="4.91"/>
    <n v="0.5"/>
    <x v="1"/>
    <x v="2"/>
    <x v="2"/>
    <x v="13"/>
    <s v="Small Box"/>
    <s v="Avery 508"/>
    <n v="0.36"/>
    <s v="United States"/>
    <s v="Central"/>
    <x v="30"/>
    <s v="Madison"/>
    <n v="53711"/>
    <x v="32"/>
    <d v="2015-02-02T00:00:00"/>
    <x v="365"/>
    <n v="9"/>
    <n v="42.79"/>
    <n v="86529"/>
    <n v="4.8500000000000005"/>
    <x v="1"/>
  </r>
  <r>
    <n v="68"/>
    <s v="Scott Bunn"/>
    <x v="1"/>
    <n v="0.09"/>
    <n v="122.99"/>
    <n v="70.2"/>
    <x v="0"/>
    <x v="3"/>
    <x v="0"/>
    <x v="9"/>
    <s v="Jumbo Drum"/>
    <s v="Global High-Back Leather Tilter, Burgundy"/>
    <n v="0.74"/>
    <s v="United States"/>
    <s v="East"/>
    <x v="11"/>
    <s v="New York City"/>
    <n v="10177"/>
    <x v="32"/>
    <d v="2015-02-04T00:00:00"/>
    <x v="366"/>
    <n v="49"/>
    <n v="5718.85"/>
    <n v="55713"/>
    <n v="122.89999999999999"/>
    <x v="3"/>
  </r>
  <r>
    <n v="70"/>
    <s v="Annette Boone"/>
    <x v="1"/>
    <n v="0.09"/>
    <n v="122.99"/>
    <n v="70.2"/>
    <x v="0"/>
    <x v="3"/>
    <x v="0"/>
    <x v="9"/>
    <s v="Jumbo Drum"/>
    <s v="Global High-Back Leather Tilter, Burgundy"/>
    <n v="0.74"/>
    <s v="United States"/>
    <s v="East"/>
    <x v="42"/>
    <s v="Burlington"/>
    <n v="5401"/>
    <x v="32"/>
    <d v="2015-02-04T00:00:00"/>
    <x v="366"/>
    <n v="12"/>
    <n v="1400.53"/>
    <n v="87947"/>
    <n v="122.89999999999999"/>
    <x v="3"/>
  </r>
  <r>
    <n v="894"/>
    <s v="Gail Rankin Cole"/>
    <x v="2"/>
    <n v="0.02"/>
    <n v="1.1399999999999999"/>
    <n v="0.7"/>
    <x v="1"/>
    <x v="3"/>
    <x v="2"/>
    <x v="14"/>
    <s v="Wrap Bag"/>
    <s v="OIC Thumb-Tacks"/>
    <n v="0.38"/>
    <s v="United States"/>
    <s v="East"/>
    <x v="31"/>
    <s v="Washington"/>
    <n v="20024"/>
    <x v="32"/>
    <d v="2015-02-02T00:00:00"/>
    <x v="367"/>
    <n v="38"/>
    <n v="44.85"/>
    <n v="38529"/>
    <n v="1.1199999999999999"/>
    <x v="3"/>
  </r>
  <r>
    <n v="2498"/>
    <s v="Arlene Long"/>
    <x v="4"/>
    <n v="0.09"/>
    <n v="6.28"/>
    <n v="5.41"/>
    <x v="1"/>
    <x v="0"/>
    <x v="0"/>
    <x v="11"/>
    <s v="Small Box"/>
    <s v="Eldon® 200 Class™ Desk Accessories"/>
    <n v="0.53"/>
    <s v="United States"/>
    <s v="West"/>
    <x v="8"/>
    <s v="San Diego"/>
    <n v="92024"/>
    <x v="32"/>
    <d v="2015-02-04T00:00:00"/>
    <x v="368"/>
    <n v="56"/>
    <n v="355.4"/>
    <n v="54567"/>
    <n v="6.19"/>
    <x v="2"/>
  </r>
  <r>
    <n v="2500"/>
    <s v="Kevin Smith"/>
    <x v="4"/>
    <n v="0.09"/>
    <n v="6.28"/>
    <n v="5.41"/>
    <x v="1"/>
    <x v="0"/>
    <x v="0"/>
    <x v="11"/>
    <s v="Small Box"/>
    <s v="Eldon® 200 Class™ Desk Accessories"/>
    <n v="0.53"/>
    <s v="United States"/>
    <s v="Central"/>
    <x v="10"/>
    <s v="Lake In The Hills"/>
    <n v="60102"/>
    <x v="32"/>
    <d v="2015-02-04T00:00:00"/>
    <x v="369"/>
    <n v="14"/>
    <n v="88.85"/>
    <n v="88320"/>
    <n v="6.19"/>
    <x v="1"/>
  </r>
  <r>
    <n v="84"/>
    <s v="Helen Stein"/>
    <x v="3"/>
    <n v="0"/>
    <n v="8.09"/>
    <n v="7.96"/>
    <x v="1"/>
    <x v="1"/>
    <x v="0"/>
    <x v="11"/>
    <s v="Small Box"/>
    <s v="6&quot; Cubicle Wall Clock, Black"/>
    <n v="0.49"/>
    <s v="United States"/>
    <s v="East"/>
    <x v="27"/>
    <s v="Cincinnati"/>
    <n v="45231"/>
    <x v="32"/>
    <d v="2015-02-03T00:00:00"/>
    <x v="370"/>
    <n v="11"/>
    <n v="90.98"/>
    <n v="87364"/>
    <n v="8.09"/>
    <x v="3"/>
  </r>
  <r>
    <n v="1412"/>
    <s v="Marc Ray"/>
    <x v="3"/>
    <n v="0.08"/>
    <n v="3.38"/>
    <n v="0.85"/>
    <x v="1"/>
    <x v="3"/>
    <x v="2"/>
    <x v="2"/>
    <s v="Wrap Bag"/>
    <s v="Avery Hi-Liter® Fluorescent Desk Style Markers"/>
    <n v="0.48"/>
    <s v="United States"/>
    <s v="West"/>
    <x v="8"/>
    <s v="Mountain View"/>
    <n v="94043"/>
    <x v="32"/>
    <d v="2015-02-04T00:00:00"/>
    <x v="371"/>
    <n v="12"/>
    <n v="38.81"/>
    <n v="87087"/>
    <n v="3.3"/>
    <x v="2"/>
  </r>
  <r>
    <n v="1413"/>
    <s v="Pamela Wiley"/>
    <x v="3"/>
    <n v="0.02"/>
    <n v="16.48"/>
    <n v="1.99"/>
    <x v="2"/>
    <x v="3"/>
    <x v="1"/>
    <x v="1"/>
    <s v="Small Pack"/>
    <s v="Maxell DVD-RAM Discs"/>
    <n v="0.42"/>
    <s v="United States"/>
    <s v="East"/>
    <x v="35"/>
    <s v="Boston"/>
    <n v="2113"/>
    <x v="32"/>
    <d v="2015-02-04T00:00:00"/>
    <x v="372"/>
    <n v="27"/>
    <n v="484.56"/>
    <n v="45539"/>
    <n v="16.46"/>
    <x v="3"/>
  </r>
  <r>
    <n v="3196"/>
    <s v="Rick Foster Hawkins"/>
    <x v="3"/>
    <n v="0.03"/>
    <n v="200.97"/>
    <n v="15.59"/>
    <x v="0"/>
    <x v="2"/>
    <x v="1"/>
    <x v="3"/>
    <s v="Jumbo Drum"/>
    <s v="Hewlett-Packard Deskjet 6122 Color Inkjet Printer"/>
    <n v="0.36"/>
    <s v="United States"/>
    <s v="West"/>
    <x v="8"/>
    <s v="San Francisco"/>
    <n v="94109"/>
    <x v="32"/>
    <d v="2015-02-03T00:00:00"/>
    <x v="373"/>
    <n v="43"/>
    <n v="8717.75"/>
    <n v="24294"/>
    <n v="200.94"/>
    <x v="2"/>
  </r>
  <r>
    <n v="3197"/>
    <s v="Wallace Pugh"/>
    <x v="3"/>
    <n v="0.03"/>
    <n v="200.97"/>
    <n v="15.59"/>
    <x v="0"/>
    <x v="2"/>
    <x v="1"/>
    <x v="3"/>
    <s v="Jumbo Drum"/>
    <s v="Hewlett-Packard Deskjet 6122 Color Inkjet Printer"/>
    <n v="0.36"/>
    <s v="United States"/>
    <s v="Central"/>
    <x v="10"/>
    <s v="Northbrook"/>
    <n v="60062"/>
    <x v="32"/>
    <d v="2015-02-03T00:00:00"/>
    <x v="374"/>
    <n v="11"/>
    <n v="2230.12"/>
    <n v="90850"/>
    <n v="200.94"/>
    <x v="1"/>
  </r>
  <r>
    <n v="2486"/>
    <s v="Jack Horn"/>
    <x v="2"/>
    <n v="0"/>
    <n v="180.98"/>
    <n v="30"/>
    <x v="0"/>
    <x v="0"/>
    <x v="0"/>
    <x v="9"/>
    <s v="Jumbo Drum"/>
    <s v="Office Star - Ergonomic Mid Back Chair with 2-Way Adjustable Arms"/>
    <n v="0.69"/>
    <s v="United States"/>
    <s v="South"/>
    <x v="5"/>
    <s v="Statesboro"/>
    <n v="30458"/>
    <x v="33"/>
    <d v="2015-02-05T00:00:00"/>
    <x v="375"/>
    <n v="11"/>
    <n v="2084.16"/>
    <n v="91416"/>
    <n v="180.98"/>
    <x v="0"/>
  </r>
  <r>
    <n v="3053"/>
    <s v="Robin Tyler"/>
    <x v="4"/>
    <n v="0.06"/>
    <n v="125.99"/>
    <n v="2.5"/>
    <x v="1"/>
    <x v="3"/>
    <x v="1"/>
    <x v="12"/>
    <s v="Small Box"/>
    <s v="i2000"/>
    <n v="0.6"/>
    <s v="United States"/>
    <s v="South"/>
    <x v="32"/>
    <s v="Murray"/>
    <n v="42071"/>
    <x v="33"/>
    <d v="2015-02-05T00:00:00"/>
    <x v="376"/>
    <n v="11"/>
    <n v="1173.76"/>
    <n v="86662"/>
    <n v="125.92999999999999"/>
    <x v="0"/>
  </r>
  <r>
    <n v="603"/>
    <s v="Gretchen Ball"/>
    <x v="3"/>
    <n v="0.02"/>
    <n v="35.99"/>
    <n v="5"/>
    <x v="1"/>
    <x v="2"/>
    <x v="1"/>
    <x v="12"/>
    <s v="Small Box"/>
    <s v="Accessory27"/>
    <n v="0.85"/>
    <s v="United States"/>
    <s v="West"/>
    <x v="3"/>
    <s v="Pueblo"/>
    <n v="81001"/>
    <x v="33"/>
    <d v="2015-02-05T00:00:00"/>
    <x v="377"/>
    <n v="7"/>
    <n v="227.79"/>
    <n v="87020"/>
    <n v="35.97"/>
    <x v="2"/>
  </r>
  <r>
    <n v="3151"/>
    <s v="Glenda Hunter"/>
    <x v="0"/>
    <n v="0.01"/>
    <n v="3502.14"/>
    <n v="8.73"/>
    <x v="0"/>
    <x v="3"/>
    <x v="1"/>
    <x v="3"/>
    <s v="Jumbo Box"/>
    <s v="Okidata Pacemark 4410N Wide Format Dot Matrix Printer"/>
    <n v="0.56999999999999995"/>
    <s v="United States"/>
    <s v="West"/>
    <x v="8"/>
    <s v="Twentynine Palms"/>
    <n v="92277"/>
    <x v="34"/>
    <d v="2015-02-05T00:00:00"/>
    <x v="378"/>
    <n v="1"/>
    <n v="3501.79"/>
    <n v="88544"/>
    <n v="3502.1299999999997"/>
    <x v="2"/>
  </r>
  <r>
    <n v="3151"/>
    <s v="Glenda Hunter"/>
    <x v="0"/>
    <n v="0.06"/>
    <n v="15.73"/>
    <n v="7.42"/>
    <x v="1"/>
    <x v="3"/>
    <x v="2"/>
    <x v="16"/>
    <s v="Small Pack"/>
    <s v="Acme Galleria® Hot Forged Steel Scissors with Colored Handles"/>
    <n v="0.56000000000000005"/>
    <s v="United States"/>
    <s v="West"/>
    <x v="8"/>
    <s v="Twentynine Palms"/>
    <n v="92277"/>
    <x v="34"/>
    <d v="2015-02-05T00:00:00"/>
    <x v="379"/>
    <n v="4"/>
    <n v="63.04"/>
    <n v="88544"/>
    <n v="15.67"/>
    <x v="2"/>
  </r>
  <r>
    <n v="3351"/>
    <s v="Nathan Wyatt"/>
    <x v="0"/>
    <n v="0.1"/>
    <n v="10.89"/>
    <n v="4.5"/>
    <x v="1"/>
    <x v="0"/>
    <x v="2"/>
    <x v="8"/>
    <s v="Small Box"/>
    <s v="Belkin 6 Outlet Metallic Surge Strip"/>
    <n v="0.59"/>
    <s v="United States"/>
    <s v="West"/>
    <x v="4"/>
    <s v="Pasco"/>
    <n v="99301"/>
    <x v="34"/>
    <d v="2015-02-06T00:00:00"/>
    <x v="380"/>
    <n v="17"/>
    <n v="178.68"/>
    <n v="91297"/>
    <n v="10.790000000000001"/>
    <x v="2"/>
  </r>
  <r>
    <n v="960"/>
    <s v="Phillip Chappell"/>
    <x v="2"/>
    <n v="0.03"/>
    <n v="2.94"/>
    <n v="0.96"/>
    <x v="1"/>
    <x v="2"/>
    <x v="2"/>
    <x v="2"/>
    <s v="Wrap Bag"/>
    <s v="Newell 343"/>
    <n v="0.57999999999999996"/>
    <s v="United States"/>
    <s v="West"/>
    <x v="8"/>
    <s v="Redondo Beach"/>
    <n v="90278"/>
    <x v="34"/>
    <d v="2015-02-08T00:00:00"/>
    <x v="381"/>
    <n v="1"/>
    <n v="3.51"/>
    <n v="89401"/>
    <n v="2.91"/>
    <x v="2"/>
  </r>
  <r>
    <n v="962"/>
    <s v="Yvonne Clarke"/>
    <x v="2"/>
    <n v="0.03"/>
    <n v="2.94"/>
    <n v="0.96"/>
    <x v="1"/>
    <x v="2"/>
    <x v="2"/>
    <x v="2"/>
    <s v="Wrap Bag"/>
    <s v="Newell 343"/>
    <n v="0.57999999999999996"/>
    <s v="United States"/>
    <s v="Central"/>
    <x v="10"/>
    <s v="Chicago"/>
    <n v="60610"/>
    <x v="34"/>
    <d v="2015-02-08T00:00:00"/>
    <x v="381"/>
    <n v="2"/>
    <n v="7.01"/>
    <n v="17636"/>
    <n v="2.91"/>
    <x v="1"/>
  </r>
  <r>
    <n v="1213"/>
    <s v="Jeremy Pratt"/>
    <x v="2"/>
    <n v="7.0000000000000007E-2"/>
    <n v="29.89"/>
    <n v="1.99"/>
    <x v="2"/>
    <x v="3"/>
    <x v="1"/>
    <x v="1"/>
    <s v="Small Pack"/>
    <s v="Verbatim DVD-RAM, 5.2GB, Rewritable, Type 1, DS"/>
    <n v="0.5"/>
    <s v="United States"/>
    <s v="Central"/>
    <x v="2"/>
    <s v="Granger"/>
    <n v="46530"/>
    <x v="34"/>
    <d v="2015-02-09T00:00:00"/>
    <x v="382"/>
    <n v="13"/>
    <n v="374.81"/>
    <n v="88599"/>
    <n v="29.82"/>
    <x v="1"/>
  </r>
  <r>
    <n v="1213"/>
    <s v="Jeremy Pratt"/>
    <x v="2"/>
    <n v="0.03"/>
    <n v="8.34"/>
    <n v="4.82"/>
    <x v="1"/>
    <x v="3"/>
    <x v="2"/>
    <x v="7"/>
    <s v="Small Box"/>
    <s v="Southworth 25% Cotton Antique Laid Paper &amp; Envelopes"/>
    <n v="0.4"/>
    <s v="United States"/>
    <s v="Central"/>
    <x v="2"/>
    <s v="Granger"/>
    <n v="46530"/>
    <x v="34"/>
    <d v="2015-02-08T00:00:00"/>
    <x v="383"/>
    <n v="5"/>
    <n v="43.27"/>
    <n v="88599"/>
    <n v="8.31"/>
    <x v="1"/>
  </r>
  <r>
    <n v="2203"/>
    <s v="Eddie Walker"/>
    <x v="2"/>
    <n v="0.08"/>
    <n v="145.44999999999999"/>
    <n v="17.850000000000001"/>
    <x v="0"/>
    <x v="2"/>
    <x v="1"/>
    <x v="3"/>
    <s v="Jumbo Drum"/>
    <s v="Panasonic KX-P1150 Dot Matrix Printer"/>
    <n v="0.56000000000000005"/>
    <s v="United States"/>
    <s v="Central"/>
    <x v="7"/>
    <s v="Brooklyn Park"/>
    <n v="55445"/>
    <x v="34"/>
    <d v="2015-02-04T00:00:00"/>
    <x v="384"/>
    <n v="8"/>
    <n v="1117.6600000000001"/>
    <n v="86051"/>
    <n v="145.36999999999998"/>
    <x v="1"/>
  </r>
  <r>
    <n v="2204"/>
    <s v="Oscar Ford"/>
    <x v="2"/>
    <n v="7.0000000000000007E-2"/>
    <n v="33.94"/>
    <n v="19.190000000000001"/>
    <x v="0"/>
    <x v="2"/>
    <x v="0"/>
    <x v="9"/>
    <s v="Jumbo Drum"/>
    <s v="Metal Folding Chairs, Beige, 4/Carton"/>
    <n v="0.57999999999999996"/>
    <s v="United States"/>
    <s v="Central"/>
    <x v="7"/>
    <s v="Burnsville"/>
    <n v="55337"/>
    <x v="34"/>
    <d v="2015-02-08T00:00:00"/>
    <x v="385"/>
    <n v="5"/>
    <n v="169.46"/>
    <n v="86051"/>
    <n v="33.869999999999997"/>
    <x v="1"/>
  </r>
  <r>
    <n v="689"/>
    <s v="Tommy Honeycutt"/>
    <x v="4"/>
    <n v="7.0000000000000007E-2"/>
    <n v="1.7"/>
    <n v="1.99"/>
    <x v="1"/>
    <x v="0"/>
    <x v="1"/>
    <x v="1"/>
    <s v="Small Pack"/>
    <s v="BASF Silver 74 Minute CD-R"/>
    <n v="0.51"/>
    <s v="United States"/>
    <s v="Central"/>
    <x v="6"/>
    <s v="Saint Peters"/>
    <n v="63376"/>
    <x v="34"/>
    <d v="2015-02-05T00:00:00"/>
    <x v="386"/>
    <n v="10"/>
    <n v="17.420000000000002"/>
    <n v="88502"/>
    <n v="1.63"/>
    <x v="1"/>
  </r>
  <r>
    <n v="1363"/>
    <s v="Earl Roy"/>
    <x v="4"/>
    <n v="0.05"/>
    <n v="12.97"/>
    <n v="1.49"/>
    <x v="1"/>
    <x v="1"/>
    <x v="2"/>
    <x v="5"/>
    <s v="Small Box"/>
    <s v="Mead 1st Gear 2&quot; Zipper Binder, Asst. Colors"/>
    <n v="0.35"/>
    <s v="United States"/>
    <s v="South"/>
    <x v="12"/>
    <s v="Casselberry"/>
    <n v="32707"/>
    <x v="34"/>
    <d v="2015-02-06T00:00:00"/>
    <x v="387"/>
    <n v="2"/>
    <n v="26.37"/>
    <n v="89993"/>
    <n v="12.92"/>
    <x v="0"/>
  </r>
  <r>
    <n v="1363"/>
    <s v="Earl Roy"/>
    <x v="4"/>
    <n v="0.06"/>
    <n v="5.81"/>
    <n v="3.37"/>
    <x v="1"/>
    <x v="1"/>
    <x v="2"/>
    <x v="14"/>
    <s v="Wrap Bag"/>
    <s v="Advantus Push Pins, Aluminum Head"/>
    <n v="0.54"/>
    <s v="United States"/>
    <s v="South"/>
    <x v="12"/>
    <s v="Casselberry"/>
    <n v="32707"/>
    <x v="34"/>
    <d v="2015-02-06T00:00:00"/>
    <x v="388"/>
    <n v="9"/>
    <n v="53.44"/>
    <n v="89993"/>
    <n v="5.75"/>
    <x v="0"/>
  </r>
  <r>
    <n v="1499"/>
    <s v="Charlotte L Doyle"/>
    <x v="4"/>
    <n v="0.05"/>
    <n v="2.16"/>
    <n v="6.05"/>
    <x v="1"/>
    <x v="2"/>
    <x v="2"/>
    <x v="5"/>
    <s v="Small Box"/>
    <s v="Peel &amp; Stick Add-On Corner Pockets"/>
    <n v="0.37"/>
    <s v="United States"/>
    <s v="South"/>
    <x v="12"/>
    <s v="Coral Gables"/>
    <n v="33134"/>
    <x v="34"/>
    <d v="2015-02-05T00:00:00"/>
    <x v="389"/>
    <n v="8"/>
    <n v="18.59"/>
    <n v="90731"/>
    <n v="2.1100000000000003"/>
    <x v="0"/>
  </r>
  <r>
    <n v="1499"/>
    <s v="Charlotte L Doyle"/>
    <x v="4"/>
    <n v="0.03"/>
    <n v="6.48"/>
    <n v="6.6"/>
    <x v="1"/>
    <x v="2"/>
    <x v="2"/>
    <x v="7"/>
    <s v="Small Box"/>
    <s v="Xerox 21"/>
    <n v="0.37"/>
    <s v="United States"/>
    <s v="South"/>
    <x v="12"/>
    <s v="Coral Gables"/>
    <n v="33134"/>
    <x v="34"/>
    <d v="2015-02-05T00:00:00"/>
    <x v="390"/>
    <n v="9"/>
    <n v="58.83"/>
    <n v="90731"/>
    <n v="6.45"/>
    <x v="0"/>
  </r>
  <r>
    <n v="1499"/>
    <s v="Charlotte L Doyle"/>
    <x v="4"/>
    <n v="0.08"/>
    <n v="146.05000000000001"/>
    <n v="80.2"/>
    <x v="0"/>
    <x v="2"/>
    <x v="0"/>
    <x v="0"/>
    <s v="Jumbo Box"/>
    <s v="BPI Conference Tables"/>
    <n v="0.71"/>
    <s v="United States"/>
    <s v="South"/>
    <x v="12"/>
    <s v="Coral Gables"/>
    <n v="33134"/>
    <x v="34"/>
    <d v="2015-02-05T00:00:00"/>
    <x v="391"/>
    <n v="11"/>
    <n v="1557.66"/>
    <n v="90731"/>
    <n v="145.97"/>
    <x v="0"/>
  </r>
  <r>
    <n v="2286"/>
    <s v="Larry Langston"/>
    <x v="4"/>
    <n v="0"/>
    <n v="4.91"/>
    <n v="0.5"/>
    <x v="1"/>
    <x v="3"/>
    <x v="2"/>
    <x v="13"/>
    <s v="Small Box"/>
    <s v="Avery 493"/>
    <n v="0.36"/>
    <s v="United States"/>
    <s v="South"/>
    <x v="23"/>
    <s v="Spartanburg"/>
    <n v="29301"/>
    <x v="34"/>
    <d v="2015-02-06T00:00:00"/>
    <x v="392"/>
    <n v="12"/>
    <n v="61.87"/>
    <n v="90145"/>
    <n v="4.91"/>
    <x v="0"/>
  </r>
  <r>
    <n v="2286"/>
    <s v="Larry Langston"/>
    <x v="4"/>
    <n v="0.01"/>
    <n v="7.28"/>
    <n v="11.15"/>
    <x v="1"/>
    <x v="3"/>
    <x v="2"/>
    <x v="7"/>
    <s v="Small Box"/>
    <s v="Array® Parchment Paper, Assorted Colors"/>
    <n v="0.37"/>
    <s v="United States"/>
    <s v="South"/>
    <x v="23"/>
    <s v="Spartanburg"/>
    <n v="29301"/>
    <x v="34"/>
    <d v="2015-02-05T00:00:00"/>
    <x v="393"/>
    <n v="6"/>
    <n v="48.88"/>
    <n v="90145"/>
    <n v="7.2700000000000005"/>
    <x v="0"/>
  </r>
  <r>
    <n v="2286"/>
    <s v="Larry Langston"/>
    <x v="4"/>
    <n v="0.1"/>
    <n v="6.68"/>
    <n v="6.93"/>
    <x v="1"/>
    <x v="3"/>
    <x v="2"/>
    <x v="7"/>
    <s v="Small Box"/>
    <s v="HP Office Paper (20Lb. and 87 Bright)"/>
    <n v="0.37"/>
    <s v="United States"/>
    <s v="South"/>
    <x v="23"/>
    <s v="Spartanburg"/>
    <n v="29301"/>
    <x v="34"/>
    <d v="2015-02-07T00:00:00"/>
    <x v="394"/>
    <n v="3"/>
    <n v="21.56"/>
    <n v="90145"/>
    <n v="6.58"/>
    <x v="0"/>
  </r>
  <r>
    <n v="2290"/>
    <s v="Glen Robertson"/>
    <x v="4"/>
    <n v="7.0000000000000007E-2"/>
    <n v="80.98"/>
    <n v="7.18"/>
    <x v="1"/>
    <x v="3"/>
    <x v="1"/>
    <x v="1"/>
    <s v="Small Box"/>
    <s v="Logitech Cordless Navigator Duo"/>
    <n v="0.48"/>
    <s v="United States"/>
    <s v="Central"/>
    <x v="7"/>
    <s v="Coon Rapids"/>
    <n v="55433"/>
    <x v="34"/>
    <d v="2015-02-06T00:00:00"/>
    <x v="395"/>
    <n v="15"/>
    <n v="1129.67"/>
    <n v="88164"/>
    <n v="80.910000000000011"/>
    <x v="1"/>
  </r>
  <r>
    <n v="3042"/>
    <s v="Tara Gold"/>
    <x v="4"/>
    <n v="7.0000000000000007E-2"/>
    <n v="14.48"/>
    <n v="6.46"/>
    <x v="1"/>
    <x v="0"/>
    <x v="2"/>
    <x v="5"/>
    <s v="Small Box"/>
    <s v="GBC White Gloss Covers, Plain Front"/>
    <n v="0.38"/>
    <s v="United States"/>
    <s v="Central"/>
    <x v="38"/>
    <s v="Hutchinson"/>
    <n v="67501"/>
    <x v="34"/>
    <d v="2015-02-05T00:00:00"/>
    <x v="396"/>
    <n v="12"/>
    <n v="171.33"/>
    <n v="86101"/>
    <n v="14.41"/>
    <x v="1"/>
  </r>
  <r>
    <n v="1776"/>
    <s v="Charlotte Patterson"/>
    <x v="3"/>
    <n v="0.08"/>
    <n v="5.78"/>
    <n v="5.67"/>
    <x v="1"/>
    <x v="1"/>
    <x v="2"/>
    <x v="7"/>
    <s v="Small Box"/>
    <s v="Xerox 1978"/>
    <n v="0.36"/>
    <s v="United States"/>
    <s v="Central"/>
    <x v="2"/>
    <s v="Terre Haute"/>
    <n v="47802"/>
    <x v="34"/>
    <d v="2015-02-05T00:00:00"/>
    <x v="397"/>
    <n v="19"/>
    <n v="106.57"/>
    <n v="89941"/>
    <n v="5.7"/>
    <x v="1"/>
  </r>
  <r>
    <n v="2947"/>
    <s v="Kathy Turner"/>
    <x v="3"/>
    <n v="0.01"/>
    <n v="7.64"/>
    <n v="1.39"/>
    <x v="1"/>
    <x v="1"/>
    <x v="2"/>
    <x v="15"/>
    <s v="Small Box"/>
    <s v="Security-Tint Envelopes"/>
    <n v="0.36"/>
    <s v="United States"/>
    <s v="East"/>
    <x v="11"/>
    <s v="Depew"/>
    <n v="14043"/>
    <x v="34"/>
    <d v="2015-02-07T00:00:00"/>
    <x v="398"/>
    <n v="20"/>
    <n v="162.49"/>
    <n v="87511"/>
    <n v="7.63"/>
    <x v="3"/>
  </r>
  <r>
    <n v="234"/>
    <s v="Don Cameron"/>
    <x v="0"/>
    <n v="0.06"/>
    <n v="279.81"/>
    <n v="23.19"/>
    <x v="0"/>
    <x v="0"/>
    <x v="2"/>
    <x v="8"/>
    <s v="Jumbo Drum"/>
    <s v="Sanyo 2.5 Cubic Foot Mid-Size Office Refrigerators"/>
    <n v="0.59"/>
    <s v="United States"/>
    <s v="Central"/>
    <x v="20"/>
    <s v="Newton"/>
    <n v="50208"/>
    <x v="35"/>
    <d v="2015-02-06T00:00:00"/>
    <x v="399"/>
    <n v="6"/>
    <n v="1599.96"/>
    <n v="90236"/>
    <n v="279.75"/>
    <x v="1"/>
  </r>
  <r>
    <n v="2359"/>
    <s v="Annie Horne"/>
    <x v="0"/>
    <n v="0"/>
    <n v="7.28"/>
    <n v="1.77"/>
    <x v="1"/>
    <x v="2"/>
    <x v="2"/>
    <x v="7"/>
    <s v="Wrap Bag"/>
    <s v="Post-it® “Important Message” Note Pad, Neon Colors, 50 Sheets/Pad"/>
    <n v="0.37"/>
    <s v="United States"/>
    <s v="South"/>
    <x v="12"/>
    <s v="Fort Myers"/>
    <n v="33917"/>
    <x v="35"/>
    <d v="2015-02-05T00:00:00"/>
    <x v="400"/>
    <n v="7"/>
    <n v="53.42"/>
    <n v="88265"/>
    <n v="7.28"/>
    <x v="0"/>
  </r>
  <r>
    <n v="672"/>
    <s v="Brian Leach"/>
    <x v="2"/>
    <n v="7.0000000000000007E-2"/>
    <n v="2.88"/>
    <n v="1.01"/>
    <x v="1"/>
    <x v="0"/>
    <x v="2"/>
    <x v="2"/>
    <s v="Wrap Bag"/>
    <s v="Sanford Colorific Colored Pencils, 12/Box"/>
    <n v="0.55000000000000004"/>
    <s v="United States"/>
    <s v="Central"/>
    <x v="20"/>
    <s v="Newton"/>
    <n v="50208"/>
    <x v="35"/>
    <d v="2015-02-09T00:00:00"/>
    <x v="401"/>
    <n v="12"/>
    <n v="34.97"/>
    <n v="88173"/>
    <n v="2.81"/>
    <x v="1"/>
  </r>
  <r>
    <n v="672"/>
    <s v="Brian Leach"/>
    <x v="2"/>
    <n v="0.1"/>
    <n v="195.99"/>
    <n v="3.99"/>
    <x v="1"/>
    <x v="0"/>
    <x v="1"/>
    <x v="12"/>
    <s v="Small Box"/>
    <s v="R380"/>
    <n v="0.57999999999999996"/>
    <s v="United States"/>
    <s v="Central"/>
    <x v="20"/>
    <s v="Newton"/>
    <n v="50208"/>
    <x v="35"/>
    <d v="2015-02-12T00:00:00"/>
    <x v="402"/>
    <n v="2"/>
    <n v="308.86"/>
    <n v="88173"/>
    <n v="195.89000000000001"/>
    <x v="1"/>
  </r>
  <r>
    <n v="1427"/>
    <s v="Stacy Gould"/>
    <x v="2"/>
    <n v="0.09"/>
    <n v="125.99"/>
    <n v="2.5"/>
    <x v="1"/>
    <x v="2"/>
    <x v="1"/>
    <x v="12"/>
    <s v="Small Box"/>
    <s v="i2000"/>
    <n v="0.6"/>
    <s v="United States"/>
    <s v="Central"/>
    <x v="25"/>
    <s v="Bay City"/>
    <n v="48708"/>
    <x v="35"/>
    <d v="2015-02-09T00:00:00"/>
    <x v="403"/>
    <n v="18"/>
    <n v="1824.33"/>
    <n v="90905"/>
    <n v="125.89999999999999"/>
    <x v="1"/>
  </r>
  <r>
    <n v="1816"/>
    <s v="Danielle Schneider"/>
    <x v="2"/>
    <n v="0.01"/>
    <n v="10.48"/>
    <n v="2.89"/>
    <x v="1"/>
    <x v="1"/>
    <x v="2"/>
    <x v="2"/>
    <s v="Small Pack"/>
    <s v="Staples Battery-Operated Desktop Pencil Sharpener"/>
    <n v="0.6"/>
    <s v="United States"/>
    <s v="Central"/>
    <x v="25"/>
    <s v="Canton"/>
    <n v="48187"/>
    <x v="35"/>
    <d v="2015-02-07T00:00:00"/>
    <x v="404"/>
    <n v="19"/>
    <n v="202.38"/>
    <n v="85990"/>
    <n v="10.47"/>
    <x v="1"/>
  </r>
  <r>
    <n v="1821"/>
    <s v="Vanessa Boyer"/>
    <x v="2"/>
    <n v="0.01"/>
    <n v="10.48"/>
    <n v="2.89"/>
    <x v="1"/>
    <x v="1"/>
    <x v="2"/>
    <x v="2"/>
    <s v="Small Pack"/>
    <s v="Staples Battery-Operated Desktop Pencil Sharpener"/>
    <n v="0.6"/>
    <s v="United States"/>
    <s v="East"/>
    <x v="11"/>
    <s v="New York City"/>
    <n v="10177"/>
    <x v="35"/>
    <d v="2015-02-07T00:00:00"/>
    <x v="405"/>
    <n v="76"/>
    <n v="809.51"/>
    <n v="34435"/>
    <n v="10.47"/>
    <x v="3"/>
  </r>
  <r>
    <n v="980"/>
    <s v="Howard Burnett"/>
    <x v="4"/>
    <n v="0"/>
    <n v="37.76"/>
    <n v="12.9"/>
    <x v="1"/>
    <x v="3"/>
    <x v="2"/>
    <x v="6"/>
    <s v="Small Box"/>
    <s v="Companion Letter/Legal File, Black"/>
    <n v="0.56999999999999995"/>
    <s v="United States"/>
    <s v="East"/>
    <x v="42"/>
    <s v="South Burlington"/>
    <n v="5403"/>
    <x v="35"/>
    <d v="2015-02-06T00:00:00"/>
    <x v="406"/>
    <n v="12"/>
    <n v="477.2"/>
    <n v="87258"/>
    <n v="37.76"/>
    <x v="3"/>
  </r>
  <r>
    <n v="2094"/>
    <s v="Vernon Hirsch Singleton"/>
    <x v="4"/>
    <n v="0.08"/>
    <n v="400.98"/>
    <n v="42.52"/>
    <x v="0"/>
    <x v="3"/>
    <x v="0"/>
    <x v="0"/>
    <s v="Jumbo Box"/>
    <s v="Bretford CR8500 Series Meeting Room Furniture"/>
    <n v="0.71"/>
    <s v="United States"/>
    <s v="West"/>
    <x v="8"/>
    <s v="Chico"/>
    <n v="95928"/>
    <x v="35"/>
    <d v="2015-02-06T00:00:00"/>
    <x v="407"/>
    <n v="20"/>
    <n v="7840.04"/>
    <n v="86629"/>
    <n v="400.90000000000003"/>
    <x v="2"/>
  </r>
  <r>
    <n v="2282"/>
    <s v="Jimmy Waters"/>
    <x v="4"/>
    <n v="0.04"/>
    <n v="5.98"/>
    <n v="5.79"/>
    <x v="1"/>
    <x v="2"/>
    <x v="2"/>
    <x v="7"/>
    <s v="Small Box"/>
    <s v="Xerox 1903"/>
    <n v="0.36"/>
    <s v="United States"/>
    <s v="Central"/>
    <x v="30"/>
    <s v="Fitchburg"/>
    <n v="53713"/>
    <x v="35"/>
    <d v="2015-02-07T00:00:00"/>
    <x v="408"/>
    <n v="14"/>
    <n v="86.12"/>
    <n v="85950"/>
    <n v="5.94"/>
    <x v="1"/>
  </r>
  <r>
    <n v="2747"/>
    <s v="Brian Grady"/>
    <x v="4"/>
    <n v="0.08"/>
    <n v="9.98"/>
    <n v="12.52"/>
    <x v="1"/>
    <x v="3"/>
    <x v="0"/>
    <x v="11"/>
    <s v="Small Box"/>
    <s v="Eldon® Expressions™ Wood and Plastic Desk Accessories, Oak"/>
    <n v="0.56999999999999995"/>
    <s v="United States"/>
    <s v="East"/>
    <x v="11"/>
    <s v="New York City"/>
    <n v="10115"/>
    <x v="35"/>
    <d v="2015-02-07T00:00:00"/>
    <x v="409"/>
    <n v="15"/>
    <n v="150.24"/>
    <n v="35200"/>
    <n v="9.9"/>
    <x v="3"/>
  </r>
  <r>
    <n v="2803"/>
    <s v="Catherine Dorsey Burnett"/>
    <x v="4"/>
    <n v="7.0000000000000007E-2"/>
    <n v="500.98"/>
    <n v="28.14"/>
    <x v="0"/>
    <x v="0"/>
    <x v="1"/>
    <x v="3"/>
    <s v="Jumbo Drum"/>
    <s v="Hewlett-Packard cp1700 [D, PS] Series Color Inkjet Printers"/>
    <n v="0.38"/>
    <s v="United States"/>
    <s v="West"/>
    <x v="8"/>
    <s v="East Los Angeles"/>
    <n v="90022"/>
    <x v="35"/>
    <d v="2015-02-06T00:00:00"/>
    <x v="410"/>
    <n v="10"/>
    <n v="3913.02"/>
    <n v="86227"/>
    <n v="500.91"/>
    <x v="2"/>
  </r>
  <r>
    <n v="2803"/>
    <s v="Catherine Dorsey Burnett"/>
    <x v="4"/>
    <n v="0.1"/>
    <n v="178.47"/>
    <n v="19.989999999999998"/>
    <x v="1"/>
    <x v="0"/>
    <x v="2"/>
    <x v="6"/>
    <s v="Small Box"/>
    <s v="Hot File® 7-Pocket, Floor Stand"/>
    <n v="0.55000000000000004"/>
    <s v="United States"/>
    <s v="West"/>
    <x v="8"/>
    <s v="East Los Angeles"/>
    <n v="90022"/>
    <x v="35"/>
    <d v="2015-02-07T00:00:00"/>
    <x v="411"/>
    <n v="1"/>
    <n v="180.14"/>
    <n v="86227"/>
    <n v="178.37"/>
    <x v="2"/>
  </r>
  <r>
    <n v="1117"/>
    <s v="Samantha Koch"/>
    <x v="3"/>
    <n v="0.06"/>
    <n v="64.650000000000006"/>
    <n v="35"/>
    <x v="1"/>
    <x v="2"/>
    <x v="2"/>
    <x v="6"/>
    <s v="Large Box"/>
    <s v="Space Solutions Commercial Steel Shelving"/>
    <n v="0.8"/>
    <s v="United States"/>
    <s v="West"/>
    <x v="41"/>
    <s v="Tucson"/>
    <n v="85705"/>
    <x v="35"/>
    <d v="2015-02-06T00:00:00"/>
    <x v="412"/>
    <n v="4"/>
    <n v="277.60000000000002"/>
    <n v="86768"/>
    <n v="64.59"/>
    <x v="2"/>
  </r>
  <r>
    <n v="2498"/>
    <s v="Arlene Long"/>
    <x v="3"/>
    <n v="0.08"/>
    <n v="1.68"/>
    <n v="1.57"/>
    <x v="1"/>
    <x v="0"/>
    <x v="2"/>
    <x v="2"/>
    <s v="Wrap Bag"/>
    <s v="Newell 323"/>
    <n v="0.59"/>
    <s v="United States"/>
    <s v="West"/>
    <x v="8"/>
    <s v="San Diego"/>
    <n v="92024"/>
    <x v="35"/>
    <d v="2015-02-06T00:00:00"/>
    <x v="413"/>
    <n v="88"/>
    <n v="148.36000000000001"/>
    <n v="20007"/>
    <n v="1.5999999999999999"/>
    <x v="2"/>
  </r>
  <r>
    <n v="421"/>
    <s v="Scott Feldman"/>
    <x v="0"/>
    <n v="0.09"/>
    <n v="999.99"/>
    <n v="13.99"/>
    <x v="1"/>
    <x v="0"/>
    <x v="1"/>
    <x v="3"/>
    <s v="Medium Box"/>
    <s v="Polycom Soundstation EX Audio-Conferencing Telephone, Black"/>
    <n v="0.36"/>
    <s v="United States"/>
    <s v="East"/>
    <x v="33"/>
    <s v="Elizabeth"/>
    <n v="7201"/>
    <x v="36"/>
    <d v="2015-02-08T00:00:00"/>
    <x v="414"/>
    <n v="1"/>
    <n v="919.09"/>
    <n v="87700"/>
    <n v="999.9"/>
    <x v="3"/>
  </r>
  <r>
    <n v="1020"/>
    <s v="Julie Porter"/>
    <x v="0"/>
    <n v="7.0000000000000007E-2"/>
    <n v="4.13"/>
    <n v="5.04"/>
    <x v="1"/>
    <x v="0"/>
    <x v="2"/>
    <x v="5"/>
    <s v="Small Box"/>
    <s v="ACCOHIDE® 3-Ring Binder, Blue, 1&quot;"/>
    <n v="0.38"/>
    <s v="United States"/>
    <s v="Central"/>
    <x v="38"/>
    <s v="Pittsburg"/>
    <n v="66762"/>
    <x v="36"/>
    <d v="2015-02-07T00:00:00"/>
    <x v="415"/>
    <n v="20"/>
    <n v="79.06"/>
    <n v="88634"/>
    <n v="4.0599999999999996"/>
    <x v="1"/>
  </r>
  <r>
    <n v="1020"/>
    <s v="Julie Porter"/>
    <x v="0"/>
    <n v="0"/>
    <n v="4.4800000000000004"/>
    <n v="2.5"/>
    <x v="1"/>
    <x v="0"/>
    <x v="2"/>
    <x v="15"/>
    <s v="Small Box"/>
    <s v="Ampad #10 Peel &amp; Seel® Holiday Envelopes"/>
    <n v="0.37"/>
    <s v="United States"/>
    <s v="Central"/>
    <x v="38"/>
    <s v="Pittsburg"/>
    <n v="66762"/>
    <x v="36"/>
    <d v="2015-02-08T00:00:00"/>
    <x v="416"/>
    <n v="14"/>
    <n v="65.14"/>
    <n v="88634"/>
    <n v="4.4800000000000004"/>
    <x v="1"/>
  </r>
  <r>
    <n v="1533"/>
    <s v="Nicole Reid"/>
    <x v="1"/>
    <n v="0.02"/>
    <n v="4.8899999999999997"/>
    <n v="4.93"/>
    <x v="1"/>
    <x v="3"/>
    <x v="1"/>
    <x v="1"/>
    <s v="Small Pack"/>
    <s v="Maxell 3.5&quot; DS/HD IBM-Formatted Diskettes, 10/Pack"/>
    <n v="0.66"/>
    <s v="United States"/>
    <s v="Central"/>
    <x v="6"/>
    <s v="University City"/>
    <n v="63130"/>
    <x v="36"/>
    <d v="2015-02-07T00:00:00"/>
    <x v="417"/>
    <n v="14"/>
    <n v="74.010000000000005"/>
    <n v="91328"/>
    <n v="4.87"/>
    <x v="1"/>
  </r>
  <r>
    <n v="1533"/>
    <s v="Nicole Reid"/>
    <x v="1"/>
    <n v="7.0000000000000007E-2"/>
    <n v="10.06"/>
    <n v="2.06"/>
    <x v="1"/>
    <x v="3"/>
    <x v="2"/>
    <x v="7"/>
    <s v="Wrap Bag"/>
    <s v="Riverleaf Stik-Withit® Designer Note Cubes®"/>
    <n v="0.39"/>
    <s v="United States"/>
    <s v="Central"/>
    <x v="6"/>
    <s v="University City"/>
    <n v="63130"/>
    <x v="36"/>
    <d v="2015-02-07T00:00:00"/>
    <x v="418"/>
    <n v="5"/>
    <n v="48.1"/>
    <n v="91328"/>
    <n v="9.99"/>
    <x v="1"/>
  </r>
  <r>
    <n v="1927"/>
    <s v="Earl Alston"/>
    <x v="1"/>
    <n v="0.02"/>
    <n v="259.70999999999998"/>
    <n v="66.67"/>
    <x v="0"/>
    <x v="2"/>
    <x v="0"/>
    <x v="0"/>
    <s v="Jumbo Box"/>
    <s v="Bevis Round Bullnose 29&quot; High Table Top"/>
    <n v="0.65"/>
    <s v="United States"/>
    <s v="South"/>
    <x v="23"/>
    <s v="Greenville"/>
    <n v="29611"/>
    <x v="36"/>
    <d v="2015-02-06T00:00:00"/>
    <x v="419"/>
    <n v="8"/>
    <n v="1757.15"/>
    <n v="88579"/>
    <n v="259.69"/>
    <x v="0"/>
  </r>
  <r>
    <n v="2135"/>
    <s v="Melvin Kendall"/>
    <x v="1"/>
    <n v="0.01"/>
    <n v="28.99"/>
    <n v="8.59"/>
    <x v="1"/>
    <x v="2"/>
    <x v="1"/>
    <x v="12"/>
    <s v="Medium Box"/>
    <s v="SouthWestern Bell FA970 Digital Answering Machine with Time/Day Stamp"/>
    <n v="0.56000000000000005"/>
    <s v="United States"/>
    <s v="West"/>
    <x v="43"/>
    <s v="Clovis"/>
    <n v="88101"/>
    <x v="36"/>
    <d v="2015-02-07T00:00:00"/>
    <x v="420"/>
    <n v="21"/>
    <n v="556.61"/>
    <n v="91583"/>
    <n v="28.979999999999997"/>
    <x v="2"/>
  </r>
  <r>
    <n v="2486"/>
    <s v="Jack Horn"/>
    <x v="1"/>
    <n v="0.02"/>
    <n v="71.37"/>
    <n v="69"/>
    <x v="1"/>
    <x v="0"/>
    <x v="0"/>
    <x v="0"/>
    <s v="Large Box"/>
    <s v="Lesro Sheffield Collection Coffee Table, End Table, Center Table, Corner Table"/>
    <n v="0.68"/>
    <s v="United States"/>
    <s v="South"/>
    <x v="5"/>
    <s v="Statesboro"/>
    <n v="30458"/>
    <x v="36"/>
    <d v="2015-02-07T00:00:00"/>
    <x v="421"/>
    <n v="4"/>
    <n v="237.62"/>
    <n v="91414"/>
    <n v="71.350000000000009"/>
    <x v="0"/>
  </r>
  <r>
    <n v="2486"/>
    <s v="Jack Horn"/>
    <x v="1"/>
    <n v="0.03"/>
    <n v="205.99"/>
    <n v="8.99"/>
    <x v="2"/>
    <x v="0"/>
    <x v="1"/>
    <x v="12"/>
    <s v="Small Box"/>
    <s v="StarTAC 8000"/>
    <n v="0.6"/>
    <s v="United States"/>
    <s v="South"/>
    <x v="5"/>
    <s v="Statesboro"/>
    <n v="30458"/>
    <x v="36"/>
    <d v="2015-02-08T00:00:00"/>
    <x v="422"/>
    <n v="1"/>
    <n v="176.42"/>
    <n v="91414"/>
    <n v="205.96"/>
    <x v="0"/>
  </r>
  <r>
    <n v="389"/>
    <s v="Joel Buckley"/>
    <x v="2"/>
    <n v="0.03"/>
    <n v="160.97999999999999"/>
    <n v="30"/>
    <x v="0"/>
    <x v="3"/>
    <x v="0"/>
    <x v="9"/>
    <s v="Jumbo Drum"/>
    <s v="Office Star - Mid Back Dual function Ergonomic High Back Chair with 2-Way Adjustable Arms"/>
    <n v="0.62"/>
    <s v="United States"/>
    <s v="Central"/>
    <x v="13"/>
    <s v="Lincoln"/>
    <n v="68502"/>
    <x v="36"/>
    <d v="2015-02-10T00:00:00"/>
    <x v="423"/>
    <n v="11"/>
    <n v="1845.23"/>
    <n v="90338"/>
    <n v="160.94999999999999"/>
    <x v="1"/>
  </r>
  <r>
    <n v="1607"/>
    <s v="Kathleen Huang Hall"/>
    <x v="2"/>
    <n v="0.1"/>
    <n v="5.68"/>
    <n v="3.6"/>
    <x v="2"/>
    <x v="2"/>
    <x v="2"/>
    <x v="16"/>
    <s v="Small Pack"/>
    <s v="Acme® Preferred Stainless Steel Scissors"/>
    <n v="0.56000000000000005"/>
    <s v="United States"/>
    <s v="East"/>
    <x v="11"/>
    <s v="Freeport"/>
    <n v="11520"/>
    <x v="36"/>
    <d v="2015-02-10T00:00:00"/>
    <x v="424"/>
    <n v="21"/>
    <n v="118.35"/>
    <n v="87995"/>
    <n v="5.58"/>
    <x v="3"/>
  </r>
  <r>
    <n v="2270"/>
    <s v="Kristine Holden"/>
    <x v="2"/>
    <n v="0.01"/>
    <n v="20.48"/>
    <n v="6.32"/>
    <x v="1"/>
    <x v="0"/>
    <x v="2"/>
    <x v="8"/>
    <s v="Small Box"/>
    <s v="Kensington 6 Outlet Guardian Standard Surge Protector"/>
    <n v="0.57999999999999996"/>
    <s v="United States"/>
    <s v="South"/>
    <x v="23"/>
    <s v="Mauldin"/>
    <n v="29662"/>
    <x v="36"/>
    <d v="2015-02-08T00:00:00"/>
    <x v="425"/>
    <n v="18"/>
    <n v="375.03"/>
    <n v="89572"/>
    <n v="20.47"/>
    <x v="0"/>
  </r>
  <r>
    <n v="2270"/>
    <s v="Kristine Holden"/>
    <x v="2"/>
    <n v="0.09"/>
    <n v="1.86"/>
    <n v="2.58"/>
    <x v="1"/>
    <x v="0"/>
    <x v="2"/>
    <x v="14"/>
    <s v="Wrap Bag"/>
    <s v="Super Bands, 12/Pack"/>
    <n v="0.82"/>
    <s v="United States"/>
    <s v="South"/>
    <x v="23"/>
    <s v="Mauldin"/>
    <n v="29662"/>
    <x v="36"/>
    <d v="2015-02-11T00:00:00"/>
    <x v="426"/>
    <n v="12"/>
    <n v="22.11"/>
    <n v="89572"/>
    <n v="1.77"/>
    <x v="0"/>
  </r>
  <r>
    <n v="2270"/>
    <s v="Kristine Holden"/>
    <x v="2"/>
    <n v="0.08"/>
    <n v="205.99"/>
    <n v="2.5"/>
    <x v="1"/>
    <x v="0"/>
    <x v="1"/>
    <x v="12"/>
    <s v="Small Box"/>
    <s v="V70"/>
    <n v="0.59"/>
    <s v="United States"/>
    <s v="South"/>
    <x v="23"/>
    <s v="Mauldin"/>
    <n v="29662"/>
    <x v="36"/>
    <d v="2015-02-11T00:00:00"/>
    <x v="427"/>
    <n v="17"/>
    <n v="2875.35"/>
    <n v="89572"/>
    <n v="205.91"/>
    <x v="0"/>
  </r>
  <r>
    <n v="697"/>
    <s v="Adam G Sawyer"/>
    <x v="0"/>
    <n v="0.08"/>
    <n v="14.81"/>
    <n v="13.32"/>
    <x v="1"/>
    <x v="3"/>
    <x v="2"/>
    <x v="8"/>
    <s v="Small Box"/>
    <s v="Holmes Replacement Filter for HEPA Air Cleaner, Large Room"/>
    <n v="0.43"/>
    <s v="United States"/>
    <s v="Central"/>
    <x v="2"/>
    <s v="East Chicago"/>
    <n v="46312"/>
    <x v="37"/>
    <d v="2015-02-09T00:00:00"/>
    <x v="428"/>
    <n v="20"/>
    <n v="292.18"/>
    <n v="89849"/>
    <n v="14.73"/>
    <x v="1"/>
  </r>
  <r>
    <n v="698"/>
    <s v="Nelson Hensley"/>
    <x v="0"/>
    <n v="0.08"/>
    <n v="14.81"/>
    <n v="13.32"/>
    <x v="1"/>
    <x v="3"/>
    <x v="2"/>
    <x v="8"/>
    <s v="Small Box"/>
    <s v="Holmes Replacement Filter for HEPA Air Cleaner, Large Room"/>
    <n v="0.43"/>
    <s v="United States"/>
    <s v="West"/>
    <x v="4"/>
    <s v="Seattle"/>
    <n v="98105"/>
    <x v="37"/>
    <d v="2015-02-09T00:00:00"/>
    <x v="429"/>
    <n v="79"/>
    <n v="1154.1199999999999"/>
    <n v="53410"/>
    <n v="14.73"/>
    <x v="2"/>
  </r>
  <r>
    <n v="2626"/>
    <s v="Lillian Fischer"/>
    <x v="1"/>
    <n v="0.1"/>
    <n v="41.94"/>
    <n v="2.99"/>
    <x v="1"/>
    <x v="1"/>
    <x v="2"/>
    <x v="5"/>
    <s v="Small Box"/>
    <s v="Avery Trapezoid Extra Heavy Duty 4&quot; Binders"/>
    <n v="0.35"/>
    <s v="United States"/>
    <s v="West"/>
    <x v="8"/>
    <s v="Menlo Park"/>
    <n v="94025"/>
    <x v="37"/>
    <d v="2015-02-08T00:00:00"/>
    <x v="430"/>
    <n v="6"/>
    <n v="237.8"/>
    <n v="90927"/>
    <n v="41.839999999999996"/>
    <x v="2"/>
  </r>
  <r>
    <n v="3351"/>
    <s v="Nathan Wyatt"/>
    <x v="1"/>
    <n v="0.06"/>
    <n v="6.7"/>
    <n v="1.56"/>
    <x v="2"/>
    <x v="0"/>
    <x v="2"/>
    <x v="2"/>
    <s v="Wrap Bag"/>
    <s v="Turquoise Lead Holder with Pocket Clip"/>
    <n v="0.52"/>
    <s v="United States"/>
    <s v="West"/>
    <x v="4"/>
    <s v="Pasco"/>
    <n v="99301"/>
    <x v="37"/>
    <d v="2015-02-09T00:00:00"/>
    <x v="431"/>
    <n v="12"/>
    <n v="79.39"/>
    <n v="91298"/>
    <n v="6.6400000000000006"/>
    <x v="2"/>
  </r>
  <r>
    <n v="1121"/>
    <s v="Tonya Proctor"/>
    <x v="2"/>
    <n v="0.04"/>
    <n v="19.98"/>
    <n v="8.68"/>
    <x v="1"/>
    <x v="1"/>
    <x v="2"/>
    <x v="7"/>
    <s v="Small Box"/>
    <s v="Southworth 25% Cotton Premium Laser Paper and Envelopes"/>
    <n v="0.37"/>
    <s v="United States"/>
    <s v="West"/>
    <x v="8"/>
    <s v="Temecula"/>
    <n v="92592"/>
    <x v="37"/>
    <d v="2015-02-14T00:00:00"/>
    <x v="432"/>
    <n v="8"/>
    <n v="168.04"/>
    <n v="86767"/>
    <n v="19.940000000000001"/>
    <x v="2"/>
  </r>
  <r>
    <n v="1121"/>
    <s v="Tonya Proctor"/>
    <x v="2"/>
    <n v="0.08"/>
    <n v="125.99"/>
    <n v="7.69"/>
    <x v="1"/>
    <x v="1"/>
    <x v="1"/>
    <x v="12"/>
    <s v="Small Box"/>
    <s v="Timeport L7089"/>
    <n v="0.57999999999999996"/>
    <s v="United States"/>
    <s v="West"/>
    <x v="8"/>
    <s v="Temecula"/>
    <n v="92592"/>
    <x v="37"/>
    <d v="2015-02-09T00:00:00"/>
    <x v="433"/>
    <n v="7"/>
    <n v="703.46"/>
    <n v="86767"/>
    <n v="125.91"/>
    <x v="2"/>
  </r>
  <r>
    <n v="1723"/>
    <s v="Constance Flowers"/>
    <x v="4"/>
    <n v="0.05"/>
    <n v="6.68"/>
    <n v="5.66"/>
    <x v="1"/>
    <x v="3"/>
    <x v="2"/>
    <x v="7"/>
    <s v="Small Box"/>
    <s v="Xerox 1923"/>
    <n v="0.37"/>
    <s v="United States"/>
    <s v="West"/>
    <x v="8"/>
    <s v="San Diego"/>
    <n v="92037"/>
    <x v="37"/>
    <d v="2015-02-09T00:00:00"/>
    <x v="434"/>
    <n v="46"/>
    <n v="320.93"/>
    <n v="44002"/>
    <n v="6.63"/>
    <x v="2"/>
  </r>
  <r>
    <n v="1723"/>
    <s v="Constance Flowers"/>
    <x v="4"/>
    <n v="0.03"/>
    <n v="17.7"/>
    <n v="9.4700000000000006"/>
    <x v="1"/>
    <x v="3"/>
    <x v="2"/>
    <x v="6"/>
    <s v="Small Box"/>
    <s v="Portfile® Personal File Boxes"/>
    <n v="0.59"/>
    <s v="United States"/>
    <s v="West"/>
    <x v="8"/>
    <s v="San Diego"/>
    <n v="92037"/>
    <x v="37"/>
    <d v="2015-02-07T00:00:00"/>
    <x v="435"/>
    <n v="14"/>
    <n v="261.85000000000002"/>
    <n v="44002"/>
    <n v="17.669999999999998"/>
    <x v="2"/>
  </r>
  <r>
    <n v="2813"/>
    <s v="Marjorie Burnette"/>
    <x v="4"/>
    <n v="7.0000000000000007E-2"/>
    <n v="30.56"/>
    <n v="2.99"/>
    <x v="1"/>
    <x v="3"/>
    <x v="2"/>
    <x v="5"/>
    <s v="Small Box"/>
    <s v="Surelock™ Post Binders"/>
    <n v="0.35"/>
    <s v="United States"/>
    <s v="South"/>
    <x v="34"/>
    <s v="Cleveland"/>
    <n v="37311"/>
    <x v="37"/>
    <d v="2015-02-07T00:00:00"/>
    <x v="436"/>
    <n v="12"/>
    <n v="364.92"/>
    <n v="88819"/>
    <n v="30.49"/>
    <x v="0"/>
  </r>
  <r>
    <n v="1026"/>
    <s v="Eugene Kerr"/>
    <x v="3"/>
    <n v="0.08"/>
    <n v="65.989999999999995"/>
    <n v="5.92"/>
    <x v="1"/>
    <x v="0"/>
    <x v="1"/>
    <x v="12"/>
    <s v="Small Box"/>
    <s v="i500plus"/>
    <n v="0.57999999999999996"/>
    <s v="United States"/>
    <s v="East"/>
    <x v="11"/>
    <s v="Central Islip"/>
    <n v="11722"/>
    <x v="37"/>
    <d v="2015-02-07T00:00:00"/>
    <x v="437"/>
    <n v="22"/>
    <n v="1137.5999999999999"/>
    <n v="89005"/>
    <n v="65.91"/>
    <x v="3"/>
  </r>
  <r>
    <n v="3403"/>
    <s v="Tammy Buckley"/>
    <x v="1"/>
    <n v="0.1"/>
    <n v="105.98"/>
    <n v="13.99"/>
    <x v="2"/>
    <x v="1"/>
    <x v="0"/>
    <x v="11"/>
    <s v="Medium Box"/>
    <s v="Tenex 46&quot; x 60&quot; Computer Anti-Static Chairmat, Rectangular Shaped"/>
    <n v="0.65"/>
    <s v="United States"/>
    <s v="West"/>
    <x v="45"/>
    <s v="Cheyenne"/>
    <n v="82001"/>
    <x v="38"/>
    <d v="2015-02-11T00:00:00"/>
    <x v="438"/>
    <n v="5"/>
    <n v="506.5"/>
    <n v="87530"/>
    <n v="105.88000000000001"/>
    <x v="2"/>
  </r>
  <r>
    <n v="471"/>
    <s v="Ross Simpson"/>
    <x v="3"/>
    <n v="7.0000000000000007E-2"/>
    <n v="179.99"/>
    <n v="19.989999999999998"/>
    <x v="2"/>
    <x v="1"/>
    <x v="1"/>
    <x v="1"/>
    <s v="Small Box"/>
    <s v="Motorola SB4200 Cable Modem"/>
    <n v="0.48"/>
    <s v="United States"/>
    <s v="South"/>
    <x v="5"/>
    <s v="Atlanta"/>
    <n v="30318"/>
    <x v="38"/>
    <d v="2015-02-08T00:00:00"/>
    <x v="439"/>
    <n v="4"/>
    <n v="718.03"/>
    <n v="3138"/>
    <n v="179.92000000000002"/>
    <x v="0"/>
  </r>
  <r>
    <n v="472"/>
    <s v="Donna Craven"/>
    <x v="3"/>
    <n v="7.0000000000000007E-2"/>
    <n v="179.99"/>
    <n v="19.989999999999998"/>
    <x v="2"/>
    <x v="1"/>
    <x v="1"/>
    <x v="1"/>
    <s v="Small Box"/>
    <s v="Motorola SB4200 Cable Modem"/>
    <n v="0.48"/>
    <s v="United States"/>
    <s v="East"/>
    <x v="36"/>
    <s v="Randallstown"/>
    <n v="21133"/>
    <x v="38"/>
    <d v="2015-02-08T00:00:00"/>
    <x v="440"/>
    <n v="1"/>
    <n v="179.51"/>
    <n v="88023"/>
    <n v="179.92000000000002"/>
    <x v="3"/>
  </r>
  <r>
    <n v="2151"/>
    <s v="Melinda Rogers"/>
    <x v="1"/>
    <n v="0.08"/>
    <n v="5.74"/>
    <n v="5.01"/>
    <x v="1"/>
    <x v="3"/>
    <x v="2"/>
    <x v="5"/>
    <s v="Small Box"/>
    <s v="Binder Posts"/>
    <n v="0.39"/>
    <s v="United States"/>
    <s v="Central"/>
    <x v="20"/>
    <s v="Dubuque"/>
    <n v="52001"/>
    <x v="39"/>
    <d v="2015-02-11T00:00:00"/>
    <x v="441"/>
    <n v="1"/>
    <n v="7.21"/>
    <n v="90405"/>
    <n v="5.66"/>
    <x v="1"/>
  </r>
  <r>
    <n v="1671"/>
    <s v="Mitchell Ross"/>
    <x v="2"/>
    <n v="0.1"/>
    <n v="4.13"/>
    <n v="0.99"/>
    <x v="1"/>
    <x v="0"/>
    <x v="2"/>
    <x v="13"/>
    <s v="Small Box"/>
    <s v="Avery 491"/>
    <n v="0.39"/>
    <s v="United States"/>
    <s v="South"/>
    <x v="21"/>
    <s v="Burke"/>
    <n v="22015"/>
    <x v="39"/>
    <d v="2015-02-13T00:00:00"/>
    <x v="442"/>
    <n v="13"/>
    <n v="52.16"/>
    <n v="86724"/>
    <n v="4.03"/>
    <x v="0"/>
  </r>
  <r>
    <n v="1574"/>
    <s v="Sherry Hurley"/>
    <x v="4"/>
    <n v="7.0000000000000007E-2"/>
    <n v="20.95"/>
    <n v="5.99"/>
    <x v="1"/>
    <x v="1"/>
    <x v="1"/>
    <x v="1"/>
    <s v="Small Box"/>
    <s v="Fellowes Basic 104-Key Keyboard, Platinum"/>
    <n v="0.65"/>
    <s v="United States"/>
    <s v="South"/>
    <x v="9"/>
    <s v="Fayetteville"/>
    <n v="28314"/>
    <x v="39"/>
    <d v="2015-02-10T00:00:00"/>
    <x v="443"/>
    <n v="19"/>
    <n v="391.4"/>
    <n v="86966"/>
    <n v="20.88"/>
    <x v="0"/>
  </r>
  <r>
    <n v="2619"/>
    <s v="Brandon E Shepherd"/>
    <x v="3"/>
    <n v="0.1"/>
    <n v="30.98"/>
    <n v="8.99"/>
    <x v="1"/>
    <x v="3"/>
    <x v="2"/>
    <x v="2"/>
    <s v="Small Pack"/>
    <s v="Boston School Pro Electric Pencil Sharpener, 1670"/>
    <n v="0.57999999999999996"/>
    <s v="United States"/>
    <s v="Central"/>
    <x v="46"/>
    <s v="Sioux Falls"/>
    <n v="57103"/>
    <x v="39"/>
    <d v="2015-02-11T00:00:00"/>
    <x v="444"/>
    <n v="4"/>
    <n v="119.37"/>
    <n v="88015"/>
    <n v="30.88"/>
    <x v="1"/>
  </r>
  <r>
    <n v="491"/>
    <s v="Toni Swanson"/>
    <x v="0"/>
    <n v="0.01"/>
    <n v="4.9800000000000004"/>
    <n v="6.07"/>
    <x v="1"/>
    <x v="1"/>
    <x v="2"/>
    <x v="7"/>
    <s v="Small Box"/>
    <s v="Xerox 1897"/>
    <n v="0.36"/>
    <s v="United States"/>
    <s v="East"/>
    <x v="11"/>
    <s v="New York City"/>
    <n v="10154"/>
    <x v="40"/>
    <d v="2015-02-11T00:00:00"/>
    <x v="445"/>
    <n v="41"/>
    <n v="217"/>
    <n v="10464"/>
    <n v="4.9700000000000006"/>
    <x v="3"/>
  </r>
  <r>
    <n v="494"/>
    <s v="Jimmy Alston Holder"/>
    <x v="0"/>
    <n v="0.01"/>
    <n v="4.9800000000000004"/>
    <n v="6.07"/>
    <x v="1"/>
    <x v="1"/>
    <x v="2"/>
    <x v="7"/>
    <s v="Small Box"/>
    <s v="Xerox 1897"/>
    <n v="0.36"/>
    <s v="United States"/>
    <s v="West"/>
    <x v="4"/>
    <s v="Seattle"/>
    <n v="98115"/>
    <x v="40"/>
    <d v="2015-02-11T00:00:00"/>
    <x v="446"/>
    <n v="10"/>
    <n v="52.93"/>
    <n v="88907"/>
    <n v="4.9700000000000006"/>
    <x v="2"/>
  </r>
  <r>
    <n v="1267"/>
    <s v="Rosemary Branch"/>
    <x v="0"/>
    <n v="0.01"/>
    <n v="13.99"/>
    <n v="7.51"/>
    <x v="1"/>
    <x v="3"/>
    <x v="1"/>
    <x v="3"/>
    <s v="Medium Box"/>
    <s v="Sharp EL500L Fraction Calculator"/>
    <n v="0.39"/>
    <s v="United States"/>
    <s v="South"/>
    <x v="12"/>
    <s v="Boca Raton"/>
    <n v="33433"/>
    <x v="40"/>
    <d v="2015-02-11T00:00:00"/>
    <x v="447"/>
    <n v="2"/>
    <n v="29.85"/>
    <n v="89514"/>
    <n v="13.98"/>
    <x v="0"/>
  </r>
  <r>
    <n v="1361"/>
    <s v="Kristina Collier"/>
    <x v="0"/>
    <n v="0.01"/>
    <n v="6.48"/>
    <n v="6.22"/>
    <x v="2"/>
    <x v="1"/>
    <x v="2"/>
    <x v="7"/>
    <s v="Small Box"/>
    <s v="Xerox 1894"/>
    <n v="0.37"/>
    <s v="United States"/>
    <s v="Central"/>
    <x v="25"/>
    <s v="Allen Park"/>
    <n v="48101"/>
    <x v="40"/>
    <d v="2015-02-11T00:00:00"/>
    <x v="448"/>
    <n v="9"/>
    <n v="69.459999999999994"/>
    <n v="89596"/>
    <n v="6.4700000000000006"/>
    <x v="1"/>
  </r>
  <r>
    <n v="1361"/>
    <s v="Kristina Collier"/>
    <x v="0"/>
    <n v="0.03"/>
    <n v="85.99"/>
    <n v="3.3"/>
    <x v="1"/>
    <x v="1"/>
    <x v="1"/>
    <x v="12"/>
    <s v="Small Pack"/>
    <s v="Accessory20"/>
    <n v="0.37"/>
    <s v="United States"/>
    <s v="Central"/>
    <x v="25"/>
    <s v="Allen Park"/>
    <n v="48101"/>
    <x v="40"/>
    <d v="2015-02-12T00:00:00"/>
    <x v="449"/>
    <n v="16"/>
    <n v="1145.72"/>
    <n v="89596"/>
    <n v="85.96"/>
    <x v="1"/>
  </r>
  <r>
    <n v="2204"/>
    <s v="Oscar Ford"/>
    <x v="0"/>
    <n v="0.04"/>
    <n v="296.18"/>
    <n v="154.12"/>
    <x v="0"/>
    <x v="1"/>
    <x v="0"/>
    <x v="0"/>
    <s v="Jumbo Box"/>
    <s v="Hon 94000 Series Round Tables"/>
    <n v="0.76"/>
    <s v="United States"/>
    <s v="Central"/>
    <x v="7"/>
    <s v="Burnsville"/>
    <n v="55337"/>
    <x v="40"/>
    <d v="2015-02-11T00:00:00"/>
    <x v="450"/>
    <n v="20"/>
    <n v="5768.12"/>
    <n v="86053"/>
    <n v="296.14"/>
    <x v="1"/>
  </r>
  <r>
    <n v="1526"/>
    <s v="Larry Hall"/>
    <x v="1"/>
    <n v="0.04"/>
    <n v="11.34"/>
    <n v="5.01"/>
    <x v="1"/>
    <x v="2"/>
    <x v="2"/>
    <x v="7"/>
    <s v="Small Box"/>
    <s v="Xerox 188"/>
    <n v="0.36"/>
    <s v="United States"/>
    <s v="South"/>
    <x v="16"/>
    <s v="Birmingham"/>
    <n v="35211"/>
    <x v="40"/>
    <d v="2015-02-11T00:00:00"/>
    <x v="451"/>
    <n v="10"/>
    <n v="115.53"/>
    <n v="86812"/>
    <n v="11.3"/>
    <x v="0"/>
  </r>
  <r>
    <n v="1338"/>
    <s v="Denise McIntosh"/>
    <x v="2"/>
    <n v="0.02"/>
    <n v="55.99"/>
    <n v="3.3"/>
    <x v="1"/>
    <x v="2"/>
    <x v="1"/>
    <x v="12"/>
    <s v="Small Pack"/>
    <s v="Accessory24"/>
    <n v="0.59"/>
    <s v="United States"/>
    <s v="Central"/>
    <x v="10"/>
    <s v="Chicago"/>
    <n v="60623"/>
    <x v="40"/>
    <d v="2015-02-10T00:00:00"/>
    <x v="452"/>
    <n v="16"/>
    <n v="761.16"/>
    <n v="91244"/>
    <n v="55.97"/>
    <x v="1"/>
  </r>
  <r>
    <n v="1340"/>
    <s v="Marie Bass"/>
    <x v="2"/>
    <n v="0"/>
    <n v="22.38"/>
    <n v="15.1"/>
    <x v="2"/>
    <x v="2"/>
    <x v="2"/>
    <x v="5"/>
    <s v="Small Box"/>
    <s v="Avery Flip-Chart Easel Binder, Black"/>
    <n v="0.38"/>
    <s v="United States"/>
    <s v="East"/>
    <x v="11"/>
    <s v="New York City"/>
    <n v="10170"/>
    <x v="40"/>
    <d v="2015-02-17T00:00:00"/>
    <x v="453"/>
    <n v="29"/>
    <n v="682.68"/>
    <n v="21636"/>
    <n v="22.38"/>
    <x v="3"/>
  </r>
  <r>
    <n v="1340"/>
    <s v="Marie Bass"/>
    <x v="2"/>
    <n v="7.0000000000000007E-2"/>
    <n v="5.98"/>
    <n v="4.6900000000000004"/>
    <x v="1"/>
    <x v="2"/>
    <x v="2"/>
    <x v="6"/>
    <s v="Small Box"/>
    <s v="Perma STOR-ALL™ Hanging File Box, 13 1/8&quot;W x 12 1/4&quot;D x 10 1/2&quot;H"/>
    <n v="0.68"/>
    <s v="United States"/>
    <s v="East"/>
    <x v="11"/>
    <s v="New York City"/>
    <n v="10170"/>
    <x v="40"/>
    <d v="2015-02-15T00:00:00"/>
    <x v="454"/>
    <n v="11"/>
    <n v="73.44"/>
    <n v="21636"/>
    <n v="5.91"/>
    <x v="3"/>
  </r>
  <r>
    <n v="1340"/>
    <s v="Marie Bass"/>
    <x v="2"/>
    <n v="0.02"/>
    <n v="55.99"/>
    <n v="3.3"/>
    <x v="1"/>
    <x v="2"/>
    <x v="1"/>
    <x v="12"/>
    <s v="Small Pack"/>
    <s v="Accessory24"/>
    <n v="0.59"/>
    <s v="United States"/>
    <s v="East"/>
    <x v="11"/>
    <s v="New York City"/>
    <n v="10170"/>
    <x v="40"/>
    <d v="2015-02-10T00:00:00"/>
    <x v="455"/>
    <n v="63"/>
    <n v="2997.07"/>
    <n v="21636"/>
    <n v="55.97"/>
    <x v="3"/>
  </r>
  <r>
    <n v="1341"/>
    <s v="Edward Bynum"/>
    <x v="2"/>
    <n v="7.0000000000000007E-2"/>
    <n v="5.98"/>
    <n v="4.6900000000000004"/>
    <x v="1"/>
    <x v="2"/>
    <x v="2"/>
    <x v="6"/>
    <s v="Small Box"/>
    <s v="Perma STOR-ALL™ Hanging File Box, 13 1/8&quot;W x 12 1/4&quot;D x 10 1/2&quot;H"/>
    <n v="0.68"/>
    <s v="United States"/>
    <s v="East"/>
    <x v="28"/>
    <s v="Chambersburg"/>
    <n v="17201"/>
    <x v="40"/>
    <d v="2015-02-15T00:00:00"/>
    <x v="456"/>
    <n v="3"/>
    <n v="20.03"/>
    <n v="91244"/>
    <n v="5.91"/>
    <x v="3"/>
  </r>
  <r>
    <n v="3004"/>
    <s v="Maurice Everett"/>
    <x v="2"/>
    <n v="0.08"/>
    <n v="6.48"/>
    <n v="6.81"/>
    <x v="1"/>
    <x v="3"/>
    <x v="2"/>
    <x v="7"/>
    <s v="Small Box"/>
    <s v="Xerox 1930"/>
    <n v="0.36"/>
    <s v="United States"/>
    <s v="West"/>
    <x v="8"/>
    <s v="Los Angeles"/>
    <n v="90049"/>
    <x v="40"/>
    <d v="2015-02-15T00:00:00"/>
    <x v="457"/>
    <n v="58"/>
    <n v="382.33"/>
    <n v="54949"/>
    <n v="6.4"/>
    <x v="2"/>
  </r>
  <r>
    <n v="3004"/>
    <s v="Maurice Everett"/>
    <x v="2"/>
    <n v="0.09"/>
    <n v="20.98"/>
    <n v="53.03"/>
    <x v="0"/>
    <x v="3"/>
    <x v="2"/>
    <x v="6"/>
    <s v="Jumbo Drum"/>
    <s v="Tennsco Lockers, Gray"/>
    <n v="0.78"/>
    <s v="United States"/>
    <s v="West"/>
    <x v="8"/>
    <s v="Los Angeles"/>
    <n v="90049"/>
    <x v="40"/>
    <d v="2015-02-17T00:00:00"/>
    <x v="458"/>
    <n v="13"/>
    <n v="356.61"/>
    <n v="54949"/>
    <n v="20.89"/>
    <x v="2"/>
  </r>
  <r>
    <n v="3006"/>
    <s v="Thomas Spence"/>
    <x v="2"/>
    <n v="0.08"/>
    <n v="6.48"/>
    <n v="6.81"/>
    <x v="1"/>
    <x v="3"/>
    <x v="2"/>
    <x v="7"/>
    <s v="Small Box"/>
    <s v="Xerox 1930"/>
    <n v="0.36"/>
    <s v="United States"/>
    <s v="West"/>
    <x v="37"/>
    <s v="Idaho Falls"/>
    <n v="83402"/>
    <x v="40"/>
    <d v="2015-02-15T00:00:00"/>
    <x v="459"/>
    <n v="14"/>
    <n v="92.29"/>
    <n v="91388"/>
    <n v="6.4"/>
    <x v="2"/>
  </r>
  <r>
    <n v="3006"/>
    <s v="Thomas Spence"/>
    <x v="2"/>
    <n v="0.09"/>
    <n v="20.98"/>
    <n v="53.03"/>
    <x v="0"/>
    <x v="3"/>
    <x v="2"/>
    <x v="6"/>
    <s v="Jumbo Drum"/>
    <s v="Tennsco Lockers, Gray"/>
    <n v="0.78"/>
    <s v="United States"/>
    <s v="West"/>
    <x v="37"/>
    <s v="Idaho Falls"/>
    <n v="83402"/>
    <x v="40"/>
    <d v="2015-02-17T00:00:00"/>
    <x v="460"/>
    <n v="3"/>
    <n v="82.29"/>
    <n v="91388"/>
    <n v="20.89"/>
    <x v="2"/>
  </r>
  <r>
    <n v="1132"/>
    <s v="Michael Robbins"/>
    <x v="4"/>
    <n v="0.06"/>
    <n v="6.37"/>
    <n v="5.19"/>
    <x v="1"/>
    <x v="3"/>
    <x v="2"/>
    <x v="5"/>
    <s v="Small Box"/>
    <s v="C-Line Peel &amp; Stick Add-On Filing Pockets, 8-3/4 x 5-1/8, 10/Pack"/>
    <n v="0.38"/>
    <s v="United States"/>
    <s v="Central"/>
    <x v="18"/>
    <s v="Euless"/>
    <n v="76039"/>
    <x v="40"/>
    <d v="2015-02-11T00:00:00"/>
    <x v="461"/>
    <n v="6"/>
    <n v="37.700000000000003"/>
    <n v="88101"/>
    <n v="6.3100000000000005"/>
    <x v="1"/>
  </r>
  <r>
    <n v="2145"/>
    <s v="Kerry Hardy"/>
    <x v="4"/>
    <n v="0"/>
    <n v="20.28"/>
    <n v="14.39"/>
    <x v="1"/>
    <x v="3"/>
    <x v="0"/>
    <x v="11"/>
    <s v="Small Box"/>
    <s v="Career Cubicle Clock, 8 1/4&quot;, Black"/>
    <n v="0.47"/>
    <s v="United States"/>
    <s v="South"/>
    <x v="12"/>
    <s v="Fort Lauderdale"/>
    <n v="33311"/>
    <x v="40"/>
    <d v="2015-02-12T00:00:00"/>
    <x v="462"/>
    <n v="11"/>
    <n v="237.83"/>
    <n v="87072"/>
    <n v="20.28"/>
    <x v="0"/>
  </r>
  <r>
    <n v="1633"/>
    <s v="Gerald Raynor"/>
    <x v="3"/>
    <n v="0.03"/>
    <n v="5.98"/>
    <n v="3.85"/>
    <x v="1"/>
    <x v="2"/>
    <x v="1"/>
    <x v="1"/>
    <s v="Small Pack"/>
    <s v="Imation 3.5&quot; IBM-Formatted Diskettes, 10/Pack"/>
    <n v="0.68"/>
    <s v="United States"/>
    <s v="South"/>
    <x v="0"/>
    <s v="Horn Lake"/>
    <n v="38637"/>
    <x v="40"/>
    <d v="2015-02-12T00:00:00"/>
    <x v="463"/>
    <n v="6"/>
    <n v="38.54"/>
    <n v="90531"/>
    <n v="5.95"/>
    <x v="0"/>
  </r>
  <r>
    <n v="2302"/>
    <s v="Beth Dolan"/>
    <x v="0"/>
    <n v="7.0000000000000007E-2"/>
    <n v="270.98"/>
    <n v="50"/>
    <x v="0"/>
    <x v="3"/>
    <x v="0"/>
    <x v="9"/>
    <s v="Jumbo Drum"/>
    <s v="Global Enterprise Series Seating High-Back Swivel/Tilt Chairs"/>
    <n v="0.77"/>
    <s v="United States"/>
    <s v="South"/>
    <x v="12"/>
    <s v="Panama City"/>
    <n v="32404"/>
    <x v="41"/>
    <d v="2015-02-13T00:00:00"/>
    <x v="464"/>
    <n v="9"/>
    <n v="2439.37"/>
    <n v="87695"/>
    <n v="270.91000000000003"/>
    <x v="0"/>
  </r>
  <r>
    <n v="2303"/>
    <s v="Joe Baldwin"/>
    <x v="0"/>
    <n v="7.0000000000000007E-2"/>
    <n v="270.98"/>
    <n v="50"/>
    <x v="0"/>
    <x v="3"/>
    <x v="0"/>
    <x v="9"/>
    <s v="Jumbo Drum"/>
    <s v="Global Enterprise Series Seating High-Back Swivel/Tilt Chairs"/>
    <n v="0.77"/>
    <s v="United States"/>
    <s v="East"/>
    <x v="11"/>
    <s v="New York City"/>
    <n v="10011"/>
    <x v="41"/>
    <d v="2015-02-13T00:00:00"/>
    <x v="465"/>
    <n v="36"/>
    <n v="9757.48"/>
    <n v="47493"/>
    <n v="270.91000000000003"/>
    <x v="3"/>
  </r>
  <r>
    <n v="1354"/>
    <s v="Aaron Dillon"/>
    <x v="1"/>
    <n v="0.1"/>
    <n v="4.13"/>
    <n v="0.99"/>
    <x v="1"/>
    <x v="1"/>
    <x v="2"/>
    <x v="13"/>
    <s v="Small Box"/>
    <s v="Avery 491"/>
    <n v="0.39"/>
    <s v="United States"/>
    <s v="Central"/>
    <x v="18"/>
    <s v="Weatherford"/>
    <n v="76086"/>
    <x v="41"/>
    <d v="2015-02-11T00:00:00"/>
    <x v="466"/>
    <n v="2"/>
    <n v="8.3000000000000007"/>
    <n v="91209"/>
    <n v="4.03"/>
    <x v="1"/>
  </r>
  <r>
    <n v="1354"/>
    <s v="Aaron Dillon"/>
    <x v="1"/>
    <n v="0.04"/>
    <n v="4.9800000000000004"/>
    <n v="0.49"/>
    <x v="1"/>
    <x v="1"/>
    <x v="2"/>
    <x v="13"/>
    <s v="Small Box"/>
    <s v="Avery White Multi-Purpose Labels"/>
    <n v="0.39"/>
    <s v="United States"/>
    <s v="Central"/>
    <x v="18"/>
    <s v="Weatherford"/>
    <n v="76086"/>
    <x v="41"/>
    <d v="2015-02-13T00:00:00"/>
    <x v="467"/>
    <n v="2"/>
    <n v="10.039999999999999"/>
    <n v="91209"/>
    <n v="4.9400000000000004"/>
    <x v="1"/>
  </r>
  <r>
    <n v="2072"/>
    <s v="Malcolm S Lanier"/>
    <x v="1"/>
    <n v="0.09"/>
    <n v="260.98"/>
    <n v="41.91"/>
    <x v="0"/>
    <x v="3"/>
    <x v="0"/>
    <x v="10"/>
    <s v="Jumbo Box"/>
    <s v="Atlantic Metals Mobile 3-Shelf Bookcases, Custom Colors"/>
    <n v="0.59"/>
    <s v="United States"/>
    <s v="Central"/>
    <x v="25"/>
    <s v="Flint"/>
    <n v="48505"/>
    <x v="41"/>
    <d v="2015-02-13T00:00:00"/>
    <x v="468"/>
    <n v="14"/>
    <n v="3377.06"/>
    <n v="88556"/>
    <n v="260.89000000000004"/>
    <x v="1"/>
  </r>
  <r>
    <n v="2072"/>
    <s v="Malcolm S Lanier"/>
    <x v="1"/>
    <n v="0.01"/>
    <n v="10.52"/>
    <n v="7.94"/>
    <x v="1"/>
    <x v="3"/>
    <x v="0"/>
    <x v="11"/>
    <s v="Small Pack"/>
    <s v="Ultra Door Pull Handle"/>
    <n v="0.52"/>
    <s v="United States"/>
    <s v="Central"/>
    <x v="25"/>
    <s v="Flint"/>
    <n v="48505"/>
    <x v="41"/>
    <d v="2015-02-13T00:00:00"/>
    <x v="469"/>
    <n v="11"/>
    <n v="123.93"/>
    <n v="88556"/>
    <n v="10.51"/>
    <x v="1"/>
  </r>
  <r>
    <n v="2072"/>
    <s v="Malcolm S Lanier"/>
    <x v="1"/>
    <n v="0.02"/>
    <n v="5.98"/>
    <n v="7.5"/>
    <x v="2"/>
    <x v="3"/>
    <x v="2"/>
    <x v="7"/>
    <s v="Small Box"/>
    <s v="Xerox 1920"/>
    <n v="0.4"/>
    <s v="United States"/>
    <s v="Central"/>
    <x v="25"/>
    <s v="Flint"/>
    <n v="48505"/>
    <x v="41"/>
    <d v="2015-02-13T00:00:00"/>
    <x v="470"/>
    <n v="14"/>
    <n v="93.96"/>
    <n v="88556"/>
    <n v="5.9600000000000009"/>
    <x v="1"/>
  </r>
  <r>
    <n v="2489"/>
    <s v="Craig Liu"/>
    <x v="1"/>
    <n v="0.01"/>
    <n v="2036.48"/>
    <n v="14.7"/>
    <x v="0"/>
    <x v="1"/>
    <x v="1"/>
    <x v="3"/>
    <s v="Jumbo Drum"/>
    <s v="Lexmark 4227 Plus Dot Matrix Printer"/>
    <n v="0.55000000000000004"/>
    <s v="United States"/>
    <s v="West"/>
    <x v="8"/>
    <s v="Concord"/>
    <n v="94521"/>
    <x v="41"/>
    <d v="2015-02-13T00:00:00"/>
    <x v="471"/>
    <n v="2"/>
    <n v="3786.84"/>
    <n v="86883"/>
    <n v="2036.47"/>
    <x v="2"/>
  </r>
  <r>
    <n v="2778"/>
    <s v="Alison Jones"/>
    <x v="1"/>
    <n v="0.05"/>
    <n v="205.99"/>
    <n v="8.99"/>
    <x v="2"/>
    <x v="1"/>
    <x v="1"/>
    <x v="12"/>
    <s v="Small Box"/>
    <s v="Talkabout T8097"/>
    <n v="0.57999999999999996"/>
    <s v="United States"/>
    <s v="South"/>
    <x v="9"/>
    <s v="Wilmington"/>
    <n v="28403"/>
    <x v="41"/>
    <d v="2015-02-12T00:00:00"/>
    <x v="472"/>
    <n v="12"/>
    <n v="2118.9899999999998"/>
    <n v="87160"/>
    <n v="205.94"/>
    <x v="0"/>
  </r>
  <r>
    <n v="2778"/>
    <s v="Alison Jones"/>
    <x v="1"/>
    <n v="0.08"/>
    <n v="205.99"/>
    <n v="8.99"/>
    <x v="1"/>
    <x v="1"/>
    <x v="1"/>
    <x v="12"/>
    <s v="Small Box"/>
    <s v="TimeportP7382"/>
    <n v="0.56000000000000005"/>
    <s v="United States"/>
    <s v="South"/>
    <x v="9"/>
    <s v="Wilmington"/>
    <n v="28403"/>
    <x v="41"/>
    <d v="2015-02-12T00:00:00"/>
    <x v="473"/>
    <n v="5"/>
    <n v="837.64"/>
    <n v="87160"/>
    <n v="205.91"/>
    <x v="0"/>
  </r>
  <r>
    <n v="1815"/>
    <s v="Marvin Yang"/>
    <x v="4"/>
    <n v="0.06"/>
    <n v="90.97"/>
    <n v="14"/>
    <x v="0"/>
    <x v="2"/>
    <x v="1"/>
    <x v="3"/>
    <s v="Jumbo Drum"/>
    <s v="Lexmark Z54se Color Inkjet Printer"/>
    <n v="0.36"/>
    <s v="United States"/>
    <s v="South"/>
    <x v="0"/>
    <s v="Pearl"/>
    <n v="39208"/>
    <x v="41"/>
    <d v="2015-02-12T00:00:00"/>
    <x v="474"/>
    <n v="14"/>
    <n v="1263.3499999999999"/>
    <n v="90525"/>
    <n v="90.91"/>
    <x v="0"/>
  </r>
  <r>
    <n v="757"/>
    <s v="Neil Hogan"/>
    <x v="3"/>
    <n v="0.03"/>
    <n v="37.94"/>
    <n v="5.08"/>
    <x v="1"/>
    <x v="2"/>
    <x v="2"/>
    <x v="7"/>
    <s v="Wrap Bag"/>
    <s v="Snap-A-Way® Black Print Carbonless Ruled Speed Letter, Triplicate"/>
    <n v="0.38"/>
    <s v="United States"/>
    <s v="West"/>
    <x v="14"/>
    <s v="Tualatin"/>
    <n v="97062"/>
    <x v="41"/>
    <d v="2015-02-13T00:00:00"/>
    <x v="475"/>
    <n v="1"/>
    <n v="39.97"/>
    <n v="90258"/>
    <n v="37.909999999999997"/>
    <x v="2"/>
  </r>
  <r>
    <n v="16"/>
    <s v="Sarah Ramsey"/>
    <x v="1"/>
    <n v="0.04"/>
    <n v="2.98"/>
    <n v="1.58"/>
    <x v="1"/>
    <x v="0"/>
    <x v="2"/>
    <x v="14"/>
    <s v="Wrap Bag"/>
    <s v="Staples Gold Paper Clips"/>
    <n v="0.39"/>
    <s v="United States"/>
    <s v="East"/>
    <x v="11"/>
    <s v="Syracuse"/>
    <n v="13210"/>
    <x v="42"/>
    <d v="2015-02-15T00:00:00"/>
    <x v="476"/>
    <n v="6"/>
    <n v="18.8"/>
    <n v="86836"/>
    <n v="2.94"/>
    <x v="3"/>
  </r>
  <r>
    <n v="16"/>
    <s v="Sarah Ramsey"/>
    <x v="1"/>
    <n v="0.05"/>
    <n v="115.99"/>
    <n v="2.5"/>
    <x v="1"/>
    <x v="0"/>
    <x v="1"/>
    <x v="12"/>
    <s v="Small Box"/>
    <s v="StarTAC 7797"/>
    <n v="0.55000000000000004"/>
    <s v="United States"/>
    <s v="East"/>
    <x v="11"/>
    <s v="Syracuse"/>
    <n v="13210"/>
    <x v="42"/>
    <d v="2015-02-14T00:00:00"/>
    <x v="477"/>
    <n v="10"/>
    <n v="945.99"/>
    <n v="86836"/>
    <n v="115.94"/>
    <x v="3"/>
  </r>
  <r>
    <n v="190"/>
    <s v="Lloyd Norris"/>
    <x v="1"/>
    <n v="0.1"/>
    <n v="58.1"/>
    <n v="1.49"/>
    <x v="1"/>
    <x v="3"/>
    <x v="2"/>
    <x v="5"/>
    <s v="Small Box"/>
    <s v="Avery Arch Ring Binders"/>
    <n v="0.38"/>
    <s v="United States"/>
    <s v="Central"/>
    <x v="10"/>
    <s v="Arlington Heights"/>
    <n v="60004"/>
    <x v="42"/>
    <d v="2015-02-13T00:00:00"/>
    <x v="478"/>
    <n v="3"/>
    <n v="164.71"/>
    <n v="89092"/>
    <n v="58"/>
    <x v="1"/>
  </r>
  <r>
    <n v="191"/>
    <s v="Gerald Kearney"/>
    <x v="1"/>
    <n v="0.01"/>
    <n v="80.48"/>
    <n v="4.5"/>
    <x v="1"/>
    <x v="3"/>
    <x v="2"/>
    <x v="8"/>
    <s v="Small Box"/>
    <s v="APC 7 Outlet Network SurgeArrest Surge Protector"/>
    <n v="0.55000000000000004"/>
    <s v="United States"/>
    <s v="Central"/>
    <x v="10"/>
    <s v="Aurora"/>
    <n v="60505"/>
    <x v="42"/>
    <d v="2015-02-15T00:00:00"/>
    <x v="479"/>
    <n v="1"/>
    <n v="79.680000000000007"/>
    <n v="89092"/>
    <n v="80.47"/>
    <x v="1"/>
  </r>
  <r>
    <n v="3046"/>
    <s v="Andrew Pearce"/>
    <x v="1"/>
    <n v="0.05"/>
    <n v="120.98"/>
    <n v="30"/>
    <x v="0"/>
    <x v="0"/>
    <x v="0"/>
    <x v="9"/>
    <s v="Jumbo Drum"/>
    <s v="Hon Every-Day® Chair Series Swivel Task Chairs"/>
    <n v="0.64"/>
    <s v="United States"/>
    <s v="Central"/>
    <x v="38"/>
    <s v="Leawood"/>
    <n v="66209"/>
    <x v="42"/>
    <d v="2015-02-14T00:00:00"/>
    <x v="480"/>
    <n v="2"/>
    <n v="251.06"/>
    <n v="86103"/>
    <n v="120.93"/>
    <x v="1"/>
  </r>
  <r>
    <n v="954"/>
    <s v="Tony Chandler"/>
    <x v="2"/>
    <n v="0.1"/>
    <n v="7.31"/>
    <n v="0.49"/>
    <x v="1"/>
    <x v="0"/>
    <x v="2"/>
    <x v="13"/>
    <s v="Small Box"/>
    <s v="Self-Adhesive Address Labels for Typewriters by Universal"/>
    <n v="0.38"/>
    <s v="United States"/>
    <s v="Central"/>
    <x v="18"/>
    <s v="Highland Village"/>
    <n v="75067"/>
    <x v="42"/>
    <d v="2015-02-21T00:00:00"/>
    <x v="481"/>
    <n v="4"/>
    <n v="27.63"/>
    <n v="90771"/>
    <n v="7.21"/>
    <x v="1"/>
  </r>
  <r>
    <n v="954"/>
    <s v="Tony Chandler"/>
    <x v="2"/>
    <n v="0.08"/>
    <n v="6.7"/>
    <n v="1.56"/>
    <x v="1"/>
    <x v="0"/>
    <x v="2"/>
    <x v="2"/>
    <s v="Wrap Bag"/>
    <s v="Turquoise Lead Holder with Pocket Clip"/>
    <n v="0.52"/>
    <s v="United States"/>
    <s v="Central"/>
    <x v="18"/>
    <s v="Highland Village"/>
    <n v="75067"/>
    <x v="42"/>
    <d v="2015-02-12T00:00:00"/>
    <x v="482"/>
    <n v="5"/>
    <n v="31.21"/>
    <n v="90771"/>
    <n v="6.62"/>
    <x v="1"/>
  </r>
  <r>
    <n v="1743"/>
    <s v="Paige Jacobs"/>
    <x v="4"/>
    <n v="0"/>
    <n v="55.99"/>
    <n v="2.5"/>
    <x v="1"/>
    <x v="1"/>
    <x v="1"/>
    <x v="12"/>
    <s v="Small Pack"/>
    <s v="Accessory28"/>
    <n v="0.83"/>
    <s v="United States"/>
    <s v="Central"/>
    <x v="18"/>
    <s v="Friendswood"/>
    <n v="77546"/>
    <x v="42"/>
    <d v="2015-02-14T00:00:00"/>
    <x v="483"/>
    <n v="1"/>
    <n v="52.1"/>
    <n v="91025"/>
    <n v="55.99"/>
    <x v="1"/>
  </r>
  <r>
    <n v="2553"/>
    <s v="Virginia McNeill"/>
    <x v="4"/>
    <n v="0.03"/>
    <n v="12.53"/>
    <n v="7.17"/>
    <x v="1"/>
    <x v="2"/>
    <x v="2"/>
    <x v="5"/>
    <s v="Small Box"/>
    <s v="GBC ProClick Spines for 32-Hole Punch"/>
    <n v="0.38"/>
    <s v="United States"/>
    <s v="Central"/>
    <x v="30"/>
    <s v="Kenosha"/>
    <n v="53142"/>
    <x v="42"/>
    <d v="2015-02-13T00:00:00"/>
    <x v="484"/>
    <n v="1"/>
    <n v="19.32"/>
    <n v="86528"/>
    <n v="12.5"/>
    <x v="1"/>
  </r>
  <r>
    <n v="3324"/>
    <s v="Leslie Jacobson"/>
    <x v="4"/>
    <n v="0.05"/>
    <n v="6.48"/>
    <n v="8.19"/>
    <x v="1"/>
    <x v="1"/>
    <x v="2"/>
    <x v="7"/>
    <s v="Small Box"/>
    <s v="Xerox 217"/>
    <n v="0.37"/>
    <s v="United States"/>
    <s v="West"/>
    <x v="41"/>
    <s v="El Mirage"/>
    <n v="85335"/>
    <x v="42"/>
    <d v="2015-02-15T00:00:00"/>
    <x v="485"/>
    <n v="9"/>
    <n v="58.5"/>
    <n v="90985"/>
    <n v="6.4300000000000006"/>
    <x v="2"/>
  </r>
  <r>
    <n v="3369"/>
    <s v="Stacy Byrne"/>
    <x v="4"/>
    <n v="0.06"/>
    <n v="7.1"/>
    <n v="6.05"/>
    <x v="1"/>
    <x v="2"/>
    <x v="2"/>
    <x v="5"/>
    <s v="Small Box"/>
    <s v="Wilson Jones Hanging View Binder, White, 1&quot;"/>
    <n v="0.39"/>
    <s v="United States"/>
    <s v="East"/>
    <x v="27"/>
    <s v="Westerville"/>
    <n v="43081"/>
    <x v="42"/>
    <d v="2015-02-13T00:00:00"/>
    <x v="486"/>
    <n v="4"/>
    <n v="29.99"/>
    <n v="90500"/>
    <n v="7.04"/>
    <x v="3"/>
  </r>
  <r>
    <n v="1298"/>
    <s v="Herbert Beard"/>
    <x v="3"/>
    <n v="0.04"/>
    <n v="150.97999999999999"/>
    <n v="13.99"/>
    <x v="1"/>
    <x v="2"/>
    <x v="1"/>
    <x v="3"/>
    <s v="Medium Box"/>
    <s v="Canon MP41DH Printing Calculator"/>
    <n v="0.38"/>
    <s v="United States"/>
    <s v="Central"/>
    <x v="18"/>
    <s v="Sulphur Springs"/>
    <n v="75482"/>
    <x v="42"/>
    <d v="2015-02-15T00:00:00"/>
    <x v="487"/>
    <n v="6"/>
    <n v="878.34"/>
    <n v="90662"/>
    <n v="150.94"/>
    <x v="1"/>
  </r>
  <r>
    <n v="1298"/>
    <s v="Herbert Beard"/>
    <x v="3"/>
    <n v="0.04"/>
    <n v="176.19"/>
    <n v="11.87"/>
    <x v="1"/>
    <x v="2"/>
    <x v="2"/>
    <x v="6"/>
    <s v="Small Box"/>
    <s v="Fellowes High-Stak® Drawer Files"/>
    <n v="0.62"/>
    <s v="United States"/>
    <s v="Central"/>
    <x v="18"/>
    <s v="Sulphur Springs"/>
    <n v="75482"/>
    <x v="42"/>
    <d v="2015-02-14T00:00:00"/>
    <x v="488"/>
    <n v="4"/>
    <n v="676.57"/>
    <n v="90662"/>
    <n v="176.15"/>
    <x v="1"/>
  </r>
  <r>
    <n v="2020"/>
    <s v="Erika Jordan"/>
    <x v="0"/>
    <n v="0.02"/>
    <n v="120.98"/>
    <n v="58.64"/>
    <x v="0"/>
    <x v="2"/>
    <x v="0"/>
    <x v="10"/>
    <s v="Jumbo Box"/>
    <s v="O'Sullivan Living Dimensions 2-Shelf Bookcases"/>
    <n v="0.75"/>
    <s v="United States"/>
    <s v="East"/>
    <x v="28"/>
    <s v="Plum"/>
    <n v="15239"/>
    <x v="43"/>
    <d v="2015-02-15T00:00:00"/>
    <x v="489"/>
    <n v="11"/>
    <n v="1370.99"/>
    <n v="86933"/>
    <n v="120.96000000000001"/>
    <x v="3"/>
  </r>
  <r>
    <n v="3342"/>
    <s v="Paul Tate"/>
    <x v="0"/>
    <n v="0.03"/>
    <n v="194.3"/>
    <n v="11.54"/>
    <x v="1"/>
    <x v="2"/>
    <x v="0"/>
    <x v="11"/>
    <s v="Large Box"/>
    <s v="Electrix Halogen Magnifier Lamp"/>
    <n v="0.59"/>
    <s v="United States"/>
    <s v="East"/>
    <x v="31"/>
    <s v="Washington"/>
    <n v="20006"/>
    <x v="43"/>
    <d v="2015-02-15T00:00:00"/>
    <x v="490"/>
    <n v="42"/>
    <n v="8549.0400000000009"/>
    <n v="21572"/>
    <n v="194.27"/>
    <x v="3"/>
  </r>
  <r>
    <n v="3344"/>
    <s v="Jim Hinson"/>
    <x v="0"/>
    <n v="0.03"/>
    <n v="194.3"/>
    <n v="11.54"/>
    <x v="1"/>
    <x v="2"/>
    <x v="0"/>
    <x v="11"/>
    <s v="Large Box"/>
    <s v="Electrix Halogen Magnifier Lamp"/>
    <n v="0.59"/>
    <s v="United States"/>
    <s v="Central"/>
    <x v="25"/>
    <s v="Rochester Hills"/>
    <n v="48307"/>
    <x v="43"/>
    <d v="2015-02-15T00:00:00"/>
    <x v="491"/>
    <n v="11"/>
    <n v="2239.0300000000002"/>
    <n v="89928"/>
    <n v="194.27"/>
    <x v="1"/>
  </r>
  <r>
    <n v="1554"/>
    <s v="Joan Floyd"/>
    <x v="1"/>
    <n v="0.03"/>
    <n v="124.49"/>
    <n v="51.94"/>
    <x v="0"/>
    <x v="1"/>
    <x v="0"/>
    <x v="0"/>
    <s v="Jumbo Box"/>
    <s v="Bevis 36 x 72 Conference Tables"/>
    <n v="0.63"/>
    <s v="United States"/>
    <s v="South"/>
    <x v="0"/>
    <s v="Gulfport"/>
    <n v="39503"/>
    <x v="43"/>
    <d v="2015-02-14T00:00:00"/>
    <x v="492"/>
    <n v="7"/>
    <n v="894.88"/>
    <n v="87487"/>
    <n v="124.46"/>
    <x v="0"/>
  </r>
  <r>
    <n v="2897"/>
    <s v="Betty Giles"/>
    <x v="1"/>
    <n v="0.05"/>
    <n v="80.97"/>
    <n v="30.06"/>
    <x v="0"/>
    <x v="2"/>
    <x v="1"/>
    <x v="3"/>
    <s v="Jumbo Box"/>
    <s v="Hewlett-Packard Deskjet 940 REFURBISHED Color Inkjet Printer"/>
    <n v="0.4"/>
    <s v="United States"/>
    <s v="Central"/>
    <x v="7"/>
    <s v="Maple Grove"/>
    <n v="55369"/>
    <x v="43"/>
    <d v="2015-02-14T00:00:00"/>
    <x v="493"/>
    <n v="11"/>
    <n v="904.25"/>
    <n v="86926"/>
    <n v="80.92"/>
    <x v="1"/>
  </r>
  <r>
    <n v="2897"/>
    <s v="Betty Giles"/>
    <x v="1"/>
    <n v="0"/>
    <n v="6.48"/>
    <n v="10.050000000000001"/>
    <x v="1"/>
    <x v="2"/>
    <x v="2"/>
    <x v="7"/>
    <s v="Small Box"/>
    <s v="Xerox 1997"/>
    <n v="0.37"/>
    <s v="United States"/>
    <s v="Central"/>
    <x v="7"/>
    <s v="Maple Grove"/>
    <n v="55369"/>
    <x v="43"/>
    <d v="2015-02-15T00:00:00"/>
    <x v="494"/>
    <n v="2"/>
    <n v="16.309999999999999"/>
    <n v="86926"/>
    <n v="6.48"/>
    <x v="1"/>
  </r>
  <r>
    <n v="2058"/>
    <s v="Louise Webster Sharma"/>
    <x v="4"/>
    <n v="7.0000000000000007E-2"/>
    <n v="5.98"/>
    <n v="5.46"/>
    <x v="1"/>
    <x v="3"/>
    <x v="2"/>
    <x v="7"/>
    <s v="Small Box"/>
    <s v="Xerox 1983"/>
    <n v="0.36"/>
    <s v="United States"/>
    <s v="South"/>
    <x v="9"/>
    <s v="Hickory"/>
    <n v="28601"/>
    <x v="43"/>
    <d v="2015-02-15T00:00:00"/>
    <x v="495"/>
    <n v="5"/>
    <n v="32.76"/>
    <n v="88040"/>
    <n v="5.91"/>
    <x v="0"/>
  </r>
  <r>
    <n v="3170"/>
    <s v="Lawrence Haas"/>
    <x v="4"/>
    <n v="0.1"/>
    <n v="7.28"/>
    <n v="5.47"/>
    <x v="1"/>
    <x v="3"/>
    <x v="2"/>
    <x v="7"/>
    <s v="Small Box"/>
    <s v="Southworth Structures Collection™"/>
    <n v="0.35"/>
    <s v="United States"/>
    <s v="South"/>
    <x v="12"/>
    <s v="Port Saint Lucie"/>
    <n v="34952"/>
    <x v="43"/>
    <d v="2015-02-13T00:00:00"/>
    <x v="496"/>
    <n v="12"/>
    <n v="83.14"/>
    <n v="86489"/>
    <n v="7.1800000000000006"/>
    <x v="0"/>
  </r>
  <r>
    <n v="2190"/>
    <s v="Marvin Patrick"/>
    <x v="0"/>
    <n v="0.05"/>
    <n v="16.98"/>
    <n v="7.78"/>
    <x v="1"/>
    <x v="2"/>
    <x v="2"/>
    <x v="2"/>
    <s v="Small Pack"/>
    <s v="Stanley Bostitch Contemporary Electric Pencil Sharpeners"/>
    <n v="0.56999999999999995"/>
    <s v="United States"/>
    <s v="Central"/>
    <x v="25"/>
    <s v="Detroit"/>
    <n v="48227"/>
    <x v="44"/>
    <d v="2015-02-16T00:00:00"/>
    <x v="497"/>
    <n v="45"/>
    <n v="761.67"/>
    <n v="41636"/>
    <n v="16.93"/>
    <x v="1"/>
  </r>
  <r>
    <n v="2190"/>
    <s v="Marvin Patrick"/>
    <x v="0"/>
    <n v="0.03"/>
    <n v="115.99"/>
    <n v="4.2300000000000004"/>
    <x v="1"/>
    <x v="2"/>
    <x v="1"/>
    <x v="12"/>
    <s v="Small Box"/>
    <s v="282"/>
    <n v="0.56000000000000005"/>
    <s v="United States"/>
    <s v="Central"/>
    <x v="25"/>
    <s v="Detroit"/>
    <n v="48227"/>
    <x v="44"/>
    <d v="2015-02-16T00:00:00"/>
    <x v="498"/>
    <n v="49"/>
    <n v="5014.07"/>
    <n v="41636"/>
    <n v="115.96"/>
    <x v="1"/>
  </r>
  <r>
    <n v="2193"/>
    <s v="Donald Melton"/>
    <x v="0"/>
    <n v="0.05"/>
    <n v="16.98"/>
    <n v="7.78"/>
    <x v="1"/>
    <x v="2"/>
    <x v="2"/>
    <x v="2"/>
    <s v="Small Pack"/>
    <s v="Stanley Bostitch Contemporary Electric Pencil Sharpeners"/>
    <n v="0.56999999999999995"/>
    <s v="United States"/>
    <s v="South"/>
    <x v="9"/>
    <s v="New Bern"/>
    <n v="28560"/>
    <x v="44"/>
    <d v="2015-02-16T00:00:00"/>
    <x v="499"/>
    <n v="11"/>
    <n v="186.19"/>
    <n v="90685"/>
    <n v="16.93"/>
    <x v="0"/>
  </r>
  <r>
    <n v="2193"/>
    <s v="Donald Melton"/>
    <x v="0"/>
    <n v="0.03"/>
    <n v="115.99"/>
    <n v="4.2300000000000004"/>
    <x v="1"/>
    <x v="2"/>
    <x v="1"/>
    <x v="12"/>
    <s v="Small Box"/>
    <s v="282"/>
    <n v="0.56000000000000005"/>
    <s v="United States"/>
    <s v="South"/>
    <x v="9"/>
    <s v="New Bern"/>
    <n v="28560"/>
    <x v="44"/>
    <d v="2015-02-16T00:00:00"/>
    <x v="500"/>
    <n v="12"/>
    <n v="1227.94"/>
    <n v="90685"/>
    <n v="115.96"/>
    <x v="0"/>
  </r>
  <r>
    <n v="2358"/>
    <s v="Danielle Baird"/>
    <x v="0"/>
    <n v="0.05"/>
    <n v="2.08"/>
    <n v="2.56"/>
    <x v="1"/>
    <x v="2"/>
    <x v="2"/>
    <x v="16"/>
    <s v="Small Pack"/>
    <s v="Kleencut® Forged Office Shears by Acme United Corporation"/>
    <n v="0.55000000000000004"/>
    <s v="United States"/>
    <s v="South"/>
    <x v="12"/>
    <s v="Fort Lauderdale"/>
    <n v="33311"/>
    <x v="44"/>
    <d v="2015-02-16T00:00:00"/>
    <x v="501"/>
    <n v="19"/>
    <n v="40.93"/>
    <n v="88268"/>
    <n v="2.0300000000000002"/>
    <x v="0"/>
  </r>
  <r>
    <n v="2490"/>
    <s v="Pauline Finch"/>
    <x v="0"/>
    <n v="0.09"/>
    <n v="348.21"/>
    <n v="40.19"/>
    <x v="0"/>
    <x v="2"/>
    <x v="0"/>
    <x v="0"/>
    <s v="Jumbo Box"/>
    <s v="Bretford CR4500 Series Slim Rectangular Table"/>
    <n v="0.62"/>
    <s v="United States"/>
    <s v="West"/>
    <x v="8"/>
    <s v="Costa Mesa"/>
    <n v="92627"/>
    <x v="44"/>
    <d v="2015-02-16T00:00:00"/>
    <x v="502"/>
    <n v="2"/>
    <n v="662.8"/>
    <n v="86884"/>
    <n v="348.12"/>
    <x v="2"/>
  </r>
  <r>
    <n v="2491"/>
    <s v="Sean N Boyer"/>
    <x v="0"/>
    <n v="0.09"/>
    <n v="348.21"/>
    <n v="40.19"/>
    <x v="0"/>
    <x v="2"/>
    <x v="0"/>
    <x v="0"/>
    <s v="Jumbo Box"/>
    <s v="Bretford CR4500 Series Slim Rectangular Table"/>
    <n v="0.62"/>
    <s v="United States"/>
    <s v="West"/>
    <x v="8"/>
    <s v="Los Angeles"/>
    <n v="90045"/>
    <x v="44"/>
    <d v="2015-02-16T00:00:00"/>
    <x v="502"/>
    <n v="8"/>
    <n v="2651.21"/>
    <n v="48836"/>
    <n v="348.12"/>
    <x v="2"/>
  </r>
  <r>
    <n v="3069"/>
    <s v="Tiffany Merrill"/>
    <x v="0"/>
    <n v="0.09"/>
    <n v="1.82"/>
    <n v="0.83"/>
    <x v="1"/>
    <x v="1"/>
    <x v="2"/>
    <x v="2"/>
    <s v="Wrap Bag"/>
    <s v="Newell 307"/>
    <n v="0.56999999999999995"/>
    <s v="United States"/>
    <s v="Central"/>
    <x v="7"/>
    <s v="Oakdale"/>
    <n v="55128"/>
    <x v="44"/>
    <d v="2015-02-15T00:00:00"/>
    <x v="503"/>
    <n v="22"/>
    <n v="36.82"/>
    <n v="88192"/>
    <n v="1.73"/>
    <x v="1"/>
  </r>
  <r>
    <n v="3393"/>
    <s v="Irene Murphy"/>
    <x v="0"/>
    <n v="0.08"/>
    <n v="4.4800000000000004"/>
    <n v="2.5"/>
    <x v="1"/>
    <x v="1"/>
    <x v="2"/>
    <x v="15"/>
    <s v="Small Box"/>
    <s v="Ampad #10 Peel &amp; Seel® Holiday Envelopes"/>
    <n v="0.37"/>
    <s v="United States"/>
    <s v="West"/>
    <x v="4"/>
    <s v="Pullman"/>
    <n v="99163"/>
    <x v="44"/>
    <d v="2015-02-15T00:00:00"/>
    <x v="504"/>
    <n v="19"/>
    <n v="80.2"/>
    <n v="87909"/>
    <n v="4.4000000000000004"/>
    <x v="2"/>
  </r>
  <r>
    <n v="306"/>
    <s v="Thomas McAllister"/>
    <x v="1"/>
    <n v="0.01"/>
    <n v="8.33"/>
    <n v="1.99"/>
    <x v="1"/>
    <x v="0"/>
    <x v="1"/>
    <x v="1"/>
    <s v="Small Pack"/>
    <s v="80 Minute Slim Jewel Case CD-R , 10/Pack - Staples"/>
    <n v="0.52"/>
    <s v="United States"/>
    <s v="East"/>
    <x v="36"/>
    <s v="Pikesville"/>
    <n v="21208"/>
    <x v="44"/>
    <d v="2015-02-15T00:00:00"/>
    <x v="505"/>
    <n v="8"/>
    <n v="70.16"/>
    <n v="87057"/>
    <n v="8.32"/>
    <x v="3"/>
  </r>
  <r>
    <n v="306"/>
    <s v="Thomas McAllister"/>
    <x v="1"/>
    <n v="0.04"/>
    <n v="85.99"/>
    <n v="0.99"/>
    <x v="1"/>
    <x v="0"/>
    <x v="1"/>
    <x v="12"/>
    <s v="Wrap Bag"/>
    <s v="Accessory34"/>
    <n v="0.55000000000000004"/>
    <s v="United States"/>
    <s v="East"/>
    <x v="36"/>
    <s v="Pikesville"/>
    <n v="21208"/>
    <x v="44"/>
    <d v="2015-02-16T00:00:00"/>
    <x v="506"/>
    <n v="17"/>
    <n v="1240.57"/>
    <n v="87057"/>
    <n v="85.949999999999989"/>
    <x v="3"/>
  </r>
  <r>
    <n v="308"/>
    <s v="Glen Caldwell"/>
    <x v="1"/>
    <n v="0.01"/>
    <n v="8.33"/>
    <n v="1.99"/>
    <x v="1"/>
    <x v="0"/>
    <x v="1"/>
    <x v="1"/>
    <s v="Small Pack"/>
    <s v="80 Minute Slim Jewel Case CD-R , 10/Pack - Staples"/>
    <n v="0.52"/>
    <s v="United States"/>
    <s v="West"/>
    <x v="4"/>
    <s v="Seattle"/>
    <n v="98115"/>
    <x v="44"/>
    <d v="2015-02-15T00:00:00"/>
    <x v="507"/>
    <n v="32"/>
    <n v="280.62"/>
    <n v="37760"/>
    <n v="8.32"/>
    <x v="2"/>
  </r>
  <r>
    <n v="1156"/>
    <s v="Edith Forbes"/>
    <x v="1"/>
    <n v="0.06"/>
    <n v="175.99"/>
    <n v="8.99"/>
    <x v="1"/>
    <x v="1"/>
    <x v="1"/>
    <x v="12"/>
    <s v="Small Box"/>
    <s v="2180"/>
    <n v="0.56999999999999995"/>
    <s v="United States"/>
    <s v="East"/>
    <x v="35"/>
    <s v="Tewksbury"/>
    <n v="1876"/>
    <x v="44"/>
    <d v="2015-02-15T00:00:00"/>
    <x v="508"/>
    <n v="7"/>
    <n v="1013.84"/>
    <n v="90855"/>
    <n v="175.93"/>
    <x v="3"/>
  </r>
  <r>
    <n v="1745"/>
    <s v="Herbert Holden"/>
    <x v="2"/>
    <n v="0.04"/>
    <n v="60.65"/>
    <n v="12.23"/>
    <x v="1"/>
    <x v="2"/>
    <x v="0"/>
    <x v="11"/>
    <s v="Medium Box"/>
    <s v="Tenex Traditional Chairmats for Medium Pile Carpet, Standard Lip, 36&quot; x 48&quot;"/>
    <n v="0.64"/>
    <s v="United States"/>
    <s v="South"/>
    <x v="5"/>
    <s v="Atlanta"/>
    <n v="30305"/>
    <x v="44"/>
    <d v="2015-02-16T00:00:00"/>
    <x v="509"/>
    <n v="4"/>
    <n v="256.77"/>
    <n v="13408"/>
    <n v="60.61"/>
    <x v="0"/>
  </r>
  <r>
    <n v="1749"/>
    <s v="Sherri P Stephens"/>
    <x v="2"/>
    <n v="0.04"/>
    <n v="60.65"/>
    <n v="12.23"/>
    <x v="1"/>
    <x v="2"/>
    <x v="0"/>
    <x v="11"/>
    <s v="Medium Box"/>
    <s v="Tenex Traditional Chairmats for Medium Pile Carpet, Standard Lip, 36&quot; x 48&quot;"/>
    <n v="0.64"/>
    <s v="United States"/>
    <s v="Central"/>
    <x v="19"/>
    <s v="Lawton"/>
    <n v="73505"/>
    <x v="44"/>
    <d v="2015-02-16T00:00:00"/>
    <x v="510"/>
    <n v="1"/>
    <n v="64.19"/>
    <n v="87244"/>
    <n v="60.61"/>
    <x v="1"/>
  </r>
  <r>
    <n v="639"/>
    <s v="Lois Rowland"/>
    <x v="3"/>
    <n v="0"/>
    <n v="236.97"/>
    <n v="59.24"/>
    <x v="0"/>
    <x v="1"/>
    <x v="0"/>
    <x v="0"/>
    <s v="Jumbo Box"/>
    <s v="Chromcraft Rectangular Conference Tables"/>
    <n v="0.61"/>
    <s v="United States"/>
    <s v="West"/>
    <x v="8"/>
    <s v="Santa Maria"/>
    <n v="93454"/>
    <x v="44"/>
    <d v="2015-02-15T00:00:00"/>
    <x v="511"/>
    <n v="9"/>
    <n v="1769.91"/>
    <n v="87952"/>
    <n v="236.97"/>
    <x v="2"/>
  </r>
  <r>
    <n v="640"/>
    <s v="Neal Wolfe"/>
    <x v="3"/>
    <n v="0"/>
    <n v="236.97"/>
    <n v="59.24"/>
    <x v="0"/>
    <x v="1"/>
    <x v="0"/>
    <x v="0"/>
    <s v="Jumbo Box"/>
    <s v="Chromcraft Rectangular Conference Tables"/>
    <n v="0.61"/>
    <s v="United States"/>
    <s v="West"/>
    <x v="4"/>
    <s v="Seattle"/>
    <n v="98119"/>
    <x v="44"/>
    <d v="2015-02-15T00:00:00"/>
    <x v="511"/>
    <n v="34"/>
    <n v="6686.34"/>
    <n v="56452"/>
    <n v="236.97"/>
    <x v="2"/>
  </r>
  <r>
    <n v="1682"/>
    <s v="Julie Edwards"/>
    <x v="3"/>
    <n v="0.04"/>
    <n v="6.28"/>
    <n v="5.41"/>
    <x v="1"/>
    <x v="1"/>
    <x v="0"/>
    <x v="11"/>
    <s v="Small Box"/>
    <s v="Eldon® 200 Class™ Desk Accessories"/>
    <n v="0.53"/>
    <s v="United States"/>
    <s v="Central"/>
    <x v="10"/>
    <s v="Chicago"/>
    <n v="60611"/>
    <x v="44"/>
    <d v="2015-02-16T00:00:00"/>
    <x v="512"/>
    <n v="43"/>
    <n v="284.48"/>
    <n v="14115"/>
    <n v="6.24"/>
    <x v="1"/>
  </r>
  <r>
    <n v="1683"/>
    <s v="Wesley Corbett"/>
    <x v="3"/>
    <n v="0.04"/>
    <n v="6.28"/>
    <n v="5.41"/>
    <x v="1"/>
    <x v="1"/>
    <x v="0"/>
    <x v="11"/>
    <s v="Small Box"/>
    <s v="Eldon® 200 Class™ Desk Accessories"/>
    <n v="0.53"/>
    <s v="United States"/>
    <s v="Central"/>
    <x v="18"/>
    <s v="Conroe"/>
    <n v="77301"/>
    <x v="44"/>
    <d v="2015-02-16T00:00:00"/>
    <x v="513"/>
    <n v="11"/>
    <n v="72.77"/>
    <n v="90612"/>
    <n v="6.24"/>
    <x v="1"/>
  </r>
  <r>
    <n v="11"/>
    <s v="Marcus Dunlap"/>
    <x v="0"/>
    <n v="0.06"/>
    <n v="9.48"/>
    <n v="7.29"/>
    <x v="1"/>
    <x v="2"/>
    <x v="0"/>
    <x v="11"/>
    <s v="Small Pack"/>
    <s v="DAX Two-Tone Rosewood/Black Document Frame, Desktop, 5 x 7"/>
    <n v="0.45"/>
    <s v="United States"/>
    <s v="East"/>
    <x v="33"/>
    <s v="Roselle"/>
    <n v="7203"/>
    <x v="45"/>
    <d v="2015-02-17T00:00:00"/>
    <x v="514"/>
    <n v="22"/>
    <n v="211.15"/>
    <n v="90192"/>
    <n v="9.42"/>
    <x v="3"/>
  </r>
  <r>
    <n v="596"/>
    <s v="Doris Fitzpatrick"/>
    <x v="0"/>
    <n v="0.03"/>
    <n v="3.8"/>
    <n v="1.49"/>
    <x v="1"/>
    <x v="1"/>
    <x v="2"/>
    <x v="5"/>
    <s v="Small Box"/>
    <s v="Durable Pressboard Binders"/>
    <n v="0.38"/>
    <s v="United States"/>
    <s v="Central"/>
    <x v="2"/>
    <s v="Carmel"/>
    <n v="46032"/>
    <x v="45"/>
    <d v="2015-02-17T00:00:00"/>
    <x v="515"/>
    <n v="6"/>
    <n v="24.27"/>
    <n v="86308"/>
    <n v="3.77"/>
    <x v="1"/>
  </r>
  <r>
    <n v="596"/>
    <s v="Doris Fitzpatrick"/>
    <x v="0"/>
    <n v="7.0000000000000007E-2"/>
    <n v="7.98"/>
    <n v="1.25"/>
    <x v="1"/>
    <x v="1"/>
    <x v="2"/>
    <x v="7"/>
    <s v="Wrap Bag"/>
    <s v="Adams Telephone Message Book w/Frequently-Called Numbers Space, 400 Messages per Book"/>
    <n v="0.35"/>
    <s v="United States"/>
    <s v="Central"/>
    <x v="2"/>
    <s v="Carmel"/>
    <n v="46032"/>
    <x v="45"/>
    <d v="2015-02-17T00:00:00"/>
    <x v="516"/>
    <n v="5"/>
    <n v="38.53"/>
    <n v="86308"/>
    <n v="7.91"/>
    <x v="1"/>
  </r>
  <r>
    <n v="596"/>
    <s v="Doris Fitzpatrick"/>
    <x v="0"/>
    <n v="7.0000000000000007E-2"/>
    <n v="417.4"/>
    <n v="75.23"/>
    <x v="0"/>
    <x v="1"/>
    <x v="0"/>
    <x v="0"/>
    <s v="Jumbo Box"/>
    <s v="Bretford “Just In Time” Height-Adjustable Multi-Task Work Tables"/>
    <n v="0.79"/>
    <s v="United States"/>
    <s v="Central"/>
    <x v="2"/>
    <s v="Carmel"/>
    <n v="46032"/>
    <x v="45"/>
    <d v="2015-02-16T00:00:00"/>
    <x v="517"/>
    <n v="12"/>
    <n v="4910.72"/>
    <n v="86308"/>
    <n v="417.33"/>
    <x v="1"/>
  </r>
  <r>
    <n v="2260"/>
    <s v="Geoffrey H Wong"/>
    <x v="0"/>
    <n v="0.02"/>
    <n v="4.9800000000000004"/>
    <n v="0.49"/>
    <x v="1"/>
    <x v="3"/>
    <x v="2"/>
    <x v="13"/>
    <s v="Small Box"/>
    <s v="Avery White Multi-Purpose Labels"/>
    <n v="0.39"/>
    <s v="United States"/>
    <s v="South"/>
    <x v="5"/>
    <s v="Rome"/>
    <n v="30161"/>
    <x v="45"/>
    <d v="2015-02-16T00:00:00"/>
    <x v="518"/>
    <n v="17"/>
    <n v="87.11"/>
    <n v="89601"/>
    <n v="4.9600000000000009"/>
    <x v="0"/>
  </r>
  <r>
    <n v="2260"/>
    <s v="Geoffrey H Wong"/>
    <x v="0"/>
    <n v="0.01"/>
    <n v="20.99"/>
    <n v="0.99"/>
    <x v="1"/>
    <x v="3"/>
    <x v="1"/>
    <x v="12"/>
    <s v="Small Pack"/>
    <s v="Accessory15"/>
    <n v="0.83"/>
    <s v="United States"/>
    <s v="South"/>
    <x v="5"/>
    <s v="Rome"/>
    <n v="30161"/>
    <x v="45"/>
    <d v="2015-02-16T00:00:00"/>
    <x v="519"/>
    <n v="9"/>
    <n v="170.46"/>
    <n v="89601"/>
    <n v="20.979999999999997"/>
    <x v="0"/>
  </r>
  <r>
    <n v="3211"/>
    <s v="Jonathan Crabtree"/>
    <x v="1"/>
    <n v="0.1"/>
    <n v="7.31"/>
    <n v="0.49"/>
    <x v="1"/>
    <x v="3"/>
    <x v="2"/>
    <x v="13"/>
    <s v="Small Box"/>
    <s v="Self-Adhesive Address Labels for Typewriters by Universal"/>
    <n v="0.38"/>
    <s v="United States"/>
    <s v="Central"/>
    <x v="10"/>
    <s v="Addison"/>
    <n v="60101"/>
    <x v="45"/>
    <d v="2015-02-16T00:00:00"/>
    <x v="520"/>
    <n v="12"/>
    <n v="79.739999999999995"/>
    <n v="91522"/>
    <n v="7.21"/>
    <x v="1"/>
  </r>
  <r>
    <n v="3211"/>
    <s v="Jonathan Crabtree"/>
    <x v="1"/>
    <n v="0.1"/>
    <n v="20.99"/>
    <n v="2.5"/>
    <x v="1"/>
    <x v="3"/>
    <x v="1"/>
    <x v="12"/>
    <s v="Wrap Bag"/>
    <s v="Accessory37"/>
    <n v="0.81"/>
    <s v="United States"/>
    <s v="Central"/>
    <x v="10"/>
    <s v="Addison"/>
    <n v="60101"/>
    <x v="45"/>
    <d v="2015-02-16T00:00:00"/>
    <x v="521"/>
    <n v="23"/>
    <n v="392.45"/>
    <n v="91522"/>
    <n v="20.889999999999997"/>
    <x v="1"/>
  </r>
  <r>
    <n v="393"/>
    <s v="Shawn Combs"/>
    <x v="2"/>
    <n v="7.0000000000000007E-2"/>
    <n v="9.7100000000000009"/>
    <n v="9.4499999999999993"/>
    <x v="1"/>
    <x v="3"/>
    <x v="2"/>
    <x v="6"/>
    <s v="Small Box"/>
    <s v="Filing/Storage Totes and Swivel Casters"/>
    <n v="0.6"/>
    <s v="United States"/>
    <s v="East"/>
    <x v="11"/>
    <s v="Auburn"/>
    <n v="13021"/>
    <x v="45"/>
    <d v="2015-02-22T00:00:00"/>
    <x v="522"/>
    <n v="3"/>
    <n v="31.44"/>
    <n v="86382"/>
    <n v="9.64"/>
    <x v="3"/>
  </r>
  <r>
    <n v="651"/>
    <s v="Leah Clapp"/>
    <x v="2"/>
    <n v="0.04"/>
    <n v="880.98"/>
    <n v="44.55"/>
    <x v="0"/>
    <x v="1"/>
    <x v="0"/>
    <x v="10"/>
    <s v="Jumbo Box"/>
    <s v="Riverside Palais Royal Lawyers Bookcase, Royale Cherry Finish"/>
    <n v="0.62"/>
    <s v="United States"/>
    <s v="West"/>
    <x v="26"/>
    <s v="Las Vegas"/>
    <n v="89115"/>
    <x v="45"/>
    <d v="2015-02-19T00:00:00"/>
    <x v="523"/>
    <n v="8"/>
    <n v="6901.25"/>
    <n v="91576"/>
    <n v="880.94"/>
    <x v="2"/>
  </r>
  <r>
    <n v="651"/>
    <s v="Leah Clapp"/>
    <x v="2"/>
    <n v="7.0000000000000007E-2"/>
    <n v="13.4"/>
    <n v="4.95"/>
    <x v="1"/>
    <x v="1"/>
    <x v="0"/>
    <x v="11"/>
    <s v="Small Pack"/>
    <s v="Electrix 20W Halogen Replacement Bulb for Zoom-In Desk Lamp"/>
    <n v="0.37"/>
    <s v="United States"/>
    <s v="West"/>
    <x v="26"/>
    <s v="Las Vegas"/>
    <n v="89115"/>
    <x v="45"/>
    <d v="2015-02-20T00:00:00"/>
    <x v="524"/>
    <n v="11"/>
    <n v="148.94"/>
    <n v="91576"/>
    <n v="13.33"/>
    <x v="2"/>
  </r>
  <r>
    <n v="651"/>
    <s v="Leah Clapp"/>
    <x v="2"/>
    <n v="0.01"/>
    <n v="15.99"/>
    <n v="11.28"/>
    <x v="1"/>
    <x v="1"/>
    <x v="1"/>
    <x v="3"/>
    <s v="Medium Box"/>
    <s v="210 Trimline Phone, White"/>
    <n v="0.38"/>
    <s v="United States"/>
    <s v="West"/>
    <x v="26"/>
    <s v="Las Vegas"/>
    <n v="89115"/>
    <x v="45"/>
    <d v="2015-02-22T00:00:00"/>
    <x v="525"/>
    <n v="12"/>
    <n v="200.68"/>
    <n v="91576"/>
    <n v="15.98"/>
    <x v="2"/>
  </r>
  <r>
    <n v="2684"/>
    <s v="Edna Michael"/>
    <x v="2"/>
    <n v="0.09"/>
    <n v="8.74"/>
    <n v="1.39"/>
    <x v="2"/>
    <x v="0"/>
    <x v="2"/>
    <x v="15"/>
    <s v="Small Box"/>
    <s v="#10- 4 1/8&quot; x 9 1/2&quot; Recycled Envelopes"/>
    <n v="0.38"/>
    <s v="United States"/>
    <s v="South"/>
    <x v="12"/>
    <s v="Port Charlotte"/>
    <n v="33952"/>
    <x v="45"/>
    <d v="2015-02-20T00:00:00"/>
    <x v="526"/>
    <n v="1"/>
    <n v="11.78"/>
    <n v="89146"/>
    <n v="8.65"/>
    <x v="0"/>
  </r>
  <r>
    <n v="2684"/>
    <s v="Edna Michael"/>
    <x v="2"/>
    <n v="0.09"/>
    <n v="18.97"/>
    <n v="9.0299999999999994"/>
    <x v="1"/>
    <x v="0"/>
    <x v="2"/>
    <x v="7"/>
    <s v="Small Box"/>
    <s v="Computer Printout Paper with Letter-Trim Perforations"/>
    <n v="0.37"/>
    <s v="United States"/>
    <s v="South"/>
    <x v="12"/>
    <s v="Port Charlotte"/>
    <n v="33952"/>
    <x v="45"/>
    <d v="2015-02-20T00:00:00"/>
    <x v="527"/>
    <n v="1"/>
    <n v="20.96"/>
    <n v="89146"/>
    <n v="18.88"/>
    <x v="0"/>
  </r>
  <r>
    <n v="2951"/>
    <s v="Jordan Womble"/>
    <x v="4"/>
    <n v="7.0000000000000007E-2"/>
    <n v="42.98"/>
    <n v="4.62"/>
    <x v="2"/>
    <x v="3"/>
    <x v="2"/>
    <x v="8"/>
    <s v="Small Box"/>
    <s v="Belkin F9M820V08 8 Outlet Surge"/>
    <n v="0.56000000000000005"/>
    <s v="United States"/>
    <s v="Central"/>
    <x v="38"/>
    <s v="Hays"/>
    <n v="67601"/>
    <x v="45"/>
    <d v="2015-02-17T00:00:00"/>
    <x v="528"/>
    <n v="19"/>
    <n v="819.4"/>
    <n v="91397"/>
    <n v="42.91"/>
    <x v="1"/>
  </r>
  <r>
    <n v="2951"/>
    <s v="Jordan Womble"/>
    <x v="4"/>
    <n v="0.03"/>
    <n v="89.99"/>
    <n v="42"/>
    <x v="0"/>
    <x v="3"/>
    <x v="0"/>
    <x v="9"/>
    <s v="Jumbo Drum"/>
    <s v="Global Leather Task Chair, Black"/>
    <n v="0.66"/>
    <s v="United States"/>
    <s v="Central"/>
    <x v="38"/>
    <s v="Hays"/>
    <n v="67601"/>
    <x v="45"/>
    <d v="2015-02-18T00:00:00"/>
    <x v="529"/>
    <n v="19"/>
    <n v="1809.75"/>
    <n v="91397"/>
    <n v="89.96"/>
    <x v="1"/>
  </r>
  <r>
    <n v="2355"/>
    <s v="Clyde Burnett"/>
    <x v="3"/>
    <n v="0.1"/>
    <n v="78.69"/>
    <n v="19.989999999999998"/>
    <x v="1"/>
    <x v="1"/>
    <x v="0"/>
    <x v="11"/>
    <s v="Small Box"/>
    <s v="Howard Miller 12-3/4 Diameter Accuwave DS ™ Wall Clock"/>
    <n v="0.43"/>
    <s v="United States"/>
    <s v="West"/>
    <x v="8"/>
    <s v="Coachella"/>
    <n v="92236"/>
    <x v="45"/>
    <d v="2015-02-16T00:00:00"/>
    <x v="530"/>
    <n v="9"/>
    <n v="674.55"/>
    <n v="91304"/>
    <n v="78.59"/>
    <x v="2"/>
  </r>
  <r>
    <n v="1129"/>
    <s v="Pam Patton"/>
    <x v="2"/>
    <n v="0.04"/>
    <n v="8.6"/>
    <n v="6.19"/>
    <x v="1"/>
    <x v="2"/>
    <x v="2"/>
    <x v="5"/>
    <s v="Small Box"/>
    <s v="Avery Printable Repositionable Plastic Tabs"/>
    <n v="0.38"/>
    <s v="United States"/>
    <s v="East"/>
    <x v="35"/>
    <s v="Boston"/>
    <n v="2118"/>
    <x v="46"/>
    <d v="2015-02-23T00:00:00"/>
    <x v="531"/>
    <n v="37"/>
    <n v="311.66000000000003"/>
    <n v="32037"/>
    <n v="8.56"/>
    <x v="3"/>
  </r>
  <r>
    <n v="1129"/>
    <s v="Pam Patton"/>
    <x v="2"/>
    <n v="7.0000000000000007E-2"/>
    <n v="699.99"/>
    <n v="24.49"/>
    <x v="1"/>
    <x v="2"/>
    <x v="1"/>
    <x v="4"/>
    <s v="Large Box"/>
    <s v="Canon Imageclass D680 Copier / Fax"/>
    <n v="0.54"/>
    <s v="United States"/>
    <s v="East"/>
    <x v="35"/>
    <s v="Boston"/>
    <n v="2118"/>
    <x v="46"/>
    <d v="2015-02-20T00:00:00"/>
    <x v="532"/>
    <n v="15"/>
    <n v="9862.51"/>
    <n v="32037"/>
    <n v="699.92"/>
    <x v="3"/>
  </r>
  <r>
    <n v="1132"/>
    <s v="Michael Robbins"/>
    <x v="2"/>
    <n v="0.04"/>
    <n v="8.6"/>
    <n v="6.19"/>
    <x v="1"/>
    <x v="2"/>
    <x v="2"/>
    <x v="5"/>
    <s v="Small Box"/>
    <s v="Avery Printable Repositionable Plastic Tabs"/>
    <n v="0.38"/>
    <s v="United States"/>
    <s v="Central"/>
    <x v="18"/>
    <s v="Euless"/>
    <n v="76039"/>
    <x v="46"/>
    <d v="2015-02-23T00:00:00"/>
    <x v="531"/>
    <n v="9"/>
    <n v="75.81"/>
    <n v="88102"/>
    <n v="8.56"/>
    <x v="1"/>
  </r>
  <r>
    <n v="1132"/>
    <s v="Michael Robbins"/>
    <x v="2"/>
    <n v="7.0000000000000007E-2"/>
    <n v="699.99"/>
    <n v="24.49"/>
    <x v="1"/>
    <x v="2"/>
    <x v="1"/>
    <x v="4"/>
    <s v="Large Box"/>
    <s v="Canon Imageclass D680 Copier / Fax"/>
    <n v="0.54"/>
    <s v="United States"/>
    <s v="Central"/>
    <x v="18"/>
    <s v="Euless"/>
    <n v="76039"/>
    <x v="46"/>
    <d v="2015-02-20T00:00:00"/>
    <x v="532"/>
    <n v="4"/>
    <n v="2630"/>
    <n v="88102"/>
    <n v="699.92"/>
    <x v="1"/>
  </r>
  <r>
    <n v="1580"/>
    <s v="Ronnie Nolan"/>
    <x v="2"/>
    <n v="0.1"/>
    <n v="11.58"/>
    <n v="6.97"/>
    <x v="1"/>
    <x v="3"/>
    <x v="2"/>
    <x v="15"/>
    <s v="Small Box"/>
    <s v="Peel &amp; Seel® Recycled Catalog Envelopes, Brown"/>
    <n v="0.35"/>
    <s v="United States"/>
    <s v="East"/>
    <x v="29"/>
    <s v="Waterville"/>
    <n v="4901"/>
    <x v="46"/>
    <d v="2015-02-20T00:00:00"/>
    <x v="533"/>
    <n v="1"/>
    <n v="14.53"/>
    <n v="90934"/>
    <n v="11.48"/>
    <x v="3"/>
  </r>
  <r>
    <n v="1138"/>
    <s v="Malcolm Floyd"/>
    <x v="4"/>
    <n v="0.02"/>
    <n v="160.97999999999999"/>
    <n v="30"/>
    <x v="0"/>
    <x v="2"/>
    <x v="0"/>
    <x v="9"/>
    <s v="Jumbo Drum"/>
    <s v="Office Star - Mid Back Dual function Ergonomic High Back Chair with 2-Way Adjustable Arms"/>
    <n v="0.62"/>
    <s v="United States"/>
    <s v="Central"/>
    <x v="18"/>
    <s v="The Colony"/>
    <n v="75056"/>
    <x v="46"/>
    <d v="2015-02-19T00:00:00"/>
    <x v="534"/>
    <n v="1"/>
    <n v="192.49"/>
    <n v="86574"/>
    <n v="160.95999999999998"/>
    <x v="1"/>
  </r>
  <r>
    <n v="1228"/>
    <s v="Hazel Jennings"/>
    <x v="4"/>
    <n v="0"/>
    <n v="7.1"/>
    <n v="6.05"/>
    <x v="1"/>
    <x v="0"/>
    <x v="2"/>
    <x v="5"/>
    <s v="Small Box"/>
    <s v="Wilson Jones Hanging View Binder, White, 1&quot;"/>
    <n v="0.39"/>
    <s v="United States"/>
    <s v="East"/>
    <x v="28"/>
    <s v="Philadelphia"/>
    <n v="19140"/>
    <x v="46"/>
    <d v="2015-02-17T00:00:00"/>
    <x v="535"/>
    <n v="28"/>
    <n v="208.83"/>
    <n v="55874"/>
    <n v="7.1"/>
    <x v="3"/>
  </r>
  <r>
    <n v="1228"/>
    <s v="Hazel Jennings"/>
    <x v="4"/>
    <n v="0.01"/>
    <n v="4.9800000000000004"/>
    <n v="4.62"/>
    <x v="2"/>
    <x v="0"/>
    <x v="1"/>
    <x v="1"/>
    <s v="Small Pack"/>
    <s v="Imation 3.5&quot;, DISKETTE 44766 HGHLD3.52HD/FM, 10/Pack"/>
    <n v="0.64"/>
    <s v="United States"/>
    <s v="East"/>
    <x v="28"/>
    <s v="Philadelphia"/>
    <n v="19140"/>
    <x v="46"/>
    <d v="2015-02-18T00:00:00"/>
    <x v="536"/>
    <n v="41"/>
    <n v="228.3"/>
    <n v="55874"/>
    <n v="4.9700000000000006"/>
    <x v="3"/>
  </r>
  <r>
    <n v="1228"/>
    <s v="Hazel Jennings"/>
    <x v="4"/>
    <n v="0.06"/>
    <n v="5.68"/>
    <n v="1.39"/>
    <x v="1"/>
    <x v="0"/>
    <x v="2"/>
    <x v="15"/>
    <s v="Small Box"/>
    <s v="Staples Standard Envelopes"/>
    <n v="0.38"/>
    <s v="United States"/>
    <s v="East"/>
    <x v="28"/>
    <s v="Philadelphia"/>
    <n v="19140"/>
    <x v="46"/>
    <d v="2015-02-16T00:00:00"/>
    <x v="537"/>
    <n v="24"/>
    <n v="129.53"/>
    <n v="55874"/>
    <n v="5.62"/>
    <x v="3"/>
  </r>
  <r>
    <n v="1229"/>
    <s v="Patrick Byrne"/>
    <x v="4"/>
    <n v="0.01"/>
    <n v="4.9800000000000004"/>
    <n v="4.62"/>
    <x v="2"/>
    <x v="0"/>
    <x v="1"/>
    <x v="1"/>
    <s v="Small Pack"/>
    <s v="Imation 3.5&quot;, DISKETTE 44766 HGHLD3.52HD/FM, 10/Pack"/>
    <n v="0.64"/>
    <s v="United States"/>
    <s v="Central"/>
    <x v="18"/>
    <s v="Sulphur Springs"/>
    <n v="75482"/>
    <x v="46"/>
    <d v="2015-02-18T00:00:00"/>
    <x v="536"/>
    <n v="10"/>
    <n v="55.68"/>
    <n v="90378"/>
    <n v="4.9700000000000006"/>
    <x v="1"/>
  </r>
  <r>
    <n v="1625"/>
    <s v="Molly Browning"/>
    <x v="4"/>
    <n v="0"/>
    <n v="209.37"/>
    <n v="69"/>
    <x v="1"/>
    <x v="2"/>
    <x v="0"/>
    <x v="0"/>
    <s v="Large Box"/>
    <s v="Hon 2111 Invitation™ Series Corner Table"/>
    <n v="0.79"/>
    <s v="United States"/>
    <s v="East"/>
    <x v="11"/>
    <s v="Glen Cove"/>
    <n v="11542"/>
    <x v="46"/>
    <d v="2015-02-18T00:00:00"/>
    <x v="538"/>
    <n v="11"/>
    <n v="1959.88"/>
    <n v="90601"/>
    <n v="209.37"/>
    <x v="3"/>
  </r>
  <r>
    <n v="3151"/>
    <s v="Glenda Hunter"/>
    <x v="3"/>
    <n v="0.05"/>
    <n v="25.99"/>
    <n v="5.37"/>
    <x v="2"/>
    <x v="3"/>
    <x v="2"/>
    <x v="2"/>
    <s v="Small Box"/>
    <s v="BOSTON® Ranger® #55 Pencil Sharpener, Black"/>
    <n v="0.56000000000000005"/>
    <s v="United States"/>
    <s v="West"/>
    <x v="8"/>
    <s v="Twentynine Palms"/>
    <n v="92277"/>
    <x v="46"/>
    <d v="2015-02-18T00:00:00"/>
    <x v="539"/>
    <n v="18"/>
    <n v="451.35"/>
    <n v="88545"/>
    <n v="25.939999999999998"/>
    <x v="2"/>
  </r>
  <r>
    <n v="936"/>
    <s v="Robyn Garner"/>
    <x v="0"/>
    <n v="0.05"/>
    <n v="6.04"/>
    <n v="2.14"/>
    <x v="2"/>
    <x v="3"/>
    <x v="2"/>
    <x v="7"/>
    <s v="Wrap Bag"/>
    <s v="Adams Telephone Message Books, 5 1/4” x 11”"/>
    <n v="0.38"/>
    <s v="United States"/>
    <s v="West"/>
    <x v="8"/>
    <s v="Redlands"/>
    <n v="92374"/>
    <x v="47"/>
    <d v="2015-02-19T00:00:00"/>
    <x v="540"/>
    <n v="1"/>
    <n v="8.41"/>
    <n v="90588"/>
    <n v="5.99"/>
    <x v="2"/>
  </r>
  <r>
    <n v="1305"/>
    <s v="Chris Pritchard"/>
    <x v="1"/>
    <n v="0.04"/>
    <n v="62.18"/>
    <n v="10.84"/>
    <x v="1"/>
    <x v="1"/>
    <x v="0"/>
    <x v="11"/>
    <s v="Medium Box"/>
    <s v="Deflect-o Glass Clear Studded Chair Mats"/>
    <n v="0.63"/>
    <s v="United States"/>
    <s v="West"/>
    <x v="15"/>
    <s v="West Valley City"/>
    <n v="84120"/>
    <x v="47"/>
    <d v="2015-02-19T00:00:00"/>
    <x v="541"/>
    <n v="3"/>
    <n v="182.33"/>
    <n v="87002"/>
    <n v="62.14"/>
    <x v="2"/>
  </r>
  <r>
    <n v="2427"/>
    <s v="John Merritt"/>
    <x v="1"/>
    <n v="0.03"/>
    <n v="40.99"/>
    <n v="19.989999999999998"/>
    <x v="1"/>
    <x v="3"/>
    <x v="2"/>
    <x v="7"/>
    <s v="Small Box"/>
    <s v="White Dual Perf Computer Printout Paper, 2700 Sheets, 1 Part, Heavyweight, 20 lbs., 14 7/8 x 11"/>
    <n v="0.36"/>
    <s v="United States"/>
    <s v="Central"/>
    <x v="18"/>
    <s v="Keller"/>
    <n v="76248"/>
    <x v="47"/>
    <d v="2015-02-18T00:00:00"/>
    <x v="542"/>
    <n v="21"/>
    <n v="885.65"/>
    <n v="90860"/>
    <n v="40.96"/>
    <x v="1"/>
  </r>
  <r>
    <n v="1065"/>
    <s v="Vicki Bond"/>
    <x v="0"/>
    <n v="0.01"/>
    <n v="15.99"/>
    <n v="13.18"/>
    <x v="1"/>
    <x v="3"/>
    <x v="2"/>
    <x v="5"/>
    <s v="Small Box"/>
    <s v="GBC Pre-Punched Binding Paper, Plastic, White, 8-1/2&quot; x 11&quot;"/>
    <n v="0.37"/>
    <s v="United States"/>
    <s v="Central"/>
    <x v="10"/>
    <s v="Burbank"/>
    <n v="60459"/>
    <x v="48"/>
    <d v="2015-02-20T00:00:00"/>
    <x v="543"/>
    <n v="23"/>
    <n v="377.44"/>
    <n v="88899"/>
    <n v="15.98"/>
    <x v="1"/>
  </r>
  <r>
    <n v="3255"/>
    <s v="Maureen Whitley"/>
    <x v="0"/>
    <n v="0.06"/>
    <n v="47.98"/>
    <n v="3.61"/>
    <x v="1"/>
    <x v="2"/>
    <x v="1"/>
    <x v="1"/>
    <s v="Small Pack"/>
    <s v="DS/HD IBM Formatted Diskettes, 200/Pack - Staples"/>
    <n v="0.71"/>
    <s v="United States"/>
    <s v="South"/>
    <x v="12"/>
    <s v="Tamarac"/>
    <n v="33319"/>
    <x v="48"/>
    <d v="2015-02-20T00:00:00"/>
    <x v="544"/>
    <n v="2"/>
    <n v="97.96"/>
    <n v="90488"/>
    <n v="47.919999999999995"/>
    <x v="0"/>
  </r>
  <r>
    <n v="2141"/>
    <s v="Molly Webster"/>
    <x v="1"/>
    <n v="0.01"/>
    <n v="5.44"/>
    <n v="7.46"/>
    <x v="1"/>
    <x v="2"/>
    <x v="2"/>
    <x v="5"/>
    <s v="Small Box"/>
    <s v="Wilson Jones Custom Binder Spines &amp; Labels"/>
    <n v="0.36"/>
    <s v="United States"/>
    <s v="West"/>
    <x v="3"/>
    <s v="Durango"/>
    <n v="81301"/>
    <x v="48"/>
    <d v="2015-02-19T00:00:00"/>
    <x v="545"/>
    <n v="3"/>
    <n v="19.68"/>
    <n v="87570"/>
    <n v="5.4300000000000006"/>
    <x v="2"/>
  </r>
  <r>
    <n v="2141"/>
    <s v="Molly Webster"/>
    <x v="1"/>
    <n v="0.02"/>
    <n v="549.99"/>
    <n v="49"/>
    <x v="0"/>
    <x v="2"/>
    <x v="1"/>
    <x v="4"/>
    <s v="Jumbo Drum"/>
    <s v="Sharp 1540cs Digital Laser Copier"/>
    <n v="0.35"/>
    <s v="United States"/>
    <s v="West"/>
    <x v="3"/>
    <s v="Durango"/>
    <n v="81301"/>
    <x v="48"/>
    <d v="2015-02-20T00:00:00"/>
    <x v="546"/>
    <n v="18"/>
    <n v="9798.84"/>
    <n v="87570"/>
    <n v="549.97"/>
    <x v="2"/>
  </r>
  <r>
    <n v="2141"/>
    <s v="Molly Webster"/>
    <x v="1"/>
    <n v="0.03"/>
    <n v="22.01"/>
    <n v="5.53"/>
    <x v="2"/>
    <x v="2"/>
    <x v="2"/>
    <x v="2"/>
    <s v="Small Pack"/>
    <s v="Boston 16801 Nautilus™ Battery Pencil Sharpener"/>
    <n v="0.59"/>
    <s v="United States"/>
    <s v="West"/>
    <x v="3"/>
    <s v="Durango"/>
    <n v="81301"/>
    <x v="48"/>
    <d v="2015-02-19T00:00:00"/>
    <x v="547"/>
    <n v="7"/>
    <n v="154.11000000000001"/>
    <n v="87570"/>
    <n v="21.98"/>
    <x v="2"/>
  </r>
  <r>
    <n v="2141"/>
    <s v="Molly Webster"/>
    <x v="1"/>
    <n v="0.09"/>
    <n v="34.76"/>
    <n v="8.2200000000000006"/>
    <x v="1"/>
    <x v="2"/>
    <x v="2"/>
    <x v="6"/>
    <s v="Small Box"/>
    <s v="Multi-Use Personal File Cart and Caster Set, Three Stacking Bins"/>
    <n v="0.56999999999999995"/>
    <s v="United States"/>
    <s v="West"/>
    <x v="3"/>
    <s v="Durango"/>
    <n v="81301"/>
    <x v="48"/>
    <d v="2015-02-20T00:00:00"/>
    <x v="548"/>
    <n v="7"/>
    <n v="242.97"/>
    <n v="87570"/>
    <n v="34.669999999999995"/>
    <x v="2"/>
  </r>
  <r>
    <n v="91"/>
    <s v="Wallace Werner"/>
    <x v="4"/>
    <n v="0.05"/>
    <n v="5.18"/>
    <n v="2.04"/>
    <x v="1"/>
    <x v="2"/>
    <x v="2"/>
    <x v="7"/>
    <s v="Wrap Bag"/>
    <s v="Array® Memo Cubes"/>
    <n v="0.36"/>
    <s v="United States"/>
    <s v="West"/>
    <x v="8"/>
    <s v="Vallejo"/>
    <n v="94591"/>
    <x v="48"/>
    <d v="2015-02-20T00:00:00"/>
    <x v="549"/>
    <n v="10"/>
    <n v="53.54"/>
    <n v="87176"/>
    <n v="5.13"/>
    <x v="2"/>
  </r>
  <r>
    <n v="2521"/>
    <s v="Shawn Meyer"/>
    <x v="4"/>
    <n v="0"/>
    <n v="175.99"/>
    <n v="4.99"/>
    <x v="1"/>
    <x v="2"/>
    <x v="1"/>
    <x v="12"/>
    <s v="Small Box"/>
    <s v="5165"/>
    <n v="0.59"/>
    <s v="United States"/>
    <s v="Central"/>
    <x v="18"/>
    <s v="Corsicana"/>
    <n v="75109"/>
    <x v="48"/>
    <d v="2015-02-21T00:00:00"/>
    <x v="550"/>
    <n v="15"/>
    <n v="2400.9499999999998"/>
    <n v="87032"/>
    <n v="175.99"/>
    <x v="1"/>
  </r>
  <r>
    <n v="2498"/>
    <s v="Arlene Long"/>
    <x v="3"/>
    <n v="0.09"/>
    <n v="355.98"/>
    <n v="58.92"/>
    <x v="0"/>
    <x v="3"/>
    <x v="0"/>
    <x v="9"/>
    <s v="Jumbo Drum"/>
    <s v="Hon 4700 Series Mobuis™ Mid-Back Task Chairs with Adjustable Arms"/>
    <n v="0.64"/>
    <s v="United States"/>
    <s v="West"/>
    <x v="8"/>
    <s v="San Diego"/>
    <n v="92024"/>
    <x v="48"/>
    <d v="2015-02-20T00:00:00"/>
    <x v="551"/>
    <n v="30"/>
    <n v="10554.63"/>
    <n v="16547"/>
    <n v="355.89000000000004"/>
    <x v="2"/>
  </r>
  <r>
    <n v="2498"/>
    <s v="Arlene Long"/>
    <x v="3"/>
    <n v="0.04"/>
    <n v="218.75"/>
    <n v="69.64"/>
    <x v="0"/>
    <x v="3"/>
    <x v="0"/>
    <x v="0"/>
    <s v="Jumbo Box"/>
    <s v="BoxOffice By Design Rectangular and Half-Moon Meeting Room Tables"/>
    <n v="0.77"/>
    <s v="United States"/>
    <s v="West"/>
    <x v="8"/>
    <s v="San Diego"/>
    <n v="92024"/>
    <x v="48"/>
    <d v="2015-02-18T00:00:00"/>
    <x v="552"/>
    <n v="8"/>
    <n v="1749.64"/>
    <n v="16547"/>
    <n v="218.71"/>
    <x v="2"/>
  </r>
  <r>
    <n v="2499"/>
    <s v="Geoffrey Koch"/>
    <x v="3"/>
    <n v="0.09"/>
    <n v="355.98"/>
    <n v="58.92"/>
    <x v="0"/>
    <x v="3"/>
    <x v="0"/>
    <x v="9"/>
    <s v="Jumbo Drum"/>
    <s v="Hon 4700 Series Mobuis™ Mid-Back Task Chairs with Adjustable Arms"/>
    <n v="0.64"/>
    <s v="United States"/>
    <s v="Central"/>
    <x v="10"/>
    <s v="Kankakee"/>
    <n v="60901"/>
    <x v="48"/>
    <d v="2015-02-20T00:00:00"/>
    <x v="551"/>
    <n v="8"/>
    <n v="2814.57"/>
    <n v="88319"/>
    <n v="355.89000000000004"/>
    <x v="1"/>
  </r>
  <r>
    <n v="993"/>
    <s v="Gail Currin"/>
    <x v="1"/>
    <n v="0.05"/>
    <n v="4.28"/>
    <n v="5.17"/>
    <x v="1"/>
    <x v="0"/>
    <x v="2"/>
    <x v="7"/>
    <s v="Small Box"/>
    <s v="Xerox 1971"/>
    <n v="0.4"/>
    <s v="United States"/>
    <s v="West"/>
    <x v="8"/>
    <s v="Oxnard"/>
    <n v="93030"/>
    <x v="49"/>
    <d v="2015-02-19T00:00:00"/>
    <x v="553"/>
    <n v="9"/>
    <n v="38.58"/>
    <n v="89432"/>
    <n v="4.2300000000000004"/>
    <x v="2"/>
  </r>
  <r>
    <n v="1303"/>
    <s v="Cindy Harvey"/>
    <x v="1"/>
    <n v="0.03"/>
    <n v="39.479999999999997"/>
    <n v="1.99"/>
    <x v="1"/>
    <x v="1"/>
    <x v="1"/>
    <x v="1"/>
    <s v="Small Pack"/>
    <s v="80 Minute CD-R Spindle, 100/Pack - Staples"/>
    <n v="0.54"/>
    <s v="United States"/>
    <s v="West"/>
    <x v="15"/>
    <s v="Tooele"/>
    <n v="84074"/>
    <x v="49"/>
    <d v="2015-02-21T00:00:00"/>
    <x v="554"/>
    <n v="12"/>
    <n v="459.55"/>
    <n v="87003"/>
    <n v="39.449999999999996"/>
    <x v="2"/>
  </r>
  <r>
    <n v="2828"/>
    <s v="Monica Howard"/>
    <x v="1"/>
    <n v="0.05"/>
    <n v="11.29"/>
    <n v="5.03"/>
    <x v="1"/>
    <x v="3"/>
    <x v="2"/>
    <x v="6"/>
    <s v="Small Box"/>
    <s v="X-Rack™ File for Hanging Folders"/>
    <n v="0.59"/>
    <s v="United States"/>
    <s v="West"/>
    <x v="8"/>
    <s v="El Centro"/>
    <n v="92243"/>
    <x v="49"/>
    <d v="2015-02-21T00:00:00"/>
    <x v="555"/>
    <n v="8"/>
    <n v="90.46"/>
    <n v="87720"/>
    <n v="11.239999999999998"/>
    <x v="2"/>
  </r>
  <r>
    <n v="1303"/>
    <s v="Cindy Harvey"/>
    <x v="2"/>
    <n v="0.01"/>
    <n v="65.989999999999995"/>
    <n v="5.31"/>
    <x v="1"/>
    <x v="1"/>
    <x v="1"/>
    <x v="12"/>
    <s v="Small Box"/>
    <s v="3390"/>
    <n v="0.56999999999999995"/>
    <s v="United States"/>
    <s v="West"/>
    <x v="15"/>
    <s v="Tooele"/>
    <n v="84074"/>
    <x v="49"/>
    <d v="2015-02-26T00:00:00"/>
    <x v="556"/>
    <n v="9"/>
    <n v="536.9"/>
    <n v="87005"/>
    <n v="65.97999999999999"/>
    <x v="2"/>
  </r>
  <r>
    <n v="2287"/>
    <s v="Samuel Newman"/>
    <x v="2"/>
    <n v="0.1"/>
    <n v="54.1"/>
    <n v="19.989999999999998"/>
    <x v="1"/>
    <x v="3"/>
    <x v="2"/>
    <x v="6"/>
    <s v="Small Box"/>
    <s v="Desktop 3-Pocket Hot File®"/>
    <n v="0.59"/>
    <s v="United States"/>
    <s v="South"/>
    <x v="23"/>
    <s v="Summerville"/>
    <n v="29483"/>
    <x v="49"/>
    <d v="2015-02-24T00:00:00"/>
    <x v="326"/>
    <n v="9"/>
    <n v="469.59"/>
    <n v="90147"/>
    <n v="54"/>
    <x v="0"/>
  </r>
  <r>
    <n v="1827"/>
    <s v="Vincent Hale"/>
    <x v="3"/>
    <n v="0"/>
    <n v="5.98"/>
    <n v="0.96"/>
    <x v="1"/>
    <x v="3"/>
    <x v="2"/>
    <x v="2"/>
    <s v="Wrap Bag"/>
    <s v="Newell 315"/>
    <n v="0.6"/>
    <s v="United States"/>
    <s v="Central"/>
    <x v="20"/>
    <s v="Burlington"/>
    <n v="52601"/>
    <x v="49"/>
    <d v="2015-02-20T00:00:00"/>
    <x v="557"/>
    <n v="9"/>
    <n v="55.13"/>
    <n v="86956"/>
    <n v="5.98"/>
    <x v="1"/>
  </r>
  <r>
    <n v="1828"/>
    <s v="Stacey Lucas"/>
    <x v="3"/>
    <n v="0.02"/>
    <n v="5.98"/>
    <n v="5.46"/>
    <x v="1"/>
    <x v="3"/>
    <x v="2"/>
    <x v="7"/>
    <s v="Small Box"/>
    <s v="Xerox 1983"/>
    <n v="0.36"/>
    <s v="United States"/>
    <s v="Central"/>
    <x v="20"/>
    <s v="Cedar Falls"/>
    <n v="50613"/>
    <x v="49"/>
    <d v="2015-02-20T00:00:00"/>
    <x v="558"/>
    <n v="7"/>
    <n v="44.8"/>
    <n v="86956"/>
    <n v="5.9600000000000009"/>
    <x v="1"/>
  </r>
  <r>
    <n v="2052"/>
    <s v="Francis Kendall"/>
    <x v="3"/>
    <n v="7.0000000000000007E-2"/>
    <n v="31.78"/>
    <n v="1.99"/>
    <x v="1"/>
    <x v="2"/>
    <x v="1"/>
    <x v="1"/>
    <s v="Small Pack"/>
    <s v="Memorex 4.7GB DVD-RAM, 3/Pack"/>
    <n v="0.42"/>
    <s v="United States"/>
    <s v="West"/>
    <x v="43"/>
    <s v="Albuquerque"/>
    <n v="87105"/>
    <x v="49"/>
    <d v="2015-02-21T00:00:00"/>
    <x v="559"/>
    <n v="13"/>
    <n v="384.22"/>
    <n v="87234"/>
    <n v="31.71"/>
    <x v="2"/>
  </r>
  <r>
    <n v="2052"/>
    <s v="Francis Kendall"/>
    <x v="3"/>
    <n v="0"/>
    <n v="5.98"/>
    <n v="2.5"/>
    <x v="1"/>
    <x v="2"/>
    <x v="2"/>
    <x v="15"/>
    <s v="Small Box"/>
    <s v="Wausau Papers Astrobrights® Colored Envelopes"/>
    <n v="0.36"/>
    <s v="United States"/>
    <s v="West"/>
    <x v="43"/>
    <s v="Albuquerque"/>
    <n v="87105"/>
    <x v="49"/>
    <d v="2015-02-20T00:00:00"/>
    <x v="560"/>
    <n v="5"/>
    <n v="31.64"/>
    <n v="87234"/>
    <n v="5.98"/>
    <x v="2"/>
  </r>
  <r>
    <n v="2052"/>
    <s v="Francis Kendall"/>
    <x v="3"/>
    <n v="0.1"/>
    <n v="35.99"/>
    <n v="1.1000000000000001"/>
    <x v="2"/>
    <x v="2"/>
    <x v="1"/>
    <x v="12"/>
    <s v="Small Box"/>
    <s v="Accessory35"/>
    <n v="0.55000000000000004"/>
    <s v="United States"/>
    <s v="West"/>
    <x v="43"/>
    <s v="Albuquerque"/>
    <n v="87105"/>
    <x v="49"/>
    <d v="2015-02-20T00:00:00"/>
    <x v="561"/>
    <n v="19"/>
    <n v="565.36"/>
    <n v="87234"/>
    <n v="35.89"/>
    <x v="2"/>
  </r>
  <r>
    <n v="2882"/>
    <s v="Andrew Gonzalez"/>
    <x v="1"/>
    <n v="0.03"/>
    <n v="4.0599999999999996"/>
    <n v="6.89"/>
    <x v="1"/>
    <x v="1"/>
    <x v="2"/>
    <x v="8"/>
    <s v="Small Box"/>
    <s v="Eureka Disposable Bags for Sanitaire® Vibra Groomer I® Upright Vac"/>
    <n v="0.6"/>
    <s v="United States"/>
    <s v="South"/>
    <x v="9"/>
    <s v="Charlotte"/>
    <n v="28206"/>
    <x v="50"/>
    <d v="2015-02-22T00:00:00"/>
    <x v="562"/>
    <n v="37"/>
    <n v="159.88999999999999"/>
    <n v="55300"/>
    <n v="4.0299999999999994"/>
    <x v="0"/>
  </r>
  <r>
    <n v="2882"/>
    <s v="Andrew Gonzalez"/>
    <x v="1"/>
    <n v="0.01"/>
    <n v="3.75"/>
    <n v="0.5"/>
    <x v="1"/>
    <x v="1"/>
    <x v="2"/>
    <x v="13"/>
    <s v="Small Box"/>
    <s v="Avery 510"/>
    <n v="0.37"/>
    <s v="United States"/>
    <s v="South"/>
    <x v="9"/>
    <s v="Charlotte"/>
    <n v="28206"/>
    <x v="50"/>
    <d v="2015-02-21T00:00:00"/>
    <x v="563"/>
    <n v="48"/>
    <n v="180.48"/>
    <n v="55300"/>
    <n v="3.74"/>
    <x v="0"/>
  </r>
  <r>
    <n v="2882"/>
    <s v="Andrew Gonzalez"/>
    <x v="1"/>
    <n v="0.02"/>
    <n v="10.68"/>
    <n v="13.04"/>
    <x v="1"/>
    <x v="1"/>
    <x v="0"/>
    <x v="11"/>
    <s v="Large Box"/>
    <s v="Dana Swing-Arm Lamps"/>
    <n v="0.6"/>
    <s v="United States"/>
    <s v="South"/>
    <x v="9"/>
    <s v="Charlotte"/>
    <n v="28206"/>
    <x v="50"/>
    <d v="2015-02-22T00:00:00"/>
    <x v="564"/>
    <n v="31"/>
    <n v="350.48"/>
    <n v="55300"/>
    <n v="10.66"/>
    <x v="0"/>
  </r>
  <r>
    <n v="2886"/>
    <s v="Gretchen McKinney"/>
    <x v="1"/>
    <n v="0.03"/>
    <n v="4.0599999999999996"/>
    <n v="6.89"/>
    <x v="1"/>
    <x v="1"/>
    <x v="2"/>
    <x v="8"/>
    <s v="Small Box"/>
    <s v="Eureka Disposable Bags for Sanitaire® Vibra Groomer I® Upright Vac"/>
    <n v="0.6"/>
    <s v="United States"/>
    <s v="East"/>
    <x v="27"/>
    <s v="Parma"/>
    <n v="44134"/>
    <x v="50"/>
    <d v="2015-02-22T00:00:00"/>
    <x v="565"/>
    <n v="9"/>
    <n v="38.89"/>
    <n v="87630"/>
    <n v="4.0299999999999994"/>
    <x v="3"/>
  </r>
  <r>
    <n v="2886"/>
    <s v="Gretchen McKinney"/>
    <x v="1"/>
    <n v="0.01"/>
    <n v="3.75"/>
    <n v="0.5"/>
    <x v="1"/>
    <x v="1"/>
    <x v="2"/>
    <x v="13"/>
    <s v="Small Box"/>
    <s v="Avery 510"/>
    <n v="0.37"/>
    <s v="United States"/>
    <s v="East"/>
    <x v="27"/>
    <s v="Parma"/>
    <n v="44134"/>
    <x v="50"/>
    <d v="2015-02-21T00:00:00"/>
    <x v="566"/>
    <n v="12"/>
    <n v="45.12"/>
    <n v="87630"/>
    <n v="3.74"/>
    <x v="3"/>
  </r>
  <r>
    <n v="2886"/>
    <s v="Gretchen McKinney"/>
    <x v="1"/>
    <n v="0.02"/>
    <n v="10.68"/>
    <n v="13.04"/>
    <x v="1"/>
    <x v="1"/>
    <x v="0"/>
    <x v="11"/>
    <s v="Large Box"/>
    <s v="Dana Swing-Arm Lamps"/>
    <n v="0.6"/>
    <s v="United States"/>
    <s v="East"/>
    <x v="27"/>
    <s v="Parma"/>
    <n v="44134"/>
    <x v="50"/>
    <d v="2015-02-22T00:00:00"/>
    <x v="567"/>
    <n v="8"/>
    <n v="90.45"/>
    <n v="87630"/>
    <n v="10.66"/>
    <x v="3"/>
  </r>
  <r>
    <n v="3284"/>
    <s v="Michael Shaffer"/>
    <x v="1"/>
    <n v="0.05"/>
    <n v="19.23"/>
    <n v="6.15"/>
    <x v="2"/>
    <x v="3"/>
    <x v="0"/>
    <x v="11"/>
    <s v="Small Pack"/>
    <s v="Executive Impressions 13&quot; Clairmont Wall Clock"/>
    <n v="0.44"/>
    <s v="United States"/>
    <s v="South"/>
    <x v="12"/>
    <s v="Kissimmee"/>
    <n v="34741"/>
    <x v="50"/>
    <d v="2015-02-22T00:00:00"/>
    <x v="568"/>
    <n v="6"/>
    <n v="119.78"/>
    <n v="90751"/>
    <n v="19.18"/>
    <x v="0"/>
  </r>
  <r>
    <n v="233"/>
    <s v="Michele Bullard"/>
    <x v="4"/>
    <n v="7.0000000000000007E-2"/>
    <n v="5.81"/>
    <n v="8.49"/>
    <x v="1"/>
    <x v="0"/>
    <x v="2"/>
    <x v="5"/>
    <s v="Small Box"/>
    <s v="Fellowes Black Plastic Comb Bindings"/>
    <n v="0.39"/>
    <s v="United States"/>
    <s v="Central"/>
    <x v="10"/>
    <s v="Orland Park"/>
    <n v="60462"/>
    <x v="50"/>
    <d v="2015-02-22T00:00:00"/>
    <x v="569"/>
    <n v="10"/>
    <n v="58.8"/>
    <n v="90237"/>
    <n v="5.7399999999999993"/>
    <x v="1"/>
  </r>
  <r>
    <n v="233"/>
    <s v="Michele Bullard"/>
    <x v="4"/>
    <n v="0.04"/>
    <n v="9.65"/>
    <n v="6.22"/>
    <x v="1"/>
    <x v="0"/>
    <x v="0"/>
    <x v="11"/>
    <s v="Small Box"/>
    <s v="Eldon Expressions™ Desk Accessory, Wood Pencil Holder, Oak"/>
    <n v="0.55000000000000004"/>
    <s v="United States"/>
    <s v="Central"/>
    <x v="10"/>
    <s v="Orland Park"/>
    <n v="60462"/>
    <x v="50"/>
    <d v="2015-02-21T00:00:00"/>
    <x v="570"/>
    <n v="12"/>
    <n v="120.47"/>
    <n v="90237"/>
    <n v="9.6100000000000012"/>
    <x v="1"/>
  </r>
  <r>
    <n v="1485"/>
    <s v="Wayne Sutherland"/>
    <x v="3"/>
    <n v="0.04"/>
    <n v="11.5"/>
    <n v="7.19"/>
    <x v="1"/>
    <x v="2"/>
    <x v="2"/>
    <x v="5"/>
    <s v="Small Box"/>
    <s v="Ibico Covers for Plastic or Wire Binding Elements"/>
    <n v="0.4"/>
    <s v="United States"/>
    <s v="Central"/>
    <x v="10"/>
    <s v="Downers Grove"/>
    <n v="60516"/>
    <x v="50"/>
    <d v="2015-02-23T00:00:00"/>
    <x v="571"/>
    <n v="14"/>
    <n v="157.81"/>
    <n v="91236"/>
    <n v="11.46"/>
    <x v="1"/>
  </r>
  <r>
    <n v="1485"/>
    <s v="Wayne Sutherland"/>
    <x v="3"/>
    <n v="0.02"/>
    <n v="15.7"/>
    <n v="11.25"/>
    <x v="1"/>
    <x v="2"/>
    <x v="2"/>
    <x v="6"/>
    <s v="Small Box"/>
    <s v="Hanging Personal Folder File"/>
    <n v="0.6"/>
    <s v="United States"/>
    <s v="Central"/>
    <x v="10"/>
    <s v="Downers Grove"/>
    <n v="60516"/>
    <x v="50"/>
    <d v="2015-02-21T00:00:00"/>
    <x v="572"/>
    <n v="1"/>
    <n v="19.440000000000001"/>
    <n v="91236"/>
    <n v="15.68"/>
    <x v="1"/>
  </r>
  <r>
    <n v="1485"/>
    <s v="Wayne Sutherland"/>
    <x v="3"/>
    <n v="0.05"/>
    <n v="225.02"/>
    <n v="28.66"/>
    <x v="0"/>
    <x v="2"/>
    <x v="2"/>
    <x v="6"/>
    <s v="Jumbo Drum"/>
    <s v="Tennsco Double-Tier Lockers"/>
    <n v="0.72"/>
    <s v="United States"/>
    <s v="Central"/>
    <x v="10"/>
    <s v="Downers Grove"/>
    <n v="60516"/>
    <x v="50"/>
    <d v="2015-02-22T00:00:00"/>
    <x v="573"/>
    <n v="21"/>
    <n v="4636.63"/>
    <n v="91236"/>
    <n v="224.97"/>
    <x v="1"/>
  </r>
  <r>
    <n v="181"/>
    <s v="Wesley Waller"/>
    <x v="0"/>
    <n v="0.02"/>
    <n v="49.99"/>
    <n v="19.989999999999998"/>
    <x v="1"/>
    <x v="0"/>
    <x v="1"/>
    <x v="1"/>
    <s v="Small Box"/>
    <s v="Zoom V.92 USB External Faxmodem"/>
    <n v="0.41"/>
    <s v="United States"/>
    <s v="West"/>
    <x v="8"/>
    <s v="San Francisco"/>
    <n v="94122"/>
    <x v="51"/>
    <d v="2015-02-21T00:00:00"/>
    <x v="574"/>
    <n v="18"/>
    <n v="901.81"/>
    <n v="38087"/>
    <n v="49.97"/>
    <x v="2"/>
  </r>
  <r>
    <n v="184"/>
    <s v="Phillip Holmes"/>
    <x v="0"/>
    <n v="0.02"/>
    <n v="49.99"/>
    <n v="19.989999999999998"/>
    <x v="1"/>
    <x v="0"/>
    <x v="1"/>
    <x v="1"/>
    <s v="Small Box"/>
    <s v="Zoom V.92 USB External Faxmodem"/>
    <n v="0.41"/>
    <s v="United States"/>
    <s v="East"/>
    <x v="35"/>
    <s v="Arlington"/>
    <n v="2474"/>
    <x v="51"/>
    <d v="2015-02-21T00:00:00"/>
    <x v="574"/>
    <n v="5"/>
    <n v="250.5"/>
    <n v="88360"/>
    <n v="49.97"/>
    <x v="3"/>
  </r>
  <r>
    <n v="2225"/>
    <s v="Sean McKenna"/>
    <x v="0"/>
    <n v="0"/>
    <n v="100.89"/>
    <n v="42"/>
    <x v="0"/>
    <x v="0"/>
    <x v="0"/>
    <x v="9"/>
    <s v="Jumbo Drum"/>
    <s v="Office Star Flex Back Scooter Chair with Aluminum Finish Frame"/>
    <n v="0.61"/>
    <s v="United States"/>
    <s v="West"/>
    <x v="43"/>
    <s v="Hobbs"/>
    <n v="88240"/>
    <x v="51"/>
    <d v="2015-02-22T00:00:00"/>
    <x v="575"/>
    <n v="15"/>
    <n v="1608.11"/>
    <n v="89970"/>
    <n v="100.89"/>
    <x v="2"/>
  </r>
  <r>
    <n v="875"/>
    <s v="Erika Fink"/>
    <x v="1"/>
    <n v="0.04"/>
    <n v="4.37"/>
    <n v="5.15"/>
    <x v="1"/>
    <x v="0"/>
    <x v="2"/>
    <x v="8"/>
    <s v="Small Box"/>
    <s v="Eureka Sanitaire ® Multi-Pro Heavy-Duty Upright, Disposable Bags"/>
    <n v="0.59"/>
    <s v="United States"/>
    <s v="West"/>
    <x v="15"/>
    <s v="Salt Lake City"/>
    <n v="84106"/>
    <x v="51"/>
    <d v="2015-02-22T00:00:00"/>
    <x v="576"/>
    <n v="18"/>
    <n v="78.59"/>
    <n v="89059"/>
    <n v="4.33"/>
    <x v="2"/>
  </r>
  <r>
    <n v="875"/>
    <s v="Erika Fink"/>
    <x v="1"/>
    <n v="0.09"/>
    <n v="155.99"/>
    <n v="8.99"/>
    <x v="1"/>
    <x v="0"/>
    <x v="1"/>
    <x v="12"/>
    <s v="Small Box"/>
    <s v="CF 688"/>
    <n v="0.57999999999999996"/>
    <s v="United States"/>
    <s v="West"/>
    <x v="15"/>
    <s v="Salt Lake City"/>
    <n v="84106"/>
    <x v="51"/>
    <d v="2015-02-23T00:00:00"/>
    <x v="577"/>
    <n v="4"/>
    <n v="497.11"/>
    <n v="89059"/>
    <n v="155.9"/>
    <x v="2"/>
  </r>
  <r>
    <n v="2472"/>
    <s v="Ricky Sanders"/>
    <x v="2"/>
    <n v="0.1"/>
    <n v="4.91"/>
    <n v="0.5"/>
    <x v="2"/>
    <x v="2"/>
    <x v="2"/>
    <x v="13"/>
    <s v="Small Box"/>
    <s v="Avery 493"/>
    <n v="0.36"/>
    <s v="United States"/>
    <s v="Central"/>
    <x v="10"/>
    <s v="Joliet"/>
    <n v="60432"/>
    <x v="51"/>
    <d v="2015-02-21T00:00:00"/>
    <x v="578"/>
    <n v="10"/>
    <n v="51.13"/>
    <n v="86514"/>
    <n v="4.8100000000000005"/>
    <x v="1"/>
  </r>
  <r>
    <n v="553"/>
    <s v="Kristine Connolly"/>
    <x v="3"/>
    <n v="7.0000000000000007E-2"/>
    <n v="2036.48"/>
    <n v="14.7"/>
    <x v="0"/>
    <x v="3"/>
    <x v="1"/>
    <x v="3"/>
    <s v="Jumbo Drum"/>
    <s v="Lexmark 4227 Plus Dot Matrix Printer"/>
    <n v="0.55000000000000004"/>
    <s v="United States"/>
    <s v="West"/>
    <x v="8"/>
    <s v="Los Angeles"/>
    <n v="90008"/>
    <x v="51"/>
    <d v="2015-02-21T00:00:00"/>
    <x v="579"/>
    <n v="25"/>
    <n v="43046.2"/>
    <n v="2433"/>
    <n v="2036.41"/>
    <x v="2"/>
  </r>
  <r>
    <n v="555"/>
    <s v="Walter Young"/>
    <x v="3"/>
    <n v="7.0000000000000007E-2"/>
    <n v="2036.48"/>
    <n v="14.7"/>
    <x v="0"/>
    <x v="3"/>
    <x v="1"/>
    <x v="3"/>
    <s v="Jumbo Drum"/>
    <s v="Lexmark 4227 Plus Dot Matrix Printer"/>
    <n v="0.55000000000000004"/>
    <s v="United States"/>
    <s v="West"/>
    <x v="15"/>
    <s v="Pleasant Grove"/>
    <n v="84062"/>
    <x v="51"/>
    <d v="2015-02-21T00:00:00"/>
    <x v="580"/>
    <n v="6"/>
    <n v="10331.09"/>
    <n v="86190"/>
    <n v="2036.41"/>
    <x v="2"/>
  </r>
  <r>
    <n v="3136"/>
    <s v="Lee Hancock"/>
    <x v="0"/>
    <n v="0.03"/>
    <n v="150.88999999999999"/>
    <n v="60.2"/>
    <x v="0"/>
    <x v="1"/>
    <x v="0"/>
    <x v="9"/>
    <s v="Jumbo Drum"/>
    <s v="Global Leather &amp; Oak Executive Chair, Burgundy"/>
    <n v="0.77"/>
    <s v="United States"/>
    <s v="East"/>
    <x v="29"/>
    <s v="Sanford"/>
    <n v="4073"/>
    <x v="52"/>
    <d v="2015-02-22T00:00:00"/>
    <x v="581"/>
    <n v="23"/>
    <n v="3596.03"/>
    <n v="86791"/>
    <n v="150.85999999999999"/>
    <x v="3"/>
  </r>
  <r>
    <n v="32"/>
    <s v="Matthew Berman"/>
    <x v="1"/>
    <n v="0.08"/>
    <n v="34.99"/>
    <n v="7.73"/>
    <x v="1"/>
    <x v="3"/>
    <x v="2"/>
    <x v="2"/>
    <s v="Small Box"/>
    <s v="Hunt Boston® Vacuum Mount KS Pencil Sharpener"/>
    <n v="0.59"/>
    <s v="United States"/>
    <s v="West"/>
    <x v="14"/>
    <s v="Grants Pass"/>
    <n v="97526"/>
    <x v="52"/>
    <d v="2015-02-23T00:00:00"/>
    <x v="582"/>
    <n v="13"/>
    <n v="424.68"/>
    <n v="89199"/>
    <n v="34.910000000000004"/>
    <x v="2"/>
  </r>
  <r>
    <n v="1728"/>
    <s v="Carrie Lewis"/>
    <x v="1"/>
    <n v="0.04"/>
    <n v="55.48"/>
    <n v="6.79"/>
    <x v="1"/>
    <x v="3"/>
    <x v="2"/>
    <x v="7"/>
    <s v="Small Box"/>
    <s v="Eaton Premium Continuous-Feed Paper, 25% Cotton, Letter Size, White, 1000 Shts/Box"/>
    <n v="0.37"/>
    <s v="United States"/>
    <s v="East"/>
    <x v="27"/>
    <s v="Kettering"/>
    <n v="45429"/>
    <x v="52"/>
    <d v="2015-02-24T00:00:00"/>
    <x v="583"/>
    <n v="10"/>
    <n v="546.21"/>
    <n v="87195"/>
    <n v="55.44"/>
    <x v="3"/>
  </r>
  <r>
    <n v="1991"/>
    <s v="Paula Hubbard"/>
    <x v="4"/>
    <n v="0"/>
    <n v="47.9"/>
    <n v="5.86"/>
    <x v="1"/>
    <x v="2"/>
    <x v="2"/>
    <x v="7"/>
    <s v="Small Box"/>
    <s v="Xerox 1938"/>
    <n v="0.37"/>
    <s v="United States"/>
    <s v="West"/>
    <x v="15"/>
    <s v="Kearns"/>
    <n v="84118"/>
    <x v="52"/>
    <d v="2015-02-24T00:00:00"/>
    <x v="584"/>
    <n v="18"/>
    <n v="925.19"/>
    <n v="90002"/>
    <n v="47.9"/>
    <x v="2"/>
  </r>
  <r>
    <n v="236"/>
    <s v="Shawn McIntyre"/>
    <x v="3"/>
    <n v="0"/>
    <n v="442.14"/>
    <n v="14.7"/>
    <x v="0"/>
    <x v="3"/>
    <x v="1"/>
    <x v="3"/>
    <s v="Jumbo Drum"/>
    <s v="Okidata ML390 Turbo Dot Matrix Printers"/>
    <n v="0.56000000000000005"/>
    <s v="United States"/>
    <s v="West"/>
    <x v="3"/>
    <s v="Louisville"/>
    <n v="80027"/>
    <x v="52"/>
    <d v="2015-02-22T00:00:00"/>
    <x v="585"/>
    <n v="10"/>
    <n v="4775.1099999999997"/>
    <n v="86621"/>
    <n v="442.14"/>
    <x v="2"/>
  </r>
  <r>
    <n v="829"/>
    <s v="Monica Law Thompson"/>
    <x v="3"/>
    <n v="0.01"/>
    <n v="5.18"/>
    <n v="2.04"/>
    <x v="1"/>
    <x v="3"/>
    <x v="2"/>
    <x v="7"/>
    <s v="Wrap Bag"/>
    <s v="Array® Memo Cubes"/>
    <n v="0.36"/>
    <s v="United States"/>
    <s v="South"/>
    <x v="1"/>
    <s v="Texarkana"/>
    <n v="71854"/>
    <x v="52"/>
    <d v="2015-02-24T00:00:00"/>
    <x v="586"/>
    <n v="5"/>
    <n v="28.46"/>
    <n v="90271"/>
    <n v="5.17"/>
    <x v="0"/>
  </r>
  <r>
    <n v="2653"/>
    <s v="Leo Kane"/>
    <x v="3"/>
    <n v="0.05"/>
    <n v="4.9800000000000004"/>
    <n v="4.62"/>
    <x v="1"/>
    <x v="1"/>
    <x v="1"/>
    <x v="1"/>
    <s v="Small Pack"/>
    <s v="Imation 3.5&quot;, DISKETTE 44766 HGHLD3.52HD/FM, 10/Pack"/>
    <n v="0.64"/>
    <s v="United States"/>
    <s v="Central"/>
    <x v="38"/>
    <s v="Derby"/>
    <n v="67037"/>
    <x v="52"/>
    <d v="2015-02-23T00:00:00"/>
    <x v="587"/>
    <n v="7"/>
    <n v="34.32"/>
    <n v="89360"/>
    <n v="4.9300000000000006"/>
    <x v="1"/>
  </r>
  <r>
    <n v="2653"/>
    <s v="Leo Kane"/>
    <x v="3"/>
    <n v="0.02"/>
    <n v="34.229999999999997"/>
    <n v="5.0199999999999996"/>
    <x v="1"/>
    <x v="1"/>
    <x v="0"/>
    <x v="11"/>
    <s v="Small Box"/>
    <s v="Hand-Finished Solid Wood Document Frame"/>
    <n v="0.55000000000000004"/>
    <s v="United States"/>
    <s v="Central"/>
    <x v="38"/>
    <s v="Derby"/>
    <n v="67037"/>
    <x v="52"/>
    <d v="2015-02-24T00:00:00"/>
    <x v="588"/>
    <n v="11"/>
    <n v="392.45"/>
    <n v="89360"/>
    <n v="34.209999999999994"/>
    <x v="1"/>
  </r>
  <r>
    <n v="2968"/>
    <s v="Miriam Bowman"/>
    <x v="3"/>
    <n v="0.08"/>
    <n v="9.68"/>
    <n v="2.0299999999999998"/>
    <x v="1"/>
    <x v="0"/>
    <x v="2"/>
    <x v="7"/>
    <s v="Wrap Bag"/>
    <s v="Wirebound Service Call Books, 5 1/2&quot; x 4&quot;"/>
    <n v="0.37"/>
    <s v="United States"/>
    <s v="South"/>
    <x v="12"/>
    <s v="Hollywood"/>
    <n v="33021"/>
    <x v="52"/>
    <d v="2015-02-24T00:00:00"/>
    <x v="589"/>
    <n v="1"/>
    <n v="10.94"/>
    <n v="86085"/>
    <n v="9.6"/>
    <x v="0"/>
  </r>
  <r>
    <n v="2968"/>
    <s v="Miriam Bowman"/>
    <x v="3"/>
    <n v="0.04"/>
    <n v="150.97999999999999"/>
    <n v="16.010000000000002"/>
    <x v="0"/>
    <x v="0"/>
    <x v="0"/>
    <x v="0"/>
    <s v="Jumbo Box"/>
    <s v="Iceberg OfficeWorks 42&quot; Round Tables"/>
    <n v="0.7"/>
    <s v="United States"/>
    <s v="South"/>
    <x v="12"/>
    <s v="Hollywood"/>
    <n v="33021"/>
    <x v="52"/>
    <d v="2015-02-23T00:00:00"/>
    <x v="590"/>
    <n v="5"/>
    <n v="731.38"/>
    <n v="86085"/>
    <n v="150.94"/>
    <x v="0"/>
  </r>
  <r>
    <n v="2697"/>
    <s v="Ricky W Clements"/>
    <x v="0"/>
    <n v="0.04"/>
    <n v="1.74"/>
    <n v="4.08"/>
    <x v="1"/>
    <x v="3"/>
    <x v="0"/>
    <x v="11"/>
    <s v="Small Pack"/>
    <s v="Eldon Regeneration Recycled Desk Accessories, Smoke"/>
    <n v="0.53"/>
    <s v="United States"/>
    <s v="South"/>
    <x v="16"/>
    <s v="Vestavia Hills"/>
    <n v="35216"/>
    <x v="53"/>
    <d v="2015-02-25T00:00:00"/>
    <x v="591"/>
    <n v="16"/>
    <n v="29.08"/>
    <n v="87678"/>
    <n v="1.7"/>
    <x v="0"/>
  </r>
  <r>
    <n v="2697"/>
    <s v="Ricky W Clements"/>
    <x v="0"/>
    <n v="0.01"/>
    <n v="119.99"/>
    <n v="56.14"/>
    <x v="0"/>
    <x v="3"/>
    <x v="1"/>
    <x v="3"/>
    <s v="Jumbo Box"/>
    <s v="Hewlett-Packard 2600DN Business Color Inkjet Printer"/>
    <n v="0.39"/>
    <s v="United States"/>
    <s v="South"/>
    <x v="16"/>
    <s v="Vestavia Hills"/>
    <n v="35216"/>
    <x v="53"/>
    <d v="2015-02-24T00:00:00"/>
    <x v="592"/>
    <n v="21"/>
    <n v="2569.5700000000002"/>
    <n v="87678"/>
    <n v="119.97999999999999"/>
    <x v="0"/>
  </r>
  <r>
    <n v="2865"/>
    <s v="Roberta Mitchell"/>
    <x v="0"/>
    <n v="0.01"/>
    <n v="13.79"/>
    <n v="8.7799999999999994"/>
    <x v="1"/>
    <x v="3"/>
    <x v="0"/>
    <x v="11"/>
    <s v="Small Box"/>
    <s v="9-3/4 Diameter Round Wall Clock"/>
    <n v="0.43"/>
    <s v="United States"/>
    <s v="Central"/>
    <x v="18"/>
    <s v="Paris"/>
    <n v="75460"/>
    <x v="53"/>
    <d v="2015-02-25T00:00:00"/>
    <x v="593"/>
    <n v="4"/>
    <n v="56.68"/>
    <n v="90871"/>
    <n v="13.78"/>
    <x v="1"/>
  </r>
  <r>
    <n v="2865"/>
    <s v="Roberta Mitchell"/>
    <x v="0"/>
    <n v="0.04"/>
    <n v="33.29"/>
    <n v="8.74"/>
    <x v="1"/>
    <x v="3"/>
    <x v="2"/>
    <x v="6"/>
    <s v="Small Box"/>
    <s v="Fellowes Bases and Tops For Staxonsteel®/High-Stak® Systems"/>
    <n v="0.61"/>
    <s v="United States"/>
    <s v="Central"/>
    <x v="18"/>
    <s v="Paris"/>
    <n v="75460"/>
    <x v="53"/>
    <d v="2015-02-24T00:00:00"/>
    <x v="594"/>
    <n v="8"/>
    <n v="273.33999999999997"/>
    <n v="90871"/>
    <n v="33.25"/>
    <x v="1"/>
  </r>
  <r>
    <n v="508"/>
    <s v="Cameron Owens"/>
    <x v="1"/>
    <n v="0.01"/>
    <n v="20.98"/>
    <n v="53.03"/>
    <x v="0"/>
    <x v="3"/>
    <x v="2"/>
    <x v="6"/>
    <s v="Jumbo Drum"/>
    <s v="Tennsco Lockers, Gray"/>
    <n v="0.78"/>
    <s v="United States"/>
    <s v="South"/>
    <x v="32"/>
    <s v="Covington"/>
    <n v="41011"/>
    <x v="53"/>
    <d v="2015-02-23T00:00:00"/>
    <x v="595"/>
    <n v="5"/>
    <n v="123"/>
    <n v="87356"/>
    <n v="20.97"/>
    <x v="0"/>
  </r>
  <r>
    <n v="2892"/>
    <s v="Benjamin Porter"/>
    <x v="1"/>
    <n v="0.1"/>
    <n v="209.37"/>
    <n v="69"/>
    <x v="1"/>
    <x v="1"/>
    <x v="0"/>
    <x v="0"/>
    <s v="Large Box"/>
    <s v="Hon 2111 Invitation™ Series Corner Table"/>
    <n v="0.79"/>
    <s v="United States"/>
    <s v="Central"/>
    <x v="25"/>
    <s v="Livonia"/>
    <n v="48154"/>
    <x v="53"/>
    <d v="2015-02-25T00:00:00"/>
    <x v="596"/>
    <n v="11"/>
    <n v="2125.12"/>
    <n v="90011"/>
    <n v="209.27"/>
    <x v="1"/>
  </r>
  <r>
    <n v="2893"/>
    <s v="Kathryn Tate"/>
    <x v="1"/>
    <n v="7.0000000000000007E-2"/>
    <n v="4.9800000000000004"/>
    <n v="4.7"/>
    <x v="1"/>
    <x v="1"/>
    <x v="2"/>
    <x v="7"/>
    <s v="Small Box"/>
    <s v="Staples Copy Paper (20Lb. and 84 Bright)"/>
    <n v="0.38"/>
    <s v="United States"/>
    <s v="Central"/>
    <x v="25"/>
    <s v="Madison Heights"/>
    <n v="48071"/>
    <x v="53"/>
    <d v="2015-02-24T00:00:00"/>
    <x v="597"/>
    <n v="9"/>
    <n v="45.05"/>
    <n v="90011"/>
    <n v="4.91"/>
    <x v="1"/>
  </r>
  <r>
    <n v="247"/>
    <s v="Marshall Brandt Briggs"/>
    <x v="4"/>
    <n v="0.02"/>
    <n v="146.05000000000001"/>
    <n v="80.2"/>
    <x v="0"/>
    <x v="3"/>
    <x v="0"/>
    <x v="0"/>
    <s v="Jumbo Box"/>
    <s v="BPI Conference Tables"/>
    <n v="0.71"/>
    <s v="United States"/>
    <s v="South"/>
    <x v="34"/>
    <s v="Maryville"/>
    <n v="37804"/>
    <x v="53"/>
    <d v="2015-02-23T00:00:00"/>
    <x v="598"/>
    <n v="5"/>
    <n v="798.69"/>
    <n v="89139"/>
    <n v="146.03"/>
    <x v="0"/>
  </r>
  <r>
    <n v="247"/>
    <s v="Marshall Brandt Briggs"/>
    <x v="4"/>
    <n v="0.06"/>
    <n v="65.989999999999995"/>
    <n v="5.92"/>
    <x v="1"/>
    <x v="3"/>
    <x v="1"/>
    <x v="12"/>
    <s v="Small Box"/>
    <s v="252"/>
    <n v="0.55000000000000004"/>
    <s v="United States"/>
    <s v="South"/>
    <x v="34"/>
    <s v="Maryville"/>
    <n v="37804"/>
    <x v="53"/>
    <d v="2015-02-24T00:00:00"/>
    <x v="599"/>
    <n v="14"/>
    <n v="792.11"/>
    <n v="89139"/>
    <n v="65.929999999999993"/>
    <x v="0"/>
  </r>
  <r>
    <n v="1649"/>
    <s v="Roy Hardison"/>
    <x v="0"/>
    <n v="0.03"/>
    <n v="48.58"/>
    <n v="3.99"/>
    <x v="2"/>
    <x v="3"/>
    <x v="2"/>
    <x v="8"/>
    <s v="Small Box"/>
    <s v="Belkin Premiere Surge Master II 8-outlet surge protector"/>
    <n v="0.56000000000000005"/>
    <s v="United States"/>
    <s v="East"/>
    <x v="11"/>
    <s v="Woodmere"/>
    <n v="11598"/>
    <x v="54"/>
    <d v="2015-02-26T00:00:00"/>
    <x v="600"/>
    <n v="3"/>
    <n v="145.12"/>
    <n v="91041"/>
    <n v="48.55"/>
    <x v="3"/>
  </r>
  <r>
    <n v="1894"/>
    <s v="Maureen Herbert Hood"/>
    <x v="0"/>
    <n v="0"/>
    <n v="300.98"/>
    <n v="164.73"/>
    <x v="0"/>
    <x v="2"/>
    <x v="0"/>
    <x v="9"/>
    <s v="Jumbo Drum"/>
    <s v="Global Leather and Oak Executive Chair, Black"/>
    <n v="0.56000000000000005"/>
    <s v="United States"/>
    <s v="Central"/>
    <x v="30"/>
    <s v="Appleton"/>
    <n v="54915"/>
    <x v="54"/>
    <d v="2015-02-25T00:00:00"/>
    <x v="601"/>
    <n v="12"/>
    <n v="3845.35"/>
    <n v="91261"/>
    <n v="300.98"/>
    <x v="1"/>
  </r>
  <r>
    <n v="1894"/>
    <s v="Maureen Herbert Hood"/>
    <x v="0"/>
    <n v="0.09"/>
    <n v="2.94"/>
    <n v="0.96"/>
    <x v="1"/>
    <x v="2"/>
    <x v="2"/>
    <x v="2"/>
    <s v="Wrap Bag"/>
    <s v="Newell 343"/>
    <n v="0.57999999999999996"/>
    <s v="United States"/>
    <s v="Central"/>
    <x v="30"/>
    <s v="Appleton"/>
    <n v="54915"/>
    <x v="54"/>
    <d v="2015-02-26T00:00:00"/>
    <x v="602"/>
    <n v="1"/>
    <n v="3.77"/>
    <n v="91261"/>
    <n v="2.85"/>
    <x v="1"/>
  </r>
  <r>
    <n v="1919"/>
    <s v="Nathan Jenkins"/>
    <x v="1"/>
    <n v="0"/>
    <n v="195.99"/>
    <n v="8.99"/>
    <x v="1"/>
    <x v="2"/>
    <x v="1"/>
    <x v="12"/>
    <s v="Small Box"/>
    <s v="T28 WORLD"/>
    <n v="0.6"/>
    <s v="United States"/>
    <s v="South"/>
    <x v="1"/>
    <s v="Pine Bluff"/>
    <n v="71603"/>
    <x v="54"/>
    <d v="2015-02-25T00:00:00"/>
    <x v="603"/>
    <n v="5"/>
    <n v="882.93"/>
    <n v="85896"/>
    <n v="195.99"/>
    <x v="0"/>
  </r>
  <r>
    <n v="1127"/>
    <s v="Ray Grady"/>
    <x v="4"/>
    <n v="0.02"/>
    <n v="4.0599999999999996"/>
    <n v="6.89"/>
    <x v="1"/>
    <x v="1"/>
    <x v="2"/>
    <x v="8"/>
    <s v="Small Box"/>
    <s v="Eureka Disposable Bags for Sanitaire® Vibra Groomer I® Upright Vac"/>
    <n v="0.6"/>
    <s v="United States"/>
    <s v="Central"/>
    <x v="18"/>
    <s v="Eagle Pass"/>
    <n v="78852"/>
    <x v="54"/>
    <d v="2015-02-26T00:00:00"/>
    <x v="604"/>
    <n v="16"/>
    <n v="66.81"/>
    <n v="87221"/>
    <n v="4.04"/>
    <x v="1"/>
  </r>
  <r>
    <n v="961"/>
    <s v="Benjamin Chan"/>
    <x v="3"/>
    <n v="0.05"/>
    <n v="124.49"/>
    <n v="51.94"/>
    <x v="0"/>
    <x v="2"/>
    <x v="0"/>
    <x v="0"/>
    <s v="Jumbo Box"/>
    <s v="Bevis 36 x 72 Conference Tables"/>
    <n v="0.63"/>
    <s v="United States"/>
    <s v="West"/>
    <x v="8"/>
    <s v="Redwood City"/>
    <n v="94061"/>
    <x v="54"/>
    <d v="2015-02-24T00:00:00"/>
    <x v="605"/>
    <n v="1"/>
    <n v="120.12"/>
    <n v="89402"/>
    <n v="124.44"/>
    <x v="2"/>
  </r>
  <r>
    <n v="2398"/>
    <s v="Julian F Wolfe"/>
    <x v="3"/>
    <n v="0.03"/>
    <n v="7.64"/>
    <n v="5.83"/>
    <x v="1"/>
    <x v="3"/>
    <x v="2"/>
    <x v="7"/>
    <s v="Wrap Bag"/>
    <s v="Rediform Wirebound &quot;Phone Memo&quot; Message Book, 11 x 5-3/4"/>
    <n v="0.36"/>
    <s v="United States"/>
    <s v="Central"/>
    <x v="10"/>
    <s v="Hanover Park"/>
    <n v="60103"/>
    <x v="54"/>
    <d v="2015-02-26T00:00:00"/>
    <x v="606"/>
    <n v="12"/>
    <n v="96.86"/>
    <n v="86373"/>
    <n v="7.6099999999999994"/>
    <x v="1"/>
  </r>
  <r>
    <n v="1193"/>
    <s v="Louis Parrish"/>
    <x v="1"/>
    <n v="0.05"/>
    <n v="52.4"/>
    <n v="16.11"/>
    <x v="1"/>
    <x v="1"/>
    <x v="2"/>
    <x v="5"/>
    <s v="Small Box"/>
    <s v="Ibico Laser Imprintable Binding System Covers"/>
    <n v="0.39"/>
    <s v="United States"/>
    <s v="East"/>
    <x v="31"/>
    <s v="Washington"/>
    <n v="20016"/>
    <x v="55"/>
    <d v="2015-02-27T00:00:00"/>
    <x v="607"/>
    <n v="85"/>
    <n v="4556.63"/>
    <n v="29350"/>
    <n v="52.35"/>
    <x v="3"/>
  </r>
  <r>
    <n v="1193"/>
    <s v="Louis Parrish"/>
    <x v="1"/>
    <n v="0.05"/>
    <n v="36.549999999999997"/>
    <n v="13.89"/>
    <x v="2"/>
    <x v="1"/>
    <x v="2"/>
    <x v="2"/>
    <s v="Wrap Bag"/>
    <s v="Dixon Ticonderoga Core-Lock Colored Pencils, 48-Color Set"/>
    <n v="0.41"/>
    <s v="United States"/>
    <s v="East"/>
    <x v="31"/>
    <s v="Washington"/>
    <n v="20016"/>
    <x v="55"/>
    <d v="2015-02-26T00:00:00"/>
    <x v="608"/>
    <n v="83"/>
    <n v="2948.61"/>
    <n v="29350"/>
    <n v="36.5"/>
    <x v="3"/>
  </r>
  <r>
    <n v="1199"/>
    <s v="Edward Lamm"/>
    <x v="1"/>
    <n v="0.1"/>
    <n v="15.14"/>
    <n v="4.53"/>
    <x v="1"/>
    <x v="1"/>
    <x v="2"/>
    <x v="6"/>
    <s v="Small Box"/>
    <s v="Eldon® Gobal File Keepers"/>
    <n v="0.81"/>
    <s v="United States"/>
    <s v="East"/>
    <x v="47"/>
    <s v="Nashua"/>
    <n v="3060"/>
    <x v="55"/>
    <d v="2015-02-28T00:00:00"/>
    <x v="609"/>
    <n v="5"/>
    <n v="75.17"/>
    <n v="87585"/>
    <n v="15.040000000000001"/>
    <x v="3"/>
  </r>
  <r>
    <n v="1200"/>
    <s v="Beth English"/>
    <x v="1"/>
    <n v="0.05"/>
    <n v="52.4"/>
    <n v="16.11"/>
    <x v="1"/>
    <x v="1"/>
    <x v="2"/>
    <x v="5"/>
    <s v="Small Box"/>
    <s v="Ibico Laser Imprintable Binding System Covers"/>
    <n v="0.39"/>
    <s v="United States"/>
    <s v="East"/>
    <x v="33"/>
    <s v="Elmwood Park"/>
    <n v="7407"/>
    <x v="55"/>
    <d v="2015-02-27T00:00:00"/>
    <x v="610"/>
    <n v="21"/>
    <n v="1125.76"/>
    <n v="87585"/>
    <n v="52.35"/>
    <x v="3"/>
  </r>
  <r>
    <n v="1202"/>
    <s v="Faye Wolf"/>
    <x v="1"/>
    <n v="0.05"/>
    <n v="36.549999999999997"/>
    <n v="13.89"/>
    <x v="2"/>
    <x v="1"/>
    <x v="2"/>
    <x v="2"/>
    <s v="Wrap Bag"/>
    <s v="Dixon Ticonderoga Core-Lock Colored Pencils, 48-Color Set"/>
    <n v="0.41"/>
    <s v="United States"/>
    <s v="East"/>
    <x v="33"/>
    <s v="South Orange"/>
    <n v="7079"/>
    <x v="55"/>
    <d v="2015-02-26T00:00:00"/>
    <x v="611"/>
    <n v="21"/>
    <n v="746.03"/>
    <n v="87585"/>
    <n v="36.5"/>
    <x v="3"/>
  </r>
  <r>
    <n v="2361"/>
    <s v="Vincent Daniel"/>
    <x v="1"/>
    <n v="0.06"/>
    <n v="8.33"/>
    <n v="1.99"/>
    <x v="1"/>
    <x v="3"/>
    <x v="1"/>
    <x v="1"/>
    <s v="Small Pack"/>
    <s v="80 Minute Slim Jewel Case CD-R , 10/Pack - Staples"/>
    <n v="0.52"/>
    <s v="United States"/>
    <s v="South"/>
    <x v="12"/>
    <s v="Fruit Cove"/>
    <n v="32259"/>
    <x v="55"/>
    <d v="2015-02-26T00:00:00"/>
    <x v="612"/>
    <n v="1"/>
    <n v="8.49"/>
    <n v="88266"/>
    <n v="8.27"/>
    <x v="0"/>
  </r>
  <r>
    <n v="851"/>
    <s v="Helen H Heller"/>
    <x v="2"/>
    <n v="0.1"/>
    <n v="50.98"/>
    <n v="22.24"/>
    <x v="1"/>
    <x v="3"/>
    <x v="0"/>
    <x v="11"/>
    <s v="Large Box"/>
    <s v="Dana Fluorescent Magnifying Lamp, White, 36&quot;"/>
    <n v="0.55000000000000004"/>
    <s v="United States"/>
    <s v="West"/>
    <x v="8"/>
    <s v="Hacienda Heights"/>
    <n v="91745"/>
    <x v="55"/>
    <d v="2015-02-27T00:00:00"/>
    <x v="613"/>
    <n v="6"/>
    <n v="300.63"/>
    <n v="88568"/>
    <n v="50.879999999999995"/>
    <x v="2"/>
  </r>
  <r>
    <n v="2980"/>
    <s v="Joanna Kenney"/>
    <x v="4"/>
    <n v="7.0000000000000007E-2"/>
    <n v="2.61"/>
    <n v="0.5"/>
    <x v="1"/>
    <x v="3"/>
    <x v="2"/>
    <x v="13"/>
    <s v="Small Box"/>
    <s v="Avery 494"/>
    <n v="0.39"/>
    <s v="United States"/>
    <s v="East"/>
    <x v="27"/>
    <s v="Sandusky"/>
    <n v="44870"/>
    <x v="55"/>
    <d v="2015-02-27T00:00:00"/>
    <x v="614"/>
    <n v="6"/>
    <n v="15.65"/>
    <n v="86547"/>
    <n v="2.54"/>
    <x v="3"/>
  </r>
  <r>
    <n v="868"/>
    <s v="Sharon Ellis"/>
    <x v="3"/>
    <n v="0.04"/>
    <n v="29.18"/>
    <n v="8.5500000000000007"/>
    <x v="2"/>
    <x v="3"/>
    <x v="0"/>
    <x v="11"/>
    <s v="Small Box"/>
    <s v="Deflect-o SuperTray™ Unbreakable Stackable Tray, Letter, Black"/>
    <n v="0.42"/>
    <s v="United States"/>
    <s v="Central"/>
    <x v="7"/>
    <s v="Shoreview"/>
    <n v="55126"/>
    <x v="55"/>
    <d v="2015-02-27T00:00:00"/>
    <x v="615"/>
    <n v="10"/>
    <n v="292.37"/>
    <n v="91194"/>
    <n v="29.14"/>
    <x v="1"/>
  </r>
  <r>
    <n v="868"/>
    <s v="Sharon Ellis"/>
    <x v="3"/>
    <n v="0"/>
    <n v="80.98"/>
    <n v="35"/>
    <x v="1"/>
    <x v="3"/>
    <x v="2"/>
    <x v="6"/>
    <s v="Large Box"/>
    <s v="Carina 42&quot;Hx23 3/4&quot;W Media Storage Unit"/>
    <n v="0.83"/>
    <s v="United States"/>
    <s v="Central"/>
    <x v="7"/>
    <s v="Shoreview"/>
    <n v="55126"/>
    <x v="55"/>
    <d v="2015-02-27T00:00:00"/>
    <x v="616"/>
    <n v="8"/>
    <n v="682.79"/>
    <n v="91194"/>
    <n v="80.98"/>
    <x v="1"/>
  </r>
  <r>
    <n v="907"/>
    <s v="Rachel Casey"/>
    <x v="0"/>
    <n v="0.09"/>
    <n v="35.99"/>
    <n v="5.99"/>
    <x v="1"/>
    <x v="2"/>
    <x v="1"/>
    <x v="12"/>
    <s v="Wrap Bag"/>
    <s v="Accessory41"/>
    <n v="0.38"/>
    <s v="United States"/>
    <s v="South"/>
    <x v="32"/>
    <s v="Henderson"/>
    <n v="42420"/>
    <x v="56"/>
    <d v="2015-02-27T00:00:00"/>
    <x v="617"/>
    <n v="5"/>
    <n v="151.6"/>
    <n v="86459"/>
    <n v="35.9"/>
    <x v="0"/>
  </r>
  <r>
    <n v="1639"/>
    <s v="Marvin Rollins"/>
    <x v="0"/>
    <n v="0.08"/>
    <n v="55.48"/>
    <n v="6.79"/>
    <x v="1"/>
    <x v="2"/>
    <x v="2"/>
    <x v="7"/>
    <s v="Small Box"/>
    <s v="Eaton Premium Continuous-Feed Paper, 25% Cotton, Letter Size, White, 1000 Shts/Box"/>
    <n v="0.37"/>
    <s v="United States"/>
    <s v="East"/>
    <x v="22"/>
    <s v="Stamford"/>
    <n v="6901"/>
    <x v="56"/>
    <d v="2015-02-28T00:00:00"/>
    <x v="618"/>
    <n v="4"/>
    <n v="214.14"/>
    <n v="89705"/>
    <n v="55.4"/>
    <x v="3"/>
  </r>
  <r>
    <n v="2114"/>
    <s v="Paige Mason"/>
    <x v="0"/>
    <n v="7.0000000000000007E-2"/>
    <n v="226.67"/>
    <n v="28.16"/>
    <x v="0"/>
    <x v="3"/>
    <x v="0"/>
    <x v="9"/>
    <s v="Jumbo Drum"/>
    <s v="Hon GuestStacker Chair"/>
    <n v="0.59"/>
    <s v="United States"/>
    <s v="South"/>
    <x v="21"/>
    <s v="Norfolk"/>
    <n v="23518"/>
    <x v="56"/>
    <d v="2015-02-27T00:00:00"/>
    <x v="619"/>
    <n v="1"/>
    <n v="255.83"/>
    <n v="88405"/>
    <n v="226.6"/>
    <x v="0"/>
  </r>
  <r>
    <n v="2114"/>
    <s v="Paige Mason"/>
    <x v="0"/>
    <n v="0.08"/>
    <n v="20.98"/>
    <n v="53.03"/>
    <x v="0"/>
    <x v="3"/>
    <x v="2"/>
    <x v="6"/>
    <s v="Jumbo Drum"/>
    <s v="Tennsco Lockers, Gray"/>
    <n v="0.78"/>
    <s v="United States"/>
    <s v="South"/>
    <x v="21"/>
    <s v="Norfolk"/>
    <n v="23518"/>
    <x v="56"/>
    <d v="2015-02-28T00:00:00"/>
    <x v="620"/>
    <n v="20"/>
    <n v="421.18"/>
    <n v="88405"/>
    <n v="20.900000000000002"/>
    <x v="0"/>
  </r>
  <r>
    <n v="2979"/>
    <s v="Lloyd Dolan"/>
    <x v="0"/>
    <n v="0.02"/>
    <n v="5.34"/>
    <n v="2.99"/>
    <x v="1"/>
    <x v="3"/>
    <x v="2"/>
    <x v="5"/>
    <s v="Small Box"/>
    <s v="Wilson Jones 14 Line Acrylic Coated Pressboard Data Binders"/>
    <n v="0.38"/>
    <s v="United States"/>
    <s v="Central"/>
    <x v="39"/>
    <s v="Dickinson"/>
    <n v="58601"/>
    <x v="56"/>
    <d v="2015-02-28T00:00:00"/>
    <x v="621"/>
    <n v="6"/>
    <n v="34.729999999999997"/>
    <n v="86545"/>
    <n v="5.32"/>
    <x v="1"/>
  </r>
  <r>
    <n v="2979"/>
    <s v="Lloyd Dolan"/>
    <x v="0"/>
    <n v="0.03"/>
    <n v="40.98"/>
    <n v="7.47"/>
    <x v="1"/>
    <x v="3"/>
    <x v="2"/>
    <x v="5"/>
    <s v="Small Box"/>
    <s v="Wilson Jones Ledger-Size, Piano-Hinge Binder, 2&quot;, Blue"/>
    <n v="0.37"/>
    <s v="United States"/>
    <s v="Central"/>
    <x v="39"/>
    <s v="Dickinson"/>
    <n v="58601"/>
    <x v="56"/>
    <d v="2015-02-27T00:00:00"/>
    <x v="622"/>
    <n v="6"/>
    <n v="247.53"/>
    <n v="86545"/>
    <n v="40.949999999999996"/>
    <x v="1"/>
  </r>
  <r>
    <n v="573"/>
    <s v="Vanessa Winstead"/>
    <x v="1"/>
    <n v="0.08"/>
    <n v="415.88"/>
    <n v="11.37"/>
    <x v="1"/>
    <x v="3"/>
    <x v="2"/>
    <x v="6"/>
    <s v="Small Box"/>
    <s v="Deluxe Rollaway Locking File with Drawer"/>
    <n v="0.56999999999999995"/>
    <s v="United States"/>
    <s v="Central"/>
    <x v="10"/>
    <s v="Pekin"/>
    <n v="61554"/>
    <x v="56"/>
    <d v="2015-02-27T00:00:00"/>
    <x v="623"/>
    <n v="1"/>
    <n v="405.57"/>
    <n v="86556"/>
    <n v="415.8"/>
    <x v="1"/>
  </r>
  <r>
    <n v="1665"/>
    <s v="Elsie Pridgen"/>
    <x v="1"/>
    <n v="0.1"/>
    <n v="3.6"/>
    <n v="2.2000000000000002"/>
    <x v="1"/>
    <x v="1"/>
    <x v="2"/>
    <x v="7"/>
    <s v="Wrap Bag"/>
    <s v="Telephone Message Books with Fax/Mobile Section, 4 1/4&quot; x 6&quot;"/>
    <n v="0.39"/>
    <s v="United States"/>
    <s v="West"/>
    <x v="8"/>
    <s v="Laguna Hills"/>
    <n v="92653"/>
    <x v="56"/>
    <d v="2015-02-27T00:00:00"/>
    <x v="624"/>
    <n v="2"/>
    <n v="6.97"/>
    <n v="90678"/>
    <n v="3.5"/>
    <x v="2"/>
  </r>
  <r>
    <n v="865"/>
    <s v="Dana Burgess"/>
    <x v="2"/>
    <n v="0.04"/>
    <n v="6.48"/>
    <n v="5.16"/>
    <x v="2"/>
    <x v="3"/>
    <x v="2"/>
    <x v="7"/>
    <s v="Small Box"/>
    <s v="Xerox 1985"/>
    <n v="0.37"/>
    <s v="United States"/>
    <s v="Central"/>
    <x v="2"/>
    <s v="East Chicago"/>
    <n v="46312"/>
    <x v="56"/>
    <d v="2015-03-02T00:00:00"/>
    <x v="625"/>
    <n v="12"/>
    <n v="86.79"/>
    <n v="90675"/>
    <n v="6.44"/>
    <x v="1"/>
  </r>
  <r>
    <n v="621"/>
    <s v="Heather Stern"/>
    <x v="4"/>
    <n v="0.1"/>
    <n v="6.88"/>
    <n v="2"/>
    <x v="1"/>
    <x v="2"/>
    <x v="2"/>
    <x v="7"/>
    <s v="Wrap Bag"/>
    <s v="Adams Phone Message Book, 200 Message Capacity, 8 1/16” x 11”"/>
    <n v="0.39"/>
    <s v="United States"/>
    <s v="East"/>
    <x v="22"/>
    <s v="Newington"/>
    <n v="6111"/>
    <x v="56"/>
    <d v="2015-02-27T00:00:00"/>
    <x v="626"/>
    <n v="5"/>
    <n v="31.46"/>
    <n v="91432"/>
    <n v="6.78"/>
    <x v="3"/>
  </r>
  <r>
    <n v="622"/>
    <s v="Hazel Khan"/>
    <x v="4"/>
    <n v="0.06"/>
    <n v="195.99"/>
    <n v="8.99"/>
    <x v="1"/>
    <x v="2"/>
    <x v="1"/>
    <x v="12"/>
    <s v="Small Box"/>
    <s v="T28 WORLD"/>
    <n v="0.6"/>
    <s v="United States"/>
    <s v="East"/>
    <x v="29"/>
    <s v="Auburn"/>
    <n v="4210"/>
    <x v="56"/>
    <d v="2015-02-28T00:00:00"/>
    <x v="627"/>
    <n v="6"/>
    <n v="948.97"/>
    <n v="91432"/>
    <n v="195.93"/>
    <x v="3"/>
  </r>
  <r>
    <n v="3063"/>
    <s v="Ann Steele"/>
    <x v="4"/>
    <n v="7.0000000000000007E-2"/>
    <n v="8.33"/>
    <n v="1.99"/>
    <x v="1"/>
    <x v="1"/>
    <x v="1"/>
    <x v="1"/>
    <s v="Small Pack"/>
    <s v="80 Minute Slim Jewel Case CD-R , 10/Pack - Staples"/>
    <n v="0.52"/>
    <s v="United States"/>
    <s v="West"/>
    <x v="4"/>
    <s v="Kirkland"/>
    <n v="98034"/>
    <x v="56"/>
    <d v="2015-02-28T00:00:00"/>
    <x v="628"/>
    <n v="6"/>
    <n v="50.28"/>
    <n v="88447"/>
    <n v="8.26"/>
    <x v="2"/>
  </r>
  <r>
    <n v="3063"/>
    <s v="Ann Steele"/>
    <x v="4"/>
    <n v="0.03"/>
    <n v="499.99"/>
    <n v="24.49"/>
    <x v="1"/>
    <x v="1"/>
    <x v="1"/>
    <x v="4"/>
    <s v="Large Box"/>
    <s v="Sharp AL-1530CS Digital Copier"/>
    <n v="0.36"/>
    <s v="United States"/>
    <s v="West"/>
    <x v="4"/>
    <s v="Kirkland"/>
    <n v="98034"/>
    <x v="56"/>
    <d v="2015-02-27T00:00:00"/>
    <x v="629"/>
    <n v="5"/>
    <n v="2570.4499999999998"/>
    <n v="88447"/>
    <n v="499.96000000000004"/>
    <x v="2"/>
  </r>
  <r>
    <n v="1916"/>
    <s v="Marcia Feldman"/>
    <x v="0"/>
    <n v="0.03"/>
    <n v="11.99"/>
    <n v="5.99"/>
    <x v="1"/>
    <x v="2"/>
    <x v="1"/>
    <x v="3"/>
    <s v="Medium Box"/>
    <s v="TI 30X Scientific Calculator"/>
    <n v="0.36"/>
    <s v="United States"/>
    <s v="South"/>
    <x v="1"/>
    <s v="Little Rock"/>
    <n v="72209"/>
    <x v="57"/>
    <d v="2015-02-28T00:00:00"/>
    <x v="630"/>
    <n v="7"/>
    <n v="83.72"/>
    <n v="85893"/>
    <n v="11.96"/>
    <x v="0"/>
  </r>
  <r>
    <n v="1005"/>
    <s v="Lloyd Dickson"/>
    <x v="1"/>
    <n v="0.02"/>
    <n v="40.99"/>
    <n v="17.48"/>
    <x v="1"/>
    <x v="0"/>
    <x v="2"/>
    <x v="7"/>
    <s v="Small Box"/>
    <s v="Xerox 1893"/>
    <n v="0.36"/>
    <s v="United States"/>
    <s v="Central"/>
    <x v="10"/>
    <s v="Buffalo Grove"/>
    <n v="60089"/>
    <x v="57"/>
    <d v="2015-02-28T00:00:00"/>
    <x v="631"/>
    <n v="23"/>
    <n v="950.43"/>
    <n v="90044"/>
    <n v="40.97"/>
    <x v="1"/>
  </r>
  <r>
    <n v="1044"/>
    <s v="Erin Ballard"/>
    <x v="1"/>
    <n v="0"/>
    <n v="6.68"/>
    <n v="5.66"/>
    <x v="1"/>
    <x v="2"/>
    <x v="2"/>
    <x v="7"/>
    <s v="Small Box"/>
    <s v="Xerox 1923"/>
    <n v="0.37"/>
    <s v="United States"/>
    <s v="West"/>
    <x v="8"/>
    <s v="Los Angeles"/>
    <n v="90004"/>
    <x v="57"/>
    <d v="2015-02-28T00:00:00"/>
    <x v="632"/>
    <n v="90"/>
    <n v="617.4"/>
    <n v="47813"/>
    <n v="6.68"/>
    <x v="2"/>
  </r>
  <r>
    <n v="1047"/>
    <s v="Gayle Pearson"/>
    <x v="1"/>
    <n v="0"/>
    <n v="6.68"/>
    <n v="5.66"/>
    <x v="1"/>
    <x v="2"/>
    <x v="2"/>
    <x v="7"/>
    <s v="Small Box"/>
    <s v="Xerox 1923"/>
    <n v="0.37"/>
    <s v="United States"/>
    <s v="East"/>
    <x v="35"/>
    <s v="Boston"/>
    <n v="2109"/>
    <x v="57"/>
    <d v="2015-02-28T00:00:00"/>
    <x v="633"/>
    <n v="23"/>
    <n v="157.78"/>
    <n v="89389"/>
    <n v="6.68"/>
    <x v="3"/>
  </r>
  <r>
    <n v="751"/>
    <s v="David Wrenn"/>
    <x v="2"/>
    <n v="0.06"/>
    <n v="130.97999999999999"/>
    <n v="54.74"/>
    <x v="0"/>
    <x v="3"/>
    <x v="0"/>
    <x v="10"/>
    <s v="Jumbo Box"/>
    <s v="O'Sullivan Elevations Bookcase, Cherry Finish"/>
    <n v="0.69"/>
    <s v="United States"/>
    <s v="South"/>
    <x v="32"/>
    <s v="Georgetown"/>
    <n v="40324"/>
    <x v="57"/>
    <d v="2015-03-06T00:00:00"/>
    <x v="634"/>
    <n v="3"/>
    <n v="411.64"/>
    <n v="91201"/>
    <n v="130.91999999999999"/>
    <x v="0"/>
  </r>
  <r>
    <n v="1754"/>
    <s v="Nelson Hong"/>
    <x v="2"/>
    <n v="0.04"/>
    <n v="8.5"/>
    <n v="1.99"/>
    <x v="1"/>
    <x v="1"/>
    <x v="1"/>
    <x v="1"/>
    <s v="Small Pack"/>
    <s v="Hewlett-Packard 4.7GB DVD+R Discs"/>
    <n v="0.49"/>
    <s v="United States"/>
    <s v="West"/>
    <x v="8"/>
    <s v="Torrance"/>
    <n v="90503"/>
    <x v="57"/>
    <d v="2015-02-28T00:00:00"/>
    <x v="635"/>
    <n v="14"/>
    <n v="118.57"/>
    <n v="90178"/>
    <n v="8.4600000000000009"/>
    <x v="2"/>
  </r>
  <r>
    <n v="1754"/>
    <s v="Nelson Hong"/>
    <x v="2"/>
    <n v="0.1"/>
    <n v="15.99"/>
    <n v="9.4"/>
    <x v="1"/>
    <x v="1"/>
    <x v="1"/>
    <x v="3"/>
    <s v="Small Box"/>
    <s v="AT&amp;T Black Trimline Phone, Model 210"/>
    <n v="0.49"/>
    <s v="United States"/>
    <s v="West"/>
    <x v="8"/>
    <s v="Torrance"/>
    <n v="90503"/>
    <x v="57"/>
    <d v="2015-02-27T00:00:00"/>
    <x v="636"/>
    <n v="5"/>
    <n v="79.47"/>
    <n v="90178"/>
    <n v="15.89"/>
    <x v="2"/>
  </r>
  <r>
    <n v="1754"/>
    <s v="Nelson Hong"/>
    <x v="2"/>
    <n v="0.09"/>
    <n v="95.99"/>
    <n v="8.99"/>
    <x v="1"/>
    <x v="1"/>
    <x v="1"/>
    <x v="12"/>
    <s v="Small Box"/>
    <s v="600 Series Flip"/>
    <n v="0.56999999999999995"/>
    <s v="United States"/>
    <s v="West"/>
    <x v="8"/>
    <s v="Torrance"/>
    <n v="90503"/>
    <x v="57"/>
    <d v="2015-03-03T00:00:00"/>
    <x v="637"/>
    <n v="8"/>
    <n v="627.28"/>
    <n v="90178"/>
    <n v="95.899999999999991"/>
    <x v="2"/>
  </r>
  <r>
    <n v="2466"/>
    <s v="Gilbert Godfrey"/>
    <x v="4"/>
    <n v="0.04"/>
    <n v="2.08"/>
    <n v="1.49"/>
    <x v="1"/>
    <x v="3"/>
    <x v="2"/>
    <x v="5"/>
    <s v="Small Box"/>
    <s v="Economy Binders"/>
    <n v="0.36"/>
    <s v="United States"/>
    <s v="Central"/>
    <x v="25"/>
    <s v="Sault Sainte Marie"/>
    <n v="49783"/>
    <x v="57"/>
    <d v="2015-02-28T00:00:00"/>
    <x v="638"/>
    <n v="7"/>
    <n v="14.77"/>
    <n v="88136"/>
    <n v="2.04"/>
    <x v="1"/>
  </r>
  <r>
    <n v="2466"/>
    <s v="Gilbert Godfrey"/>
    <x v="4"/>
    <n v="0.02"/>
    <n v="53.98"/>
    <n v="5.5"/>
    <x v="2"/>
    <x v="3"/>
    <x v="1"/>
    <x v="1"/>
    <s v="Small Box"/>
    <s v="Nu-Form 106-Key Ergonomic Keyboard w/ Touchpad"/>
    <n v="0.62"/>
    <s v="United States"/>
    <s v="Central"/>
    <x v="25"/>
    <s v="Sault Sainte Marie"/>
    <n v="49783"/>
    <x v="57"/>
    <d v="2015-02-28T00:00:00"/>
    <x v="639"/>
    <n v="8"/>
    <n v="438.33"/>
    <n v="88136"/>
    <n v="53.959999999999994"/>
    <x v="1"/>
  </r>
  <r>
    <n v="2466"/>
    <s v="Gilbert Godfrey"/>
    <x v="4"/>
    <n v="0.05"/>
    <n v="4.9800000000000004"/>
    <n v="5.0199999999999996"/>
    <x v="1"/>
    <x v="3"/>
    <x v="2"/>
    <x v="7"/>
    <s v="Small Box"/>
    <s v="Xerox 1989"/>
    <n v="0.38"/>
    <s v="United States"/>
    <s v="Central"/>
    <x v="25"/>
    <s v="Sault Sainte Marie"/>
    <n v="49783"/>
    <x v="57"/>
    <d v="2015-02-27T00:00:00"/>
    <x v="640"/>
    <n v="7"/>
    <n v="38.11"/>
    <n v="88136"/>
    <n v="4.9300000000000006"/>
    <x v="1"/>
  </r>
  <r>
    <n v="972"/>
    <s v="Gregory Holden"/>
    <x v="2"/>
    <n v="0.03"/>
    <n v="284.98"/>
    <n v="69.55"/>
    <x v="0"/>
    <x v="3"/>
    <x v="0"/>
    <x v="9"/>
    <s v="Jumbo Drum"/>
    <s v="Global Commerce™ Series High-Back Swivel/Tilt Chairs"/>
    <n v="0.6"/>
    <s v="United States"/>
    <s v="West"/>
    <x v="8"/>
    <s v="Riverside"/>
    <n v="92503"/>
    <x v="58"/>
    <d v="2015-03-05T00:00:00"/>
    <x v="641"/>
    <n v="2"/>
    <n v="619.38"/>
    <n v="87259"/>
    <n v="284.95000000000005"/>
    <x v="2"/>
  </r>
  <r>
    <n v="972"/>
    <s v="Gregory Holden"/>
    <x v="2"/>
    <n v="0"/>
    <n v="12.99"/>
    <n v="14.37"/>
    <x v="1"/>
    <x v="3"/>
    <x v="0"/>
    <x v="11"/>
    <s v="Large Box"/>
    <s v="Tensor &quot;Hersey Kiss&quot; Styled Floor Lamp"/>
    <n v="0.73"/>
    <s v="United States"/>
    <s v="West"/>
    <x v="8"/>
    <s v="Riverside"/>
    <n v="92503"/>
    <x v="58"/>
    <d v="2015-02-28T00:00:00"/>
    <x v="642"/>
    <n v="1"/>
    <n v="18.690000000000001"/>
    <n v="87259"/>
    <n v="12.99"/>
    <x v="2"/>
  </r>
  <r>
    <n v="2220"/>
    <s v="Jennifer Stanton"/>
    <x v="2"/>
    <n v="0.09"/>
    <n v="14.2"/>
    <n v="5.3"/>
    <x v="1"/>
    <x v="1"/>
    <x v="0"/>
    <x v="11"/>
    <s v="Wrap Bag"/>
    <s v="Coloredge Poster Frame"/>
    <n v="0.46"/>
    <s v="United States"/>
    <s v="South"/>
    <x v="12"/>
    <s v="Winter Garden"/>
    <n v="34787"/>
    <x v="58"/>
    <d v="2015-03-01T00:00:00"/>
    <x v="643"/>
    <n v="4"/>
    <n v="55.08"/>
    <n v="91036"/>
    <n v="14.11"/>
    <x v="0"/>
  </r>
  <r>
    <n v="3075"/>
    <s v="Gordon Brandt"/>
    <x v="2"/>
    <n v="0.06"/>
    <n v="19.23"/>
    <n v="6.15"/>
    <x v="1"/>
    <x v="3"/>
    <x v="0"/>
    <x v="11"/>
    <s v="Small Pack"/>
    <s v="Executive Impressions 13&quot; Clairmont Wall Clock"/>
    <n v="0.44"/>
    <s v="United States"/>
    <s v="West"/>
    <x v="8"/>
    <s v="Los Angeles"/>
    <n v="90061"/>
    <x v="58"/>
    <d v="2015-02-28T00:00:00"/>
    <x v="644"/>
    <n v="4"/>
    <n v="84.6"/>
    <n v="14756"/>
    <n v="19.170000000000002"/>
    <x v="2"/>
  </r>
  <r>
    <n v="3098"/>
    <s v="Lorraine Boykin"/>
    <x v="2"/>
    <n v="0.06"/>
    <n v="2.89"/>
    <n v="0.5"/>
    <x v="1"/>
    <x v="1"/>
    <x v="2"/>
    <x v="13"/>
    <s v="Small Box"/>
    <s v="Avery 498"/>
    <n v="0.38"/>
    <s v="United States"/>
    <s v="East"/>
    <x v="11"/>
    <s v="Shirley"/>
    <n v="11967"/>
    <x v="58"/>
    <d v="2015-02-28T00:00:00"/>
    <x v="645"/>
    <n v="5"/>
    <n v="13.93"/>
    <n v="89316"/>
    <n v="2.83"/>
    <x v="3"/>
  </r>
  <r>
    <n v="3355"/>
    <s v="Glenda Simon"/>
    <x v="2"/>
    <n v="0.1"/>
    <n v="120.98"/>
    <n v="9.07"/>
    <x v="1"/>
    <x v="3"/>
    <x v="2"/>
    <x v="5"/>
    <s v="Small Box"/>
    <s v="GBC VeloBinder Electric Binding Machine"/>
    <n v="0.35"/>
    <s v="United States"/>
    <s v="West"/>
    <x v="8"/>
    <s v="Camarillo"/>
    <n v="93010"/>
    <x v="58"/>
    <d v="2015-03-09T00:00:00"/>
    <x v="646"/>
    <n v="5"/>
    <n v="549.85"/>
    <n v="88587"/>
    <n v="120.88000000000001"/>
    <x v="2"/>
  </r>
  <r>
    <n v="3355"/>
    <s v="Glenda Simon"/>
    <x v="2"/>
    <n v="0.08"/>
    <n v="8.32"/>
    <n v="2.38"/>
    <x v="2"/>
    <x v="3"/>
    <x v="1"/>
    <x v="1"/>
    <s v="Small Pack"/>
    <s v="Imation 3.5 IBM Formatted Diskettes, 10/Box"/>
    <n v="0.74"/>
    <s v="United States"/>
    <s v="West"/>
    <x v="8"/>
    <s v="Camarillo"/>
    <n v="93010"/>
    <x v="58"/>
    <d v="2015-03-04T00:00:00"/>
    <x v="647"/>
    <n v="6"/>
    <n v="48.99"/>
    <n v="88587"/>
    <n v="8.24"/>
    <x v="2"/>
  </r>
  <r>
    <n v="3355"/>
    <s v="Glenda Simon"/>
    <x v="2"/>
    <n v="0.1"/>
    <n v="125.99"/>
    <n v="4.2"/>
    <x v="1"/>
    <x v="3"/>
    <x v="1"/>
    <x v="12"/>
    <s v="Small Box"/>
    <s v="V3682"/>
    <n v="0.59"/>
    <s v="United States"/>
    <s v="West"/>
    <x v="8"/>
    <s v="Camarillo"/>
    <n v="93010"/>
    <x v="58"/>
    <d v="2015-02-28T00:00:00"/>
    <x v="648"/>
    <n v="7"/>
    <n v="681.42"/>
    <n v="88587"/>
    <n v="125.89"/>
    <x v="2"/>
  </r>
  <r>
    <n v="2587"/>
    <s v="Eugene H Walsh"/>
    <x v="4"/>
    <n v="0.01"/>
    <n v="6.48"/>
    <n v="6.57"/>
    <x v="2"/>
    <x v="2"/>
    <x v="2"/>
    <x v="7"/>
    <s v="Small Box"/>
    <s v="Xerox 20"/>
    <n v="0.37"/>
    <s v="United States"/>
    <s v="Central"/>
    <x v="30"/>
    <s v="Manitowoc"/>
    <n v="54220"/>
    <x v="58"/>
    <d v="2015-02-28T00:00:00"/>
    <x v="649"/>
    <n v="18"/>
    <n v="127.83"/>
    <n v="91166"/>
    <n v="6.4700000000000006"/>
    <x v="1"/>
  </r>
  <r>
    <n v="2861"/>
    <s v="Dwight Robinson"/>
    <x v="4"/>
    <n v="0.05"/>
    <n v="20.99"/>
    <n v="4.8099999999999996"/>
    <x v="1"/>
    <x v="3"/>
    <x v="1"/>
    <x v="12"/>
    <s v="Medium Box"/>
    <s v="1726 Digital Answering Machine"/>
    <n v="0.57999999999999996"/>
    <s v="United States"/>
    <s v="Central"/>
    <x v="38"/>
    <s v="Hays"/>
    <n v="67601"/>
    <x v="58"/>
    <d v="2015-02-28T00:00:00"/>
    <x v="650"/>
    <n v="11"/>
    <n v="199.43"/>
    <n v="88280"/>
    <n v="20.939999999999998"/>
    <x v="1"/>
  </r>
  <r>
    <n v="2923"/>
    <s v="Lynne Griffith"/>
    <x v="4"/>
    <n v="0"/>
    <n v="6.37"/>
    <n v="5.19"/>
    <x v="1"/>
    <x v="1"/>
    <x v="2"/>
    <x v="5"/>
    <s v="Small Box"/>
    <s v="C-Line Peel &amp; Stick Add-On Filing Pockets, 8-3/4 x 5-1/8, 10/Pack"/>
    <n v="0.38"/>
    <s v="United States"/>
    <s v="East"/>
    <x v="36"/>
    <s v="Hagerstown"/>
    <n v="21740"/>
    <x v="58"/>
    <d v="2015-03-02T00:00:00"/>
    <x v="651"/>
    <n v="15"/>
    <n v="99.75"/>
    <n v="86592"/>
    <n v="6.37"/>
    <x v="3"/>
  </r>
  <r>
    <n v="3151"/>
    <s v="Glenda Hunter"/>
    <x v="4"/>
    <n v="0.04"/>
    <n v="17.239999999999998"/>
    <n v="3.26"/>
    <x v="1"/>
    <x v="2"/>
    <x v="2"/>
    <x v="16"/>
    <s v="Small Pack"/>
    <s v="Fiskars 8&quot; Scissors, 2/Pack"/>
    <n v="0.56000000000000005"/>
    <s v="United States"/>
    <s v="West"/>
    <x v="8"/>
    <s v="Twentynine Palms"/>
    <n v="92277"/>
    <x v="58"/>
    <d v="2015-02-28T00:00:00"/>
    <x v="652"/>
    <n v="7"/>
    <n v="119.6"/>
    <n v="88546"/>
    <n v="17.2"/>
    <x v="2"/>
  </r>
  <r>
    <n v="719"/>
    <s v="Stephen Lam"/>
    <x v="3"/>
    <n v="0"/>
    <n v="8.5"/>
    <n v="1.99"/>
    <x v="1"/>
    <x v="3"/>
    <x v="1"/>
    <x v="1"/>
    <s v="Small Pack"/>
    <s v="Hewlett-Packard 4.7GB DVD+R Discs"/>
    <n v="0.49"/>
    <s v="United States"/>
    <s v="West"/>
    <x v="26"/>
    <s v="Pahrump"/>
    <n v="89041"/>
    <x v="58"/>
    <d v="2015-03-02T00:00:00"/>
    <x v="653"/>
    <n v="14"/>
    <n v="122.25"/>
    <n v="89344"/>
    <n v="8.5"/>
    <x v="2"/>
  </r>
  <r>
    <n v="719"/>
    <s v="Stephen Lam"/>
    <x v="3"/>
    <n v="0.03"/>
    <n v="95.43"/>
    <n v="19.989999999999998"/>
    <x v="1"/>
    <x v="3"/>
    <x v="2"/>
    <x v="6"/>
    <s v="Small Box"/>
    <s v="Fellowes Stor/Drawer® Steel Plus™ Storage Drawers"/>
    <n v="0.79"/>
    <s v="United States"/>
    <s v="West"/>
    <x v="26"/>
    <s v="Pahrump"/>
    <n v="89041"/>
    <x v="58"/>
    <d v="2015-03-02T00:00:00"/>
    <x v="654"/>
    <n v="2"/>
    <n v="206.09"/>
    <n v="89344"/>
    <n v="95.4"/>
    <x v="2"/>
  </r>
  <r>
    <n v="1482"/>
    <s v="Michael Tanner"/>
    <x v="3"/>
    <n v="0.05"/>
    <n v="9.65"/>
    <n v="6.22"/>
    <x v="1"/>
    <x v="3"/>
    <x v="0"/>
    <x v="11"/>
    <s v="Small Box"/>
    <s v="Eldon Expressions™ Desk Accessory, Wood Pencil Holder, Oak"/>
    <n v="0.55000000000000004"/>
    <s v="United States"/>
    <s v="Central"/>
    <x v="25"/>
    <s v="Bay City"/>
    <n v="48708"/>
    <x v="58"/>
    <d v="2015-02-28T00:00:00"/>
    <x v="655"/>
    <n v="15"/>
    <n v="151.34"/>
    <n v="91363"/>
    <n v="9.6"/>
    <x v="1"/>
  </r>
  <r>
    <n v="2908"/>
    <s v="Robyn Lyon"/>
    <x v="3"/>
    <n v="0.05"/>
    <n v="34.979999999999997"/>
    <n v="7.53"/>
    <x v="2"/>
    <x v="2"/>
    <x v="1"/>
    <x v="1"/>
    <s v="Small Box"/>
    <s v="Fellowes EZ Multi-Media Keyboard"/>
    <n v="0.76"/>
    <s v="United States"/>
    <s v="East"/>
    <x v="27"/>
    <s v="Garfield Heights"/>
    <n v="44125"/>
    <x v="58"/>
    <d v="2015-03-03T00:00:00"/>
    <x v="656"/>
    <n v="16"/>
    <n v="581.08000000000004"/>
    <n v="88157"/>
    <n v="34.93"/>
    <x v="3"/>
  </r>
  <r>
    <n v="2908"/>
    <s v="Robyn Lyon"/>
    <x v="3"/>
    <n v="0"/>
    <n v="3.14"/>
    <n v="1.92"/>
    <x v="1"/>
    <x v="2"/>
    <x v="2"/>
    <x v="16"/>
    <s v="Wrap Bag"/>
    <s v="Serrated Blade or Curved Handle Hand Letter Openers"/>
    <n v="0.84"/>
    <s v="United States"/>
    <s v="East"/>
    <x v="27"/>
    <s v="Garfield Heights"/>
    <n v="44125"/>
    <x v="58"/>
    <d v="2015-03-02T00:00:00"/>
    <x v="657"/>
    <n v="8"/>
    <n v="27.53"/>
    <n v="88157"/>
    <n v="3.14"/>
    <x v="3"/>
  </r>
  <r>
    <n v="2931"/>
    <s v="Faye Hanna"/>
    <x v="3"/>
    <n v="0.1"/>
    <n v="11.55"/>
    <n v="2.36"/>
    <x v="1"/>
    <x v="0"/>
    <x v="2"/>
    <x v="2"/>
    <s v="Wrap Bag"/>
    <s v="Newell 309"/>
    <n v="0.55000000000000004"/>
    <s v="United States"/>
    <s v="West"/>
    <x v="8"/>
    <s v="El Dorado Hills"/>
    <n v="95630"/>
    <x v="58"/>
    <d v="2015-02-28T00:00:00"/>
    <x v="658"/>
    <n v="12"/>
    <n v="135.77000000000001"/>
    <n v="87619"/>
    <n v="11.450000000000001"/>
    <x v="2"/>
  </r>
  <r>
    <n v="946"/>
    <s v="Denise Parks"/>
    <x v="0"/>
    <n v="0.09"/>
    <n v="90.98"/>
    <n v="56.2"/>
    <x v="2"/>
    <x v="2"/>
    <x v="0"/>
    <x v="11"/>
    <s v="Medium Box"/>
    <s v="Eldon ClusterMat Chair Mat with Cordless Antistatic Protection"/>
    <n v="0.74"/>
    <s v="United States"/>
    <s v="East"/>
    <x v="29"/>
    <s v="Auburn"/>
    <n v="4210"/>
    <x v="59"/>
    <d v="2015-03-02T00:00:00"/>
    <x v="659"/>
    <n v="20"/>
    <n v="1782.44"/>
    <n v="86566"/>
    <n v="90.89"/>
    <x v="3"/>
  </r>
  <r>
    <n v="1014"/>
    <s v="Theresa Winters"/>
    <x v="0"/>
    <n v="0.09"/>
    <n v="28.48"/>
    <n v="1.99"/>
    <x v="1"/>
    <x v="2"/>
    <x v="1"/>
    <x v="1"/>
    <s v="Small Pack"/>
    <s v="Memorex 4.7GB DVD+RW, 3/Pack"/>
    <n v="0.4"/>
    <s v="United States"/>
    <s v="South"/>
    <x v="1"/>
    <s v="Bryant"/>
    <n v="72022"/>
    <x v="59"/>
    <d v="2015-03-02T00:00:00"/>
    <x v="660"/>
    <n v="6"/>
    <n v="160.16999999999999"/>
    <n v="88387"/>
    <n v="28.39"/>
    <x v="0"/>
  </r>
  <r>
    <n v="1014"/>
    <s v="Theresa Winters"/>
    <x v="0"/>
    <n v="0"/>
    <n v="2.08"/>
    <n v="5.33"/>
    <x v="1"/>
    <x v="2"/>
    <x v="0"/>
    <x v="11"/>
    <s v="Small Box"/>
    <s v="Eldon® Wave Desk Accessories"/>
    <n v="0.43"/>
    <s v="United States"/>
    <s v="South"/>
    <x v="1"/>
    <s v="Bryant"/>
    <n v="72022"/>
    <x v="59"/>
    <d v="2015-03-03T00:00:00"/>
    <x v="661"/>
    <n v="3"/>
    <n v="7.47"/>
    <n v="88387"/>
    <n v="2.08"/>
    <x v="0"/>
  </r>
  <r>
    <n v="1014"/>
    <s v="Theresa Winters"/>
    <x v="0"/>
    <n v="0.06"/>
    <n v="45.99"/>
    <n v="4.99"/>
    <x v="2"/>
    <x v="2"/>
    <x v="1"/>
    <x v="12"/>
    <s v="Small Box"/>
    <s v="KF 788"/>
    <n v="0.56000000000000005"/>
    <s v="United States"/>
    <s v="South"/>
    <x v="1"/>
    <s v="Bryant"/>
    <n v="72022"/>
    <x v="59"/>
    <d v="2015-03-02T00:00:00"/>
    <x v="662"/>
    <n v="10"/>
    <n v="370.81"/>
    <n v="88387"/>
    <n v="45.93"/>
    <x v="0"/>
  </r>
  <r>
    <n v="1279"/>
    <s v="Josephine Rao"/>
    <x v="0"/>
    <n v="7.0000000000000007E-2"/>
    <n v="40.98"/>
    <n v="7.47"/>
    <x v="1"/>
    <x v="3"/>
    <x v="2"/>
    <x v="5"/>
    <s v="Small Box"/>
    <s v="Wilson Jones Ledger-Size, Piano-Hinge Binder, 2&quot;, Blue"/>
    <n v="0.37"/>
    <s v="United States"/>
    <s v="Central"/>
    <x v="2"/>
    <s v="Hammond"/>
    <n v="46324"/>
    <x v="59"/>
    <d v="2015-03-02T00:00:00"/>
    <x v="663"/>
    <n v="2"/>
    <n v="81.900000000000006"/>
    <n v="90114"/>
    <n v="40.909999999999997"/>
    <x v="1"/>
  </r>
  <r>
    <n v="1280"/>
    <s v="Harold Albright"/>
    <x v="0"/>
    <n v="7.0000000000000007E-2"/>
    <n v="40.98"/>
    <n v="7.47"/>
    <x v="1"/>
    <x v="3"/>
    <x v="2"/>
    <x v="5"/>
    <s v="Small Box"/>
    <s v="Wilson Jones Ledger-Size, Piano-Hinge Binder, 2&quot;, Blue"/>
    <n v="0.37"/>
    <s v="United States"/>
    <s v="West"/>
    <x v="4"/>
    <s v="Seattle"/>
    <n v="98119"/>
    <x v="59"/>
    <d v="2015-03-02T00:00:00"/>
    <x v="663"/>
    <n v="8"/>
    <n v="327.61"/>
    <n v="19042"/>
    <n v="40.909999999999997"/>
    <x v="2"/>
  </r>
  <r>
    <n v="2718"/>
    <s v="Caroline Stone"/>
    <x v="0"/>
    <n v="0.1"/>
    <n v="6.74"/>
    <n v="1.72"/>
    <x v="1"/>
    <x v="1"/>
    <x v="2"/>
    <x v="7"/>
    <s v="Wrap Bag"/>
    <s v="Memo Book, 100 Message Capacity, 5 3/8” x 11”"/>
    <n v="0.35"/>
    <s v="United States"/>
    <s v="Central"/>
    <x v="10"/>
    <s v="Lansing"/>
    <n v="60438"/>
    <x v="59"/>
    <d v="2015-03-03T00:00:00"/>
    <x v="664"/>
    <n v="15"/>
    <n v="98.17"/>
    <n v="89394"/>
    <n v="6.6400000000000006"/>
    <x v="1"/>
  </r>
  <r>
    <n v="1561"/>
    <s v="Edwin Coley"/>
    <x v="1"/>
    <n v="0.02"/>
    <n v="11.34"/>
    <n v="11.25"/>
    <x v="1"/>
    <x v="3"/>
    <x v="2"/>
    <x v="7"/>
    <s v="Small Box"/>
    <s v="Staples 1 Part Blank Computer Paper"/>
    <n v="0.36"/>
    <s v="United States"/>
    <s v="Central"/>
    <x v="18"/>
    <s v="Mansfield"/>
    <n v="76063"/>
    <x v="59"/>
    <d v="2015-03-02T00:00:00"/>
    <x v="665"/>
    <n v="9"/>
    <n v="105.75"/>
    <n v="88093"/>
    <n v="11.32"/>
    <x v="1"/>
  </r>
  <r>
    <n v="1764"/>
    <s v="Michele Bradshaw"/>
    <x v="1"/>
    <n v="0.06"/>
    <n v="19.98"/>
    <n v="10.49"/>
    <x v="1"/>
    <x v="1"/>
    <x v="0"/>
    <x v="11"/>
    <s v="Small Box"/>
    <s v="12-1/2 Diameter Round Wall Clock"/>
    <n v="0.49"/>
    <s v="United States"/>
    <s v="South"/>
    <x v="12"/>
    <s v="Dunedin"/>
    <n v="34698"/>
    <x v="59"/>
    <d v="2015-03-03T00:00:00"/>
    <x v="666"/>
    <n v="5"/>
    <n v="103.37"/>
    <n v="89776"/>
    <n v="19.920000000000002"/>
    <x v="0"/>
  </r>
  <r>
    <n v="1764"/>
    <s v="Michele Bradshaw"/>
    <x v="1"/>
    <n v="0.08"/>
    <n v="1.76"/>
    <n v="4.8600000000000003"/>
    <x v="1"/>
    <x v="1"/>
    <x v="0"/>
    <x v="11"/>
    <s v="Small Box"/>
    <s v="Regeneration Desk Collection"/>
    <n v="0.41"/>
    <s v="United States"/>
    <s v="South"/>
    <x v="12"/>
    <s v="Dunedin"/>
    <n v="34698"/>
    <x v="59"/>
    <d v="2015-03-02T00:00:00"/>
    <x v="667"/>
    <n v="23"/>
    <n v="40.22"/>
    <n v="89776"/>
    <n v="1.68"/>
    <x v="0"/>
  </r>
  <r>
    <n v="1917"/>
    <s v="Tracy Buckley"/>
    <x v="1"/>
    <n v="0.08"/>
    <n v="22.23"/>
    <n v="3.63"/>
    <x v="1"/>
    <x v="2"/>
    <x v="0"/>
    <x v="11"/>
    <s v="Small Pack"/>
    <s v="Executive Impressions 14&quot; Contract Wall Clock"/>
    <n v="0.52"/>
    <s v="United States"/>
    <s v="South"/>
    <x v="1"/>
    <s v="North Little Rock"/>
    <n v="72113"/>
    <x v="59"/>
    <d v="2015-03-03T00:00:00"/>
    <x v="668"/>
    <n v="10"/>
    <n v="210.33"/>
    <n v="85897"/>
    <n v="22.150000000000002"/>
    <x v="0"/>
  </r>
  <r>
    <n v="2437"/>
    <s v="Judith Shepherd"/>
    <x v="2"/>
    <n v="0.09"/>
    <n v="90.97"/>
    <n v="14"/>
    <x v="0"/>
    <x v="2"/>
    <x v="1"/>
    <x v="3"/>
    <s v="Jumbo Drum"/>
    <s v="Lexmark Z54se Color Inkjet Printer"/>
    <n v="0.36"/>
    <s v="United States"/>
    <s v="Central"/>
    <x v="30"/>
    <s v="Muskego"/>
    <n v="53150"/>
    <x v="59"/>
    <d v="2015-03-03T00:00:00"/>
    <x v="669"/>
    <n v="3"/>
    <n v="260"/>
    <n v="90301"/>
    <n v="90.88"/>
    <x v="1"/>
  </r>
  <r>
    <n v="2454"/>
    <s v="Donna Braun"/>
    <x v="4"/>
    <n v="0.06"/>
    <n v="3499.99"/>
    <n v="24.49"/>
    <x v="2"/>
    <x v="3"/>
    <x v="1"/>
    <x v="4"/>
    <s v="Large Box"/>
    <s v="Canon imageCLASS 2200 Advanced Copier"/>
    <n v="0.37"/>
    <s v="United States"/>
    <s v="South"/>
    <x v="16"/>
    <s v="Hoover"/>
    <n v="35244"/>
    <x v="59"/>
    <d v="2015-03-04T00:00:00"/>
    <x v="670"/>
    <n v="1"/>
    <n v="3550.28"/>
    <n v="89219"/>
    <n v="3499.93"/>
    <x v="0"/>
  </r>
  <r>
    <n v="1882"/>
    <s v="Anita Kent"/>
    <x v="3"/>
    <n v="0.09"/>
    <n v="5.78"/>
    <n v="5.67"/>
    <x v="1"/>
    <x v="2"/>
    <x v="2"/>
    <x v="7"/>
    <s v="Small Box"/>
    <s v="Xerox 1978"/>
    <n v="0.36"/>
    <s v="United States"/>
    <s v="East"/>
    <x v="33"/>
    <s v="Linden"/>
    <n v="7036"/>
    <x v="59"/>
    <d v="2015-03-03T00:00:00"/>
    <x v="671"/>
    <n v="1"/>
    <n v="11.35"/>
    <n v="87378"/>
    <n v="5.69"/>
    <x v="3"/>
  </r>
  <r>
    <n v="1885"/>
    <s v="Jacob Hirsch"/>
    <x v="3"/>
    <n v="0.05"/>
    <n v="535.64"/>
    <n v="14.7"/>
    <x v="0"/>
    <x v="2"/>
    <x v="1"/>
    <x v="3"/>
    <s v="Jumbo Drum"/>
    <s v="Epson LQ-870 Dot Matrix Printer"/>
    <n v="0.59"/>
    <s v="United States"/>
    <s v="East"/>
    <x v="40"/>
    <s v="Barrington"/>
    <n v="2806"/>
    <x v="59"/>
    <d v="2015-03-03T00:00:00"/>
    <x v="672"/>
    <n v="15"/>
    <n v="7029.1"/>
    <n v="87378"/>
    <n v="535.59"/>
    <x v="3"/>
  </r>
  <r>
    <n v="3187"/>
    <s v="Sidney Gilliam"/>
    <x v="1"/>
    <n v="0.08"/>
    <n v="170.98"/>
    <n v="35.89"/>
    <x v="0"/>
    <x v="0"/>
    <x v="0"/>
    <x v="10"/>
    <s v="Jumbo Box"/>
    <s v="Rush Hierlooms Collection 1&quot; Thick Stackable Bookcases"/>
    <n v="0.66"/>
    <s v="United States"/>
    <s v="South"/>
    <x v="12"/>
    <s v="Riverview"/>
    <n v="33569"/>
    <x v="60"/>
    <d v="2015-03-04T00:00:00"/>
    <x v="673"/>
    <n v="1"/>
    <n v="199.48"/>
    <n v="89025"/>
    <n v="170.89999999999998"/>
    <x v="0"/>
  </r>
  <r>
    <n v="64"/>
    <s v="Lynn Morrow"/>
    <x v="3"/>
    <n v="0"/>
    <n v="3.69"/>
    <n v="0.5"/>
    <x v="1"/>
    <x v="0"/>
    <x v="2"/>
    <x v="13"/>
    <s v="Small Box"/>
    <s v="Avery 501"/>
    <n v="0.38"/>
    <s v="United States"/>
    <s v="South"/>
    <x v="21"/>
    <s v="Salem"/>
    <n v="24153"/>
    <x v="60"/>
    <d v="2015-03-04T00:00:00"/>
    <x v="674"/>
    <n v="1"/>
    <n v="4"/>
    <n v="87406"/>
    <n v="3.69"/>
    <x v="0"/>
  </r>
  <r>
    <n v="64"/>
    <s v="Lynn Morrow"/>
    <x v="3"/>
    <n v="0.02"/>
    <n v="175.99"/>
    <n v="4.99"/>
    <x v="2"/>
    <x v="0"/>
    <x v="1"/>
    <x v="12"/>
    <s v="Small Box"/>
    <s v="5165"/>
    <n v="0.59"/>
    <s v="United States"/>
    <s v="South"/>
    <x v="21"/>
    <s v="Salem"/>
    <n v="24153"/>
    <x v="60"/>
    <d v="2015-03-02T00:00:00"/>
    <x v="675"/>
    <n v="4"/>
    <n v="589.79999999999995"/>
    <n v="87406"/>
    <n v="175.97"/>
    <x v="0"/>
  </r>
  <r>
    <n v="2877"/>
    <s v="Shannon Aldridge"/>
    <x v="3"/>
    <n v="0"/>
    <n v="8.33"/>
    <n v="1.99"/>
    <x v="2"/>
    <x v="1"/>
    <x v="1"/>
    <x v="1"/>
    <s v="Small Pack"/>
    <s v="80 Minute Slim Jewel Case CD-R , 10/Pack - Staples"/>
    <n v="0.52"/>
    <s v="United States"/>
    <s v="East"/>
    <x v="27"/>
    <s v="North Olmsted"/>
    <n v="44070"/>
    <x v="60"/>
    <d v="2015-03-04T00:00:00"/>
    <x v="676"/>
    <n v="12"/>
    <n v="107.51"/>
    <n v="91492"/>
    <n v="8.33"/>
    <x v="3"/>
  </r>
  <r>
    <n v="2878"/>
    <s v="Susan Carroll Berman"/>
    <x v="3"/>
    <n v="0"/>
    <n v="8.33"/>
    <n v="1.99"/>
    <x v="2"/>
    <x v="1"/>
    <x v="1"/>
    <x v="1"/>
    <s v="Small Pack"/>
    <s v="80 Minute Slim Jewel Case CD-R , 10/Pack - Staples"/>
    <n v="0.52"/>
    <s v="United States"/>
    <s v="West"/>
    <x v="4"/>
    <s v="Seattle"/>
    <n v="98107"/>
    <x v="60"/>
    <d v="2015-03-04T00:00:00"/>
    <x v="677"/>
    <n v="47"/>
    <n v="421.08"/>
    <n v="54369"/>
    <n v="8.33"/>
    <x v="2"/>
  </r>
  <r>
    <n v="3067"/>
    <s v="Carole Miller"/>
    <x v="3"/>
    <n v="0.06"/>
    <n v="355.98"/>
    <n v="58.92"/>
    <x v="0"/>
    <x v="1"/>
    <x v="0"/>
    <x v="9"/>
    <s v="Jumbo Drum"/>
    <s v="Hon 4700 Series Mobuis™ Mid-Back Task Chairs with Adjustable Arms"/>
    <n v="0.64"/>
    <s v="United States"/>
    <s v="East"/>
    <x v="27"/>
    <s v="Austintown"/>
    <n v="44515"/>
    <x v="60"/>
    <d v="2015-03-03T00:00:00"/>
    <x v="678"/>
    <n v="14"/>
    <n v="5086.08"/>
    <n v="91376"/>
    <n v="355.92"/>
    <x v="3"/>
  </r>
  <r>
    <n v="1686"/>
    <s v="Lynn O'Donnell"/>
    <x v="2"/>
    <n v="0.08"/>
    <n v="2.08"/>
    <n v="5.33"/>
    <x v="1"/>
    <x v="3"/>
    <x v="0"/>
    <x v="11"/>
    <s v="Small Box"/>
    <s v="Eldon® Wave Desk Accessories"/>
    <n v="0.43"/>
    <s v="United States"/>
    <s v="Central"/>
    <x v="10"/>
    <s v="Elgin"/>
    <n v="60123"/>
    <x v="61"/>
    <d v="2015-03-10T00:00:00"/>
    <x v="679"/>
    <n v="9"/>
    <n v="19.670000000000002"/>
    <n v="86973"/>
    <n v="2"/>
    <x v="1"/>
  </r>
  <r>
    <n v="428"/>
    <s v="Ernest Barber"/>
    <x v="3"/>
    <n v="0.05"/>
    <n v="10.98"/>
    <n v="4.8"/>
    <x v="1"/>
    <x v="3"/>
    <x v="2"/>
    <x v="15"/>
    <s v="Small Box"/>
    <s v="Manila Recycled Extra-Heavyweight Clasp Envelopes, 6&quot; x 9&quot;"/>
    <n v="0.36"/>
    <s v="United States"/>
    <s v="West"/>
    <x v="26"/>
    <s v="Carson City"/>
    <n v="89701"/>
    <x v="61"/>
    <d v="2015-03-05T00:00:00"/>
    <x v="680"/>
    <n v="22"/>
    <n v="243.11"/>
    <n v="88480"/>
    <n v="10.93"/>
    <x v="2"/>
  </r>
  <r>
    <n v="568"/>
    <s v="Peter McConnell"/>
    <x v="0"/>
    <n v="0.02"/>
    <n v="280.98"/>
    <n v="57"/>
    <x v="0"/>
    <x v="1"/>
    <x v="0"/>
    <x v="9"/>
    <s v="Jumbo Drum"/>
    <s v="Hon 2090 “Pillow Soft” Series Mid Back Swivel/Tilt Chairs"/>
    <n v="0.78"/>
    <s v="United States"/>
    <s v="South"/>
    <x v="0"/>
    <s v="Columbus"/>
    <n v="39701"/>
    <x v="62"/>
    <d v="2015-03-05T00:00:00"/>
    <x v="681"/>
    <n v="4"/>
    <n v="1128.74"/>
    <n v="88879"/>
    <n v="280.96000000000004"/>
    <x v="0"/>
  </r>
  <r>
    <n v="3133"/>
    <s v="Kristine Singleton"/>
    <x v="0"/>
    <n v="0.08"/>
    <n v="5.4"/>
    <n v="7.78"/>
    <x v="1"/>
    <x v="3"/>
    <x v="2"/>
    <x v="5"/>
    <s v="Small Box"/>
    <s v="3M Organizer Strips"/>
    <n v="0.37"/>
    <s v="United States"/>
    <s v="Central"/>
    <x v="10"/>
    <s v="Naperville"/>
    <n v="60540"/>
    <x v="62"/>
    <d v="2015-03-04T00:00:00"/>
    <x v="682"/>
    <n v="4"/>
    <n v="25.35"/>
    <n v="86792"/>
    <n v="5.32"/>
    <x v="1"/>
  </r>
  <r>
    <n v="3133"/>
    <s v="Kristine Singleton"/>
    <x v="0"/>
    <n v="0.09"/>
    <n v="8.4600000000000009"/>
    <n v="8.99"/>
    <x v="2"/>
    <x v="3"/>
    <x v="1"/>
    <x v="1"/>
    <s v="Small Pack"/>
    <s v="Imation 3.5 IBM Diskettes, 10/Box"/>
    <n v="0.79"/>
    <s v="United States"/>
    <s v="Central"/>
    <x v="10"/>
    <s v="Naperville"/>
    <n v="60540"/>
    <x v="62"/>
    <d v="2015-03-07T00:00:00"/>
    <x v="683"/>
    <n v="5"/>
    <n v="45.03"/>
    <n v="86792"/>
    <n v="8.370000000000001"/>
    <x v="1"/>
  </r>
  <r>
    <n v="3133"/>
    <s v="Kristine Singleton"/>
    <x v="0"/>
    <n v="0.21"/>
    <n v="14.98"/>
    <n v="8.99"/>
    <x v="1"/>
    <x v="3"/>
    <x v="0"/>
    <x v="11"/>
    <s v="Small Pack"/>
    <s v="GE 4 Foot Flourescent Tube, 40 Watt"/>
    <n v="0.39"/>
    <s v="United States"/>
    <s v="Central"/>
    <x v="10"/>
    <s v="Naperville"/>
    <n v="60540"/>
    <x v="62"/>
    <d v="2015-03-05T00:00:00"/>
    <x v="684"/>
    <n v="10"/>
    <n v="153.87"/>
    <n v="86792"/>
    <n v="14.77"/>
    <x v="1"/>
  </r>
  <r>
    <n v="3133"/>
    <s v="Kristine Singleton"/>
    <x v="0"/>
    <n v="0.04"/>
    <n v="155.99"/>
    <n v="8.08"/>
    <x v="1"/>
    <x v="3"/>
    <x v="1"/>
    <x v="12"/>
    <s v="Small Box"/>
    <s v="300 Series Non-Flip"/>
    <n v="0.6"/>
    <s v="United States"/>
    <s v="Central"/>
    <x v="10"/>
    <s v="Naperville"/>
    <n v="60540"/>
    <x v="62"/>
    <d v="2015-03-05T00:00:00"/>
    <x v="685"/>
    <n v="22"/>
    <n v="2800.33"/>
    <n v="86792"/>
    <n v="155.95000000000002"/>
    <x v="1"/>
  </r>
  <r>
    <n v="1005"/>
    <s v="Lloyd Dickson"/>
    <x v="2"/>
    <n v="0.06"/>
    <n v="10.14"/>
    <n v="2.27"/>
    <x v="1"/>
    <x v="0"/>
    <x v="2"/>
    <x v="7"/>
    <s v="Wrap Bag"/>
    <s v="Staples Wirebound Steno Books, 6&quot; x 9&quot;, 12/Pack"/>
    <n v="0.36"/>
    <s v="United States"/>
    <s v="Central"/>
    <x v="10"/>
    <s v="Buffalo Grove"/>
    <n v="60089"/>
    <x v="62"/>
    <d v="2015-03-04T00:00:00"/>
    <x v="686"/>
    <n v="1"/>
    <n v="12.18"/>
    <n v="90043"/>
    <n v="10.08"/>
    <x v="1"/>
  </r>
  <r>
    <n v="2358"/>
    <s v="Danielle Baird"/>
    <x v="2"/>
    <n v="0.1"/>
    <n v="205.99"/>
    <n v="8.99"/>
    <x v="1"/>
    <x v="3"/>
    <x v="1"/>
    <x v="12"/>
    <s v="Small Box"/>
    <s v="TimeportP7382"/>
    <n v="0.56000000000000005"/>
    <s v="United States"/>
    <s v="South"/>
    <x v="12"/>
    <s v="Fort Lauderdale"/>
    <n v="33311"/>
    <x v="62"/>
    <d v="2015-03-08T00:00:00"/>
    <x v="687"/>
    <n v="2"/>
    <n v="324.62"/>
    <n v="88267"/>
    <n v="205.89000000000001"/>
    <x v="0"/>
  </r>
  <r>
    <n v="91"/>
    <s v="Wallace Werner"/>
    <x v="4"/>
    <n v="0.06"/>
    <n v="175.99"/>
    <n v="8.99"/>
    <x v="1"/>
    <x v="3"/>
    <x v="1"/>
    <x v="12"/>
    <s v="Small Box"/>
    <s v="2180"/>
    <n v="0.56999999999999995"/>
    <s v="United States"/>
    <s v="West"/>
    <x v="8"/>
    <s v="Vallejo"/>
    <n v="94591"/>
    <x v="62"/>
    <d v="2015-03-06T00:00:00"/>
    <x v="688"/>
    <n v="23"/>
    <n v="3363.53"/>
    <n v="87177"/>
    <n v="175.93"/>
    <x v="2"/>
  </r>
  <r>
    <n v="679"/>
    <s v="Katie Dougherty"/>
    <x v="4"/>
    <n v="0.01"/>
    <n v="3.95"/>
    <n v="5.13"/>
    <x v="1"/>
    <x v="3"/>
    <x v="2"/>
    <x v="8"/>
    <s v="Small Box"/>
    <s v="Hoover Replacement Belts For Soft Guard™ &amp; Commercial Ltweight Upright Vacs, 2/Pk"/>
    <n v="0.59"/>
    <s v="United States"/>
    <s v="West"/>
    <x v="4"/>
    <s v="Spanaway"/>
    <n v="98387"/>
    <x v="62"/>
    <d v="2015-03-05T00:00:00"/>
    <x v="689"/>
    <n v="2"/>
    <n v="10.11"/>
    <n v="88890"/>
    <n v="3.9400000000000004"/>
    <x v="2"/>
  </r>
  <r>
    <n v="679"/>
    <s v="Katie Dougherty"/>
    <x v="4"/>
    <n v="0.02"/>
    <n v="367.99"/>
    <n v="19.989999999999998"/>
    <x v="1"/>
    <x v="3"/>
    <x v="2"/>
    <x v="5"/>
    <s v="Small Box"/>
    <s v="Ibico Ibimaster 300 Manual Binding System"/>
    <n v="0.4"/>
    <s v="United States"/>
    <s v="West"/>
    <x v="4"/>
    <s v="Spanaway"/>
    <n v="98387"/>
    <x v="62"/>
    <d v="2015-03-05T00:00:00"/>
    <x v="690"/>
    <n v="17"/>
    <n v="6621.17"/>
    <n v="88890"/>
    <n v="367.97"/>
    <x v="2"/>
  </r>
  <r>
    <n v="680"/>
    <s v="Laurence Poe"/>
    <x v="4"/>
    <n v="0.04"/>
    <n v="95.99"/>
    <n v="4.9000000000000004"/>
    <x v="1"/>
    <x v="3"/>
    <x v="1"/>
    <x v="12"/>
    <s v="Small Box"/>
    <s v="T60"/>
    <n v="0.56000000000000005"/>
    <s v="United States"/>
    <s v="West"/>
    <x v="4"/>
    <s v="Spokane"/>
    <n v="99207"/>
    <x v="62"/>
    <d v="2015-03-06T00:00:00"/>
    <x v="691"/>
    <n v="3"/>
    <n v="253.78"/>
    <n v="88890"/>
    <n v="95.949999999999989"/>
    <x v="2"/>
  </r>
  <r>
    <n v="2696"/>
    <s v="Sally Dunn"/>
    <x v="0"/>
    <n v="0.05"/>
    <n v="107.53"/>
    <n v="5.81"/>
    <x v="1"/>
    <x v="2"/>
    <x v="0"/>
    <x v="11"/>
    <s v="Medium Box"/>
    <s v="Tenex Contemporary Contur Chairmats for Low and Medium Pile Carpet, Computer, 39&quot; x 49&quot;"/>
    <n v="0.65"/>
    <s v="United States"/>
    <s v="South"/>
    <x v="16"/>
    <s v="Tuscaloosa"/>
    <n v="35401"/>
    <x v="63"/>
    <d v="2015-03-06T00:00:00"/>
    <x v="692"/>
    <n v="6"/>
    <n v="612.91999999999996"/>
    <n v="87676"/>
    <n v="107.48"/>
    <x v="0"/>
  </r>
  <r>
    <n v="2376"/>
    <s v="Debra Batchelor"/>
    <x v="1"/>
    <n v="0.05"/>
    <n v="3.28"/>
    <n v="3.97"/>
    <x v="1"/>
    <x v="3"/>
    <x v="2"/>
    <x v="2"/>
    <s v="Wrap Bag"/>
    <s v="Newell 342"/>
    <n v="0.56000000000000005"/>
    <s v="United States"/>
    <s v="West"/>
    <x v="37"/>
    <s v="Moscow"/>
    <n v="83843"/>
    <x v="63"/>
    <d v="2015-03-06T00:00:00"/>
    <x v="693"/>
    <n v="18"/>
    <n v="61.29"/>
    <n v="91321"/>
    <n v="3.23"/>
    <x v="2"/>
  </r>
  <r>
    <n v="2376"/>
    <s v="Debra Batchelor"/>
    <x v="1"/>
    <n v="0.03"/>
    <n v="6.98"/>
    <n v="9.69"/>
    <x v="1"/>
    <x v="3"/>
    <x v="2"/>
    <x v="6"/>
    <s v="Small Box"/>
    <s v="Eldon Shelf Savers™ Cubes and Bins"/>
    <n v="0.83"/>
    <s v="United States"/>
    <s v="West"/>
    <x v="37"/>
    <s v="Moscow"/>
    <n v="83843"/>
    <x v="63"/>
    <d v="2015-03-07T00:00:00"/>
    <x v="694"/>
    <n v="15"/>
    <n v="109.15"/>
    <n v="91321"/>
    <n v="6.95"/>
    <x v="2"/>
  </r>
  <r>
    <n v="670"/>
    <s v="Lewis Baldwin"/>
    <x v="2"/>
    <n v="0.08"/>
    <n v="296.18"/>
    <n v="54.12"/>
    <x v="0"/>
    <x v="2"/>
    <x v="0"/>
    <x v="0"/>
    <s v="Jumbo Box"/>
    <s v="Hon 94000 Series Round Tables"/>
    <n v="0.76"/>
    <s v="United States"/>
    <s v="South"/>
    <x v="21"/>
    <s v="Montclair"/>
    <n v="22025"/>
    <x v="63"/>
    <d v="2015-03-12T00:00:00"/>
    <x v="695"/>
    <n v="5"/>
    <n v="1429.81"/>
    <n v="88474"/>
    <n v="296.10000000000002"/>
    <x v="0"/>
  </r>
  <r>
    <n v="2944"/>
    <s v="Elsie Lane"/>
    <x v="2"/>
    <n v="0.04"/>
    <n v="4.55"/>
    <n v="1.49"/>
    <x v="1"/>
    <x v="3"/>
    <x v="2"/>
    <x v="5"/>
    <s v="Small Box"/>
    <s v="Presstex Flexible Ring Binders"/>
    <n v="0.35"/>
    <s v="United States"/>
    <s v="Central"/>
    <x v="25"/>
    <s v="Midland"/>
    <n v="48640"/>
    <x v="63"/>
    <d v="2015-03-07T00:00:00"/>
    <x v="696"/>
    <n v="13"/>
    <n v="59.75"/>
    <n v="90309"/>
    <n v="4.51"/>
    <x v="1"/>
  </r>
  <r>
    <n v="392"/>
    <s v="Erica R Fuller"/>
    <x v="4"/>
    <n v="0.02"/>
    <n v="34.979999999999997"/>
    <n v="7.53"/>
    <x v="1"/>
    <x v="3"/>
    <x v="1"/>
    <x v="1"/>
    <s v="Small Box"/>
    <s v="Fellowes EZ Multi-Media Keyboard"/>
    <n v="0.76"/>
    <s v="United States"/>
    <s v="Central"/>
    <x v="6"/>
    <s v="Clayton"/>
    <n v="63105"/>
    <x v="63"/>
    <d v="2015-03-07T00:00:00"/>
    <x v="697"/>
    <n v="1"/>
    <n v="37.159999999999997"/>
    <n v="86383"/>
    <n v="34.959999999999994"/>
    <x v="1"/>
  </r>
  <r>
    <n v="392"/>
    <s v="Erica R Fuller"/>
    <x v="4"/>
    <n v="0.01"/>
    <n v="19.989999999999998"/>
    <n v="11.17"/>
    <x v="1"/>
    <x v="3"/>
    <x v="0"/>
    <x v="11"/>
    <s v="Large Box"/>
    <s v="Telescoping Adjustable Floor Lamp"/>
    <n v="0.6"/>
    <s v="United States"/>
    <s v="Central"/>
    <x v="6"/>
    <s v="Clayton"/>
    <n v="63105"/>
    <x v="63"/>
    <d v="2015-03-08T00:00:00"/>
    <x v="698"/>
    <n v="2"/>
    <n v="43.65"/>
    <n v="86383"/>
    <n v="19.979999999999997"/>
    <x v="1"/>
  </r>
  <r>
    <n v="3003"/>
    <s v="Roy Rouse"/>
    <x v="4"/>
    <n v="0.03"/>
    <n v="85.99"/>
    <n v="0.99"/>
    <x v="1"/>
    <x v="2"/>
    <x v="1"/>
    <x v="12"/>
    <s v="Wrap Bag"/>
    <s v="Accessory34"/>
    <n v="0.55000000000000004"/>
    <s v="United States"/>
    <s v="West"/>
    <x v="37"/>
    <s v="Coeur D Alene"/>
    <n v="83814"/>
    <x v="63"/>
    <d v="2015-03-06T00:00:00"/>
    <x v="699"/>
    <n v="20"/>
    <n v="1503.05"/>
    <n v="91586"/>
    <n v="85.96"/>
    <x v="2"/>
  </r>
  <r>
    <n v="1014"/>
    <s v="Theresa Winters"/>
    <x v="3"/>
    <n v="0.08"/>
    <n v="10.91"/>
    <n v="2.99"/>
    <x v="1"/>
    <x v="2"/>
    <x v="2"/>
    <x v="5"/>
    <s v="Small Box"/>
    <s v="Heavy-Duty E-Z-D® Binders"/>
    <n v="0.38"/>
    <s v="United States"/>
    <s v="South"/>
    <x v="1"/>
    <s v="Bryant"/>
    <n v="72022"/>
    <x v="63"/>
    <d v="2015-03-06T00:00:00"/>
    <x v="700"/>
    <n v="11"/>
    <n v="119.99"/>
    <n v="88388"/>
    <n v="10.83"/>
    <x v="0"/>
  </r>
  <r>
    <n v="1279"/>
    <s v="Josephine Rao"/>
    <x v="3"/>
    <n v="0"/>
    <n v="442.14"/>
    <n v="14.7"/>
    <x v="0"/>
    <x v="3"/>
    <x v="1"/>
    <x v="3"/>
    <s v="Jumbo Drum"/>
    <s v="Okidata ML390 Turbo Dot Matrix Printers"/>
    <n v="0.56000000000000005"/>
    <s v="United States"/>
    <s v="Central"/>
    <x v="2"/>
    <s v="Hammond"/>
    <n v="46324"/>
    <x v="63"/>
    <d v="2015-03-05T00:00:00"/>
    <x v="701"/>
    <n v="5"/>
    <n v="2343.34"/>
    <n v="90115"/>
    <n v="442.14"/>
    <x v="1"/>
  </r>
  <r>
    <n v="1432"/>
    <s v="Kerry Green"/>
    <x v="3"/>
    <n v="0.05"/>
    <n v="9.7799999999999994"/>
    <n v="1.39"/>
    <x v="1"/>
    <x v="3"/>
    <x v="2"/>
    <x v="15"/>
    <s v="Small Box"/>
    <s v="Staples #10 Laser &amp; Inkjet Envelopes, 4 1/8&quot; x 9 1/2&quot;, 100/Box"/>
    <n v="0.39"/>
    <s v="United States"/>
    <s v="Central"/>
    <x v="2"/>
    <s v="Indianapolis"/>
    <n v="46203"/>
    <x v="63"/>
    <d v="2015-03-06T00:00:00"/>
    <x v="702"/>
    <n v="11"/>
    <n v="107.65"/>
    <n v="86826"/>
    <n v="9.7299999999999986"/>
    <x v="1"/>
  </r>
  <r>
    <n v="1433"/>
    <s v="Frances Jackson"/>
    <x v="3"/>
    <n v="0.02"/>
    <n v="3.28"/>
    <n v="3.97"/>
    <x v="2"/>
    <x v="3"/>
    <x v="2"/>
    <x v="2"/>
    <s v="Wrap Bag"/>
    <s v="Newell 337"/>
    <n v="0.56000000000000005"/>
    <s v="United States"/>
    <s v="Central"/>
    <x v="2"/>
    <s v="Jeffersonville"/>
    <n v="47130"/>
    <x v="63"/>
    <d v="2015-03-06T00:00:00"/>
    <x v="703"/>
    <n v="7"/>
    <n v="25.15"/>
    <n v="86826"/>
    <n v="3.26"/>
    <x v="1"/>
  </r>
  <r>
    <n v="2006"/>
    <s v="Cynthia Khan"/>
    <x v="3"/>
    <n v="0.03"/>
    <n v="5.78"/>
    <n v="5.37"/>
    <x v="1"/>
    <x v="2"/>
    <x v="2"/>
    <x v="7"/>
    <s v="Small Box"/>
    <s v="Xerox 1950"/>
    <n v="0.36"/>
    <s v="United States"/>
    <s v="West"/>
    <x v="3"/>
    <s v="Durango"/>
    <n v="81301"/>
    <x v="63"/>
    <d v="2015-03-06T00:00:00"/>
    <x v="704"/>
    <n v="15"/>
    <n v="88.22"/>
    <n v="88798"/>
    <n v="5.75"/>
    <x v="2"/>
  </r>
  <r>
    <n v="868"/>
    <s v="Sharon Ellis"/>
    <x v="0"/>
    <n v="0.06"/>
    <n v="6.48"/>
    <n v="8.8800000000000008"/>
    <x v="1"/>
    <x v="3"/>
    <x v="2"/>
    <x v="7"/>
    <s v="Small Box"/>
    <s v="Xerox 224"/>
    <n v="0.37"/>
    <s v="United States"/>
    <s v="Central"/>
    <x v="7"/>
    <s v="Shoreview"/>
    <n v="55126"/>
    <x v="64"/>
    <d v="2015-03-07T00:00:00"/>
    <x v="705"/>
    <n v="20"/>
    <n v="125.77"/>
    <n v="91195"/>
    <n v="6.4200000000000008"/>
    <x v="1"/>
  </r>
  <r>
    <n v="3008"/>
    <s v="Penny Rich"/>
    <x v="0"/>
    <n v="0.05"/>
    <n v="9.99"/>
    <n v="4.78"/>
    <x v="1"/>
    <x v="2"/>
    <x v="2"/>
    <x v="7"/>
    <s v="Small Box"/>
    <s v="Xerox 1896"/>
    <n v="0.4"/>
    <s v="United States"/>
    <s v="Central"/>
    <x v="7"/>
    <s v="Minnetonka Mills"/>
    <n v="55343"/>
    <x v="64"/>
    <d v="2015-03-07T00:00:00"/>
    <x v="706"/>
    <n v="20"/>
    <n v="203.37"/>
    <n v="89414"/>
    <n v="9.94"/>
    <x v="1"/>
  </r>
  <r>
    <n v="688"/>
    <s v="Ashley Reese"/>
    <x v="2"/>
    <n v="0.06"/>
    <n v="4.18"/>
    <n v="2.99"/>
    <x v="1"/>
    <x v="0"/>
    <x v="2"/>
    <x v="5"/>
    <s v="Small Box"/>
    <s v="Avery® Durable Slant Ring Binders With Label Holder"/>
    <n v="0.37"/>
    <s v="United States"/>
    <s v="Central"/>
    <x v="6"/>
    <s v="Saint Louis"/>
    <n v="63116"/>
    <x v="64"/>
    <d v="2015-03-08T00:00:00"/>
    <x v="707"/>
    <n v="5"/>
    <n v="21.34"/>
    <n v="88504"/>
    <n v="4.12"/>
    <x v="1"/>
  </r>
  <r>
    <n v="797"/>
    <s v="Eileen Riddle"/>
    <x v="2"/>
    <n v="0.09"/>
    <n v="6.48"/>
    <n v="6.86"/>
    <x v="1"/>
    <x v="3"/>
    <x v="2"/>
    <x v="7"/>
    <s v="Small Box"/>
    <s v="Xerox 204"/>
    <n v="0.37"/>
    <s v="United States"/>
    <s v="West"/>
    <x v="15"/>
    <s v="Roy"/>
    <n v="84067"/>
    <x v="64"/>
    <d v="2015-03-08T00:00:00"/>
    <x v="708"/>
    <n v="8"/>
    <n v="50.88"/>
    <n v="86870"/>
    <n v="6.3900000000000006"/>
    <x v="2"/>
  </r>
  <r>
    <n v="2729"/>
    <s v="Penny O Caldwell"/>
    <x v="2"/>
    <n v="0.08"/>
    <n v="230.98"/>
    <n v="23.78"/>
    <x v="0"/>
    <x v="1"/>
    <x v="0"/>
    <x v="0"/>
    <s v="Jumbo Box"/>
    <s v="Bush® Cubix Conference Tables, Fully Assembled"/>
    <n v="0.6"/>
    <s v="United States"/>
    <s v="West"/>
    <x v="4"/>
    <s v="Bellingham"/>
    <n v="98226"/>
    <x v="64"/>
    <d v="2015-03-10T00:00:00"/>
    <x v="709"/>
    <n v="4"/>
    <n v="924.8"/>
    <n v="88114"/>
    <n v="230.89999999999998"/>
    <x v="2"/>
  </r>
  <r>
    <n v="1771"/>
    <s v="Jeff Spivey"/>
    <x v="4"/>
    <n v="7.0000000000000007E-2"/>
    <n v="60.98"/>
    <n v="49"/>
    <x v="1"/>
    <x v="2"/>
    <x v="2"/>
    <x v="8"/>
    <s v="Large Box"/>
    <s v="Euro Pro Shark Stick Mini Vacuum"/>
    <n v="0.59"/>
    <s v="United States"/>
    <s v="Central"/>
    <x v="10"/>
    <s v="Freeport"/>
    <n v="61032"/>
    <x v="64"/>
    <d v="2015-03-07T00:00:00"/>
    <x v="710"/>
    <n v="7"/>
    <n v="410.17"/>
    <n v="89106"/>
    <n v="60.91"/>
    <x v="1"/>
  </r>
  <r>
    <n v="945"/>
    <s v="Stephanie Sun Perry"/>
    <x v="3"/>
    <n v="0.03"/>
    <n v="31.74"/>
    <n v="12.62"/>
    <x v="1"/>
    <x v="2"/>
    <x v="2"/>
    <x v="5"/>
    <s v="Small Box"/>
    <s v="GBC Wire Binding Strips"/>
    <n v="0.37"/>
    <s v="United States"/>
    <s v="West"/>
    <x v="8"/>
    <s v="Saratoga"/>
    <n v="95070"/>
    <x v="64"/>
    <d v="2015-03-06T00:00:00"/>
    <x v="711"/>
    <n v="3"/>
    <n v="98.7"/>
    <n v="86567"/>
    <n v="31.709999999999997"/>
    <x v="2"/>
  </r>
  <r>
    <n v="3327"/>
    <s v="Bob Gibson"/>
    <x v="3"/>
    <n v="0.06"/>
    <n v="113.98"/>
    <n v="30"/>
    <x v="0"/>
    <x v="0"/>
    <x v="0"/>
    <x v="9"/>
    <s v="Jumbo Drum"/>
    <s v="Hon Comfortask® Task/Swivel Chairs"/>
    <n v="0.69"/>
    <s v="United States"/>
    <s v="Central"/>
    <x v="25"/>
    <s v="Port Huron"/>
    <n v="48060"/>
    <x v="64"/>
    <d v="2015-03-08T00:00:00"/>
    <x v="712"/>
    <n v="3"/>
    <n v="356.14"/>
    <n v="87272"/>
    <n v="113.92"/>
    <x v="1"/>
  </r>
  <r>
    <n v="3327"/>
    <s v="Bob Gibson"/>
    <x v="3"/>
    <n v="0.05"/>
    <n v="6.48"/>
    <n v="6.86"/>
    <x v="1"/>
    <x v="0"/>
    <x v="2"/>
    <x v="7"/>
    <s v="Small Box"/>
    <s v="Xerox 204"/>
    <n v="0.37"/>
    <s v="United States"/>
    <s v="Central"/>
    <x v="25"/>
    <s v="Port Huron"/>
    <n v="48060"/>
    <x v="64"/>
    <d v="2015-03-08T00:00:00"/>
    <x v="713"/>
    <n v="4"/>
    <n v="27.08"/>
    <n v="87272"/>
    <n v="6.4300000000000006"/>
    <x v="1"/>
  </r>
  <r>
    <n v="1020"/>
    <s v="Julie Porter"/>
    <x v="0"/>
    <n v="0.09"/>
    <n v="517.48"/>
    <n v="16.63"/>
    <x v="0"/>
    <x v="0"/>
    <x v="1"/>
    <x v="3"/>
    <s v="Jumbo Box"/>
    <s v="Panasonic KX-P3626 Dot Matrix Printer"/>
    <n v="0.59"/>
    <s v="United States"/>
    <s v="Central"/>
    <x v="38"/>
    <s v="Pittsburg"/>
    <n v="66762"/>
    <x v="65"/>
    <d v="2015-03-07T00:00:00"/>
    <x v="714"/>
    <n v="5"/>
    <n v="2354.54"/>
    <n v="88632"/>
    <n v="517.39"/>
    <x v="1"/>
  </r>
  <r>
    <n v="850"/>
    <s v="Jesse Hutchinson"/>
    <x v="3"/>
    <n v="7.0000000000000007E-2"/>
    <n v="6.08"/>
    <n v="0.91"/>
    <x v="1"/>
    <x v="3"/>
    <x v="2"/>
    <x v="2"/>
    <s v="Wrap Bag"/>
    <s v="Zebra Zazzle Fluorescent Highlighters"/>
    <n v="0.51"/>
    <s v="United States"/>
    <s v="West"/>
    <x v="8"/>
    <s v="Goleta"/>
    <n v="93117"/>
    <x v="65"/>
    <d v="2015-03-08T00:00:00"/>
    <x v="715"/>
    <n v="7"/>
    <n v="41.96"/>
    <n v="88569"/>
    <n v="6.01"/>
    <x v="2"/>
  </r>
  <r>
    <n v="851"/>
    <s v="Helen H Heller"/>
    <x v="3"/>
    <n v="0.08"/>
    <n v="19.899999999999999"/>
    <n v="5.29"/>
    <x v="1"/>
    <x v="3"/>
    <x v="2"/>
    <x v="8"/>
    <s v="Medium Box"/>
    <s v="Holmes Cool Mist Humidifier for the Whole House with 8-Gallon Output per Day, Extended Life Filter"/>
    <n v="0.4"/>
    <s v="United States"/>
    <s v="West"/>
    <x v="8"/>
    <s v="Hacienda Heights"/>
    <n v="91745"/>
    <x v="65"/>
    <d v="2015-03-09T00:00:00"/>
    <x v="716"/>
    <n v="13"/>
    <n v="240.46"/>
    <n v="88569"/>
    <n v="19.82"/>
    <x v="2"/>
  </r>
  <r>
    <n v="851"/>
    <s v="Helen H Heller"/>
    <x v="3"/>
    <n v="0.02"/>
    <n v="3.36"/>
    <n v="6.27"/>
    <x v="1"/>
    <x v="3"/>
    <x v="2"/>
    <x v="5"/>
    <s v="Small Box"/>
    <s v="Cardinal Poly Pocket Divider Pockets for Ring Binders"/>
    <n v="0.4"/>
    <s v="United States"/>
    <s v="West"/>
    <x v="8"/>
    <s v="Hacienda Heights"/>
    <n v="91745"/>
    <x v="65"/>
    <d v="2015-03-09T00:00:00"/>
    <x v="717"/>
    <n v="21"/>
    <n v="74.08"/>
    <n v="88569"/>
    <n v="3.34"/>
    <x v="2"/>
  </r>
  <r>
    <n v="2750"/>
    <s v="Allen Nash"/>
    <x v="0"/>
    <n v="0.02"/>
    <n v="161.55000000000001"/>
    <n v="19.989999999999998"/>
    <x v="1"/>
    <x v="0"/>
    <x v="2"/>
    <x v="6"/>
    <s v="Small Box"/>
    <s v="Fellowes Super Stor/Drawer® Files"/>
    <n v="0.66"/>
    <s v="United States"/>
    <s v="South"/>
    <x v="21"/>
    <s v="Waynesboro"/>
    <n v="22980"/>
    <x v="66"/>
    <d v="2015-03-08T00:00:00"/>
    <x v="718"/>
    <n v="4"/>
    <n v="657.61"/>
    <n v="91424"/>
    <n v="161.53"/>
    <x v="0"/>
  </r>
  <r>
    <n v="2770"/>
    <s v="Joel Burnette"/>
    <x v="0"/>
    <n v="0.02"/>
    <n v="11.55"/>
    <n v="2.36"/>
    <x v="1"/>
    <x v="3"/>
    <x v="2"/>
    <x v="2"/>
    <s v="Wrap Bag"/>
    <s v="Newell 309"/>
    <n v="0.55000000000000004"/>
    <s v="United States"/>
    <s v="South"/>
    <x v="5"/>
    <s v="Dunwoody"/>
    <n v="30338"/>
    <x v="66"/>
    <d v="2015-03-10T00:00:00"/>
    <x v="719"/>
    <n v="14"/>
    <n v="159.53"/>
    <n v="88975"/>
    <n v="11.530000000000001"/>
    <x v="0"/>
  </r>
  <r>
    <n v="2837"/>
    <s v="Leslie Hawley"/>
    <x v="1"/>
    <n v="7.0000000000000007E-2"/>
    <n v="51.98"/>
    <n v="10.17"/>
    <x v="1"/>
    <x v="2"/>
    <x v="1"/>
    <x v="3"/>
    <s v="Medium Box"/>
    <s v="Canon MP25DIII Desktop Whisper-Quiet Printing Calculator"/>
    <n v="0.37"/>
    <s v="United States"/>
    <s v="Central"/>
    <x v="19"/>
    <s v="Tulsa"/>
    <n v="74133"/>
    <x v="66"/>
    <d v="2015-03-10T00:00:00"/>
    <x v="720"/>
    <n v="13"/>
    <n v="637.37"/>
    <n v="89801"/>
    <n v="51.91"/>
    <x v="1"/>
  </r>
  <r>
    <n v="2837"/>
    <s v="Leslie Hawley"/>
    <x v="1"/>
    <n v="0.1"/>
    <n v="80.97"/>
    <n v="33.6"/>
    <x v="0"/>
    <x v="2"/>
    <x v="1"/>
    <x v="3"/>
    <s v="Jumbo Drum"/>
    <s v="Lexmark Z25 Color Inkjet Printer"/>
    <n v="0.37"/>
    <s v="United States"/>
    <s v="Central"/>
    <x v="19"/>
    <s v="Tulsa"/>
    <n v="74133"/>
    <x v="66"/>
    <d v="2015-03-11T00:00:00"/>
    <x v="721"/>
    <n v="3"/>
    <n v="232.16"/>
    <n v="89801"/>
    <n v="80.87"/>
    <x v="1"/>
  </r>
  <r>
    <n v="693"/>
    <s v="Richard McClure"/>
    <x v="2"/>
    <n v="0.09"/>
    <n v="5.34"/>
    <n v="2.99"/>
    <x v="2"/>
    <x v="0"/>
    <x v="2"/>
    <x v="5"/>
    <s v="Small Box"/>
    <s v="Wilson Jones 14 Line Acrylic Coated Pressboard Data Binders"/>
    <n v="0.38"/>
    <s v="United States"/>
    <s v="West"/>
    <x v="3"/>
    <s v="Thornton"/>
    <n v="80229"/>
    <x v="66"/>
    <d v="2015-03-15T00:00:00"/>
    <x v="722"/>
    <n v="17"/>
    <n v="95.1"/>
    <n v="87812"/>
    <n v="5.25"/>
    <x v="2"/>
  </r>
  <r>
    <n v="693"/>
    <s v="Richard McClure"/>
    <x v="2"/>
    <n v="7.0000000000000007E-2"/>
    <n v="140.97999999999999"/>
    <n v="53.48"/>
    <x v="0"/>
    <x v="0"/>
    <x v="0"/>
    <x v="10"/>
    <s v="Jumbo Box"/>
    <s v="Bush Heritage Pine Collection 5-Shelf Bookcase, Albany Pine Finish, *Special Order"/>
    <n v="0.65"/>
    <s v="United States"/>
    <s v="West"/>
    <x v="3"/>
    <s v="Thornton"/>
    <n v="80229"/>
    <x v="66"/>
    <d v="2015-03-15T00:00:00"/>
    <x v="723"/>
    <n v="5"/>
    <n v="734.74"/>
    <n v="87812"/>
    <n v="140.91"/>
    <x v="2"/>
  </r>
  <r>
    <n v="693"/>
    <s v="Richard McClure"/>
    <x v="2"/>
    <n v="0.06"/>
    <n v="205.99"/>
    <n v="5.26"/>
    <x v="1"/>
    <x v="0"/>
    <x v="1"/>
    <x v="12"/>
    <s v="Small Box"/>
    <s v="i470"/>
    <n v="0.56000000000000005"/>
    <s v="United States"/>
    <s v="West"/>
    <x v="3"/>
    <s v="Thornton"/>
    <n v="80229"/>
    <x v="66"/>
    <d v="2015-03-15T00:00:00"/>
    <x v="724"/>
    <n v="11"/>
    <n v="1882.87"/>
    <n v="87812"/>
    <n v="205.93"/>
    <x v="2"/>
  </r>
  <r>
    <n v="1718"/>
    <s v="Kathy Shah"/>
    <x v="2"/>
    <n v="0.01"/>
    <n v="300.98"/>
    <n v="64.73"/>
    <x v="0"/>
    <x v="1"/>
    <x v="0"/>
    <x v="9"/>
    <s v="Jumbo Drum"/>
    <s v="Global Leather and Oak Executive Chair, Black"/>
    <n v="0.56000000000000005"/>
    <s v="United States"/>
    <s v="South"/>
    <x v="9"/>
    <s v="Garner"/>
    <n v="27529"/>
    <x v="66"/>
    <d v="2015-03-15T00:00:00"/>
    <x v="725"/>
    <n v="3"/>
    <n v="974.14"/>
    <n v="90621"/>
    <n v="300.97000000000003"/>
    <x v="0"/>
  </r>
  <r>
    <n v="1075"/>
    <s v="Theodore Tyson"/>
    <x v="1"/>
    <n v="0.04"/>
    <n v="19.23"/>
    <n v="6.15"/>
    <x v="1"/>
    <x v="2"/>
    <x v="0"/>
    <x v="11"/>
    <s v="Small Pack"/>
    <s v="Executive Impressions 13&quot; Clairmont Wall Clock"/>
    <n v="0.44"/>
    <s v="United States"/>
    <s v="Central"/>
    <x v="10"/>
    <s v="Romeoville"/>
    <n v="60441"/>
    <x v="67"/>
    <d v="2015-03-10T00:00:00"/>
    <x v="726"/>
    <n v="11"/>
    <n v="220.92"/>
    <n v="86422"/>
    <n v="19.190000000000001"/>
    <x v="1"/>
  </r>
  <r>
    <n v="2258"/>
    <s v="Nicole Pope"/>
    <x v="2"/>
    <n v="0.01"/>
    <n v="7.64"/>
    <n v="1.39"/>
    <x v="2"/>
    <x v="3"/>
    <x v="2"/>
    <x v="15"/>
    <s v="Small Box"/>
    <s v="#10- 4 1/8&quot; x 9 1/2&quot; Security-Tint Envelopes"/>
    <n v="0.36"/>
    <s v="United States"/>
    <s v="South"/>
    <x v="9"/>
    <s v="Rocky Mount"/>
    <n v="27801"/>
    <x v="67"/>
    <d v="2015-03-13T00:00:00"/>
    <x v="727"/>
    <n v="9"/>
    <n v="73.290000000000006"/>
    <n v="87962"/>
    <n v="7.63"/>
    <x v="0"/>
  </r>
  <r>
    <n v="2258"/>
    <s v="Nicole Pope"/>
    <x v="2"/>
    <n v="7.0000000000000007E-2"/>
    <n v="400.97"/>
    <n v="48.26"/>
    <x v="0"/>
    <x v="3"/>
    <x v="1"/>
    <x v="3"/>
    <s v="Jumbo Box"/>
    <s v="Hewlett-Packard Deskjet 1220Cse Color Inkjet Printer"/>
    <n v="0.36"/>
    <s v="United States"/>
    <s v="South"/>
    <x v="9"/>
    <s v="Rocky Mount"/>
    <n v="27801"/>
    <x v="67"/>
    <d v="2015-03-13T00:00:00"/>
    <x v="728"/>
    <n v="8"/>
    <n v="2961.32"/>
    <n v="87962"/>
    <n v="400.90000000000003"/>
    <x v="0"/>
  </r>
  <r>
    <n v="2855"/>
    <s v="Vicki Womble"/>
    <x v="2"/>
    <n v="0.09"/>
    <n v="6783.02"/>
    <n v="24.49"/>
    <x v="1"/>
    <x v="1"/>
    <x v="1"/>
    <x v="3"/>
    <s v="Large Box"/>
    <s v="Polycom ViewStation™ ISDN Videoconferencing Unit"/>
    <n v="0.39"/>
    <s v="United States"/>
    <s v="West"/>
    <x v="4"/>
    <s v="Des Moines"/>
    <n v="98198"/>
    <x v="68"/>
    <d v="2015-03-14T00:00:00"/>
    <x v="729"/>
    <n v="1"/>
    <n v="6296"/>
    <n v="87317"/>
    <n v="6782.93"/>
    <x v="2"/>
  </r>
  <r>
    <n v="2545"/>
    <s v="Rick Ellis"/>
    <x v="4"/>
    <n v="0.01"/>
    <n v="99.99"/>
    <n v="19.989999999999998"/>
    <x v="2"/>
    <x v="2"/>
    <x v="1"/>
    <x v="3"/>
    <s v="Small Box"/>
    <s v="AT&amp;T 2230 Dual Handset Phone With Caller ID/Call Waiting"/>
    <n v="0.52"/>
    <s v="United States"/>
    <s v="South"/>
    <x v="21"/>
    <s v="Springfield"/>
    <n v="22153"/>
    <x v="68"/>
    <d v="2015-03-12T00:00:00"/>
    <x v="730"/>
    <n v="2"/>
    <n v="202.98"/>
    <n v="87915"/>
    <n v="99.97999999999999"/>
    <x v="0"/>
  </r>
  <r>
    <n v="3194"/>
    <s v="Angela Rose"/>
    <x v="4"/>
    <n v="0.1"/>
    <n v="4.9800000000000004"/>
    <n v="7.54"/>
    <x v="1"/>
    <x v="1"/>
    <x v="2"/>
    <x v="7"/>
    <s v="Small Box"/>
    <s v="Xerox 1961"/>
    <n v="0.38"/>
    <s v="United States"/>
    <s v="South"/>
    <x v="12"/>
    <s v="Spring Hill"/>
    <n v="34609"/>
    <x v="68"/>
    <d v="2015-03-11T00:00:00"/>
    <x v="731"/>
    <n v="9"/>
    <n v="43.84"/>
    <n v="89805"/>
    <n v="4.8800000000000008"/>
    <x v="0"/>
  </r>
  <r>
    <n v="3194"/>
    <s v="Angela Rose"/>
    <x v="4"/>
    <n v="0"/>
    <n v="22.84"/>
    <n v="8.18"/>
    <x v="1"/>
    <x v="1"/>
    <x v="2"/>
    <x v="7"/>
    <s v="Small Box"/>
    <s v="Xerox 1991"/>
    <n v="0.39"/>
    <s v="United States"/>
    <s v="South"/>
    <x v="12"/>
    <s v="Spring Hill"/>
    <n v="34609"/>
    <x v="68"/>
    <d v="2015-03-12T00:00:00"/>
    <x v="732"/>
    <n v="6"/>
    <n v="141.74"/>
    <n v="89805"/>
    <n v="22.84"/>
    <x v="0"/>
  </r>
  <r>
    <n v="52"/>
    <s v="Lorraine Kelly"/>
    <x v="3"/>
    <n v="0"/>
    <n v="115.99"/>
    <n v="2.5"/>
    <x v="1"/>
    <x v="3"/>
    <x v="1"/>
    <x v="12"/>
    <s v="Small Box"/>
    <s v="6160"/>
    <n v="0.56999999999999995"/>
    <s v="United States"/>
    <s v="West"/>
    <x v="4"/>
    <s v="Puyallup"/>
    <n v="98373"/>
    <x v="68"/>
    <d v="2015-03-10T00:00:00"/>
    <x v="733"/>
    <n v="6"/>
    <n v="627.04"/>
    <n v="88426"/>
    <n v="115.99"/>
    <x v="2"/>
  </r>
  <r>
    <n v="53"/>
    <s v="Sidney Russell Austin"/>
    <x v="3"/>
    <n v="0.02"/>
    <n v="5.98"/>
    <n v="5.79"/>
    <x v="1"/>
    <x v="3"/>
    <x v="2"/>
    <x v="7"/>
    <s v="Small Box"/>
    <s v="Xerox 1903"/>
    <n v="0.36"/>
    <s v="United States"/>
    <s v="West"/>
    <x v="4"/>
    <s v="Redmond"/>
    <n v="98052"/>
    <x v="68"/>
    <d v="2015-03-11T00:00:00"/>
    <x v="734"/>
    <n v="17"/>
    <n v="110.19"/>
    <n v="88426"/>
    <n v="5.9600000000000009"/>
    <x v="2"/>
  </r>
  <r>
    <n v="753"/>
    <s v="Elisabeth Massey"/>
    <x v="0"/>
    <n v="0.06"/>
    <n v="2.61"/>
    <n v="0.5"/>
    <x v="2"/>
    <x v="3"/>
    <x v="2"/>
    <x v="13"/>
    <s v="Small Box"/>
    <s v="Avery 479"/>
    <n v="0.39"/>
    <s v="United States"/>
    <s v="West"/>
    <x v="41"/>
    <s v="Prescott"/>
    <n v="86301"/>
    <x v="69"/>
    <d v="2015-03-11T00:00:00"/>
    <x v="735"/>
    <n v="1"/>
    <n v="17.59"/>
    <n v="90438"/>
    <n v="2.5499999999999998"/>
    <x v="2"/>
  </r>
  <r>
    <n v="753"/>
    <s v="Elisabeth Massey"/>
    <x v="0"/>
    <n v="0.01"/>
    <n v="6.35"/>
    <n v="1.02"/>
    <x v="1"/>
    <x v="3"/>
    <x v="2"/>
    <x v="7"/>
    <s v="Wrap Bag"/>
    <s v="Telephone Message Books with Fax/Mobile Section, 5 1/2&quot; x 3 3/16&quot;"/>
    <n v="0.39"/>
    <s v="United States"/>
    <s v="West"/>
    <x v="41"/>
    <s v="Prescott"/>
    <n v="86301"/>
    <x v="69"/>
    <d v="2015-03-13T00:00:00"/>
    <x v="736"/>
    <n v="22"/>
    <n v="141.54"/>
    <n v="90438"/>
    <n v="6.34"/>
    <x v="2"/>
  </r>
  <r>
    <n v="1494"/>
    <s v="Kate Lehman"/>
    <x v="0"/>
    <n v="0.06"/>
    <n v="8.3699999999999992"/>
    <n v="10.16"/>
    <x v="1"/>
    <x v="3"/>
    <x v="0"/>
    <x v="11"/>
    <s v="Large Box"/>
    <s v="Westinghouse Clip-On Gooseneck Lamps"/>
    <n v="0.59"/>
    <s v="United States"/>
    <s v="East"/>
    <x v="36"/>
    <s v="Dundalk"/>
    <n v="21222"/>
    <x v="69"/>
    <d v="2015-03-13T00:00:00"/>
    <x v="737"/>
    <n v="18"/>
    <n v="157.63999999999999"/>
    <n v="85880"/>
    <n v="8.3099999999999987"/>
    <x v="3"/>
  </r>
  <r>
    <n v="1494"/>
    <s v="Kate Lehman"/>
    <x v="0"/>
    <n v="0.09"/>
    <n v="6.48"/>
    <n v="9.17"/>
    <x v="2"/>
    <x v="3"/>
    <x v="2"/>
    <x v="7"/>
    <s v="Small Box"/>
    <s v="Xerox 1996"/>
    <n v="0.37"/>
    <s v="United States"/>
    <s v="East"/>
    <x v="36"/>
    <s v="Dundalk"/>
    <n v="21222"/>
    <x v="69"/>
    <d v="2015-03-13T00:00:00"/>
    <x v="738"/>
    <n v="6"/>
    <n v="42.16"/>
    <n v="85880"/>
    <n v="6.3900000000000006"/>
    <x v="3"/>
  </r>
  <r>
    <n v="1497"/>
    <s v="Gloria Jacobs"/>
    <x v="0"/>
    <n v="0.09"/>
    <n v="6.28"/>
    <n v="5.29"/>
    <x v="1"/>
    <x v="3"/>
    <x v="0"/>
    <x v="11"/>
    <s v="Small Box"/>
    <s v="Eldon® 200 Class™ Desk Accessories, Burgundy"/>
    <n v="0.43"/>
    <s v="United States"/>
    <s v="East"/>
    <x v="11"/>
    <s v="Elmira"/>
    <n v="14901"/>
    <x v="69"/>
    <d v="2015-03-12T00:00:00"/>
    <x v="739"/>
    <n v="2"/>
    <n v="14.08"/>
    <n v="85880"/>
    <n v="6.19"/>
    <x v="3"/>
  </r>
  <r>
    <n v="1497"/>
    <s v="Gloria Jacobs"/>
    <x v="0"/>
    <n v="0.03"/>
    <n v="15.14"/>
    <n v="4.53"/>
    <x v="1"/>
    <x v="3"/>
    <x v="2"/>
    <x v="6"/>
    <s v="Small Box"/>
    <s v="Eldon® Gobal File Keepers"/>
    <n v="0.81"/>
    <s v="United States"/>
    <s v="East"/>
    <x v="11"/>
    <s v="Elmira"/>
    <n v="14901"/>
    <x v="69"/>
    <d v="2015-03-13T00:00:00"/>
    <x v="740"/>
    <n v="17"/>
    <n v="256.73"/>
    <n v="85880"/>
    <n v="15.110000000000001"/>
    <x v="3"/>
  </r>
  <r>
    <n v="2616"/>
    <s v="Laurence Hull"/>
    <x v="0"/>
    <n v="0"/>
    <n v="2.6"/>
    <n v="2.4"/>
    <x v="1"/>
    <x v="3"/>
    <x v="2"/>
    <x v="2"/>
    <s v="Wrap Bag"/>
    <s v="12 Colored Short Pencils"/>
    <n v="0.57999999999999996"/>
    <s v="United States"/>
    <s v="Central"/>
    <x v="25"/>
    <s v="Portage"/>
    <n v="49002"/>
    <x v="69"/>
    <d v="2015-03-13T00:00:00"/>
    <x v="741"/>
    <n v="16"/>
    <n v="44.75"/>
    <n v="91495"/>
    <n v="2.6"/>
    <x v="1"/>
  </r>
  <r>
    <n v="1484"/>
    <s v="Alison Stewart"/>
    <x v="1"/>
    <n v="0.06"/>
    <n v="99.99"/>
    <n v="19.989999999999998"/>
    <x v="1"/>
    <x v="2"/>
    <x v="1"/>
    <x v="1"/>
    <s v="Small Box"/>
    <s v="US Robotics 56K V.92 External Faxmodem"/>
    <n v="0.52"/>
    <s v="United States"/>
    <s v="Central"/>
    <x v="10"/>
    <s v="Des Plaines"/>
    <n v="60016"/>
    <x v="69"/>
    <d v="2015-03-14T00:00:00"/>
    <x v="742"/>
    <n v="3"/>
    <n v="290.24"/>
    <n v="91235"/>
    <n v="99.929999999999993"/>
    <x v="1"/>
  </r>
  <r>
    <n v="1484"/>
    <s v="Alison Stewart"/>
    <x v="1"/>
    <n v="0"/>
    <n v="193.17"/>
    <n v="19.989999999999998"/>
    <x v="1"/>
    <x v="2"/>
    <x v="2"/>
    <x v="6"/>
    <s v="Small Box"/>
    <s v="Fellowes Staxonsteel® Drawer Files"/>
    <n v="0.71"/>
    <s v="United States"/>
    <s v="Central"/>
    <x v="10"/>
    <s v="Des Plaines"/>
    <n v="60016"/>
    <x v="69"/>
    <d v="2015-03-12T00:00:00"/>
    <x v="743"/>
    <n v="5"/>
    <n v="971.4"/>
    <n v="91235"/>
    <n v="193.17"/>
    <x v="1"/>
  </r>
  <r>
    <n v="1484"/>
    <s v="Alison Stewart"/>
    <x v="1"/>
    <n v="0.08"/>
    <n v="20.99"/>
    <n v="3.3"/>
    <x v="2"/>
    <x v="2"/>
    <x v="1"/>
    <x v="12"/>
    <s v="Small Pack"/>
    <s v="Accessory39"/>
    <n v="0.81"/>
    <s v="United States"/>
    <s v="Central"/>
    <x v="10"/>
    <s v="Des Plaines"/>
    <n v="60016"/>
    <x v="69"/>
    <d v="2015-03-11T00:00:00"/>
    <x v="744"/>
    <n v="11"/>
    <n v="193.51"/>
    <n v="91235"/>
    <n v="20.91"/>
    <x v="1"/>
  </r>
  <r>
    <n v="3397"/>
    <s v="Andrea Shaw"/>
    <x v="1"/>
    <n v="0.01"/>
    <n v="10.9"/>
    <n v="7.46"/>
    <x v="1"/>
    <x v="0"/>
    <x v="2"/>
    <x v="6"/>
    <s v="Small Box"/>
    <s v="Crate-A-Files™"/>
    <n v="0.59"/>
    <s v="United States"/>
    <s v="Central"/>
    <x v="10"/>
    <s v="Danville"/>
    <n v="61832"/>
    <x v="69"/>
    <d v="2015-03-12T00:00:00"/>
    <x v="745"/>
    <n v="18"/>
    <n v="207.31"/>
    <n v="87536"/>
    <n v="10.89"/>
    <x v="1"/>
  </r>
  <r>
    <n v="3397"/>
    <s v="Andrea Shaw"/>
    <x v="1"/>
    <n v="0.1"/>
    <n v="7.99"/>
    <n v="5.03"/>
    <x v="1"/>
    <x v="0"/>
    <x v="1"/>
    <x v="12"/>
    <s v="Medium Box"/>
    <s v="Bell Sonecor JB700 Caller ID"/>
    <n v="0.6"/>
    <s v="United States"/>
    <s v="Central"/>
    <x v="10"/>
    <s v="Danville"/>
    <n v="61832"/>
    <x v="69"/>
    <d v="2015-03-12T00:00:00"/>
    <x v="746"/>
    <n v="22"/>
    <n v="143.12"/>
    <n v="87536"/>
    <n v="7.8900000000000006"/>
    <x v="1"/>
  </r>
  <r>
    <n v="3151"/>
    <s v="Glenda Hunter"/>
    <x v="4"/>
    <n v="0.02"/>
    <n v="5.98"/>
    <n v="1.49"/>
    <x v="1"/>
    <x v="3"/>
    <x v="2"/>
    <x v="5"/>
    <s v="Small Box"/>
    <s v="Avery Hanging File Binders"/>
    <n v="0.39"/>
    <s v="United States"/>
    <s v="West"/>
    <x v="8"/>
    <s v="Twentynine Palms"/>
    <n v="92277"/>
    <x v="69"/>
    <d v="2015-03-12T00:00:00"/>
    <x v="747"/>
    <n v="10"/>
    <n v="59.9"/>
    <n v="88547"/>
    <n v="5.9600000000000009"/>
    <x v="2"/>
  </r>
  <r>
    <n v="796"/>
    <s v="Amanda Conner"/>
    <x v="3"/>
    <n v="0.06"/>
    <n v="8.6"/>
    <n v="6.19"/>
    <x v="1"/>
    <x v="3"/>
    <x v="2"/>
    <x v="5"/>
    <s v="Small Box"/>
    <s v="Avery Printable Repositionable Plastic Tabs"/>
    <n v="0.38"/>
    <s v="United States"/>
    <s v="Central"/>
    <x v="13"/>
    <s v="Papillion"/>
    <n v="68046"/>
    <x v="69"/>
    <d v="2015-03-12T00:00:00"/>
    <x v="748"/>
    <n v="9"/>
    <n v="79.400000000000006"/>
    <n v="86867"/>
    <n v="8.5399999999999991"/>
    <x v="1"/>
  </r>
  <r>
    <n v="1254"/>
    <s v="Anne Bland"/>
    <x v="0"/>
    <n v="0.06"/>
    <n v="80.98"/>
    <n v="35"/>
    <x v="1"/>
    <x v="2"/>
    <x v="2"/>
    <x v="6"/>
    <s v="Large Box"/>
    <s v="Carina Double Wide Media Storage Towers in Natural &amp; Black"/>
    <n v="0.81"/>
    <s v="United States"/>
    <s v="Central"/>
    <x v="18"/>
    <s v="Channelview"/>
    <n v="77530"/>
    <x v="70"/>
    <d v="2015-03-13T00:00:00"/>
    <x v="749"/>
    <n v="2"/>
    <n v="172.79"/>
    <n v="89983"/>
    <n v="80.92"/>
    <x v="1"/>
  </r>
  <r>
    <n v="2896"/>
    <s v="Anna Ellis"/>
    <x v="0"/>
    <n v="0"/>
    <n v="22.84"/>
    <n v="16.920000000000002"/>
    <x v="1"/>
    <x v="2"/>
    <x v="2"/>
    <x v="7"/>
    <s v="Small Box"/>
    <s v="Xerox 1973"/>
    <n v="0.39"/>
    <s v="United States"/>
    <s v="Central"/>
    <x v="7"/>
    <s v="Mankato"/>
    <n v="56001"/>
    <x v="70"/>
    <d v="2015-03-14T00:00:00"/>
    <x v="750"/>
    <n v="15"/>
    <n v="370.62"/>
    <n v="86927"/>
    <n v="22.84"/>
    <x v="1"/>
  </r>
  <r>
    <n v="1027"/>
    <s v="Brian Bennett"/>
    <x v="1"/>
    <n v="0.1"/>
    <n v="73.98"/>
    <n v="4"/>
    <x v="1"/>
    <x v="0"/>
    <x v="1"/>
    <x v="1"/>
    <s v="Small Box"/>
    <s v="Keytronic French Keyboard"/>
    <n v="0.79"/>
    <s v="United States"/>
    <s v="East"/>
    <x v="11"/>
    <s v="Cheektowaga"/>
    <n v="14225"/>
    <x v="70"/>
    <d v="2015-03-13T00:00:00"/>
    <x v="751"/>
    <n v="5"/>
    <n v="347.23"/>
    <n v="89004"/>
    <n v="73.88000000000001"/>
    <x v="3"/>
  </r>
  <r>
    <n v="1027"/>
    <s v="Brian Bennett"/>
    <x v="1"/>
    <n v="0.05"/>
    <n v="51.98"/>
    <n v="10.17"/>
    <x v="1"/>
    <x v="0"/>
    <x v="1"/>
    <x v="3"/>
    <s v="Medium Box"/>
    <s v="Canon MP25DIII Desktop Whisper-Quiet Printing Calculator"/>
    <n v="0.37"/>
    <s v="United States"/>
    <s v="East"/>
    <x v="11"/>
    <s v="Cheektowaga"/>
    <n v="14225"/>
    <x v="70"/>
    <d v="2015-03-13T00:00:00"/>
    <x v="752"/>
    <n v="9"/>
    <n v="478.23"/>
    <n v="89004"/>
    <n v="51.93"/>
    <x v="3"/>
  </r>
  <r>
    <n v="32"/>
    <s v="Matthew Berman"/>
    <x v="2"/>
    <n v="0.06"/>
    <n v="205.99"/>
    <n v="8.99"/>
    <x v="1"/>
    <x v="3"/>
    <x v="1"/>
    <x v="12"/>
    <s v="Small Box"/>
    <s v="TimeportP7382"/>
    <n v="0.56000000000000005"/>
    <s v="United States"/>
    <s v="West"/>
    <x v="14"/>
    <s v="Grants Pass"/>
    <n v="97526"/>
    <x v="70"/>
    <d v="2015-03-19T00:00:00"/>
    <x v="753"/>
    <n v="22"/>
    <n v="3838.14"/>
    <n v="89203"/>
    <n v="205.93"/>
    <x v="2"/>
  </r>
  <r>
    <n v="2593"/>
    <s v="Anne Schultz"/>
    <x v="2"/>
    <n v="0.01"/>
    <n v="85.99"/>
    <n v="0.99"/>
    <x v="1"/>
    <x v="3"/>
    <x v="1"/>
    <x v="12"/>
    <s v="Wrap Bag"/>
    <s v="Accessory4"/>
    <n v="0.85"/>
    <s v="United States"/>
    <s v="South"/>
    <x v="5"/>
    <s v="Athens"/>
    <n v="30605"/>
    <x v="70"/>
    <d v="2015-03-17T00:00:00"/>
    <x v="754"/>
    <n v="2"/>
    <n v="146.16999999999999"/>
    <n v="87773"/>
    <n v="85.97999999999999"/>
    <x v="0"/>
  </r>
  <r>
    <n v="2741"/>
    <s v="Megan York"/>
    <x v="2"/>
    <n v="0.01"/>
    <n v="35.99"/>
    <n v="5.99"/>
    <x v="1"/>
    <x v="0"/>
    <x v="1"/>
    <x v="12"/>
    <s v="Wrap Bag"/>
    <s v="Accessory41"/>
    <n v="0.38"/>
    <s v="United States"/>
    <s v="West"/>
    <x v="37"/>
    <s v="Caldwell"/>
    <n v="83605"/>
    <x v="70"/>
    <d v="2015-03-19T00:00:00"/>
    <x v="755"/>
    <n v="10"/>
    <n v="316.27999999999997"/>
    <n v="89481"/>
    <n v="35.980000000000004"/>
    <x v="2"/>
  </r>
  <r>
    <n v="146"/>
    <s v="Yvonne Fox"/>
    <x v="3"/>
    <n v="0.01"/>
    <n v="45.98"/>
    <n v="4.8"/>
    <x v="1"/>
    <x v="0"/>
    <x v="0"/>
    <x v="11"/>
    <s v="Wrap Bag"/>
    <s v="Tenex B1-RE Series Chair Mats for Low Pile Carpets"/>
    <n v="0.68"/>
    <s v="United States"/>
    <s v="Central"/>
    <x v="18"/>
    <s v="Watauga"/>
    <n v="76148"/>
    <x v="70"/>
    <d v="2015-03-13T00:00:00"/>
    <x v="756"/>
    <n v="4"/>
    <n v="193.59"/>
    <n v="91088"/>
    <n v="45.97"/>
    <x v="1"/>
  </r>
  <r>
    <n v="903"/>
    <s v="Francis Spivey"/>
    <x v="3"/>
    <n v="0"/>
    <n v="5.98"/>
    <n v="1.49"/>
    <x v="1"/>
    <x v="1"/>
    <x v="2"/>
    <x v="5"/>
    <s v="Small Box"/>
    <s v="Avery Hanging File Binders"/>
    <n v="0.39"/>
    <s v="United States"/>
    <s v="East"/>
    <x v="35"/>
    <s v="Wilmington"/>
    <n v="1887"/>
    <x v="70"/>
    <d v="2015-03-14T00:00:00"/>
    <x v="757"/>
    <n v="18"/>
    <n v="116.92"/>
    <n v="90806"/>
    <n v="5.98"/>
    <x v="3"/>
  </r>
  <r>
    <n v="2037"/>
    <s v="Lynda Herman"/>
    <x v="3"/>
    <n v="0"/>
    <n v="73.98"/>
    <n v="14.52"/>
    <x v="1"/>
    <x v="0"/>
    <x v="1"/>
    <x v="1"/>
    <s v="Small Box"/>
    <s v="Keytronic French Keyboard"/>
    <n v="0.65"/>
    <s v="United States"/>
    <s v="West"/>
    <x v="24"/>
    <s v="Bozeman"/>
    <n v="59715"/>
    <x v="70"/>
    <d v="2015-03-14T00:00:00"/>
    <x v="758"/>
    <n v="4"/>
    <n v="305.70999999999998"/>
    <n v="89333"/>
    <n v="73.98"/>
    <x v="2"/>
  </r>
  <r>
    <n v="2787"/>
    <s v="Rodney Kearney"/>
    <x v="3"/>
    <n v="0.01"/>
    <n v="47.98"/>
    <n v="3.61"/>
    <x v="2"/>
    <x v="1"/>
    <x v="1"/>
    <x v="1"/>
    <s v="Small Pack"/>
    <s v="DS/HD IBM Formatted Diskettes, 200/Pack - Staples"/>
    <n v="0.71"/>
    <s v="United States"/>
    <s v="South"/>
    <x v="17"/>
    <s v="Metairie"/>
    <n v="70003"/>
    <x v="70"/>
    <d v="2015-03-13T00:00:00"/>
    <x v="759"/>
    <n v="8"/>
    <n v="393.98"/>
    <n v="91316"/>
    <n v="47.97"/>
    <x v="0"/>
  </r>
  <r>
    <n v="573"/>
    <s v="Vanessa Winstead"/>
    <x v="0"/>
    <n v="0.05"/>
    <n v="4.13"/>
    <n v="5.04"/>
    <x v="1"/>
    <x v="2"/>
    <x v="2"/>
    <x v="5"/>
    <s v="Small Box"/>
    <s v="ACCOHIDE® 3-Ring Binder, Blue, 1&quot;"/>
    <n v="0.38"/>
    <s v="United States"/>
    <s v="Central"/>
    <x v="10"/>
    <s v="Pekin"/>
    <n v="61554"/>
    <x v="71"/>
    <d v="2015-03-14T00:00:00"/>
    <x v="760"/>
    <n v="1"/>
    <n v="5.84"/>
    <n v="86555"/>
    <n v="4.08"/>
    <x v="1"/>
  </r>
  <r>
    <n v="1035"/>
    <s v="Kent Burton"/>
    <x v="0"/>
    <n v="7.0000000000000007E-2"/>
    <n v="125.99"/>
    <n v="2.5"/>
    <x v="1"/>
    <x v="2"/>
    <x v="1"/>
    <x v="12"/>
    <s v="Small Box"/>
    <s v="i2000"/>
    <n v="0.6"/>
    <s v="United States"/>
    <s v="East"/>
    <x v="27"/>
    <s v="Delaware"/>
    <n v="43015"/>
    <x v="71"/>
    <d v="2015-03-13T00:00:00"/>
    <x v="761"/>
    <n v="1"/>
    <n v="100.59"/>
    <n v="90710"/>
    <n v="125.92"/>
    <x v="3"/>
  </r>
  <r>
    <n v="1036"/>
    <s v="Jessica Huffman"/>
    <x v="0"/>
    <n v="0.03"/>
    <n v="99.99"/>
    <n v="19.989999999999998"/>
    <x v="1"/>
    <x v="2"/>
    <x v="1"/>
    <x v="1"/>
    <s v="Small Box"/>
    <s v="US Robotics 56K V.92 External Faxmodem"/>
    <n v="0.52"/>
    <s v="United States"/>
    <s v="East"/>
    <x v="27"/>
    <s v="Dublin"/>
    <n v="43017"/>
    <x v="71"/>
    <d v="2015-03-14T00:00:00"/>
    <x v="762"/>
    <n v="6"/>
    <n v="598.38"/>
    <n v="90710"/>
    <n v="99.96"/>
    <x v="3"/>
  </r>
  <r>
    <n v="2468"/>
    <s v="Rhonda Stein"/>
    <x v="0"/>
    <n v="0.04"/>
    <n v="65.989999999999995"/>
    <n v="8.99"/>
    <x v="1"/>
    <x v="3"/>
    <x v="1"/>
    <x v="12"/>
    <s v="Small Box"/>
    <s v="i270"/>
    <n v="0.55000000000000004"/>
    <s v="United States"/>
    <s v="South"/>
    <x v="9"/>
    <s v="Salisbury"/>
    <n v="28144"/>
    <x v="71"/>
    <d v="2015-03-14T00:00:00"/>
    <x v="763"/>
    <n v="13"/>
    <n v="724.57"/>
    <n v="88137"/>
    <n v="65.949999999999989"/>
    <x v="0"/>
  </r>
  <r>
    <n v="3036"/>
    <s v="Edith Reynolds"/>
    <x v="0"/>
    <n v="0.08"/>
    <n v="178.47"/>
    <n v="19.989999999999998"/>
    <x v="1"/>
    <x v="2"/>
    <x v="2"/>
    <x v="6"/>
    <s v="Small Box"/>
    <s v="Hot File® 7-Pocket, Floor Stand"/>
    <n v="0.55000000000000004"/>
    <s v="United States"/>
    <s v="Central"/>
    <x v="39"/>
    <s v="Mandan"/>
    <n v="58554"/>
    <x v="71"/>
    <d v="2015-03-16T00:00:00"/>
    <x v="764"/>
    <n v="22"/>
    <n v="3802.01"/>
    <n v="89130"/>
    <n v="178.39"/>
    <x v="1"/>
  </r>
  <r>
    <n v="600"/>
    <s v="Vickie Morse"/>
    <x v="4"/>
    <n v="0.06"/>
    <n v="6.48"/>
    <n v="7.37"/>
    <x v="1"/>
    <x v="3"/>
    <x v="2"/>
    <x v="7"/>
    <s v="Small Box"/>
    <s v="Xerox 210"/>
    <n v="0.37"/>
    <s v="United States"/>
    <s v="East"/>
    <x v="36"/>
    <s v="Reisterstown"/>
    <n v="21136"/>
    <x v="71"/>
    <d v="2015-03-14T00:00:00"/>
    <x v="765"/>
    <n v="5"/>
    <n v="32.39"/>
    <n v="87579"/>
    <n v="6.4200000000000008"/>
    <x v="3"/>
  </r>
  <r>
    <n v="2285"/>
    <s v="Arnold Floyd Blair"/>
    <x v="4"/>
    <n v="0.02"/>
    <n v="17.7"/>
    <n v="9.4700000000000006"/>
    <x v="2"/>
    <x v="3"/>
    <x v="2"/>
    <x v="6"/>
    <s v="Small Box"/>
    <s v="Portfile® Personal File Boxes"/>
    <n v="0.59"/>
    <s v="United States"/>
    <s v="South"/>
    <x v="23"/>
    <s v="Rock Hill"/>
    <n v="29730"/>
    <x v="71"/>
    <d v="2015-03-15T00:00:00"/>
    <x v="766"/>
    <n v="21"/>
    <n v="374.6"/>
    <n v="90148"/>
    <n v="17.68"/>
    <x v="0"/>
  </r>
  <r>
    <n v="2484"/>
    <s v="Rhonda Bryant"/>
    <x v="4"/>
    <n v="0.05"/>
    <n v="6.48"/>
    <n v="7.91"/>
    <x v="1"/>
    <x v="3"/>
    <x v="2"/>
    <x v="7"/>
    <s v="Small Box"/>
    <s v="Xerox 216"/>
    <n v="0.37"/>
    <s v="United States"/>
    <s v="South"/>
    <x v="12"/>
    <s v="Winter Haven"/>
    <n v="33881"/>
    <x v="71"/>
    <d v="2015-03-14T00:00:00"/>
    <x v="767"/>
    <n v="16"/>
    <n v="109.99"/>
    <n v="88998"/>
    <n v="6.4300000000000006"/>
    <x v="0"/>
  </r>
  <r>
    <n v="2484"/>
    <s v="Rhonda Bryant"/>
    <x v="4"/>
    <n v="0.03"/>
    <n v="111.03"/>
    <n v="8.64"/>
    <x v="1"/>
    <x v="3"/>
    <x v="2"/>
    <x v="6"/>
    <s v="Small Box"/>
    <s v="Fellowes Recycled Storage Drawers"/>
    <n v="0.78"/>
    <s v="United States"/>
    <s v="South"/>
    <x v="12"/>
    <s v="Winter Haven"/>
    <n v="33881"/>
    <x v="71"/>
    <d v="2015-03-14T00:00:00"/>
    <x v="768"/>
    <n v="8"/>
    <n v="900.12"/>
    <n v="88998"/>
    <n v="111"/>
    <x v="0"/>
  </r>
  <r>
    <n v="604"/>
    <s v="Lindsay P Ashley"/>
    <x v="0"/>
    <n v="0.09"/>
    <n v="154.13"/>
    <n v="69"/>
    <x v="2"/>
    <x v="3"/>
    <x v="0"/>
    <x v="0"/>
    <s v="Large Box"/>
    <s v="Laminate Occasional Tables"/>
    <n v="0.68"/>
    <s v="United States"/>
    <s v="West"/>
    <x v="8"/>
    <s v="Los Angeles"/>
    <n v="90045"/>
    <x v="72"/>
    <d v="2015-03-15T00:00:00"/>
    <x v="769"/>
    <n v="38"/>
    <n v="5679.59"/>
    <n v="28647"/>
    <n v="154.04"/>
    <x v="2"/>
  </r>
  <r>
    <n v="605"/>
    <s v="Alison Peters Wooten"/>
    <x v="0"/>
    <n v="0.09"/>
    <n v="154.13"/>
    <n v="69"/>
    <x v="2"/>
    <x v="3"/>
    <x v="0"/>
    <x v="0"/>
    <s v="Large Box"/>
    <s v="Laminate Occasional Tables"/>
    <n v="0.68"/>
    <s v="United States"/>
    <s v="East"/>
    <x v="11"/>
    <s v="West Islip"/>
    <n v="11795"/>
    <x v="72"/>
    <d v="2015-03-15T00:00:00"/>
    <x v="769"/>
    <n v="10"/>
    <n v="1494.63"/>
    <n v="91144"/>
    <n v="154.04"/>
    <x v="3"/>
  </r>
  <r>
    <n v="994"/>
    <s v="Neal Weber"/>
    <x v="1"/>
    <n v="0.1"/>
    <n v="400.98"/>
    <n v="76.37"/>
    <x v="0"/>
    <x v="0"/>
    <x v="0"/>
    <x v="0"/>
    <s v="Jumbo Box"/>
    <s v="Bretford CR8500 Series Meeting Room Furniture"/>
    <n v="0.6"/>
    <s v="United States"/>
    <s v="East"/>
    <x v="29"/>
    <s v="Sanford"/>
    <n v="4073"/>
    <x v="72"/>
    <d v="2015-03-15T00:00:00"/>
    <x v="770"/>
    <n v="2"/>
    <n v="810.47"/>
    <n v="89433"/>
    <n v="400.88"/>
    <x v="3"/>
  </r>
  <r>
    <n v="999"/>
    <s v="Rita Barton"/>
    <x v="1"/>
    <n v="0.08"/>
    <n v="45.19"/>
    <n v="1.99"/>
    <x v="1"/>
    <x v="0"/>
    <x v="1"/>
    <x v="1"/>
    <s v="Small Pack"/>
    <s v="Verbatim DVD-RAM, 9.4GB, Rewritable, Type 1, DS, DataLife Plus"/>
    <n v="0.55000000000000004"/>
    <s v="United States"/>
    <s v="East"/>
    <x v="33"/>
    <s v="Ridgewood"/>
    <n v="7450"/>
    <x v="72"/>
    <d v="2015-03-15T00:00:00"/>
    <x v="771"/>
    <n v="3"/>
    <n v="127.22"/>
    <n v="89433"/>
    <n v="45.11"/>
    <x v="3"/>
  </r>
  <r>
    <n v="1000"/>
    <s v="Lynn Bell"/>
    <x v="1"/>
    <n v="0.03"/>
    <n v="33.979999999999997"/>
    <n v="19.989999999999998"/>
    <x v="1"/>
    <x v="0"/>
    <x v="0"/>
    <x v="11"/>
    <s v="Small Box"/>
    <s v="Linden® 12&quot; Wall Clock With Oak Frame"/>
    <n v="0.55000000000000004"/>
    <s v="United States"/>
    <s v="East"/>
    <x v="42"/>
    <s v="Bennington"/>
    <n v="5201"/>
    <x v="72"/>
    <d v="2015-03-15T00:00:00"/>
    <x v="772"/>
    <n v="12"/>
    <n v="432.44"/>
    <n v="89433"/>
    <n v="33.949999999999996"/>
    <x v="3"/>
  </r>
  <r>
    <n v="2345"/>
    <s v="Colleen Marsh"/>
    <x v="4"/>
    <n v="7.0000000000000007E-2"/>
    <n v="200.98"/>
    <n v="23.76"/>
    <x v="0"/>
    <x v="3"/>
    <x v="0"/>
    <x v="9"/>
    <s v="Jumbo Drum"/>
    <s v="Global Leather Highback Executive Chair with Pneumatic Height Adjustment, Black"/>
    <n v="0.57999999999999996"/>
    <s v="United States"/>
    <s v="South"/>
    <x v="32"/>
    <s v="Paducah"/>
    <n v="42003"/>
    <x v="72"/>
    <d v="2015-03-15T00:00:00"/>
    <x v="773"/>
    <n v="9"/>
    <n v="1805.9"/>
    <n v="89504"/>
    <n v="200.91"/>
    <x v="0"/>
  </r>
  <r>
    <n v="2345"/>
    <s v="Colleen Marsh"/>
    <x v="4"/>
    <n v="0.02"/>
    <n v="179.29"/>
    <n v="29.21"/>
    <x v="0"/>
    <x v="3"/>
    <x v="0"/>
    <x v="0"/>
    <s v="Jumbo Box"/>
    <s v="Bevis Round Conference Table Top, X-Base"/>
    <n v="0.76"/>
    <s v="United States"/>
    <s v="South"/>
    <x v="32"/>
    <s v="Paducah"/>
    <n v="42003"/>
    <x v="72"/>
    <d v="2015-03-14T00:00:00"/>
    <x v="774"/>
    <n v="2"/>
    <n v="311.41000000000003"/>
    <n v="89504"/>
    <n v="179.26999999999998"/>
    <x v="0"/>
  </r>
  <r>
    <n v="2417"/>
    <s v="Ken H Frazier"/>
    <x v="4"/>
    <n v="0"/>
    <n v="65.989999999999995"/>
    <n v="3.99"/>
    <x v="1"/>
    <x v="1"/>
    <x v="1"/>
    <x v="12"/>
    <s v="Small Box"/>
    <s v="StarTAC 7760"/>
    <n v="0.59"/>
    <s v="United States"/>
    <s v="South"/>
    <x v="21"/>
    <s v="Oakton"/>
    <n v="22124"/>
    <x v="72"/>
    <d v="2015-03-15T00:00:00"/>
    <x v="775"/>
    <n v="13"/>
    <n v="765.65"/>
    <n v="86754"/>
    <n v="65.989999999999995"/>
    <x v="0"/>
  </r>
  <r>
    <n v="3279"/>
    <s v="Ricky Allred"/>
    <x v="4"/>
    <n v="0.01"/>
    <n v="45.99"/>
    <n v="4.99"/>
    <x v="1"/>
    <x v="2"/>
    <x v="1"/>
    <x v="12"/>
    <s v="Small Box"/>
    <s v="KF 788"/>
    <n v="0.56000000000000005"/>
    <s v="United States"/>
    <s v="South"/>
    <x v="23"/>
    <s v="Columbia"/>
    <n v="29203"/>
    <x v="72"/>
    <d v="2015-03-16T00:00:00"/>
    <x v="776"/>
    <n v="3"/>
    <n v="125.19"/>
    <n v="90767"/>
    <n v="45.980000000000004"/>
    <x v="0"/>
  </r>
  <r>
    <n v="373"/>
    <s v="Jeanne Werner"/>
    <x v="3"/>
    <n v="0.02"/>
    <n v="200.98"/>
    <n v="55.96"/>
    <x v="0"/>
    <x v="0"/>
    <x v="0"/>
    <x v="10"/>
    <s v="Jumbo Box"/>
    <s v="O'Sullivan Living Dimensions 3-Shelf Bookcases"/>
    <n v="0.75"/>
    <s v="United States"/>
    <s v="Central"/>
    <x v="25"/>
    <s v="Detroit"/>
    <n v="48234"/>
    <x v="72"/>
    <d v="2015-03-16T00:00:00"/>
    <x v="777"/>
    <n v="45"/>
    <n v="9539.6"/>
    <n v="24193"/>
    <n v="200.95999999999998"/>
    <x v="1"/>
  </r>
  <r>
    <n v="373"/>
    <s v="Jeanne Werner"/>
    <x v="3"/>
    <n v="0.02"/>
    <n v="4.28"/>
    <n v="5.17"/>
    <x v="1"/>
    <x v="0"/>
    <x v="2"/>
    <x v="7"/>
    <s v="Small Box"/>
    <s v="Xerox 1971"/>
    <n v="0.4"/>
    <s v="United States"/>
    <s v="Central"/>
    <x v="25"/>
    <s v="Detroit"/>
    <n v="48234"/>
    <x v="72"/>
    <d v="2015-03-15T00:00:00"/>
    <x v="778"/>
    <n v="24"/>
    <n v="109.86"/>
    <n v="24193"/>
    <n v="4.2600000000000007"/>
    <x v="1"/>
  </r>
  <r>
    <n v="373"/>
    <s v="Jeanne Werner"/>
    <x v="3"/>
    <n v="0.04"/>
    <n v="85.99"/>
    <n v="0.99"/>
    <x v="1"/>
    <x v="0"/>
    <x v="1"/>
    <x v="12"/>
    <s v="Wrap Bag"/>
    <s v="Accessory4"/>
    <n v="0.85"/>
    <s v="United States"/>
    <s v="Central"/>
    <x v="25"/>
    <s v="Detroit"/>
    <n v="48234"/>
    <x v="72"/>
    <d v="2015-03-16T00:00:00"/>
    <x v="779"/>
    <n v="19"/>
    <n v="1426.51"/>
    <n v="24193"/>
    <n v="85.949999999999989"/>
    <x v="1"/>
  </r>
  <r>
    <n v="375"/>
    <s v="Sandra Sharma"/>
    <x v="3"/>
    <n v="0.02"/>
    <n v="200.98"/>
    <n v="55.96"/>
    <x v="0"/>
    <x v="0"/>
    <x v="0"/>
    <x v="10"/>
    <s v="Jumbo Box"/>
    <s v="O'Sullivan Living Dimensions 3-Shelf Bookcases"/>
    <n v="0.75"/>
    <s v="United States"/>
    <s v="South"/>
    <x v="34"/>
    <s v="Morristown"/>
    <n v="37814"/>
    <x v="72"/>
    <d v="2015-03-16T00:00:00"/>
    <x v="780"/>
    <n v="11"/>
    <n v="2331.9"/>
    <n v="90917"/>
    <n v="200.95999999999998"/>
    <x v="0"/>
  </r>
  <r>
    <n v="375"/>
    <s v="Sandra Sharma"/>
    <x v="3"/>
    <n v="0.02"/>
    <n v="4.28"/>
    <n v="5.17"/>
    <x v="1"/>
    <x v="0"/>
    <x v="2"/>
    <x v="7"/>
    <s v="Small Box"/>
    <s v="Xerox 1971"/>
    <n v="0.4"/>
    <s v="United States"/>
    <s v="South"/>
    <x v="34"/>
    <s v="Morristown"/>
    <n v="37814"/>
    <x v="72"/>
    <d v="2015-03-15T00:00:00"/>
    <x v="781"/>
    <n v="6"/>
    <n v="27.47"/>
    <n v="90917"/>
    <n v="4.2600000000000007"/>
    <x v="0"/>
  </r>
  <r>
    <n v="1682"/>
    <s v="Julie Edwards"/>
    <x v="3"/>
    <n v="0.08"/>
    <n v="4.9800000000000004"/>
    <n v="4.7"/>
    <x v="1"/>
    <x v="1"/>
    <x v="2"/>
    <x v="7"/>
    <s v="Small Box"/>
    <s v="Staples Copy Paper (20Lb. and 84 Bright)"/>
    <n v="0.38"/>
    <s v="United States"/>
    <s v="Central"/>
    <x v="10"/>
    <s v="Chicago"/>
    <n v="60611"/>
    <x v="72"/>
    <d v="2015-03-15T00:00:00"/>
    <x v="782"/>
    <n v="47"/>
    <n v="225.98"/>
    <n v="38080"/>
    <n v="4.9000000000000004"/>
    <x v="1"/>
  </r>
  <r>
    <n v="1683"/>
    <s v="Wesley Corbett"/>
    <x v="3"/>
    <n v="0.08"/>
    <n v="4.9800000000000004"/>
    <n v="4.7"/>
    <x v="1"/>
    <x v="1"/>
    <x v="2"/>
    <x v="7"/>
    <s v="Small Box"/>
    <s v="Staples Copy Paper (20Lb. and 84 Bright)"/>
    <n v="0.38"/>
    <s v="United States"/>
    <s v="Central"/>
    <x v="18"/>
    <s v="Conroe"/>
    <n v="77301"/>
    <x v="72"/>
    <d v="2015-03-15T00:00:00"/>
    <x v="782"/>
    <n v="12"/>
    <n v="57.7"/>
    <n v="90613"/>
    <n v="4.9000000000000004"/>
    <x v="1"/>
  </r>
  <r>
    <n v="3177"/>
    <s v="Laurie Petty"/>
    <x v="3"/>
    <n v="0.1"/>
    <n v="62.18"/>
    <n v="10.84"/>
    <x v="1"/>
    <x v="1"/>
    <x v="0"/>
    <x v="11"/>
    <s v="Medium Box"/>
    <s v="Deflect-o Glass Clear Studded Chair Mats"/>
    <n v="0.63"/>
    <s v="United States"/>
    <s v="South"/>
    <x v="12"/>
    <s v="Jupiter"/>
    <n v="33458"/>
    <x v="72"/>
    <d v="2015-03-16T00:00:00"/>
    <x v="783"/>
    <n v="9"/>
    <n v="511.57"/>
    <n v="90818"/>
    <n v="62.08"/>
    <x v="0"/>
  </r>
  <r>
    <n v="594"/>
    <s v="Charlie Moore"/>
    <x v="0"/>
    <n v="0.09"/>
    <n v="13.79"/>
    <n v="8.7799999999999994"/>
    <x v="1"/>
    <x v="1"/>
    <x v="0"/>
    <x v="11"/>
    <s v="Small Box"/>
    <s v="9-3/4 Diameter Round Wall Clock"/>
    <n v="0.43"/>
    <s v="United States"/>
    <s v="Central"/>
    <x v="2"/>
    <s v="Anderson"/>
    <n v="46016"/>
    <x v="73"/>
    <d v="2015-03-17T00:00:00"/>
    <x v="784"/>
    <n v="1"/>
    <n v="17.440000000000001"/>
    <n v="86309"/>
    <n v="13.7"/>
    <x v="1"/>
  </r>
  <r>
    <n v="83"/>
    <s v="Edgar Stone"/>
    <x v="1"/>
    <n v="0.04"/>
    <n v="296.18"/>
    <n v="54.12"/>
    <x v="0"/>
    <x v="3"/>
    <x v="0"/>
    <x v="0"/>
    <s v="Jumbo Box"/>
    <s v="Hon 94000 Series Round Tables"/>
    <n v="0.76"/>
    <s v="United States"/>
    <s v="East"/>
    <x v="27"/>
    <s v="Canton"/>
    <n v="44708"/>
    <x v="73"/>
    <d v="2015-03-15T00:00:00"/>
    <x v="785"/>
    <n v="6"/>
    <n v="1821.89"/>
    <n v="87365"/>
    <n v="296.14"/>
    <x v="3"/>
  </r>
  <r>
    <n v="1123"/>
    <s v="Peggy Lanier"/>
    <x v="1"/>
    <n v="0.03"/>
    <n v="7.3"/>
    <n v="7.72"/>
    <x v="1"/>
    <x v="0"/>
    <x v="2"/>
    <x v="5"/>
    <s v="Small Box"/>
    <s v="Angle-D Binders with Locking Rings, Label Holders"/>
    <n v="0.38"/>
    <s v="United States"/>
    <s v="West"/>
    <x v="8"/>
    <s v="Roseville"/>
    <n v="95661"/>
    <x v="73"/>
    <d v="2015-03-18T00:00:00"/>
    <x v="786"/>
    <n v="14"/>
    <n v="103.61"/>
    <n v="87015"/>
    <n v="7.27"/>
    <x v="2"/>
  </r>
  <r>
    <n v="2426"/>
    <s v="Dorothy Holt"/>
    <x v="1"/>
    <n v="0.08"/>
    <n v="30.93"/>
    <n v="3.92"/>
    <x v="1"/>
    <x v="0"/>
    <x v="0"/>
    <x v="11"/>
    <s v="Small Pack"/>
    <s v="Advantus Employee of the Month Certificate Frame, 11 x 13-1/2"/>
    <n v="0.44"/>
    <s v="United States"/>
    <s v="Central"/>
    <x v="18"/>
    <s v="Irving"/>
    <n v="75061"/>
    <x v="73"/>
    <d v="2015-03-16T00:00:00"/>
    <x v="787"/>
    <n v="3"/>
    <n v="91.39"/>
    <n v="90859"/>
    <n v="30.85"/>
    <x v="1"/>
  </r>
  <r>
    <n v="724"/>
    <s v="Beverly Cooke Brooks"/>
    <x v="4"/>
    <n v="0.09"/>
    <n v="125.99"/>
    <n v="8.99"/>
    <x v="1"/>
    <x v="1"/>
    <x v="1"/>
    <x v="12"/>
    <s v="Small Box"/>
    <s v="SC7868i"/>
    <n v="0.55000000000000004"/>
    <s v="United States"/>
    <s v="East"/>
    <x v="22"/>
    <s v="Stratford"/>
    <n v="6614"/>
    <x v="73"/>
    <d v="2015-03-16T00:00:00"/>
    <x v="788"/>
    <n v="1"/>
    <n v="100.38"/>
    <n v="90359"/>
    <n v="125.89999999999999"/>
    <x v="3"/>
  </r>
  <r>
    <n v="727"/>
    <s v="Lindsay Link"/>
    <x v="4"/>
    <n v="0.1"/>
    <n v="17.98"/>
    <n v="4"/>
    <x v="1"/>
    <x v="1"/>
    <x v="1"/>
    <x v="1"/>
    <s v="Small Box"/>
    <s v="Belkin 107-key enhanced keyboard, USB/PS/2 interface"/>
    <n v="0.79"/>
    <s v="United States"/>
    <s v="East"/>
    <x v="29"/>
    <s v="Lewiston"/>
    <n v="4240"/>
    <x v="73"/>
    <d v="2015-03-16T00:00:00"/>
    <x v="789"/>
    <n v="4"/>
    <n v="66.319999999999993"/>
    <n v="90359"/>
    <n v="17.88"/>
    <x v="3"/>
  </r>
  <r>
    <n v="2356"/>
    <s v="Emma Bloom"/>
    <x v="4"/>
    <n v="0"/>
    <n v="29.34"/>
    <n v="7.87"/>
    <x v="1"/>
    <x v="1"/>
    <x v="0"/>
    <x v="11"/>
    <s v="Small Box"/>
    <s v="Seth Thomas 14&quot; Putty-Colored Wall Clock"/>
    <n v="0.54"/>
    <s v="United States"/>
    <s v="West"/>
    <x v="45"/>
    <s v="Rock Springs"/>
    <n v="82901"/>
    <x v="73"/>
    <d v="2015-03-17T00:00:00"/>
    <x v="790"/>
    <n v="22"/>
    <n v="668.38"/>
    <n v="91305"/>
    <n v="29.34"/>
    <x v="2"/>
  </r>
  <r>
    <n v="2372"/>
    <s v="Marvin Parrott"/>
    <x v="4"/>
    <n v="0.01"/>
    <n v="1.76"/>
    <n v="0.7"/>
    <x v="1"/>
    <x v="3"/>
    <x v="2"/>
    <x v="2"/>
    <s v="Wrap Bag"/>
    <s v="Newell 310"/>
    <n v="0.56000000000000005"/>
    <s v="United States"/>
    <s v="Central"/>
    <x v="7"/>
    <s v="Duluth"/>
    <n v="55803"/>
    <x v="73"/>
    <d v="2015-03-16T00:00:00"/>
    <x v="791"/>
    <n v="4"/>
    <n v="7.2"/>
    <n v="90714"/>
    <n v="1.75"/>
    <x v="1"/>
  </r>
  <r>
    <n v="871"/>
    <s v="Sandy Ellington"/>
    <x v="3"/>
    <n v="0.03"/>
    <n v="14.2"/>
    <n v="5.3"/>
    <x v="1"/>
    <x v="2"/>
    <x v="0"/>
    <x v="11"/>
    <s v="Wrap Bag"/>
    <s v="Coloredge Poster Frame"/>
    <n v="0.46"/>
    <s v="United States"/>
    <s v="West"/>
    <x v="26"/>
    <s v="Reno"/>
    <n v="89502"/>
    <x v="73"/>
    <d v="2015-03-17T00:00:00"/>
    <x v="792"/>
    <n v="2"/>
    <n v="31.24"/>
    <n v="90577"/>
    <n v="14.17"/>
    <x v="2"/>
  </r>
  <r>
    <n v="1646"/>
    <s v="Eugene Brewer Knox"/>
    <x v="3"/>
    <n v="0.06"/>
    <n v="3.29"/>
    <n v="1.35"/>
    <x v="1"/>
    <x v="0"/>
    <x v="2"/>
    <x v="14"/>
    <s v="Wrap Bag"/>
    <s v="Acco® Hot Clips™ Clips to Go"/>
    <n v="0.4"/>
    <s v="United States"/>
    <s v="East"/>
    <x v="11"/>
    <s v="Bethpage"/>
    <n v="11714"/>
    <x v="73"/>
    <d v="2015-03-17T00:00:00"/>
    <x v="793"/>
    <n v="11"/>
    <n v="35.97"/>
    <n v="90932"/>
    <n v="3.23"/>
    <x v="3"/>
  </r>
  <r>
    <n v="853"/>
    <s v="Leah Davenport"/>
    <x v="1"/>
    <n v="0.05"/>
    <n v="4.24"/>
    <n v="5.41"/>
    <x v="1"/>
    <x v="0"/>
    <x v="2"/>
    <x v="5"/>
    <s v="Small Box"/>
    <s v="Storex DuraTech Recycled Plastic Frosted Binders"/>
    <n v="0.35"/>
    <s v="United States"/>
    <s v="West"/>
    <x v="8"/>
    <s v="Hesperia"/>
    <n v="92345"/>
    <x v="74"/>
    <d v="2015-03-18T00:00:00"/>
    <x v="794"/>
    <n v="12"/>
    <n v="50.83"/>
    <n v="88570"/>
    <n v="4.1900000000000004"/>
    <x v="2"/>
  </r>
  <r>
    <n v="2272"/>
    <s v="Brett Ingram"/>
    <x v="1"/>
    <n v="0.08"/>
    <n v="15.73"/>
    <n v="7.42"/>
    <x v="2"/>
    <x v="3"/>
    <x v="2"/>
    <x v="16"/>
    <s v="Small Pack"/>
    <s v="Acme Galleria® Hot Forged Steel Scissors with Colored Handles"/>
    <n v="0.56000000000000005"/>
    <s v="United States"/>
    <s v="Central"/>
    <x v="18"/>
    <s v="Harker Heights"/>
    <n v="76543"/>
    <x v="74"/>
    <d v="2015-03-18T00:00:00"/>
    <x v="795"/>
    <n v="5"/>
    <n v="78.08"/>
    <n v="90110"/>
    <n v="15.65"/>
    <x v="1"/>
  </r>
  <r>
    <n v="2323"/>
    <s v="Emma Buckley"/>
    <x v="1"/>
    <n v="0.08"/>
    <n v="68.81"/>
    <n v="60"/>
    <x v="0"/>
    <x v="0"/>
    <x v="2"/>
    <x v="8"/>
    <s v="Jumbo Drum"/>
    <s v="Holmes Replacement Filter for HEPA Air Cleaner, Very Large Room, HEPA Filter"/>
    <n v="0.41"/>
    <s v="United States"/>
    <s v="West"/>
    <x v="8"/>
    <s v="Coachella"/>
    <n v="92236"/>
    <x v="74"/>
    <d v="2015-03-17T00:00:00"/>
    <x v="796"/>
    <n v="5"/>
    <n v="337.86"/>
    <n v="88721"/>
    <n v="68.73"/>
    <x v="2"/>
  </r>
  <r>
    <n v="2323"/>
    <s v="Emma Buckley"/>
    <x v="1"/>
    <n v="0.04"/>
    <n v="21.38"/>
    <n v="8.99"/>
    <x v="1"/>
    <x v="0"/>
    <x v="2"/>
    <x v="2"/>
    <s v="Small Pack"/>
    <s v="Boston 1730 StandUp Electric Pencil Sharpener"/>
    <n v="0.59"/>
    <s v="United States"/>
    <s v="West"/>
    <x v="8"/>
    <s v="Coachella"/>
    <n v="92236"/>
    <x v="74"/>
    <d v="2015-03-18T00:00:00"/>
    <x v="797"/>
    <n v="4"/>
    <n v="84.21"/>
    <n v="88721"/>
    <n v="21.34"/>
    <x v="2"/>
  </r>
  <r>
    <n v="145"/>
    <s v="Rhonda Ivey"/>
    <x v="2"/>
    <n v="7.0000000000000007E-2"/>
    <n v="154.13"/>
    <n v="69"/>
    <x v="2"/>
    <x v="2"/>
    <x v="0"/>
    <x v="0"/>
    <s v="Large Box"/>
    <s v="Laminate Occasional Tables"/>
    <n v="0.68"/>
    <s v="United States"/>
    <s v="East"/>
    <x v="28"/>
    <s v="West Mifflin"/>
    <n v="15122"/>
    <x v="74"/>
    <d v="2015-03-16T00:00:00"/>
    <x v="798"/>
    <n v="3"/>
    <n v="453.62"/>
    <n v="91089"/>
    <n v="154.06"/>
    <x v="3"/>
  </r>
  <r>
    <n v="1068"/>
    <s v="Erik Barr"/>
    <x v="2"/>
    <n v="0.04"/>
    <n v="22.84"/>
    <n v="16.87"/>
    <x v="1"/>
    <x v="2"/>
    <x v="2"/>
    <x v="7"/>
    <s v="Small Box"/>
    <s v="Xerox 1982"/>
    <n v="0.39"/>
    <s v="United States"/>
    <s v="Central"/>
    <x v="10"/>
    <s v="Calumet City"/>
    <n v="60409"/>
    <x v="74"/>
    <d v="2015-03-16T00:00:00"/>
    <x v="799"/>
    <n v="12"/>
    <n v="286.39999999999998"/>
    <n v="87109"/>
    <n v="22.8"/>
    <x v="1"/>
  </r>
  <r>
    <n v="2157"/>
    <s v="Tom Hoyle Honeycutt"/>
    <x v="2"/>
    <n v="0.05"/>
    <n v="55.5"/>
    <n v="52.2"/>
    <x v="1"/>
    <x v="2"/>
    <x v="0"/>
    <x v="11"/>
    <s v="Medium Box"/>
    <s v="Eldon Cleatmat® Chair Mats for Medium Pile Carpets"/>
    <n v="0.72"/>
    <s v="United States"/>
    <s v="Central"/>
    <x v="25"/>
    <s v="Warren"/>
    <n v="48093"/>
    <x v="74"/>
    <d v="2015-03-16T00:00:00"/>
    <x v="800"/>
    <n v="4"/>
    <n v="253.87"/>
    <n v="90385"/>
    <n v="55.45"/>
    <x v="1"/>
  </r>
  <r>
    <n v="2157"/>
    <s v="Tom Hoyle Honeycutt"/>
    <x v="2"/>
    <n v="0.05"/>
    <n v="442.14"/>
    <n v="14.7"/>
    <x v="0"/>
    <x v="2"/>
    <x v="1"/>
    <x v="3"/>
    <s v="Jumbo Drum"/>
    <s v="Okidata ML390 Turbo Dot Matrix Printers"/>
    <n v="0.56000000000000005"/>
    <s v="United States"/>
    <s v="Central"/>
    <x v="25"/>
    <s v="Warren"/>
    <n v="48093"/>
    <x v="74"/>
    <d v="2015-03-25T00:00:00"/>
    <x v="801"/>
    <n v="14"/>
    <n v="5880.46"/>
    <n v="90385"/>
    <n v="442.09"/>
    <x v="1"/>
  </r>
  <r>
    <n v="1241"/>
    <s v="Bradley Schroeder"/>
    <x v="3"/>
    <n v="0"/>
    <n v="387.99"/>
    <n v="19.989999999999998"/>
    <x v="1"/>
    <x v="3"/>
    <x v="2"/>
    <x v="5"/>
    <s v="Small Box"/>
    <s v="Fellowes PB300 Plastic Comb Binding Machine"/>
    <n v="0.38"/>
    <s v="United States"/>
    <s v="South"/>
    <x v="16"/>
    <s v="Auburn"/>
    <n v="36830"/>
    <x v="74"/>
    <d v="2015-03-17T00:00:00"/>
    <x v="802"/>
    <n v="23"/>
    <n v="9280.7199999999993"/>
    <n v="90880"/>
    <n v="387.99"/>
    <x v="0"/>
  </r>
  <r>
    <n v="1711"/>
    <s v="Sharon Long"/>
    <x v="3"/>
    <n v="7.0000000000000007E-2"/>
    <n v="7.59"/>
    <n v="4"/>
    <x v="1"/>
    <x v="3"/>
    <x v="0"/>
    <x v="11"/>
    <s v="Wrap Bag"/>
    <s v="Master Giant Foot® Doorstop, Safety Yellow"/>
    <n v="0.42"/>
    <s v="United States"/>
    <s v="South"/>
    <x v="5"/>
    <s v="Marietta"/>
    <n v="30062"/>
    <x v="74"/>
    <d v="2015-03-18T00:00:00"/>
    <x v="803"/>
    <n v="3"/>
    <n v="22.48"/>
    <n v="87747"/>
    <n v="7.52"/>
    <x v="0"/>
  </r>
  <r>
    <n v="2030"/>
    <s v="Lindsay O'Connell"/>
    <x v="0"/>
    <n v="0.04"/>
    <n v="120.97"/>
    <n v="7.11"/>
    <x v="1"/>
    <x v="3"/>
    <x v="1"/>
    <x v="3"/>
    <s v="Medium Box"/>
    <s v="Canon BP1200DH 12-Digit Bubble Jet Printing Calculator"/>
    <n v="0.36"/>
    <s v="United States"/>
    <s v="Central"/>
    <x v="18"/>
    <s v="Greenville"/>
    <n v="75401"/>
    <x v="75"/>
    <d v="2015-03-17T00:00:00"/>
    <x v="804"/>
    <n v="16"/>
    <n v="1913.84"/>
    <n v="91059"/>
    <n v="120.92999999999999"/>
    <x v="1"/>
  </r>
  <r>
    <n v="2030"/>
    <s v="Lindsay O'Connell"/>
    <x v="0"/>
    <n v="0"/>
    <n v="195.99"/>
    <n v="4.2"/>
    <x v="1"/>
    <x v="3"/>
    <x v="1"/>
    <x v="12"/>
    <s v="Small Box"/>
    <s v="688"/>
    <n v="0.6"/>
    <s v="United States"/>
    <s v="Central"/>
    <x v="18"/>
    <s v="Greenville"/>
    <n v="75401"/>
    <x v="75"/>
    <d v="2015-03-19T00:00:00"/>
    <x v="805"/>
    <n v="16"/>
    <n v="2692.12"/>
    <n v="91059"/>
    <n v="195.99"/>
    <x v="1"/>
  </r>
  <r>
    <n v="2647"/>
    <s v="Teresa Bishop"/>
    <x v="2"/>
    <n v="0.1"/>
    <n v="10.98"/>
    <n v="3.99"/>
    <x v="1"/>
    <x v="3"/>
    <x v="2"/>
    <x v="8"/>
    <s v="Small Box"/>
    <s v="Staples Surge Protector 6 outlet"/>
    <n v="0.57999999999999996"/>
    <s v="United States"/>
    <s v="West"/>
    <x v="8"/>
    <s v="Bakersfield"/>
    <n v="93309"/>
    <x v="75"/>
    <d v="2015-03-24T00:00:00"/>
    <x v="806"/>
    <n v="5"/>
    <n v="52.21"/>
    <n v="91386"/>
    <n v="10.88"/>
    <x v="2"/>
  </r>
  <r>
    <n v="2647"/>
    <s v="Teresa Bishop"/>
    <x v="2"/>
    <n v="0.01"/>
    <n v="39.979999999999997"/>
    <n v="9.1999999999999993"/>
    <x v="1"/>
    <x v="3"/>
    <x v="0"/>
    <x v="11"/>
    <s v="Wrap Bag"/>
    <s v="Eldon Radial Chair Mat for Low to Medium Pile Carpets"/>
    <n v="0.65"/>
    <s v="United States"/>
    <s v="West"/>
    <x v="8"/>
    <s v="Bakersfield"/>
    <n v="93309"/>
    <x v="75"/>
    <d v="2015-03-19T00:00:00"/>
    <x v="807"/>
    <n v="4"/>
    <n v="170.32"/>
    <n v="91386"/>
    <n v="39.97"/>
    <x v="2"/>
  </r>
  <r>
    <n v="339"/>
    <s v="Bobby Clements"/>
    <x v="4"/>
    <n v="0.08"/>
    <n v="7.77"/>
    <n v="9.23"/>
    <x v="1"/>
    <x v="3"/>
    <x v="2"/>
    <x v="8"/>
    <s v="Small Box"/>
    <s v="Hoover Commercial Soft Guard Upright Vacuum And Disposable Filtration Bags"/>
    <n v="0.57999999999999996"/>
    <s v="United States"/>
    <s v="East"/>
    <x v="27"/>
    <s v="Columbus"/>
    <n v="43229"/>
    <x v="75"/>
    <d v="2015-03-18T00:00:00"/>
    <x v="808"/>
    <n v="5"/>
    <n v="40.299999999999997"/>
    <n v="90583"/>
    <n v="7.6899999999999995"/>
    <x v="3"/>
  </r>
  <r>
    <n v="339"/>
    <s v="Bobby Clements"/>
    <x v="4"/>
    <n v="7.0000000000000007E-2"/>
    <n v="7.59"/>
    <n v="4"/>
    <x v="1"/>
    <x v="3"/>
    <x v="0"/>
    <x v="11"/>
    <s v="Wrap Bag"/>
    <s v="Master Giant Foot® Doorstop, Safety Yellow"/>
    <n v="0.42"/>
    <s v="United States"/>
    <s v="East"/>
    <x v="27"/>
    <s v="Columbus"/>
    <n v="43229"/>
    <x v="75"/>
    <d v="2015-03-19T00:00:00"/>
    <x v="809"/>
    <n v="15"/>
    <n v="111.88"/>
    <n v="90583"/>
    <n v="7.52"/>
    <x v="3"/>
  </r>
  <r>
    <n v="1808"/>
    <s v="Joyce Knox"/>
    <x v="4"/>
    <n v="0.01"/>
    <n v="8.1199999999999992"/>
    <n v="2.83"/>
    <x v="2"/>
    <x v="2"/>
    <x v="1"/>
    <x v="1"/>
    <s v="Small Pack"/>
    <s v="Imation Neon Mac Format Diskettes, 10/Pack"/>
    <n v="0.77"/>
    <s v="United States"/>
    <s v="East"/>
    <x v="44"/>
    <s v="Parkersburg"/>
    <n v="26101"/>
    <x v="75"/>
    <d v="2015-03-18T00:00:00"/>
    <x v="810"/>
    <n v="10"/>
    <n v="88.64"/>
    <n v="89251"/>
    <n v="8.11"/>
    <x v="3"/>
  </r>
  <r>
    <n v="1364"/>
    <s v="Chris Ford"/>
    <x v="3"/>
    <n v="0.1"/>
    <n v="5.98"/>
    <n v="5.35"/>
    <x v="1"/>
    <x v="2"/>
    <x v="2"/>
    <x v="7"/>
    <s v="Small Box"/>
    <s v="Xerox 1947"/>
    <n v="0.4"/>
    <s v="United States"/>
    <s v="East"/>
    <x v="36"/>
    <s v="Camp Springs"/>
    <n v="20746"/>
    <x v="75"/>
    <d v="2015-03-17T00:00:00"/>
    <x v="811"/>
    <n v="10"/>
    <n v="57.34"/>
    <n v="89994"/>
    <n v="5.8800000000000008"/>
    <x v="3"/>
  </r>
  <r>
    <n v="3001"/>
    <s v="Anthony Foley"/>
    <x v="3"/>
    <n v="0.03"/>
    <n v="5.4"/>
    <n v="7.78"/>
    <x v="1"/>
    <x v="1"/>
    <x v="2"/>
    <x v="5"/>
    <s v="Small Box"/>
    <s v="3M Organizer Strips"/>
    <n v="0.37"/>
    <s v="United States"/>
    <s v="Central"/>
    <x v="25"/>
    <s v="Port Huron"/>
    <n v="48060"/>
    <x v="75"/>
    <d v="2015-03-19T00:00:00"/>
    <x v="812"/>
    <n v="21"/>
    <n v="117.87"/>
    <n v="87043"/>
    <n v="5.37"/>
    <x v="1"/>
  </r>
  <r>
    <n v="2127"/>
    <s v="Joyce Kern"/>
    <x v="0"/>
    <n v="0.1"/>
    <n v="5.98"/>
    <n v="5.14"/>
    <x v="1"/>
    <x v="2"/>
    <x v="2"/>
    <x v="7"/>
    <s v="Small Box"/>
    <s v="Xerox 1974"/>
    <n v="0.36"/>
    <s v="United States"/>
    <s v="Central"/>
    <x v="25"/>
    <s v="Sterling Heights"/>
    <n v="48310"/>
    <x v="76"/>
    <d v="2015-03-20T00:00:00"/>
    <x v="813"/>
    <n v="6"/>
    <n v="33.950000000000003"/>
    <n v="88418"/>
    <n v="5.8800000000000008"/>
    <x v="1"/>
  </r>
  <r>
    <n v="3191"/>
    <s v="Jenny Hawkins"/>
    <x v="0"/>
    <n v="0.01"/>
    <n v="20.99"/>
    <n v="4.8099999999999996"/>
    <x v="1"/>
    <x v="3"/>
    <x v="1"/>
    <x v="12"/>
    <s v="Medium Box"/>
    <s v="1726 Digital Answering Machine"/>
    <n v="0.57999999999999996"/>
    <s v="United States"/>
    <s v="Central"/>
    <x v="30"/>
    <s v="Stevens Point"/>
    <n v="54481"/>
    <x v="76"/>
    <d v="2015-03-18T00:00:00"/>
    <x v="814"/>
    <n v="5"/>
    <n v="93.81"/>
    <n v="86447"/>
    <n v="20.979999999999997"/>
    <x v="1"/>
  </r>
  <r>
    <n v="1197"/>
    <s v="Grace McNeill Hunt"/>
    <x v="1"/>
    <n v="0.08"/>
    <n v="355.98"/>
    <n v="58.92"/>
    <x v="0"/>
    <x v="0"/>
    <x v="0"/>
    <x v="9"/>
    <s v="Jumbo Drum"/>
    <s v="Hon 4700 Series Mobuis™ Mid-Back Task Chairs with Adjustable Arms"/>
    <n v="0.64"/>
    <s v="United States"/>
    <s v="East"/>
    <x v="35"/>
    <s v="Sudbury"/>
    <n v="1776"/>
    <x v="76"/>
    <d v="2015-03-20T00:00:00"/>
    <x v="815"/>
    <n v="4"/>
    <n v="1350.94"/>
    <n v="87583"/>
    <n v="355.90000000000003"/>
    <x v="3"/>
  </r>
  <r>
    <n v="1894"/>
    <s v="Maureen Herbert Hood"/>
    <x v="1"/>
    <n v="0.01"/>
    <n v="26.17"/>
    <n v="1.39"/>
    <x v="1"/>
    <x v="1"/>
    <x v="2"/>
    <x v="15"/>
    <s v="Small Box"/>
    <s v="Quality Park Security Envelopes"/>
    <n v="0.38"/>
    <s v="United States"/>
    <s v="Central"/>
    <x v="30"/>
    <s v="Appleton"/>
    <n v="54915"/>
    <x v="76"/>
    <d v="2015-03-19T00:00:00"/>
    <x v="816"/>
    <n v="13"/>
    <n v="343.54"/>
    <n v="91263"/>
    <n v="26.16"/>
    <x v="1"/>
  </r>
  <r>
    <n v="1015"/>
    <s v="Beverly Cameron"/>
    <x v="4"/>
    <n v="0"/>
    <n v="43.98"/>
    <n v="8.99"/>
    <x v="1"/>
    <x v="2"/>
    <x v="2"/>
    <x v="2"/>
    <s v="Small Pack"/>
    <s v="Boston 1645 Deluxe Heavier-Duty Electric Pencil Sharpener"/>
    <n v="0.57999999999999996"/>
    <s v="United States"/>
    <s v="South"/>
    <x v="9"/>
    <s v="Apex"/>
    <n v="27502"/>
    <x v="76"/>
    <d v="2015-03-18T00:00:00"/>
    <x v="817"/>
    <n v="14"/>
    <n v="650.70000000000005"/>
    <n v="88390"/>
    <n v="43.98"/>
    <x v="0"/>
  </r>
  <r>
    <n v="1967"/>
    <s v="Carolyn Hoffman"/>
    <x v="4"/>
    <n v="0.01"/>
    <n v="78.650000000000006"/>
    <n v="13.99"/>
    <x v="2"/>
    <x v="0"/>
    <x v="2"/>
    <x v="8"/>
    <s v="Medium Box"/>
    <s v="Honeywell Quietcare HEPA Air Cleaner"/>
    <n v="0.52"/>
    <s v="United States"/>
    <s v="Central"/>
    <x v="20"/>
    <s v="Clinton"/>
    <n v="52732"/>
    <x v="76"/>
    <d v="2015-03-19T00:00:00"/>
    <x v="818"/>
    <n v="8"/>
    <n v="641.11"/>
    <n v="89456"/>
    <n v="78.64"/>
    <x v="1"/>
  </r>
  <r>
    <n v="2030"/>
    <s v="Lindsay O'Connell"/>
    <x v="4"/>
    <n v="0.03"/>
    <n v="55.98"/>
    <n v="4.8600000000000003"/>
    <x v="1"/>
    <x v="3"/>
    <x v="2"/>
    <x v="7"/>
    <s v="Small Box"/>
    <s v="Xerox 1908"/>
    <n v="0.36"/>
    <s v="United States"/>
    <s v="Central"/>
    <x v="18"/>
    <s v="Greenville"/>
    <n v="75401"/>
    <x v="76"/>
    <d v="2015-03-20T00:00:00"/>
    <x v="819"/>
    <n v="13"/>
    <n v="762.38"/>
    <n v="91060"/>
    <n v="55.949999999999996"/>
    <x v="1"/>
  </r>
  <r>
    <n v="2745"/>
    <s v="Arnold Gay"/>
    <x v="4"/>
    <n v="0.01"/>
    <n v="220.98"/>
    <n v="64.66"/>
    <x v="0"/>
    <x v="3"/>
    <x v="0"/>
    <x v="10"/>
    <s v="Jumbo Box"/>
    <s v="Bush Cubix Collection Bookcases, Fully Assembled"/>
    <n v="0.62"/>
    <s v="United States"/>
    <s v="West"/>
    <x v="41"/>
    <s v="Chandler"/>
    <n v="85224"/>
    <x v="76"/>
    <d v="2015-03-19T00:00:00"/>
    <x v="820"/>
    <n v="11"/>
    <n v="2591.09"/>
    <n v="86184"/>
    <n v="220.97"/>
    <x v="2"/>
  </r>
  <r>
    <n v="2747"/>
    <s v="Brian Grady"/>
    <x v="4"/>
    <n v="0.01"/>
    <n v="220.98"/>
    <n v="64.66"/>
    <x v="0"/>
    <x v="3"/>
    <x v="0"/>
    <x v="10"/>
    <s v="Jumbo Box"/>
    <s v="Bush Cubix Collection Bookcases, Fully Assembled"/>
    <n v="0.62"/>
    <s v="United States"/>
    <s v="East"/>
    <x v="11"/>
    <s v="New York City"/>
    <n v="10115"/>
    <x v="76"/>
    <d v="2015-03-19T00:00:00"/>
    <x v="820"/>
    <n v="44"/>
    <n v="10364.36"/>
    <n v="23751"/>
    <n v="220.97"/>
    <x v="3"/>
  </r>
  <r>
    <n v="485"/>
    <s v="Edward Leonard"/>
    <x v="3"/>
    <n v="0.05"/>
    <n v="2.88"/>
    <n v="0.5"/>
    <x v="1"/>
    <x v="3"/>
    <x v="2"/>
    <x v="13"/>
    <s v="Small Box"/>
    <s v="Avery 49"/>
    <n v="0.36"/>
    <s v="United States"/>
    <s v="West"/>
    <x v="8"/>
    <s v="Fresno"/>
    <n v="93727"/>
    <x v="76"/>
    <d v="2015-03-20T00:00:00"/>
    <x v="821"/>
    <n v="3"/>
    <n v="8.77"/>
    <n v="91062"/>
    <n v="2.83"/>
    <x v="2"/>
  </r>
  <r>
    <n v="383"/>
    <s v="Renee Alston"/>
    <x v="0"/>
    <n v="0.06"/>
    <n v="5.34"/>
    <n v="5.63"/>
    <x v="1"/>
    <x v="3"/>
    <x v="2"/>
    <x v="5"/>
    <s v="Small Box"/>
    <s v="Pressboard Data Binder, Crimson, 12&quot; X 8 1/2&quot;"/>
    <n v="0.39"/>
    <s v="United States"/>
    <s v="East"/>
    <x v="28"/>
    <s v="Drexel Hill"/>
    <n v="19026"/>
    <x v="77"/>
    <d v="2015-03-19T00:00:00"/>
    <x v="822"/>
    <n v="7"/>
    <n v="38.65"/>
    <n v="88928"/>
    <n v="5.28"/>
    <x v="3"/>
  </r>
  <r>
    <n v="383"/>
    <s v="Renee Alston"/>
    <x v="0"/>
    <n v="7.0000000000000007E-2"/>
    <n v="65.989999999999995"/>
    <n v="5.26"/>
    <x v="2"/>
    <x v="3"/>
    <x v="1"/>
    <x v="12"/>
    <s v="Small Box"/>
    <s v="8860"/>
    <n v="0.56000000000000005"/>
    <s v="United States"/>
    <s v="East"/>
    <x v="28"/>
    <s v="Drexel Hill"/>
    <n v="19026"/>
    <x v="77"/>
    <d v="2015-03-21T00:00:00"/>
    <x v="823"/>
    <n v="5"/>
    <n v="279.83"/>
    <n v="88928"/>
    <n v="65.92"/>
    <x v="3"/>
  </r>
  <r>
    <n v="770"/>
    <s v="Geraldine Puckett"/>
    <x v="0"/>
    <n v="0.08"/>
    <n v="30.73"/>
    <n v="4"/>
    <x v="1"/>
    <x v="0"/>
    <x v="1"/>
    <x v="1"/>
    <s v="Small Box"/>
    <s v="Fellowes 17-key keypad for PS/2 interface"/>
    <n v="0.75"/>
    <s v="United States"/>
    <s v="West"/>
    <x v="14"/>
    <s v="Tualatin"/>
    <n v="97062"/>
    <x v="77"/>
    <d v="2015-03-19T00:00:00"/>
    <x v="824"/>
    <n v="14"/>
    <n v="429.33"/>
    <n v="88667"/>
    <n v="30.650000000000002"/>
    <x v="2"/>
  </r>
  <r>
    <n v="771"/>
    <s v="Deborah Paul"/>
    <x v="0"/>
    <n v="0.05"/>
    <n v="14.56"/>
    <n v="3.5"/>
    <x v="1"/>
    <x v="0"/>
    <x v="2"/>
    <x v="8"/>
    <s v="Small Box"/>
    <s v="Acco 6 Outlet Guardian Premium Surge Suppressor"/>
    <n v="0.57999999999999996"/>
    <s v="United States"/>
    <s v="West"/>
    <x v="14"/>
    <s v="West Linn"/>
    <n v="97068"/>
    <x v="77"/>
    <d v="2015-03-21T00:00:00"/>
    <x v="825"/>
    <n v="3"/>
    <n v="44.66"/>
    <n v="88667"/>
    <n v="14.51"/>
    <x v="2"/>
  </r>
  <r>
    <n v="771"/>
    <s v="Deborah Paul"/>
    <x v="0"/>
    <n v="0"/>
    <n v="299.99"/>
    <n v="11.64"/>
    <x v="1"/>
    <x v="0"/>
    <x v="1"/>
    <x v="4"/>
    <s v="Large Box"/>
    <s v="Brother DCP1000 Digital 3 in 1 Multifunction Machine"/>
    <n v="0.5"/>
    <s v="United States"/>
    <s v="West"/>
    <x v="14"/>
    <s v="West Linn"/>
    <n v="97068"/>
    <x v="77"/>
    <d v="2015-03-21T00:00:00"/>
    <x v="826"/>
    <n v="5"/>
    <n v="1619.95"/>
    <n v="88667"/>
    <n v="299.99"/>
    <x v="2"/>
  </r>
  <r>
    <n v="2502"/>
    <s v="Toni Owens Poe"/>
    <x v="1"/>
    <n v="0.1"/>
    <n v="24.92"/>
    <n v="12.98"/>
    <x v="1"/>
    <x v="2"/>
    <x v="2"/>
    <x v="5"/>
    <s v="Small Box"/>
    <s v="GBC Standard Therm-A-Bind Covers"/>
    <n v="0.39"/>
    <s v="United States"/>
    <s v="Central"/>
    <x v="2"/>
    <s v="Munster"/>
    <n v="46321"/>
    <x v="77"/>
    <d v="2015-03-19T00:00:00"/>
    <x v="827"/>
    <n v="3"/>
    <n v="70.819999999999993"/>
    <n v="91310"/>
    <n v="24.82"/>
    <x v="1"/>
  </r>
  <r>
    <n v="2502"/>
    <s v="Toni Owens Poe"/>
    <x v="1"/>
    <n v="0"/>
    <n v="12.28"/>
    <n v="6.35"/>
    <x v="2"/>
    <x v="2"/>
    <x v="2"/>
    <x v="7"/>
    <s v="Small Box"/>
    <s v="Staples Premium Bright 1-Part Blank Computer Paper"/>
    <n v="0.38"/>
    <s v="United States"/>
    <s v="Central"/>
    <x v="2"/>
    <s v="Munster"/>
    <n v="46321"/>
    <x v="77"/>
    <d v="2015-03-20T00:00:00"/>
    <x v="828"/>
    <n v="7"/>
    <n v="90.44"/>
    <n v="91310"/>
    <n v="12.28"/>
    <x v="1"/>
  </r>
  <r>
    <n v="2621"/>
    <s v="Robyn Hayes"/>
    <x v="1"/>
    <n v="0.03"/>
    <n v="40.97"/>
    <n v="8.99"/>
    <x v="2"/>
    <x v="3"/>
    <x v="2"/>
    <x v="2"/>
    <s v="Small Pack"/>
    <s v="Sanford 52201 APSCO Electric Pencil Sharpener"/>
    <n v="0.59"/>
    <s v="United States"/>
    <s v="South"/>
    <x v="34"/>
    <s v="Brentwood"/>
    <n v="37027"/>
    <x v="77"/>
    <d v="2015-03-20T00:00:00"/>
    <x v="829"/>
    <n v="5"/>
    <n v="207.22"/>
    <n v="88016"/>
    <n v="40.94"/>
    <x v="0"/>
  </r>
  <r>
    <n v="2840"/>
    <s v="Bob Berg"/>
    <x v="1"/>
    <n v="0"/>
    <n v="21.98"/>
    <n v="2.87"/>
    <x v="1"/>
    <x v="3"/>
    <x v="2"/>
    <x v="2"/>
    <s v="Small Pack"/>
    <s v="Panasonic KP-310 Heavy-Duty Electric Pencil Sharpener"/>
    <n v="0.55000000000000004"/>
    <s v="United States"/>
    <s v="South"/>
    <x v="12"/>
    <s v="North Miami"/>
    <n v="33161"/>
    <x v="77"/>
    <d v="2015-03-20T00:00:00"/>
    <x v="830"/>
    <n v="16"/>
    <n v="360.03"/>
    <n v="87884"/>
    <n v="21.98"/>
    <x v="0"/>
  </r>
  <r>
    <n v="2882"/>
    <s v="Andrew Gonzalez"/>
    <x v="1"/>
    <n v="7.0000000000000007E-2"/>
    <n v="28.99"/>
    <n v="8.59"/>
    <x v="1"/>
    <x v="1"/>
    <x v="1"/>
    <x v="12"/>
    <s v="Medium Box"/>
    <s v="SouthWestern Bell FA970 Digital Answering Machine with Time/Day Stamp"/>
    <n v="0.56000000000000005"/>
    <s v="United States"/>
    <s v="South"/>
    <x v="9"/>
    <s v="Charlotte"/>
    <n v="28206"/>
    <x v="77"/>
    <d v="2015-03-19T00:00:00"/>
    <x v="831"/>
    <n v="39"/>
    <n v="936.8"/>
    <n v="16676"/>
    <n v="28.919999999999998"/>
    <x v="0"/>
  </r>
  <r>
    <n v="2884"/>
    <s v="Stuart C Robinson"/>
    <x v="1"/>
    <n v="7.0000000000000007E-2"/>
    <n v="28.99"/>
    <n v="8.59"/>
    <x v="1"/>
    <x v="1"/>
    <x v="1"/>
    <x v="12"/>
    <s v="Medium Box"/>
    <s v="SouthWestern Bell FA970 Digital Answering Machine with Time/Day Stamp"/>
    <n v="0.56000000000000005"/>
    <s v="United States"/>
    <s v="East"/>
    <x v="27"/>
    <s v="North Ridgeville"/>
    <n v="44039"/>
    <x v="77"/>
    <d v="2015-03-19T00:00:00"/>
    <x v="832"/>
    <n v="10"/>
    <n v="240.21"/>
    <n v="87631"/>
    <n v="28.919999999999998"/>
    <x v="3"/>
  </r>
  <r>
    <n v="3222"/>
    <s v="Diane Lu"/>
    <x v="1"/>
    <n v="0.04"/>
    <n v="39.479999999999997"/>
    <n v="1.99"/>
    <x v="2"/>
    <x v="3"/>
    <x v="1"/>
    <x v="1"/>
    <s v="Small Pack"/>
    <s v="80 Minute CD-R Spindle, 100/Pack - Staples"/>
    <n v="0.54"/>
    <s v="United States"/>
    <s v="South"/>
    <x v="12"/>
    <s v="Tallahassee"/>
    <n v="32303"/>
    <x v="77"/>
    <d v="2015-03-19T00:00:00"/>
    <x v="833"/>
    <n v="8"/>
    <n v="332.16"/>
    <n v="90814"/>
    <n v="39.44"/>
    <x v="0"/>
  </r>
  <r>
    <n v="3222"/>
    <s v="Diane Lu"/>
    <x v="1"/>
    <n v="0"/>
    <n v="8.1199999999999992"/>
    <n v="2.83"/>
    <x v="1"/>
    <x v="3"/>
    <x v="1"/>
    <x v="1"/>
    <s v="Small Pack"/>
    <s v="Imation Neon Mac Format Diskettes, 10/Pack"/>
    <n v="0.77"/>
    <s v="United States"/>
    <s v="South"/>
    <x v="12"/>
    <s v="Tallahassee"/>
    <n v="32303"/>
    <x v="77"/>
    <d v="2015-03-20T00:00:00"/>
    <x v="834"/>
    <n v="17"/>
    <n v="147.62"/>
    <n v="90814"/>
    <n v="8.1199999999999992"/>
    <x v="0"/>
  </r>
  <r>
    <n v="1852"/>
    <s v="Joy Kaplan McNeill"/>
    <x v="3"/>
    <n v="0.06"/>
    <n v="6.48"/>
    <n v="5.14"/>
    <x v="2"/>
    <x v="2"/>
    <x v="2"/>
    <x v="7"/>
    <s v="Small Box"/>
    <s v="Xerox 23"/>
    <n v="0.37"/>
    <s v="United States"/>
    <s v="West"/>
    <x v="8"/>
    <s v="Carlsbad"/>
    <n v="92008"/>
    <x v="77"/>
    <d v="2015-03-21T00:00:00"/>
    <x v="835"/>
    <n v="10"/>
    <n v="68.34"/>
    <n v="86847"/>
    <n v="6.4200000000000008"/>
    <x v="2"/>
  </r>
  <r>
    <n v="1854"/>
    <s v="Erika Morgan"/>
    <x v="3"/>
    <n v="0.02"/>
    <n v="30.73"/>
    <n v="4"/>
    <x v="1"/>
    <x v="2"/>
    <x v="1"/>
    <x v="1"/>
    <s v="Small Box"/>
    <s v="Fellowes 17-key keypad for PS/2 interface"/>
    <n v="0.75"/>
    <s v="United States"/>
    <s v="East"/>
    <x v="22"/>
    <s v="Seymour"/>
    <n v="6478"/>
    <x v="77"/>
    <d v="2015-03-22T00:00:00"/>
    <x v="836"/>
    <n v="16"/>
    <n v="522.22"/>
    <n v="86847"/>
    <n v="30.71"/>
    <x v="3"/>
  </r>
  <r>
    <n v="2639"/>
    <s v="Marianne Connor"/>
    <x v="3"/>
    <n v="0.05"/>
    <n v="4.9800000000000004"/>
    <n v="0.49"/>
    <x v="1"/>
    <x v="1"/>
    <x v="2"/>
    <x v="13"/>
    <s v="Small Box"/>
    <s v="Avery White Multi-Purpose Labels"/>
    <n v="0.39"/>
    <s v="United States"/>
    <s v="West"/>
    <x v="43"/>
    <s v="Roswell"/>
    <n v="88201"/>
    <x v="77"/>
    <d v="2015-03-19T00:00:00"/>
    <x v="837"/>
    <n v="3"/>
    <n v="14.2"/>
    <n v="90952"/>
    <n v="4.9300000000000006"/>
    <x v="2"/>
  </r>
  <r>
    <n v="3105"/>
    <s v="Lawrence Hester"/>
    <x v="0"/>
    <n v="0.04"/>
    <n v="3.08"/>
    <n v="0.99"/>
    <x v="1"/>
    <x v="2"/>
    <x v="2"/>
    <x v="13"/>
    <s v="Small Box"/>
    <s v="Avery 481"/>
    <n v="0.37"/>
    <s v="United States"/>
    <s v="South"/>
    <x v="32"/>
    <s v="Murray"/>
    <n v="42071"/>
    <x v="78"/>
    <d v="2015-03-21T00:00:00"/>
    <x v="838"/>
    <n v="19"/>
    <n v="60.01"/>
    <n v="86327"/>
    <n v="3.04"/>
    <x v="0"/>
  </r>
  <r>
    <n v="3105"/>
    <s v="Lawrence Hester"/>
    <x v="0"/>
    <n v="0.02"/>
    <n v="6.48"/>
    <n v="5.9"/>
    <x v="1"/>
    <x v="2"/>
    <x v="2"/>
    <x v="7"/>
    <s v="Small Box"/>
    <s v="Xerox 1976"/>
    <n v="0.37"/>
    <s v="United States"/>
    <s v="South"/>
    <x v="32"/>
    <s v="Murray"/>
    <n v="42071"/>
    <x v="78"/>
    <d v="2015-03-21T00:00:00"/>
    <x v="839"/>
    <n v="13"/>
    <n v="90.98"/>
    <n v="86327"/>
    <n v="6.4600000000000009"/>
    <x v="0"/>
  </r>
  <r>
    <n v="3105"/>
    <s v="Lawrence Hester"/>
    <x v="0"/>
    <n v="0.04"/>
    <n v="125.99"/>
    <n v="4.2"/>
    <x v="1"/>
    <x v="2"/>
    <x v="1"/>
    <x v="12"/>
    <s v="Small Box"/>
    <s v="V3682"/>
    <n v="0.59"/>
    <s v="United States"/>
    <s v="South"/>
    <x v="32"/>
    <s v="Murray"/>
    <n v="42071"/>
    <x v="78"/>
    <d v="2015-03-22T00:00:00"/>
    <x v="840"/>
    <n v="12"/>
    <n v="1270.7"/>
    <n v="86327"/>
    <n v="125.94999999999999"/>
    <x v="0"/>
  </r>
  <r>
    <n v="3106"/>
    <s v="Alexander O'Brien"/>
    <x v="0"/>
    <n v="0.04"/>
    <n v="3.08"/>
    <n v="0.99"/>
    <x v="1"/>
    <x v="2"/>
    <x v="2"/>
    <x v="13"/>
    <s v="Small Box"/>
    <s v="Avery 481"/>
    <n v="0.37"/>
    <s v="United States"/>
    <s v="Central"/>
    <x v="18"/>
    <s v="Houston"/>
    <n v="77041"/>
    <x v="78"/>
    <d v="2015-03-21T00:00:00"/>
    <x v="841"/>
    <n v="75"/>
    <n v="236.87"/>
    <n v="548"/>
    <n v="3.04"/>
    <x v="1"/>
  </r>
  <r>
    <n v="3106"/>
    <s v="Alexander O'Brien"/>
    <x v="0"/>
    <n v="0.02"/>
    <n v="6.48"/>
    <n v="5.9"/>
    <x v="1"/>
    <x v="2"/>
    <x v="2"/>
    <x v="7"/>
    <s v="Small Box"/>
    <s v="Xerox 1976"/>
    <n v="0.37"/>
    <s v="United States"/>
    <s v="Central"/>
    <x v="18"/>
    <s v="Houston"/>
    <n v="77041"/>
    <x v="78"/>
    <d v="2015-03-21T00:00:00"/>
    <x v="842"/>
    <n v="53"/>
    <n v="370.91"/>
    <n v="548"/>
    <n v="6.4600000000000009"/>
    <x v="1"/>
  </r>
  <r>
    <n v="3106"/>
    <s v="Alexander O'Brien"/>
    <x v="0"/>
    <n v="0.04"/>
    <n v="125.99"/>
    <n v="4.2"/>
    <x v="1"/>
    <x v="2"/>
    <x v="1"/>
    <x v="12"/>
    <s v="Small Box"/>
    <s v="V3682"/>
    <n v="0.59"/>
    <s v="United States"/>
    <s v="Central"/>
    <x v="18"/>
    <s v="Houston"/>
    <n v="77041"/>
    <x v="78"/>
    <d v="2015-03-22T00:00:00"/>
    <x v="843"/>
    <n v="47"/>
    <n v="4976.92"/>
    <n v="548"/>
    <n v="125.94999999999999"/>
    <x v="1"/>
  </r>
  <r>
    <n v="637"/>
    <s v="Christopher Bryant"/>
    <x v="2"/>
    <n v="0.06"/>
    <n v="160.97999999999999"/>
    <n v="35.020000000000003"/>
    <x v="0"/>
    <x v="1"/>
    <x v="0"/>
    <x v="10"/>
    <s v="Jumbo Box"/>
    <s v="Rush Hierlooms Collection Rich Wood Bookcases"/>
    <n v="0.72"/>
    <s v="United States"/>
    <s v="West"/>
    <x v="8"/>
    <s v="Santa Clara"/>
    <n v="95051"/>
    <x v="78"/>
    <d v="2015-03-24T00:00:00"/>
    <x v="844"/>
    <n v="8"/>
    <n v="1232.01"/>
    <n v="87953"/>
    <n v="160.91999999999999"/>
    <x v="2"/>
  </r>
  <r>
    <n v="640"/>
    <s v="Neal Wolfe"/>
    <x v="2"/>
    <n v="0.06"/>
    <n v="160.97999999999999"/>
    <n v="35.020000000000003"/>
    <x v="0"/>
    <x v="1"/>
    <x v="0"/>
    <x v="10"/>
    <s v="Jumbo Box"/>
    <s v="Rush Hierlooms Collection Rich Wood Bookcases"/>
    <n v="0.72"/>
    <s v="United States"/>
    <s v="West"/>
    <x v="4"/>
    <s v="Seattle"/>
    <n v="98119"/>
    <x v="78"/>
    <d v="2015-03-24T00:00:00"/>
    <x v="844"/>
    <n v="30"/>
    <n v="4620.05"/>
    <n v="11077"/>
    <n v="160.91999999999999"/>
    <x v="2"/>
  </r>
  <r>
    <n v="314"/>
    <s v="Ruby Gibbons"/>
    <x v="4"/>
    <n v="0.04"/>
    <n v="1637.53"/>
    <n v="24.49"/>
    <x v="1"/>
    <x v="3"/>
    <x v="2"/>
    <x v="16"/>
    <s v="Medium Box"/>
    <s v="High Speed Automatic Electric Letter Opener"/>
    <n v="0.81"/>
    <s v="United States"/>
    <s v="Central"/>
    <x v="10"/>
    <s v="Forest Park"/>
    <n v="60130"/>
    <x v="78"/>
    <d v="2015-03-22T00:00:00"/>
    <x v="845"/>
    <n v="2"/>
    <n v="3206.94"/>
    <n v="89166"/>
    <n v="1637.49"/>
    <x v="1"/>
  </r>
  <r>
    <n v="315"/>
    <s v="Benjamin Kaufman"/>
    <x v="4"/>
    <n v="0.01"/>
    <n v="19.98"/>
    <n v="4"/>
    <x v="1"/>
    <x v="3"/>
    <x v="1"/>
    <x v="1"/>
    <s v="Small Box"/>
    <s v="Belkin 105-Key Black Keyboard"/>
    <n v="0.68"/>
    <s v="United States"/>
    <s v="East"/>
    <x v="35"/>
    <s v="Belchertown"/>
    <n v="1007"/>
    <x v="78"/>
    <d v="2015-03-20T00:00:00"/>
    <x v="846"/>
    <n v="2"/>
    <n v="43.08"/>
    <n v="89166"/>
    <n v="19.97"/>
    <x v="3"/>
  </r>
  <r>
    <n v="669"/>
    <s v="Amy Shea"/>
    <x v="4"/>
    <n v="0.09"/>
    <n v="2.89"/>
    <n v="0.5"/>
    <x v="1"/>
    <x v="2"/>
    <x v="2"/>
    <x v="13"/>
    <s v="Small Box"/>
    <s v="Avery 498"/>
    <n v="0.38"/>
    <s v="United States"/>
    <s v="Central"/>
    <x v="20"/>
    <s v="Ottumwa"/>
    <n v="52501"/>
    <x v="78"/>
    <d v="2015-03-22T00:00:00"/>
    <x v="847"/>
    <n v="22"/>
    <n v="58.67"/>
    <n v="88475"/>
    <n v="2.8000000000000003"/>
    <x v="1"/>
  </r>
  <r>
    <n v="669"/>
    <s v="Amy Shea"/>
    <x v="4"/>
    <n v="0.02"/>
    <n v="48.91"/>
    <n v="5.81"/>
    <x v="1"/>
    <x v="2"/>
    <x v="2"/>
    <x v="7"/>
    <s v="Small Box"/>
    <s v="Xerox 1891"/>
    <n v="0.38"/>
    <s v="United States"/>
    <s v="Central"/>
    <x v="20"/>
    <s v="Ottumwa"/>
    <n v="52501"/>
    <x v="78"/>
    <d v="2015-03-21T00:00:00"/>
    <x v="848"/>
    <n v="2"/>
    <n v="101.06"/>
    <n v="88475"/>
    <n v="48.889999999999993"/>
    <x v="1"/>
  </r>
  <r>
    <n v="1679"/>
    <s v="Jeanne Nguyen"/>
    <x v="4"/>
    <n v="7.0000000000000007E-2"/>
    <n v="13.73"/>
    <n v="6.85"/>
    <x v="1"/>
    <x v="1"/>
    <x v="0"/>
    <x v="11"/>
    <s v="Wrap Bag"/>
    <s v="DAX Wood Document Frame."/>
    <n v="0.54"/>
    <s v="United States"/>
    <s v="East"/>
    <x v="27"/>
    <s v="Fairborn"/>
    <n v="45324"/>
    <x v="78"/>
    <d v="2015-03-21T00:00:00"/>
    <x v="849"/>
    <n v="21"/>
    <n v="276.64"/>
    <n v="86646"/>
    <n v="13.66"/>
    <x v="3"/>
  </r>
  <r>
    <n v="2794"/>
    <s v="Connie Bunn"/>
    <x v="4"/>
    <n v="0.06"/>
    <n v="2.61"/>
    <n v="0.5"/>
    <x v="1"/>
    <x v="3"/>
    <x v="2"/>
    <x v="13"/>
    <s v="Small Box"/>
    <s v="Avery 479"/>
    <n v="0.39"/>
    <s v="United States"/>
    <s v="Central"/>
    <x v="20"/>
    <s v="Marshalltown"/>
    <n v="50158"/>
    <x v="78"/>
    <d v="2015-03-22T00:00:00"/>
    <x v="850"/>
    <n v="2"/>
    <n v="5.21"/>
    <n v="87554"/>
    <n v="2.5499999999999998"/>
    <x v="1"/>
  </r>
  <r>
    <n v="3360"/>
    <s v="Daniel Huff"/>
    <x v="3"/>
    <n v="0.02"/>
    <n v="9.11"/>
    <n v="2.15"/>
    <x v="1"/>
    <x v="2"/>
    <x v="2"/>
    <x v="7"/>
    <s v="Wrap Bag"/>
    <s v="Black Print Carbonless Snap-Off® Rapid Letter, 8 1/2&quot; x 7&quot;"/>
    <n v="0.4"/>
    <s v="United States"/>
    <s v="Central"/>
    <x v="30"/>
    <s v="West Allis"/>
    <n v="53214"/>
    <x v="78"/>
    <d v="2015-03-22T00:00:00"/>
    <x v="851"/>
    <n v="3"/>
    <n v="27.37"/>
    <n v="91435"/>
    <n v="9.09"/>
    <x v="1"/>
  </r>
  <r>
    <n v="3361"/>
    <s v="Oscar Kenney"/>
    <x v="3"/>
    <n v="0.06"/>
    <n v="12.64"/>
    <n v="4.9800000000000004"/>
    <x v="1"/>
    <x v="2"/>
    <x v="0"/>
    <x v="11"/>
    <s v="Small Pack"/>
    <s v="Nu-Dell Executive Frame"/>
    <n v="0.48"/>
    <s v="United States"/>
    <s v="Central"/>
    <x v="30"/>
    <s v="West Bend"/>
    <n v="53095"/>
    <x v="78"/>
    <d v="2015-03-22T00:00:00"/>
    <x v="852"/>
    <n v="8"/>
    <n v="98.16"/>
    <n v="91435"/>
    <n v="12.58"/>
    <x v="1"/>
  </r>
  <r>
    <n v="691"/>
    <s v="Alicia Curtis"/>
    <x v="1"/>
    <n v="0.09"/>
    <n v="6.48"/>
    <n v="6.35"/>
    <x v="1"/>
    <x v="2"/>
    <x v="2"/>
    <x v="7"/>
    <s v="Small Box"/>
    <s v="Xerox 200"/>
    <n v="0.37"/>
    <s v="United States"/>
    <s v="West"/>
    <x v="4"/>
    <s v="Tacoma"/>
    <n v="98408"/>
    <x v="79"/>
    <d v="2015-03-22T00:00:00"/>
    <x v="853"/>
    <n v="8"/>
    <n v="49.81"/>
    <n v="89915"/>
    <n v="6.3900000000000006"/>
    <x v="2"/>
  </r>
  <r>
    <n v="1471"/>
    <s v="Danielle Daniel"/>
    <x v="1"/>
    <n v="0.03"/>
    <n v="420.98"/>
    <n v="19.989999999999998"/>
    <x v="1"/>
    <x v="2"/>
    <x v="2"/>
    <x v="5"/>
    <s v="Small Box"/>
    <s v="GBC DocuBind 200 Manual Binding Machine"/>
    <n v="0.35"/>
    <s v="United States"/>
    <s v="East"/>
    <x v="27"/>
    <s v="Westerville"/>
    <n v="43081"/>
    <x v="79"/>
    <d v="2015-03-22T00:00:00"/>
    <x v="854"/>
    <n v="10"/>
    <n v="4410.1899999999996"/>
    <n v="87077"/>
    <n v="420.95000000000005"/>
    <x v="3"/>
  </r>
  <r>
    <n v="2601"/>
    <s v="Malcolm French"/>
    <x v="2"/>
    <n v="0.05"/>
    <n v="5.74"/>
    <n v="5.3"/>
    <x v="1"/>
    <x v="3"/>
    <x v="2"/>
    <x v="16"/>
    <s v="Small Pack"/>
    <s v="Acme Kleencut® Forged Steel Scissors"/>
    <n v="0.55000000000000004"/>
    <s v="United States"/>
    <s v="East"/>
    <x v="47"/>
    <s v="Merrimack"/>
    <n v="3054"/>
    <x v="79"/>
    <d v="2015-03-26T00:00:00"/>
    <x v="855"/>
    <n v="7"/>
    <n v="42.02"/>
    <n v="87382"/>
    <n v="5.69"/>
    <x v="3"/>
  </r>
  <r>
    <n v="3275"/>
    <s v="Tamara Dickinson"/>
    <x v="2"/>
    <n v="0.02"/>
    <n v="13.48"/>
    <n v="4.51"/>
    <x v="1"/>
    <x v="2"/>
    <x v="2"/>
    <x v="6"/>
    <s v="Small Box"/>
    <s v="Tenex Personal Project File with Scoop Front Design, Black"/>
    <n v="0.59"/>
    <s v="United States"/>
    <s v="West"/>
    <x v="4"/>
    <s v="Mount Vernon"/>
    <n v="98273"/>
    <x v="79"/>
    <d v="2015-03-23T00:00:00"/>
    <x v="856"/>
    <n v="9"/>
    <n v="127.12"/>
    <n v="86233"/>
    <n v="13.46"/>
    <x v="2"/>
  </r>
  <r>
    <n v="247"/>
    <s v="Marshall Brandt Briggs"/>
    <x v="4"/>
    <n v="0.09"/>
    <n v="2.88"/>
    <n v="0.99"/>
    <x v="1"/>
    <x v="3"/>
    <x v="2"/>
    <x v="13"/>
    <s v="Small Box"/>
    <s v="Avery 514"/>
    <n v="0.36"/>
    <s v="United States"/>
    <s v="South"/>
    <x v="34"/>
    <s v="Maryville"/>
    <n v="37804"/>
    <x v="79"/>
    <d v="2015-03-23T00:00:00"/>
    <x v="857"/>
    <n v="10"/>
    <n v="28.73"/>
    <n v="89140"/>
    <n v="2.79"/>
    <x v="0"/>
  </r>
  <r>
    <n v="1185"/>
    <s v="Lee Xu"/>
    <x v="4"/>
    <n v="0"/>
    <n v="6783.02"/>
    <n v="24.49"/>
    <x v="1"/>
    <x v="1"/>
    <x v="1"/>
    <x v="3"/>
    <s v="Large Box"/>
    <s v="Polycom ViewStation™ ISDN Videoconferencing Unit"/>
    <n v="0.39"/>
    <s v="United States"/>
    <s v="South"/>
    <x v="16"/>
    <s v="Madison"/>
    <n v="35756"/>
    <x v="79"/>
    <d v="2015-03-22T00:00:00"/>
    <x v="858"/>
    <n v="3"/>
    <n v="20552.55"/>
    <n v="85938"/>
    <n v="6783.02"/>
    <x v="0"/>
  </r>
  <r>
    <n v="3258"/>
    <s v="Gretchen Best Wilkins"/>
    <x v="3"/>
    <n v="0.02"/>
    <n v="55.94"/>
    <n v="6.55"/>
    <x v="1"/>
    <x v="1"/>
    <x v="1"/>
    <x v="1"/>
    <s v="Small Box"/>
    <s v="Fellowes Smart Design 104-Key Enhanced Keyboard, PS/2 Adapter, Platinum"/>
    <n v="0.68"/>
    <s v="United States"/>
    <s v="West"/>
    <x v="4"/>
    <s v="Lynnwood"/>
    <n v="98037"/>
    <x v="79"/>
    <d v="2015-03-23T00:00:00"/>
    <x v="859"/>
    <n v="11"/>
    <n v="646.88"/>
    <n v="88824"/>
    <n v="55.919999999999995"/>
    <x v="2"/>
  </r>
  <r>
    <n v="87"/>
    <s v="Norman Shields"/>
    <x v="1"/>
    <n v="0.09"/>
    <n v="4.91"/>
    <n v="0.5"/>
    <x v="1"/>
    <x v="3"/>
    <x v="2"/>
    <x v="13"/>
    <s v="Small Box"/>
    <s v="Avery 493"/>
    <n v="0.36"/>
    <s v="United States"/>
    <s v="West"/>
    <x v="8"/>
    <s v="Vacaville"/>
    <n v="95687"/>
    <x v="80"/>
    <d v="2015-03-23T00:00:00"/>
    <x v="860"/>
    <n v="9"/>
    <n v="41.82"/>
    <n v="90597"/>
    <n v="4.82"/>
    <x v="2"/>
  </r>
  <r>
    <n v="87"/>
    <s v="Norman Shields"/>
    <x v="1"/>
    <n v="0.01"/>
    <n v="296.18"/>
    <n v="54.12"/>
    <x v="0"/>
    <x v="3"/>
    <x v="0"/>
    <x v="0"/>
    <s v="Jumbo Box"/>
    <s v="Hon 94000 Series Round Tables"/>
    <n v="0.76"/>
    <s v="United States"/>
    <s v="West"/>
    <x v="8"/>
    <s v="Vacaville"/>
    <n v="95687"/>
    <x v="80"/>
    <d v="2015-03-25T00:00:00"/>
    <x v="861"/>
    <n v="9"/>
    <n v="2875.72"/>
    <n v="90597"/>
    <n v="296.17"/>
    <x v="2"/>
  </r>
  <r>
    <n v="2014"/>
    <s v="Cathy Simon"/>
    <x v="1"/>
    <n v="7.0000000000000007E-2"/>
    <n v="39.479999999999997"/>
    <n v="1.99"/>
    <x v="1"/>
    <x v="2"/>
    <x v="1"/>
    <x v="1"/>
    <s v="Small Pack"/>
    <s v="80 Minute CD-R Spindle, 100/Pack - Staples"/>
    <n v="0.54"/>
    <s v="United States"/>
    <s v="Central"/>
    <x v="20"/>
    <s v="Council Bluffs"/>
    <n v="51503"/>
    <x v="80"/>
    <d v="2015-03-24T00:00:00"/>
    <x v="862"/>
    <n v="4"/>
    <n v="151.27000000000001"/>
    <n v="88367"/>
    <n v="39.409999999999997"/>
    <x v="1"/>
  </r>
  <r>
    <n v="2014"/>
    <s v="Cathy Simon"/>
    <x v="1"/>
    <n v="0"/>
    <n v="4.91"/>
    <n v="0.5"/>
    <x v="1"/>
    <x v="2"/>
    <x v="2"/>
    <x v="13"/>
    <s v="Small Box"/>
    <s v="Avery 493"/>
    <n v="0.36"/>
    <s v="United States"/>
    <s v="Central"/>
    <x v="20"/>
    <s v="Council Bluffs"/>
    <n v="51503"/>
    <x v="80"/>
    <d v="2015-03-24T00:00:00"/>
    <x v="863"/>
    <n v="2"/>
    <n v="10.51"/>
    <n v="88367"/>
    <n v="4.91"/>
    <x v="1"/>
  </r>
  <r>
    <n v="949"/>
    <s v="Ernest Oh"/>
    <x v="2"/>
    <n v="0.02"/>
    <n v="48.04"/>
    <n v="5.09"/>
    <x v="1"/>
    <x v="1"/>
    <x v="2"/>
    <x v="7"/>
    <s v="Small Box"/>
    <s v="Xerox 1910"/>
    <n v="0.37"/>
    <s v="United States"/>
    <s v="West"/>
    <x v="8"/>
    <s v="Los Angeles"/>
    <n v="90049"/>
    <x v="80"/>
    <d v="2015-03-26T00:00:00"/>
    <x v="864"/>
    <n v="18"/>
    <n v="881.32"/>
    <n v="8257"/>
    <n v="48.019999999999996"/>
    <x v="2"/>
  </r>
  <r>
    <n v="950"/>
    <s v="Jane Shah"/>
    <x v="2"/>
    <n v="0.05"/>
    <n v="1500.97"/>
    <n v="29.7"/>
    <x v="0"/>
    <x v="1"/>
    <x v="1"/>
    <x v="3"/>
    <s v="Jumbo Drum"/>
    <s v="Epson DFX5000+ Dot Matrix Printer"/>
    <n v="0.56999999999999995"/>
    <s v="United States"/>
    <s v="Central"/>
    <x v="7"/>
    <s v="Prior Lake"/>
    <n v="55372"/>
    <x v="80"/>
    <d v="2015-03-22T00:00:00"/>
    <x v="865"/>
    <n v="1"/>
    <n v="1497.22"/>
    <n v="89084"/>
    <n v="1500.92"/>
    <x v="1"/>
  </r>
  <r>
    <n v="950"/>
    <s v="Jane Shah"/>
    <x v="2"/>
    <n v="0.02"/>
    <n v="48.04"/>
    <n v="5.09"/>
    <x v="1"/>
    <x v="1"/>
    <x v="2"/>
    <x v="7"/>
    <s v="Small Box"/>
    <s v="Xerox 1910"/>
    <n v="0.37"/>
    <s v="United States"/>
    <s v="Central"/>
    <x v="7"/>
    <s v="Prior Lake"/>
    <n v="55372"/>
    <x v="80"/>
    <d v="2015-03-26T00:00:00"/>
    <x v="866"/>
    <n v="5"/>
    <n v="244.81"/>
    <n v="89084"/>
    <n v="48.019999999999996"/>
    <x v="1"/>
  </r>
  <r>
    <n v="950"/>
    <s v="Jane Shah"/>
    <x v="2"/>
    <n v="0.03"/>
    <n v="4.28"/>
    <n v="1.6"/>
    <x v="1"/>
    <x v="1"/>
    <x v="2"/>
    <x v="2"/>
    <s v="Wrap Bag"/>
    <s v="Newell 320"/>
    <n v="0.57999999999999996"/>
    <s v="United States"/>
    <s v="Central"/>
    <x v="7"/>
    <s v="Prior Lake"/>
    <n v="55372"/>
    <x v="80"/>
    <d v="2015-03-29T00:00:00"/>
    <x v="867"/>
    <n v="1"/>
    <n v="4.55"/>
    <n v="89084"/>
    <n v="4.25"/>
    <x v="1"/>
  </r>
  <r>
    <n v="1938"/>
    <s v="Franklin Spencer"/>
    <x v="4"/>
    <n v="0.1"/>
    <n v="152.47999999999999"/>
    <n v="4"/>
    <x v="2"/>
    <x v="3"/>
    <x v="1"/>
    <x v="1"/>
    <s v="Small Box"/>
    <s v="Adesso Programmable 142-Key Keyboard"/>
    <n v="0.79"/>
    <s v="United States"/>
    <s v="Central"/>
    <x v="38"/>
    <s v="Emporia"/>
    <n v="66801"/>
    <x v="80"/>
    <d v="2015-03-23T00:00:00"/>
    <x v="868"/>
    <n v="4"/>
    <n v="558.16999999999996"/>
    <n v="88870"/>
    <n v="152.38"/>
    <x v="1"/>
  </r>
  <r>
    <n v="1940"/>
    <s v="Eileen McDonald"/>
    <x v="4"/>
    <n v="0.08"/>
    <n v="6.84"/>
    <n v="8.3699999999999992"/>
    <x v="1"/>
    <x v="3"/>
    <x v="2"/>
    <x v="16"/>
    <s v="Small Pack"/>
    <s v="Acme Design Line 8&quot; Stainless Steel Bent Scissors w/Champagne Handles, 3-1/8&quot; Cut"/>
    <n v="0.57999999999999996"/>
    <s v="United States"/>
    <s v="West"/>
    <x v="15"/>
    <s v="Draper"/>
    <n v="84020"/>
    <x v="80"/>
    <d v="2015-03-24T00:00:00"/>
    <x v="869"/>
    <n v="1"/>
    <n v="8.39"/>
    <n v="88870"/>
    <n v="6.76"/>
    <x v="2"/>
  </r>
  <r>
    <n v="959"/>
    <s v="Sally House"/>
    <x v="3"/>
    <n v="0.01"/>
    <n v="145.44999999999999"/>
    <n v="17.850000000000001"/>
    <x v="0"/>
    <x v="3"/>
    <x v="1"/>
    <x v="3"/>
    <s v="Jumbo Drum"/>
    <s v="Panasonic KX-P1150 Dot Matrix Printer"/>
    <n v="0.56000000000000005"/>
    <s v="United States"/>
    <s v="Central"/>
    <x v="18"/>
    <s v="Burleson"/>
    <n v="76028"/>
    <x v="80"/>
    <d v="2015-03-23T00:00:00"/>
    <x v="870"/>
    <n v="8"/>
    <n v="1214.03"/>
    <n v="91581"/>
    <n v="145.44"/>
    <x v="1"/>
  </r>
  <r>
    <n v="1553"/>
    <s v="Tara Powers Underwood"/>
    <x v="3"/>
    <n v="0.03"/>
    <n v="12.28"/>
    <n v="6.35"/>
    <x v="1"/>
    <x v="0"/>
    <x v="2"/>
    <x v="7"/>
    <s v="Small Box"/>
    <s v="Staples Premium Bright 1-Part Blank Computer Paper"/>
    <n v="0.38"/>
    <s v="United States"/>
    <s v="South"/>
    <x v="0"/>
    <s v="Greenville"/>
    <n v="38701"/>
    <x v="80"/>
    <d v="2015-03-24T00:00:00"/>
    <x v="91"/>
    <n v="7"/>
    <n v="87.53"/>
    <n v="87484"/>
    <n v="12.25"/>
    <x v="0"/>
  </r>
  <r>
    <n v="2561"/>
    <s v="Laurie Moon"/>
    <x v="3"/>
    <n v="0.03"/>
    <n v="160.97999999999999"/>
    <n v="30"/>
    <x v="0"/>
    <x v="1"/>
    <x v="0"/>
    <x v="9"/>
    <s v="Jumbo Drum"/>
    <s v="Office Star - Mid Back Dual function Ergonomic High Back Chair with 2-Way Adjustable Arms"/>
    <n v="0.62"/>
    <s v="United States"/>
    <s v="East"/>
    <x v="11"/>
    <s v="Ossining"/>
    <n v="10562"/>
    <x v="80"/>
    <d v="2015-03-25T00:00:00"/>
    <x v="871"/>
    <n v="11"/>
    <n v="1828.22"/>
    <n v="86465"/>
    <n v="160.94999999999999"/>
    <x v="3"/>
  </r>
  <r>
    <n v="1976"/>
    <s v="Sherri F Vogel"/>
    <x v="0"/>
    <n v="0.06"/>
    <n v="40.99"/>
    <n v="17.48"/>
    <x v="1"/>
    <x v="1"/>
    <x v="2"/>
    <x v="7"/>
    <s v="Small Box"/>
    <s v="Xerox 1893"/>
    <n v="0.36"/>
    <s v="United States"/>
    <s v="Central"/>
    <x v="25"/>
    <s v="East Lansing"/>
    <n v="48823"/>
    <x v="81"/>
    <d v="2015-03-25T00:00:00"/>
    <x v="872"/>
    <n v="14"/>
    <n v="585.08000000000004"/>
    <n v="89041"/>
    <n v="40.93"/>
    <x v="1"/>
  </r>
  <r>
    <n v="2618"/>
    <s v="Amy Hamrick Melvin"/>
    <x v="0"/>
    <n v="0.1"/>
    <n v="20.27"/>
    <n v="3.99"/>
    <x v="1"/>
    <x v="3"/>
    <x v="2"/>
    <x v="8"/>
    <s v="Small Box"/>
    <s v="Fellowes Mighty 8 Compact Surge Protector"/>
    <n v="0.56999999999999995"/>
    <s v="United States"/>
    <s v="East"/>
    <x v="11"/>
    <s v="New York City"/>
    <n v="10004"/>
    <x v="81"/>
    <d v="2015-03-24T00:00:00"/>
    <x v="873"/>
    <n v="53"/>
    <n v="1051.52"/>
    <n v="53153"/>
    <n v="20.169999999999998"/>
    <x v="3"/>
  </r>
  <r>
    <n v="2620"/>
    <s v="Phyllis Little"/>
    <x v="0"/>
    <n v="0.1"/>
    <n v="20.27"/>
    <n v="3.99"/>
    <x v="1"/>
    <x v="3"/>
    <x v="2"/>
    <x v="8"/>
    <s v="Small Box"/>
    <s v="Fellowes Mighty 8 Compact Surge Protector"/>
    <n v="0.56999999999999995"/>
    <s v="United States"/>
    <s v="South"/>
    <x v="34"/>
    <s v="Bartlett"/>
    <n v="38134"/>
    <x v="81"/>
    <d v="2015-03-24T00:00:00"/>
    <x v="874"/>
    <n v="13"/>
    <n v="257.92"/>
    <n v="88017"/>
    <n v="20.169999999999998"/>
    <x v="0"/>
  </r>
  <r>
    <n v="2618"/>
    <s v="Amy Hamrick Melvin"/>
    <x v="1"/>
    <n v="0.05"/>
    <n v="4.84"/>
    <n v="0.71"/>
    <x v="2"/>
    <x v="3"/>
    <x v="2"/>
    <x v="2"/>
    <s v="Wrap Bag"/>
    <s v="*Staples* Highlighting Markers"/>
    <n v="0.52"/>
    <s v="United States"/>
    <s v="East"/>
    <x v="11"/>
    <s v="New York City"/>
    <n v="10004"/>
    <x v="81"/>
    <d v="2015-03-23T00:00:00"/>
    <x v="875"/>
    <n v="20"/>
    <n v="103.39"/>
    <n v="34017"/>
    <n v="4.79"/>
    <x v="3"/>
  </r>
  <r>
    <n v="2618"/>
    <s v="Amy Hamrick Melvin"/>
    <x v="1"/>
    <n v="0.01"/>
    <n v="14.98"/>
    <n v="7.69"/>
    <x v="1"/>
    <x v="3"/>
    <x v="2"/>
    <x v="6"/>
    <s v="Small Box"/>
    <s v="Super Decoflex Portable Personal File"/>
    <n v="0.56999999999999995"/>
    <s v="United States"/>
    <s v="East"/>
    <x v="11"/>
    <s v="New York City"/>
    <n v="10004"/>
    <x v="81"/>
    <d v="2015-03-25T00:00:00"/>
    <x v="876"/>
    <n v="28"/>
    <n v="435.39"/>
    <n v="34017"/>
    <n v="14.97"/>
    <x v="3"/>
  </r>
  <r>
    <n v="2619"/>
    <s v="Brandon E Shepherd"/>
    <x v="1"/>
    <n v="0.05"/>
    <n v="4.84"/>
    <n v="0.71"/>
    <x v="2"/>
    <x v="3"/>
    <x v="2"/>
    <x v="2"/>
    <s v="Wrap Bag"/>
    <s v="*Staples* Highlighting Markers"/>
    <n v="0.52"/>
    <s v="United States"/>
    <s v="Central"/>
    <x v="46"/>
    <s v="Sioux Falls"/>
    <n v="57103"/>
    <x v="81"/>
    <d v="2015-03-23T00:00:00"/>
    <x v="877"/>
    <n v="5"/>
    <n v="25.85"/>
    <n v="88014"/>
    <n v="4.79"/>
    <x v="1"/>
  </r>
  <r>
    <n v="2958"/>
    <s v="Ellen Sparks"/>
    <x v="2"/>
    <n v="0.06"/>
    <n v="20.99"/>
    <n v="0.99"/>
    <x v="1"/>
    <x v="3"/>
    <x v="1"/>
    <x v="12"/>
    <s v="Wrap Bag"/>
    <s v="Accessory21"/>
    <n v="0.37"/>
    <s v="United States"/>
    <s v="Central"/>
    <x v="30"/>
    <s v="Neenah"/>
    <n v="54956"/>
    <x v="81"/>
    <d v="2015-03-28T00:00:00"/>
    <x v="878"/>
    <n v="18"/>
    <n v="326.02999999999997"/>
    <n v="90265"/>
    <n v="20.93"/>
    <x v="1"/>
  </r>
  <r>
    <n v="1368"/>
    <s v="Patsy Harmon"/>
    <x v="4"/>
    <n v="0.09"/>
    <n v="4.55"/>
    <n v="1.49"/>
    <x v="1"/>
    <x v="1"/>
    <x v="2"/>
    <x v="5"/>
    <s v="Small Box"/>
    <s v="Presstex Flexible Ring Binders"/>
    <n v="0.35"/>
    <s v="United States"/>
    <s v="Central"/>
    <x v="18"/>
    <s v="Lufkin"/>
    <n v="75901"/>
    <x v="81"/>
    <d v="2015-03-25T00:00:00"/>
    <x v="879"/>
    <n v="6"/>
    <n v="25.45"/>
    <n v="90514"/>
    <n v="4.46"/>
    <x v="1"/>
  </r>
  <r>
    <n v="1369"/>
    <s v="Joe D Dean"/>
    <x v="4"/>
    <n v="7.0000000000000007E-2"/>
    <n v="9.7799999999999994"/>
    <n v="5.76"/>
    <x v="2"/>
    <x v="1"/>
    <x v="2"/>
    <x v="15"/>
    <s v="Small Box"/>
    <s v="Staples #10 Laser &amp; Inkjet Envelopes, 4 1/8&quot; x 9 1/2&quot;, 100/Box"/>
    <n v="0.35"/>
    <s v="United States"/>
    <s v="Central"/>
    <x v="18"/>
    <s v="Mansfield"/>
    <n v="76063"/>
    <x v="81"/>
    <d v="2015-03-25T00:00:00"/>
    <x v="880"/>
    <n v="11"/>
    <n v="110.72"/>
    <n v="90514"/>
    <n v="9.7099999999999991"/>
    <x v="1"/>
  </r>
  <r>
    <n v="2395"/>
    <s v="Beverly Roberts"/>
    <x v="3"/>
    <n v="0.04"/>
    <n v="60.97"/>
    <n v="4.5"/>
    <x v="1"/>
    <x v="3"/>
    <x v="2"/>
    <x v="8"/>
    <s v="Small Box"/>
    <s v="Tripp Lite Isotel 6 Outlet Surge Protector with Fax/Modem Protection"/>
    <n v="0.56000000000000005"/>
    <s v="United States"/>
    <s v="South"/>
    <x v="5"/>
    <s v="Savannah"/>
    <n v="31401"/>
    <x v="81"/>
    <d v="2015-03-24T00:00:00"/>
    <x v="881"/>
    <n v="15"/>
    <n v="904.31"/>
    <n v="86952"/>
    <n v="60.93"/>
    <x v="0"/>
  </r>
  <r>
    <n v="3381"/>
    <s v="Christopher Norton Patterson"/>
    <x v="3"/>
    <n v="0.05"/>
    <n v="11.97"/>
    <n v="5.81"/>
    <x v="1"/>
    <x v="3"/>
    <x v="2"/>
    <x v="2"/>
    <s v="Small Pack"/>
    <s v="Staples SlimLine Pencil Sharpener"/>
    <n v="0.6"/>
    <s v="United States"/>
    <s v="South"/>
    <x v="5"/>
    <s v="Macon"/>
    <n v="31204"/>
    <x v="81"/>
    <d v="2015-03-25T00:00:00"/>
    <x v="882"/>
    <n v="2"/>
    <n v="25.31"/>
    <n v="88836"/>
    <n v="11.92"/>
    <x v="0"/>
  </r>
  <r>
    <n v="618"/>
    <s v="Robert Cowan"/>
    <x v="0"/>
    <n v="0.06"/>
    <n v="17.98"/>
    <n v="4"/>
    <x v="1"/>
    <x v="1"/>
    <x v="1"/>
    <x v="1"/>
    <s v="Small Box"/>
    <s v="Belkin 107-key enhanced keyboard, USB/PS/2 interface"/>
    <n v="0.79"/>
    <s v="United States"/>
    <s v="West"/>
    <x v="3"/>
    <s v="Pueblo West"/>
    <n v="81007"/>
    <x v="82"/>
    <d v="2015-03-25T00:00:00"/>
    <x v="883"/>
    <n v="4"/>
    <n v="70.06"/>
    <n v="88197"/>
    <n v="17.920000000000002"/>
    <x v="2"/>
  </r>
  <r>
    <n v="3309"/>
    <s v="Edwin Chung"/>
    <x v="0"/>
    <n v="0.1"/>
    <n v="6.64"/>
    <n v="54.95"/>
    <x v="1"/>
    <x v="0"/>
    <x v="0"/>
    <x v="11"/>
    <s v="Small Pack"/>
    <s v="G.E. Longer-Life Indoor Recessed Floodlight Bulbs"/>
    <n v="0.37"/>
    <s v="United States"/>
    <s v="East"/>
    <x v="35"/>
    <s v="Natick"/>
    <n v="1760"/>
    <x v="82"/>
    <d v="2015-03-26T00:00:00"/>
    <x v="884"/>
    <n v="4"/>
    <n v="25.31"/>
    <n v="90460"/>
    <n v="6.54"/>
    <x v="3"/>
  </r>
  <r>
    <n v="3310"/>
    <s v="Tiffany Grossman Hardin"/>
    <x v="0"/>
    <n v="0.05"/>
    <n v="90.48"/>
    <n v="19.989999999999998"/>
    <x v="1"/>
    <x v="0"/>
    <x v="2"/>
    <x v="15"/>
    <s v="Small Box"/>
    <s v="Tyvek® Side-Opening Peel &amp; Seel® Expanding Envelopes"/>
    <n v="0.4"/>
    <s v="United States"/>
    <s v="East"/>
    <x v="35"/>
    <s v="Sandwich"/>
    <n v="2563"/>
    <x v="82"/>
    <d v="2015-03-25T00:00:00"/>
    <x v="885"/>
    <n v="4"/>
    <n v="369.78"/>
    <n v="90460"/>
    <n v="90.43"/>
    <x v="3"/>
  </r>
  <r>
    <n v="1689"/>
    <s v="Larry Church"/>
    <x v="1"/>
    <n v="0"/>
    <n v="48.91"/>
    <n v="35"/>
    <x v="1"/>
    <x v="3"/>
    <x v="2"/>
    <x v="6"/>
    <s v="Large Box"/>
    <s v="Tennsco Industrial Shelving"/>
    <n v="0.83"/>
    <s v="United States"/>
    <s v="Central"/>
    <x v="2"/>
    <s v="Highland"/>
    <n v="46322"/>
    <x v="82"/>
    <d v="2015-03-25T00:00:00"/>
    <x v="886"/>
    <n v="10"/>
    <n v="514.79"/>
    <n v="91077"/>
    <n v="48.91"/>
    <x v="1"/>
  </r>
  <r>
    <n v="2308"/>
    <s v="Laurence Cummings"/>
    <x v="2"/>
    <n v="0.08"/>
    <n v="9.48"/>
    <n v="7.29"/>
    <x v="1"/>
    <x v="0"/>
    <x v="0"/>
    <x v="11"/>
    <s v="Small Pack"/>
    <s v="DAX Two-Tone Rosewood/Black Document Frame, Desktop, 5 x 7"/>
    <n v="0.45"/>
    <s v="United States"/>
    <s v="South"/>
    <x v="12"/>
    <s v="Lehigh Acres"/>
    <n v="33971"/>
    <x v="82"/>
    <d v="2015-03-26T00:00:00"/>
    <x v="887"/>
    <n v="2"/>
    <n v="20.22"/>
    <n v="90557"/>
    <n v="9.4"/>
    <x v="0"/>
  </r>
  <r>
    <n v="2308"/>
    <s v="Laurence Cummings"/>
    <x v="2"/>
    <n v="0.03"/>
    <n v="193.17"/>
    <n v="19.989999999999998"/>
    <x v="1"/>
    <x v="0"/>
    <x v="2"/>
    <x v="6"/>
    <s v="Small Box"/>
    <s v="Fellowes Staxonsteel® Drawer Files"/>
    <n v="0.71"/>
    <s v="United States"/>
    <s v="South"/>
    <x v="12"/>
    <s v="Lehigh Acres"/>
    <n v="33971"/>
    <x v="82"/>
    <d v="2015-03-28T00:00:00"/>
    <x v="888"/>
    <n v="8"/>
    <n v="1548.97"/>
    <n v="90557"/>
    <n v="193.14"/>
    <x v="0"/>
  </r>
  <r>
    <n v="1060"/>
    <s v="Gene Gilliam"/>
    <x v="4"/>
    <n v="0.09"/>
    <n v="138.75"/>
    <n v="52.42"/>
    <x v="0"/>
    <x v="0"/>
    <x v="0"/>
    <x v="0"/>
    <s v="Jumbo Box"/>
    <s v="Balt Split Level Computer Training Table"/>
    <n v="0.74"/>
    <s v="United States"/>
    <s v="South"/>
    <x v="5"/>
    <s v="Atlanta"/>
    <n v="30318"/>
    <x v="82"/>
    <d v="2015-03-25T00:00:00"/>
    <x v="889"/>
    <n v="23"/>
    <n v="2527.79"/>
    <n v="58628"/>
    <n v="138.66"/>
    <x v="0"/>
  </r>
  <r>
    <n v="1062"/>
    <s v="Willie Robinson"/>
    <x v="4"/>
    <n v="0.09"/>
    <n v="138.75"/>
    <n v="52.42"/>
    <x v="0"/>
    <x v="0"/>
    <x v="0"/>
    <x v="0"/>
    <s v="Jumbo Box"/>
    <s v="Balt Split Level Computer Training Table"/>
    <n v="0.74"/>
    <s v="United States"/>
    <s v="East"/>
    <x v="11"/>
    <s v="Coram"/>
    <n v="11727"/>
    <x v="82"/>
    <d v="2015-03-25T00:00:00"/>
    <x v="890"/>
    <n v="6"/>
    <n v="659.42"/>
    <n v="91354"/>
    <n v="138.66"/>
    <x v="3"/>
  </r>
  <r>
    <n v="1254"/>
    <s v="Anne Bland"/>
    <x v="4"/>
    <n v="0.06"/>
    <n v="3.95"/>
    <n v="2"/>
    <x v="1"/>
    <x v="2"/>
    <x v="2"/>
    <x v="14"/>
    <s v="Wrap Bag"/>
    <s v="Advantus Map Pennant Flags and Round Head Tacks"/>
    <n v="0.53"/>
    <s v="United States"/>
    <s v="Central"/>
    <x v="18"/>
    <s v="Channelview"/>
    <n v="77530"/>
    <x v="82"/>
    <d v="2015-03-25T00:00:00"/>
    <x v="891"/>
    <n v="5"/>
    <n v="19.66"/>
    <n v="89984"/>
    <n v="3.89"/>
    <x v="1"/>
  </r>
  <r>
    <n v="2256"/>
    <s v="Lloyd Levin"/>
    <x v="4"/>
    <n v="7.0000000000000007E-2"/>
    <n v="70.98"/>
    <n v="30"/>
    <x v="0"/>
    <x v="3"/>
    <x v="0"/>
    <x v="9"/>
    <s v="Jumbo Drum"/>
    <s v="Novimex Turbo Task Chair"/>
    <n v="0.73"/>
    <s v="United States"/>
    <s v="South"/>
    <x v="9"/>
    <s v="New Bern"/>
    <n v="28560"/>
    <x v="82"/>
    <d v="2015-03-26T00:00:00"/>
    <x v="892"/>
    <n v="20"/>
    <n v="1373.47"/>
    <n v="87964"/>
    <n v="70.910000000000011"/>
    <x v="0"/>
  </r>
  <r>
    <n v="2330"/>
    <s v="Kara Foster"/>
    <x v="4"/>
    <n v="0.06"/>
    <n v="28.53"/>
    <n v="1.49"/>
    <x v="1"/>
    <x v="2"/>
    <x v="2"/>
    <x v="5"/>
    <s v="Small Box"/>
    <s v="Lock-Up Easel 'Spel-Binder'"/>
    <n v="0.38"/>
    <s v="United States"/>
    <s v="Central"/>
    <x v="20"/>
    <s v="Marion"/>
    <n v="52302"/>
    <x v="82"/>
    <d v="2015-03-27T00:00:00"/>
    <x v="893"/>
    <n v="5"/>
    <n v="134.09"/>
    <n v="90964"/>
    <n v="28.470000000000002"/>
    <x v="1"/>
  </r>
  <r>
    <n v="3143"/>
    <s v="Neil Song"/>
    <x v="4"/>
    <n v="0.02"/>
    <n v="15.42"/>
    <n v="5.41"/>
    <x v="1"/>
    <x v="1"/>
    <x v="2"/>
    <x v="6"/>
    <s v="Small Box"/>
    <s v="Decoflex Hanging Personal Folder File"/>
    <n v="0.59"/>
    <s v="United States"/>
    <s v="Central"/>
    <x v="18"/>
    <s v="Pflugerville"/>
    <n v="78660"/>
    <x v="82"/>
    <d v="2015-03-25T00:00:00"/>
    <x v="894"/>
    <n v="2"/>
    <n v="33.840000000000003"/>
    <n v="86368"/>
    <n v="15.4"/>
    <x v="1"/>
  </r>
  <r>
    <n v="2430"/>
    <s v="Kimberly Reilly"/>
    <x v="3"/>
    <n v="0.1"/>
    <n v="14.28"/>
    <n v="2.99"/>
    <x v="1"/>
    <x v="2"/>
    <x v="2"/>
    <x v="5"/>
    <s v="Small Box"/>
    <s v="Avery Premier Heavy-Duty Binder with Round Locking Rings"/>
    <n v="0.39"/>
    <s v="United States"/>
    <s v="Central"/>
    <x v="18"/>
    <s v="Killeen"/>
    <n v="76541"/>
    <x v="82"/>
    <d v="2015-03-25T00:00:00"/>
    <x v="895"/>
    <n v="11"/>
    <n v="152.05000000000001"/>
    <n v="91108"/>
    <n v="14.18"/>
    <x v="1"/>
  </r>
  <r>
    <n v="880"/>
    <s v="Ellen Beck"/>
    <x v="0"/>
    <n v="7.0000000000000007E-2"/>
    <n v="5.68"/>
    <n v="1.39"/>
    <x v="1"/>
    <x v="0"/>
    <x v="2"/>
    <x v="15"/>
    <s v="Small Box"/>
    <s v="Staples Standard Envelopes"/>
    <n v="0.38"/>
    <s v="United States"/>
    <s v="West"/>
    <x v="41"/>
    <s v="Scottsdale"/>
    <n v="85254"/>
    <x v="83"/>
    <d v="2015-03-27T00:00:00"/>
    <x v="896"/>
    <n v="5"/>
    <n v="27.02"/>
    <n v="86153"/>
    <n v="5.6099999999999994"/>
    <x v="2"/>
  </r>
  <r>
    <n v="880"/>
    <s v="Ellen Beck"/>
    <x v="0"/>
    <n v="0.06"/>
    <n v="22.84"/>
    <n v="11.54"/>
    <x v="1"/>
    <x v="0"/>
    <x v="2"/>
    <x v="7"/>
    <s v="Small Box"/>
    <s v="Xerox 1964"/>
    <n v="0.39"/>
    <s v="United States"/>
    <s v="West"/>
    <x v="41"/>
    <s v="Scottsdale"/>
    <n v="85254"/>
    <x v="83"/>
    <d v="2015-03-27T00:00:00"/>
    <x v="897"/>
    <n v="1"/>
    <n v="27.67"/>
    <n v="86153"/>
    <n v="22.78"/>
    <x v="2"/>
  </r>
  <r>
    <n v="1241"/>
    <s v="Bradley Schroeder"/>
    <x v="0"/>
    <n v="0.06"/>
    <n v="200.97"/>
    <n v="15.59"/>
    <x v="0"/>
    <x v="0"/>
    <x v="1"/>
    <x v="3"/>
    <s v="Jumbo Drum"/>
    <s v="Hewlett-Packard Deskjet 6122 Color Inkjet Printer"/>
    <n v="0.36"/>
    <s v="United States"/>
    <s v="South"/>
    <x v="16"/>
    <s v="Auburn"/>
    <n v="36830"/>
    <x v="83"/>
    <d v="2015-03-25T00:00:00"/>
    <x v="898"/>
    <n v="7"/>
    <n v="1348.83"/>
    <n v="90881"/>
    <n v="200.91"/>
    <x v="0"/>
  </r>
  <r>
    <n v="1648"/>
    <s v="Nina Bowles"/>
    <x v="0"/>
    <n v="0.08"/>
    <n v="46.89"/>
    <n v="5.0999999999999996"/>
    <x v="1"/>
    <x v="3"/>
    <x v="2"/>
    <x v="8"/>
    <s v="Medium Box"/>
    <s v="Bionaire Personal Warm Mist Humidifier/Vaporizer"/>
    <n v="0.46"/>
    <s v="United States"/>
    <s v="Central"/>
    <x v="10"/>
    <s v="Woodstock"/>
    <n v="60098"/>
    <x v="83"/>
    <d v="2015-03-27T00:00:00"/>
    <x v="899"/>
    <n v="17"/>
    <n v="735.7"/>
    <n v="91043"/>
    <n v="46.81"/>
    <x v="1"/>
  </r>
  <r>
    <n v="1648"/>
    <s v="Nina Bowles"/>
    <x v="0"/>
    <n v="0.05"/>
    <n v="12.98"/>
    <n v="3.14"/>
    <x v="1"/>
    <x v="3"/>
    <x v="2"/>
    <x v="16"/>
    <s v="Small Pack"/>
    <s v="Acme® 8&quot; Straight Scissors"/>
    <n v="0.6"/>
    <s v="United States"/>
    <s v="Central"/>
    <x v="10"/>
    <s v="Woodstock"/>
    <n v="60098"/>
    <x v="83"/>
    <d v="2015-03-25T00:00:00"/>
    <x v="900"/>
    <n v="18"/>
    <n v="225.59"/>
    <n v="91043"/>
    <n v="12.93"/>
    <x v="1"/>
  </r>
  <r>
    <n v="1829"/>
    <s v="Suzanne Cochran"/>
    <x v="0"/>
    <n v="0.01"/>
    <n v="10.64"/>
    <n v="5.16"/>
    <x v="2"/>
    <x v="3"/>
    <x v="0"/>
    <x v="11"/>
    <s v="Small Box"/>
    <s v="Eldon Expressions Punched Metal &amp; Wood Desk Accessories, Pewter &amp; Cherry"/>
    <n v="0.56999999999999995"/>
    <s v="United States"/>
    <s v="Central"/>
    <x v="20"/>
    <s v="Cedar Rapids"/>
    <n v="52402"/>
    <x v="83"/>
    <d v="2015-03-27T00:00:00"/>
    <x v="901"/>
    <n v="5"/>
    <n v="58.52"/>
    <n v="86957"/>
    <n v="10.63"/>
    <x v="1"/>
  </r>
  <r>
    <n v="2201"/>
    <s v="David Hoyle"/>
    <x v="0"/>
    <n v="0.17"/>
    <n v="14.89"/>
    <n v="13.56"/>
    <x v="1"/>
    <x v="0"/>
    <x v="0"/>
    <x v="11"/>
    <s v="Large Box"/>
    <s v="Tensor Computer Mounted Lamp"/>
    <n v="0.57999999999999996"/>
    <s v="United States"/>
    <s v="Central"/>
    <x v="7"/>
    <s v="Bloomington"/>
    <n v="55420"/>
    <x v="83"/>
    <d v="2015-03-27T00:00:00"/>
    <x v="902"/>
    <n v="1"/>
    <n v="27.96"/>
    <n v="86054"/>
    <n v="14.72"/>
    <x v="1"/>
  </r>
  <r>
    <n v="3100"/>
    <s v="Gladys Holloway"/>
    <x v="0"/>
    <n v="7.0000000000000007E-2"/>
    <n v="35.99"/>
    <n v="5"/>
    <x v="1"/>
    <x v="1"/>
    <x v="1"/>
    <x v="12"/>
    <s v="Wrap Bag"/>
    <s v="Accessory17"/>
    <n v="0.82"/>
    <s v="United States"/>
    <s v="South"/>
    <x v="12"/>
    <s v="Oakland Park"/>
    <n v="33334"/>
    <x v="83"/>
    <d v="2015-03-27T00:00:00"/>
    <x v="903"/>
    <n v="1"/>
    <n v="31.71"/>
    <n v="89988"/>
    <n v="35.92"/>
    <x v="0"/>
  </r>
  <r>
    <n v="693"/>
    <s v="Richard McClure"/>
    <x v="2"/>
    <n v="0.02"/>
    <n v="500.98"/>
    <n v="41.44"/>
    <x v="0"/>
    <x v="0"/>
    <x v="0"/>
    <x v="10"/>
    <s v="Jumbo Box"/>
    <s v="DMI Eclipse Executive Suite Bookcases"/>
    <n v="0.66"/>
    <s v="United States"/>
    <s v="West"/>
    <x v="3"/>
    <s v="Thornton"/>
    <n v="80229"/>
    <x v="83"/>
    <d v="2015-03-25T00:00:00"/>
    <x v="904"/>
    <n v="7"/>
    <n v="3722.41"/>
    <n v="87811"/>
    <n v="500.96000000000004"/>
    <x v="2"/>
  </r>
  <r>
    <n v="1557"/>
    <s v="James Nicholson"/>
    <x v="2"/>
    <n v="0.09"/>
    <n v="60.98"/>
    <n v="49"/>
    <x v="1"/>
    <x v="1"/>
    <x v="2"/>
    <x v="8"/>
    <s v="Large Box"/>
    <s v="Euro Pro Shark Stick Mini Vacuum"/>
    <n v="0.59"/>
    <s v="United States"/>
    <s v="South"/>
    <x v="21"/>
    <s v="Annandale"/>
    <n v="22003"/>
    <x v="83"/>
    <d v="2015-04-02T00:00:00"/>
    <x v="905"/>
    <n v="15"/>
    <n v="879.62"/>
    <n v="87426"/>
    <n v="60.889999999999993"/>
    <x v="0"/>
  </r>
  <r>
    <n v="1557"/>
    <s v="James Nicholson"/>
    <x v="2"/>
    <n v="0.05"/>
    <n v="29.89"/>
    <n v="1.99"/>
    <x v="1"/>
    <x v="1"/>
    <x v="1"/>
    <x v="1"/>
    <s v="Small Pack"/>
    <s v="Verbatim DVD-RAM, 5.2GB, Rewritable, Type 1, DS"/>
    <n v="0.5"/>
    <s v="United States"/>
    <s v="South"/>
    <x v="21"/>
    <s v="Annandale"/>
    <n v="22003"/>
    <x v="83"/>
    <d v="2015-03-27T00:00:00"/>
    <x v="906"/>
    <n v="12"/>
    <n v="361.19"/>
    <n v="87426"/>
    <n v="29.84"/>
    <x v="0"/>
  </r>
  <r>
    <n v="1699"/>
    <s v="Joseph Hurst"/>
    <x v="2"/>
    <n v="0.05"/>
    <n v="3.98"/>
    <n v="5.26"/>
    <x v="1"/>
    <x v="0"/>
    <x v="2"/>
    <x v="5"/>
    <s v="Small Box"/>
    <s v="Ibico Presentation Index for Binding Systems"/>
    <n v="0.38"/>
    <s v="United States"/>
    <s v="East"/>
    <x v="28"/>
    <s v="Levittown"/>
    <n v="19057"/>
    <x v="83"/>
    <d v="2015-03-29T00:00:00"/>
    <x v="907"/>
    <n v="12"/>
    <n v="49.44"/>
    <n v="87345"/>
    <n v="3.93"/>
    <x v="3"/>
  </r>
  <r>
    <n v="1699"/>
    <s v="Joseph Hurst"/>
    <x v="2"/>
    <n v="0.01"/>
    <n v="6.48"/>
    <n v="5.4"/>
    <x v="1"/>
    <x v="0"/>
    <x v="2"/>
    <x v="7"/>
    <s v="Small Box"/>
    <s v="Xerox 207"/>
    <n v="0.37"/>
    <s v="United States"/>
    <s v="East"/>
    <x v="28"/>
    <s v="Levittown"/>
    <n v="19057"/>
    <x v="83"/>
    <d v="2015-03-25T00:00:00"/>
    <x v="908"/>
    <n v="2"/>
    <n v="14.29"/>
    <n v="87345"/>
    <n v="6.4700000000000006"/>
    <x v="3"/>
  </r>
  <r>
    <n v="290"/>
    <s v="Sara O'Connor"/>
    <x v="3"/>
    <n v="0.04"/>
    <n v="4.9800000000000004"/>
    <n v="4.62"/>
    <x v="1"/>
    <x v="0"/>
    <x v="1"/>
    <x v="1"/>
    <s v="Small Pack"/>
    <s v="Imation 3.5&quot;, DISKETTE 44766 HGHLD3.52HD/FM, 10/Pack"/>
    <n v="0.64"/>
    <s v="United States"/>
    <s v="West"/>
    <x v="3"/>
    <s v="Loveland"/>
    <n v="80538"/>
    <x v="83"/>
    <d v="2015-03-26T00:00:00"/>
    <x v="909"/>
    <n v="20"/>
    <n v="102.54"/>
    <n v="90837"/>
    <n v="4.9400000000000004"/>
    <x v="2"/>
  </r>
  <r>
    <n v="2287"/>
    <s v="Samuel Newman"/>
    <x v="3"/>
    <n v="0.01"/>
    <n v="18.97"/>
    <n v="9.0299999999999994"/>
    <x v="1"/>
    <x v="3"/>
    <x v="2"/>
    <x v="7"/>
    <s v="Small Box"/>
    <s v="Computer Printout Paper with Letter-Trim Perforations"/>
    <n v="0.37"/>
    <s v="United States"/>
    <s v="South"/>
    <x v="23"/>
    <s v="Summerville"/>
    <n v="29483"/>
    <x v="83"/>
    <d v="2015-03-25T00:00:00"/>
    <x v="910"/>
    <n v="8"/>
    <n v="164.67"/>
    <n v="90146"/>
    <n v="18.959999999999997"/>
    <x v="0"/>
  </r>
  <r>
    <n v="2287"/>
    <s v="Samuel Newman"/>
    <x v="3"/>
    <n v="0.03"/>
    <n v="12.28"/>
    <n v="4.8600000000000003"/>
    <x v="1"/>
    <x v="3"/>
    <x v="2"/>
    <x v="7"/>
    <s v="Small Box"/>
    <s v="Xerox 1933"/>
    <n v="0.38"/>
    <s v="United States"/>
    <s v="South"/>
    <x v="23"/>
    <s v="Summerville"/>
    <n v="29483"/>
    <x v="83"/>
    <d v="2015-03-26T00:00:00"/>
    <x v="911"/>
    <n v="6"/>
    <n v="72.739999999999995"/>
    <n v="90146"/>
    <n v="12.25"/>
    <x v="0"/>
  </r>
  <r>
    <n v="2287"/>
    <s v="Samuel Newman"/>
    <x v="3"/>
    <n v="0.05"/>
    <n v="34.99"/>
    <n v="7.73"/>
    <x v="2"/>
    <x v="3"/>
    <x v="2"/>
    <x v="2"/>
    <s v="Small Box"/>
    <s v="Hunt Boston® Vacuum Mount KS Pencil Sharpener"/>
    <n v="0.59"/>
    <s v="United States"/>
    <s v="South"/>
    <x v="23"/>
    <s v="Summerville"/>
    <n v="29483"/>
    <x v="83"/>
    <d v="2015-03-27T00:00:00"/>
    <x v="910"/>
    <n v="12"/>
    <n v="418.75"/>
    <n v="90146"/>
    <n v="34.940000000000005"/>
    <x v="0"/>
  </r>
  <r>
    <n v="2833"/>
    <s v="Tim Connolly"/>
    <x v="3"/>
    <n v="0.03"/>
    <n v="140.97999999999999"/>
    <n v="36.090000000000003"/>
    <x v="0"/>
    <x v="0"/>
    <x v="0"/>
    <x v="10"/>
    <s v="Jumbo Box"/>
    <s v="Sauder Forest Hills Library, Woodland Oak Finish"/>
    <n v="0.77"/>
    <s v="United States"/>
    <s v="Central"/>
    <x v="7"/>
    <s v="Inver Grove Heights"/>
    <n v="55076"/>
    <x v="83"/>
    <d v="2015-03-27T00:00:00"/>
    <x v="912"/>
    <n v="4"/>
    <n v="608.80999999999995"/>
    <n v="91030"/>
    <n v="140.94999999999999"/>
    <x v="1"/>
  </r>
  <r>
    <n v="2833"/>
    <s v="Tim Connolly"/>
    <x v="3"/>
    <n v="0.08"/>
    <n v="65.989999999999995"/>
    <n v="8.99"/>
    <x v="1"/>
    <x v="0"/>
    <x v="1"/>
    <x v="12"/>
    <s v="Small Box"/>
    <s v="Talkabout T8367"/>
    <n v="0.56000000000000005"/>
    <s v="United States"/>
    <s v="Central"/>
    <x v="7"/>
    <s v="Inver Grove Heights"/>
    <n v="55076"/>
    <x v="83"/>
    <d v="2015-03-26T00:00:00"/>
    <x v="913"/>
    <n v="15"/>
    <n v="808.61"/>
    <n v="91030"/>
    <n v="65.91"/>
    <x v="1"/>
  </r>
  <r>
    <n v="1767"/>
    <s v="Robert Rollins"/>
    <x v="0"/>
    <n v="0.01"/>
    <n v="50.98"/>
    <n v="6.5"/>
    <x v="1"/>
    <x v="2"/>
    <x v="1"/>
    <x v="1"/>
    <s v="Small Box"/>
    <s v="Microsoft Natural Multimedia Keyboard"/>
    <n v="0.73"/>
    <s v="United States"/>
    <s v="South"/>
    <x v="5"/>
    <s v="Newnan"/>
    <n v="30265"/>
    <x v="84"/>
    <d v="2015-03-27T00:00:00"/>
    <x v="914"/>
    <n v="16"/>
    <n v="818.49"/>
    <n v="89211"/>
    <n v="50.97"/>
    <x v="0"/>
  </r>
  <r>
    <n v="2114"/>
    <s v="Paige Mason"/>
    <x v="0"/>
    <n v="0.08"/>
    <n v="6.68"/>
    <n v="1.5"/>
    <x v="1"/>
    <x v="3"/>
    <x v="2"/>
    <x v="2"/>
    <s v="Wrap Bag"/>
    <s v="Sanford Liquid Accent Highlighters"/>
    <n v="0.48"/>
    <s v="United States"/>
    <s v="South"/>
    <x v="21"/>
    <s v="Norfolk"/>
    <n v="23518"/>
    <x v="84"/>
    <d v="2015-03-28T00:00:00"/>
    <x v="915"/>
    <n v="10"/>
    <n v="66.12"/>
    <n v="88403"/>
    <n v="6.6"/>
    <x v="0"/>
  </r>
  <r>
    <n v="3379"/>
    <s v="Annette McIntyre"/>
    <x v="0"/>
    <n v="0"/>
    <n v="19.98"/>
    <n v="5.97"/>
    <x v="2"/>
    <x v="3"/>
    <x v="2"/>
    <x v="7"/>
    <s v="Small Box"/>
    <s v="Xerox 1936"/>
    <n v="0.38"/>
    <s v="United States"/>
    <s v="South"/>
    <x v="5"/>
    <s v="Kennesaw"/>
    <n v="30144"/>
    <x v="84"/>
    <d v="2015-03-29T00:00:00"/>
    <x v="916"/>
    <n v="12"/>
    <n v="249.07"/>
    <n v="88837"/>
    <n v="19.98"/>
    <x v="0"/>
  </r>
  <r>
    <n v="2124"/>
    <s v="Paige Powers"/>
    <x v="1"/>
    <n v="0.03"/>
    <n v="124.49"/>
    <n v="51.94"/>
    <x v="0"/>
    <x v="3"/>
    <x v="0"/>
    <x v="0"/>
    <s v="Jumbo Box"/>
    <s v="Bevis 36 x 72 Conference Tables"/>
    <n v="0.63"/>
    <s v="United States"/>
    <s v="South"/>
    <x v="1"/>
    <s v="West Memphis"/>
    <n v="72301"/>
    <x v="84"/>
    <d v="2015-03-27T00:00:00"/>
    <x v="917"/>
    <n v="21"/>
    <n v="2761.94"/>
    <n v="89666"/>
    <n v="124.46"/>
    <x v="0"/>
  </r>
  <r>
    <n v="2066"/>
    <s v="Claudia Webb"/>
    <x v="4"/>
    <n v="0.09"/>
    <n v="20.89"/>
    <n v="11.52"/>
    <x v="1"/>
    <x v="2"/>
    <x v="2"/>
    <x v="6"/>
    <s v="Small Box"/>
    <s v="Iris® 3-Drawer Stacking Bin, Black"/>
    <n v="0.83"/>
    <s v="United States"/>
    <s v="South"/>
    <x v="9"/>
    <s v="Indian Trail"/>
    <n v="28079"/>
    <x v="84"/>
    <d v="2015-03-27T00:00:00"/>
    <x v="918"/>
    <n v="7"/>
    <n v="146.5"/>
    <n v="85833"/>
    <n v="20.8"/>
    <x v="0"/>
  </r>
  <r>
    <n v="2419"/>
    <s v="Sandra Faulkner"/>
    <x v="3"/>
    <n v="7.0000000000000007E-2"/>
    <n v="225.04"/>
    <n v="11.79"/>
    <x v="1"/>
    <x v="1"/>
    <x v="2"/>
    <x v="8"/>
    <s v="Medium Box"/>
    <s v="Holmes Harmony HEPA Air Purifier for 17 x 20 Room"/>
    <n v="0.42"/>
    <s v="United States"/>
    <s v="South"/>
    <x v="21"/>
    <s v="Portsmouth"/>
    <n v="23701"/>
    <x v="84"/>
    <d v="2015-03-26T00:00:00"/>
    <x v="919"/>
    <n v="5"/>
    <n v="1130.1500000000001"/>
    <n v="86751"/>
    <n v="224.97"/>
    <x v="0"/>
  </r>
  <r>
    <n v="2419"/>
    <s v="Sandra Faulkner"/>
    <x v="3"/>
    <n v="0.03"/>
    <n v="7.84"/>
    <n v="4.71"/>
    <x v="1"/>
    <x v="1"/>
    <x v="2"/>
    <x v="5"/>
    <s v="Small Box"/>
    <s v="XtraLife® ClearVue™ Slant-D® Ring Binders by Cardinal"/>
    <n v="0.35"/>
    <s v="United States"/>
    <s v="South"/>
    <x v="21"/>
    <s v="Portsmouth"/>
    <n v="23701"/>
    <x v="84"/>
    <d v="2015-03-29T00:00:00"/>
    <x v="920"/>
    <n v="7"/>
    <n v="54.37"/>
    <n v="86751"/>
    <n v="7.81"/>
    <x v="0"/>
  </r>
  <r>
    <n v="2773"/>
    <s v="Christina Zhu"/>
    <x v="3"/>
    <n v="0.1"/>
    <n v="5.18"/>
    <n v="5.74"/>
    <x v="1"/>
    <x v="3"/>
    <x v="2"/>
    <x v="5"/>
    <s v="Small Box"/>
    <s v="Wilson Jones Impact Binders"/>
    <n v="0.36"/>
    <s v="United States"/>
    <s v="West"/>
    <x v="8"/>
    <s v="Dublin"/>
    <n v="94568"/>
    <x v="84"/>
    <d v="2015-03-28T00:00:00"/>
    <x v="921"/>
    <n v="2"/>
    <n v="10.96"/>
    <n v="91584"/>
    <n v="5.08"/>
    <x v="2"/>
  </r>
  <r>
    <n v="2059"/>
    <s v="Nathan Newton"/>
    <x v="0"/>
    <n v="0.1"/>
    <n v="9.85"/>
    <n v="4.82"/>
    <x v="1"/>
    <x v="3"/>
    <x v="2"/>
    <x v="2"/>
    <s v="Wrap Bag"/>
    <s v="Lumber Crayons"/>
    <n v="0.47"/>
    <s v="United States"/>
    <s v="South"/>
    <x v="9"/>
    <s v="High Point"/>
    <n v="27260"/>
    <x v="85"/>
    <d v="2015-03-28T00:00:00"/>
    <x v="922"/>
    <n v="12"/>
    <n v="114.91"/>
    <n v="88041"/>
    <n v="9.75"/>
    <x v="0"/>
  </r>
  <r>
    <n v="2059"/>
    <s v="Nathan Newton"/>
    <x v="0"/>
    <n v="0.04"/>
    <n v="125.99"/>
    <n v="7.69"/>
    <x v="1"/>
    <x v="3"/>
    <x v="1"/>
    <x v="12"/>
    <s v="Small Box"/>
    <s v="Timeport L7089"/>
    <n v="0.57999999999999996"/>
    <s v="United States"/>
    <s v="South"/>
    <x v="9"/>
    <s v="High Point"/>
    <n v="27260"/>
    <x v="85"/>
    <d v="2015-03-28T00:00:00"/>
    <x v="923"/>
    <n v="9"/>
    <n v="934.52"/>
    <n v="88041"/>
    <n v="125.94999999999999"/>
    <x v="0"/>
  </r>
  <r>
    <n v="32"/>
    <s v="Matthew Berman"/>
    <x v="1"/>
    <n v="0.01"/>
    <n v="17.98"/>
    <n v="8.51"/>
    <x v="1"/>
    <x v="3"/>
    <x v="1"/>
    <x v="3"/>
    <s v="Medium Box"/>
    <s v="Canon P1-DHIII Palm Printing Calculator"/>
    <n v="0.4"/>
    <s v="United States"/>
    <s v="West"/>
    <x v="14"/>
    <s v="Grants Pass"/>
    <n v="97526"/>
    <x v="85"/>
    <d v="2015-03-28T00:00:00"/>
    <x v="924"/>
    <n v="2"/>
    <n v="40.17"/>
    <n v="89200"/>
    <n v="17.97"/>
    <x v="2"/>
  </r>
  <r>
    <n v="234"/>
    <s v="Don Cameron"/>
    <x v="1"/>
    <n v="0.03"/>
    <n v="28.53"/>
    <n v="1.49"/>
    <x v="1"/>
    <x v="0"/>
    <x v="2"/>
    <x v="5"/>
    <s v="Small Box"/>
    <s v="Lock-Up Easel 'Spel-Binder'"/>
    <n v="0.38"/>
    <s v="United States"/>
    <s v="Central"/>
    <x v="20"/>
    <s v="Newton"/>
    <n v="50208"/>
    <x v="85"/>
    <d v="2015-03-29T00:00:00"/>
    <x v="925"/>
    <n v="7"/>
    <n v="197.59"/>
    <n v="90238"/>
    <n v="28.5"/>
    <x v="1"/>
  </r>
  <r>
    <n v="234"/>
    <s v="Don Cameron"/>
    <x v="1"/>
    <n v="0.01"/>
    <n v="15.28"/>
    <n v="1.99"/>
    <x v="1"/>
    <x v="0"/>
    <x v="1"/>
    <x v="1"/>
    <s v="Small Pack"/>
    <s v="Memorex 4.7GB DVD+R, 3/Pack"/>
    <n v="0.42"/>
    <s v="United States"/>
    <s v="Central"/>
    <x v="20"/>
    <s v="Newton"/>
    <n v="50208"/>
    <x v="85"/>
    <d v="2015-03-29T00:00:00"/>
    <x v="926"/>
    <n v="2"/>
    <n v="33.04"/>
    <n v="90238"/>
    <n v="15.27"/>
    <x v="1"/>
  </r>
  <r>
    <n v="920"/>
    <s v="Jessie Kelly"/>
    <x v="2"/>
    <n v="0.1"/>
    <n v="15.98"/>
    <n v="4"/>
    <x v="1"/>
    <x v="3"/>
    <x v="1"/>
    <x v="1"/>
    <s v="Small Box"/>
    <s v="Logitech Access Keyboard"/>
    <n v="0.37"/>
    <s v="United States"/>
    <s v="West"/>
    <x v="8"/>
    <s v="Redlands"/>
    <n v="92374"/>
    <x v="85"/>
    <d v="2015-04-01T00:00:00"/>
    <x v="927"/>
    <n v="9"/>
    <n v="134.38"/>
    <n v="90491"/>
    <n v="15.88"/>
    <x v="2"/>
  </r>
  <r>
    <n v="696"/>
    <s v="Johnny Reid"/>
    <x v="4"/>
    <n v="0.06"/>
    <n v="8.1199999999999992"/>
    <n v="2.83"/>
    <x v="1"/>
    <x v="3"/>
    <x v="1"/>
    <x v="1"/>
    <s v="Small Pack"/>
    <s v="Imation Neon Mac Format Diskettes, 10/Pack"/>
    <n v="0.77"/>
    <s v="United States"/>
    <s v="Central"/>
    <x v="2"/>
    <s v="Crown Point"/>
    <n v="46307"/>
    <x v="85"/>
    <d v="2015-03-28T00:00:00"/>
    <x v="928"/>
    <n v="10"/>
    <n v="78.540000000000006"/>
    <n v="89847"/>
    <n v="8.0599999999999987"/>
    <x v="1"/>
  </r>
  <r>
    <n v="696"/>
    <s v="Johnny Reid"/>
    <x v="4"/>
    <n v="0.05"/>
    <n v="51.65"/>
    <n v="18.45"/>
    <x v="1"/>
    <x v="3"/>
    <x v="0"/>
    <x v="11"/>
    <s v="Medium Box"/>
    <s v="Deflect-o EconoMat Nonstudded, No Bevel Mat"/>
    <n v="0.65"/>
    <s v="United States"/>
    <s v="Central"/>
    <x v="2"/>
    <s v="Crown Point"/>
    <n v="46307"/>
    <x v="85"/>
    <d v="2015-03-28T00:00:00"/>
    <x v="929"/>
    <n v="12"/>
    <n v="605.1"/>
    <n v="89847"/>
    <n v="51.6"/>
    <x v="1"/>
  </r>
  <r>
    <n v="697"/>
    <s v="Adam G Sawyer"/>
    <x v="4"/>
    <n v="0.1"/>
    <n v="175.99"/>
    <n v="8.99"/>
    <x v="1"/>
    <x v="3"/>
    <x v="1"/>
    <x v="12"/>
    <s v="Small Box"/>
    <s v="2180"/>
    <n v="0.56999999999999995"/>
    <s v="United States"/>
    <s v="Central"/>
    <x v="2"/>
    <s v="East Chicago"/>
    <n v="46312"/>
    <x v="85"/>
    <d v="2015-03-28T00:00:00"/>
    <x v="930"/>
    <n v="10"/>
    <n v="1346.32"/>
    <n v="89847"/>
    <n v="175.89000000000001"/>
    <x v="1"/>
  </r>
  <r>
    <n v="698"/>
    <s v="Nelson Hensley"/>
    <x v="4"/>
    <n v="0.06"/>
    <n v="8.1199999999999992"/>
    <n v="2.83"/>
    <x v="1"/>
    <x v="3"/>
    <x v="1"/>
    <x v="1"/>
    <s v="Small Pack"/>
    <s v="Imation Neon Mac Format Diskettes, 10/Pack"/>
    <n v="0.77"/>
    <s v="United States"/>
    <s v="West"/>
    <x v="4"/>
    <s v="Seattle"/>
    <n v="98105"/>
    <x v="85"/>
    <d v="2015-03-28T00:00:00"/>
    <x v="928"/>
    <n v="41"/>
    <n v="322.02999999999997"/>
    <n v="32869"/>
    <n v="8.0599999999999987"/>
    <x v="2"/>
  </r>
  <r>
    <n v="698"/>
    <s v="Nelson Hensley"/>
    <x v="4"/>
    <n v="0.05"/>
    <n v="51.65"/>
    <n v="18.45"/>
    <x v="1"/>
    <x v="3"/>
    <x v="0"/>
    <x v="11"/>
    <s v="Medium Box"/>
    <s v="Deflect-o EconoMat Nonstudded, No Bevel Mat"/>
    <n v="0.65"/>
    <s v="United States"/>
    <s v="West"/>
    <x v="4"/>
    <s v="Seattle"/>
    <n v="98105"/>
    <x v="85"/>
    <d v="2015-03-28T00:00:00"/>
    <x v="929"/>
    <n v="49"/>
    <n v="2470.84"/>
    <n v="32869"/>
    <n v="51.6"/>
    <x v="2"/>
  </r>
  <r>
    <n v="698"/>
    <s v="Nelson Hensley"/>
    <x v="4"/>
    <n v="0.1"/>
    <n v="175.99"/>
    <n v="8.99"/>
    <x v="1"/>
    <x v="3"/>
    <x v="1"/>
    <x v="12"/>
    <s v="Small Box"/>
    <s v="2180"/>
    <n v="0.56999999999999995"/>
    <s v="United States"/>
    <s v="West"/>
    <x v="4"/>
    <s v="Seattle"/>
    <n v="98105"/>
    <x v="85"/>
    <d v="2015-03-28T00:00:00"/>
    <x v="931"/>
    <n v="39"/>
    <n v="5250.66"/>
    <n v="32869"/>
    <n v="175.89000000000001"/>
    <x v="2"/>
  </r>
  <r>
    <n v="1625"/>
    <s v="Molly Browning"/>
    <x v="4"/>
    <n v="0.08"/>
    <n v="213.45"/>
    <n v="14.7"/>
    <x v="0"/>
    <x v="2"/>
    <x v="1"/>
    <x v="3"/>
    <s v="Jumbo Drum"/>
    <s v="Panasonic KX-P2130 Dot Matrix Printer"/>
    <n v="0.59"/>
    <s v="United States"/>
    <s v="East"/>
    <x v="11"/>
    <s v="Glen Cove"/>
    <n v="11542"/>
    <x v="85"/>
    <d v="2015-03-29T00:00:00"/>
    <x v="932"/>
    <n v="12"/>
    <n v="2427.1799999999998"/>
    <n v="90600"/>
    <n v="213.36999999999998"/>
    <x v="3"/>
  </r>
  <r>
    <n v="1625"/>
    <s v="Molly Browning"/>
    <x v="4"/>
    <n v="0.1"/>
    <n v="55.98"/>
    <n v="13.88"/>
    <x v="1"/>
    <x v="2"/>
    <x v="2"/>
    <x v="7"/>
    <s v="Small Box"/>
    <s v="Xerox 1882"/>
    <n v="0.36"/>
    <s v="United States"/>
    <s v="East"/>
    <x v="11"/>
    <s v="Glen Cove"/>
    <n v="11542"/>
    <x v="85"/>
    <d v="2015-03-29T00:00:00"/>
    <x v="933"/>
    <n v="8"/>
    <n v="434.85"/>
    <n v="90600"/>
    <n v="55.879999999999995"/>
    <x v="3"/>
  </r>
  <r>
    <n v="1625"/>
    <s v="Molly Browning"/>
    <x v="4"/>
    <n v="0"/>
    <n v="16.059999999999999"/>
    <n v="8.34"/>
    <x v="1"/>
    <x v="2"/>
    <x v="2"/>
    <x v="6"/>
    <s v="Small Box"/>
    <s v="Letter/Legal File Tote with Clear Snap-On Lid, Black Granite"/>
    <n v="0.59"/>
    <s v="United States"/>
    <s v="East"/>
    <x v="11"/>
    <s v="Glen Cove"/>
    <n v="11542"/>
    <x v="85"/>
    <d v="2015-03-28T00:00:00"/>
    <x v="934"/>
    <n v="1"/>
    <n v="19.16"/>
    <n v="90600"/>
    <n v="16.059999999999999"/>
    <x v="3"/>
  </r>
  <r>
    <n v="1917"/>
    <s v="Tracy Buckley"/>
    <x v="4"/>
    <n v="0.08"/>
    <n v="18.7"/>
    <n v="8.99"/>
    <x v="1"/>
    <x v="2"/>
    <x v="0"/>
    <x v="11"/>
    <s v="Small Pack"/>
    <s v="Executive Impressions 13-1/2&quot; Indoor/Outdoor Wall Clock"/>
    <n v="0.47"/>
    <s v="United States"/>
    <s v="South"/>
    <x v="1"/>
    <s v="North Little Rock"/>
    <n v="72113"/>
    <x v="85"/>
    <d v="2015-03-28T00:00:00"/>
    <x v="935"/>
    <n v="7"/>
    <n v="132.22999999999999"/>
    <n v="85894"/>
    <n v="18.62"/>
    <x v="0"/>
  </r>
  <r>
    <n v="1072"/>
    <s v="Marion Owens"/>
    <x v="3"/>
    <n v="0.01"/>
    <n v="150.88999999999999"/>
    <n v="60.2"/>
    <x v="0"/>
    <x v="3"/>
    <x v="0"/>
    <x v="9"/>
    <s v="Jumbo Drum"/>
    <s v="Global Leather &amp; Oak Executive Chair, Burgundy"/>
    <n v="0.77"/>
    <s v="United States"/>
    <s v="East"/>
    <x v="28"/>
    <s v="Bethlehem"/>
    <n v="18018"/>
    <x v="85"/>
    <d v="2015-03-30T00:00:00"/>
    <x v="936"/>
    <n v="3"/>
    <n v="473.53"/>
    <n v="89631"/>
    <n v="150.88"/>
    <x v="3"/>
  </r>
  <r>
    <n v="1481"/>
    <s v="Marvin MacDonald"/>
    <x v="3"/>
    <n v="7.0000000000000007E-2"/>
    <n v="8.9499999999999993"/>
    <n v="2.0099999999999998"/>
    <x v="1"/>
    <x v="3"/>
    <x v="2"/>
    <x v="7"/>
    <s v="Wrap Bag"/>
    <s v="Recycled Desk Saver Line &quot;While You Were Out&quot; Book, 5 1/2&quot; X 4&quot;"/>
    <n v="0.39"/>
    <s v="United States"/>
    <s v="West"/>
    <x v="8"/>
    <s v="Los Angeles"/>
    <n v="90049"/>
    <x v="85"/>
    <d v="2015-03-28T00:00:00"/>
    <x v="937"/>
    <n v="36"/>
    <n v="307.64999999999998"/>
    <n v="53953"/>
    <n v="8.879999999999999"/>
    <x v="2"/>
  </r>
  <r>
    <n v="1482"/>
    <s v="Michael Tanner"/>
    <x v="3"/>
    <n v="7.0000000000000007E-2"/>
    <n v="8.9499999999999993"/>
    <n v="2.0099999999999998"/>
    <x v="1"/>
    <x v="3"/>
    <x v="2"/>
    <x v="7"/>
    <s v="Wrap Bag"/>
    <s v="Recycled Desk Saver Line &quot;While You Were Out&quot; Book, 5 1/2&quot; X 4&quot;"/>
    <n v="0.39"/>
    <s v="United States"/>
    <s v="Central"/>
    <x v="25"/>
    <s v="Bay City"/>
    <n v="48708"/>
    <x v="85"/>
    <d v="2015-03-28T00:00:00"/>
    <x v="938"/>
    <n v="9"/>
    <n v="76.91"/>
    <n v="91362"/>
    <n v="8.879999999999999"/>
    <x v="1"/>
  </r>
  <r>
    <n v="3354"/>
    <s v="Sara Faulkner"/>
    <x v="3"/>
    <n v="0.04"/>
    <n v="3.69"/>
    <n v="0.5"/>
    <x v="1"/>
    <x v="3"/>
    <x v="2"/>
    <x v="13"/>
    <s v="Small Box"/>
    <s v="Avery 487"/>
    <n v="0.38"/>
    <s v="United States"/>
    <s v="West"/>
    <x v="8"/>
    <s v="Calexico"/>
    <n v="92231"/>
    <x v="85"/>
    <d v="2015-03-29T00:00:00"/>
    <x v="939"/>
    <n v="19"/>
    <n v="68.88"/>
    <n v="88590"/>
    <n v="3.65"/>
    <x v="2"/>
  </r>
  <r>
    <n v="2668"/>
    <s v="Carlos Hanson"/>
    <x v="1"/>
    <n v="0.04"/>
    <n v="10.4"/>
    <n v="5.4"/>
    <x v="1"/>
    <x v="3"/>
    <x v="0"/>
    <x v="11"/>
    <s v="Small Pack"/>
    <s v="Executive Impressions 8-1/2&quot; Career Panel/Partition Cubicle Clock"/>
    <n v="0.51"/>
    <s v="United States"/>
    <s v="Central"/>
    <x v="46"/>
    <s v="Rapid City"/>
    <n v="57701"/>
    <x v="86"/>
    <d v="2015-03-29T00:00:00"/>
    <x v="940"/>
    <n v="12"/>
    <n v="130.74"/>
    <n v="87830"/>
    <n v="10.360000000000001"/>
    <x v="1"/>
  </r>
  <r>
    <n v="2668"/>
    <s v="Carlos Hanson"/>
    <x v="1"/>
    <n v="0.08"/>
    <n v="4.28"/>
    <n v="4.79"/>
    <x v="1"/>
    <x v="3"/>
    <x v="2"/>
    <x v="7"/>
    <s v="Small Box"/>
    <s v="Xerox 1962"/>
    <n v="0.4"/>
    <s v="United States"/>
    <s v="Central"/>
    <x v="46"/>
    <s v="Rapid City"/>
    <n v="57701"/>
    <x v="86"/>
    <d v="2015-03-30T00:00:00"/>
    <x v="941"/>
    <n v="12"/>
    <n v="49.87"/>
    <n v="87830"/>
    <n v="4.2"/>
    <x v="1"/>
  </r>
  <r>
    <n v="2968"/>
    <s v="Miriam Bowman"/>
    <x v="1"/>
    <n v="0.06"/>
    <n v="363.25"/>
    <n v="19.989999999999998"/>
    <x v="1"/>
    <x v="0"/>
    <x v="2"/>
    <x v="8"/>
    <s v="Small Box"/>
    <s v="Hoover WindTunnel™ Plus Canister Vacuum"/>
    <n v="0.56999999999999995"/>
    <s v="United States"/>
    <s v="South"/>
    <x v="12"/>
    <s v="Hollywood"/>
    <n v="33021"/>
    <x v="86"/>
    <d v="2015-03-30T00:00:00"/>
    <x v="942"/>
    <n v="1"/>
    <n v="344.87"/>
    <n v="86086"/>
    <n v="363.19"/>
    <x v="0"/>
  </r>
  <r>
    <n v="800"/>
    <s v="Cheryl Guthrie"/>
    <x v="2"/>
    <n v="0.04"/>
    <n v="50.98"/>
    <n v="6.5"/>
    <x v="1"/>
    <x v="1"/>
    <x v="1"/>
    <x v="1"/>
    <s v="Small Box"/>
    <s v="Microsoft Natural Multimedia Keyboard"/>
    <n v="0.73"/>
    <s v="United States"/>
    <s v="West"/>
    <x v="15"/>
    <s v="Roy"/>
    <n v="84067"/>
    <x v="86"/>
    <d v="2015-04-03T00:00:00"/>
    <x v="943"/>
    <n v="11"/>
    <n v="568.25"/>
    <n v="89910"/>
    <n v="50.94"/>
    <x v="2"/>
  </r>
  <r>
    <n v="800"/>
    <s v="Cheryl Guthrie"/>
    <x v="2"/>
    <n v="0.02"/>
    <n v="6.48"/>
    <n v="5.14"/>
    <x v="1"/>
    <x v="1"/>
    <x v="2"/>
    <x v="7"/>
    <s v="Small Box"/>
    <s v="Xerox 23"/>
    <n v="0.37"/>
    <s v="United States"/>
    <s v="West"/>
    <x v="15"/>
    <s v="Roy"/>
    <n v="84067"/>
    <x v="86"/>
    <d v="2015-03-30T00:00:00"/>
    <x v="944"/>
    <n v="19"/>
    <n v="126.66"/>
    <n v="89910"/>
    <n v="6.4600000000000009"/>
    <x v="2"/>
  </r>
  <r>
    <n v="1738"/>
    <s v="Dean Solomon"/>
    <x v="4"/>
    <n v="0.08"/>
    <n v="175.99"/>
    <n v="4.99"/>
    <x v="1"/>
    <x v="3"/>
    <x v="1"/>
    <x v="12"/>
    <s v="Small Box"/>
    <s v="5165"/>
    <n v="0.59"/>
    <s v="United States"/>
    <s v="South"/>
    <x v="9"/>
    <s v="Gastonia"/>
    <n v="28052"/>
    <x v="86"/>
    <d v="2015-03-28T00:00:00"/>
    <x v="945"/>
    <n v="10"/>
    <n v="1486.34"/>
    <n v="85865"/>
    <n v="175.91"/>
    <x v="0"/>
  </r>
  <r>
    <n v="2880"/>
    <s v="Grace Black"/>
    <x v="4"/>
    <n v="0.05"/>
    <n v="6.68"/>
    <n v="6.93"/>
    <x v="1"/>
    <x v="0"/>
    <x v="2"/>
    <x v="7"/>
    <s v="Small Box"/>
    <s v="HP Office Paper (20Lb. and 87 Bright)"/>
    <n v="0.37"/>
    <s v="United States"/>
    <s v="South"/>
    <x v="12"/>
    <s v="North Miami Beach"/>
    <n v="33160"/>
    <x v="86"/>
    <d v="2015-03-29T00:00:00"/>
    <x v="946"/>
    <n v="11"/>
    <n v="77.2"/>
    <n v="88626"/>
    <n v="6.63"/>
    <x v="0"/>
  </r>
  <r>
    <n v="152"/>
    <s v="Kent Kerr"/>
    <x v="1"/>
    <n v="0.01"/>
    <n v="65.989999999999995"/>
    <n v="8.99"/>
    <x v="1"/>
    <x v="1"/>
    <x v="1"/>
    <x v="12"/>
    <s v="Small Box"/>
    <s v="StarTAC Analog"/>
    <n v="0.6"/>
    <s v="United States"/>
    <s v="South"/>
    <x v="34"/>
    <s v="Knoxville"/>
    <n v="37918"/>
    <x v="87"/>
    <d v="2015-04-01T00:00:00"/>
    <x v="947"/>
    <n v="5"/>
    <n v="292.23"/>
    <n v="89524"/>
    <n v="65.97999999999999"/>
    <x v="0"/>
  </r>
  <r>
    <n v="2338"/>
    <s v="Lynn Hines"/>
    <x v="1"/>
    <n v="0.1"/>
    <n v="6.75"/>
    <n v="2.99"/>
    <x v="1"/>
    <x v="2"/>
    <x v="2"/>
    <x v="5"/>
    <s v="Small Box"/>
    <s v="Wilson Jones DublLock® D-Ring Binders"/>
    <n v="0.35"/>
    <s v="United States"/>
    <s v="East"/>
    <x v="36"/>
    <s v="College Park"/>
    <n v="20740"/>
    <x v="87"/>
    <d v="2015-03-29T00:00:00"/>
    <x v="948"/>
    <n v="15"/>
    <n v="96.13"/>
    <n v="91481"/>
    <n v="6.65"/>
    <x v="3"/>
  </r>
  <r>
    <n v="2530"/>
    <s v="Janet Zhang"/>
    <x v="1"/>
    <n v="0.04"/>
    <n v="40.98"/>
    <n v="6.5"/>
    <x v="1"/>
    <x v="0"/>
    <x v="1"/>
    <x v="1"/>
    <s v="Small Box"/>
    <s v="Targus USB Numeric Keypad"/>
    <n v="0.74"/>
    <s v="United States"/>
    <s v="West"/>
    <x v="8"/>
    <s v="Apple Valley"/>
    <n v="92307"/>
    <x v="87"/>
    <d v="2015-03-30T00:00:00"/>
    <x v="949"/>
    <n v="7"/>
    <n v="277.07"/>
    <n v="87451"/>
    <n v="40.94"/>
    <x v="2"/>
  </r>
  <r>
    <n v="2534"/>
    <s v="Mitchell Goldberg"/>
    <x v="1"/>
    <n v="0.05"/>
    <n v="35.99"/>
    <n v="3.3"/>
    <x v="1"/>
    <x v="0"/>
    <x v="1"/>
    <x v="12"/>
    <s v="Small Pack"/>
    <s v="Accessory9"/>
    <n v="0.39"/>
    <s v="United States"/>
    <s v="East"/>
    <x v="29"/>
    <s v="Bangor"/>
    <n v="4401"/>
    <x v="87"/>
    <d v="2015-03-31T00:00:00"/>
    <x v="950"/>
    <n v="5"/>
    <n v="149.66999999999999"/>
    <n v="87451"/>
    <n v="35.940000000000005"/>
    <x v="3"/>
  </r>
  <r>
    <n v="3151"/>
    <s v="Glenda Hunter"/>
    <x v="1"/>
    <n v="0.01"/>
    <n v="99.23"/>
    <n v="8.99"/>
    <x v="1"/>
    <x v="3"/>
    <x v="0"/>
    <x v="11"/>
    <s v="Small Pack"/>
    <s v="GE 48&quot; Fluorescent Tube, Cool White Energy Saver, 34 Watts, 30/Box"/>
    <n v="0.35"/>
    <s v="United States"/>
    <s v="West"/>
    <x v="8"/>
    <s v="Twentynine Palms"/>
    <n v="92277"/>
    <x v="87"/>
    <d v="2015-04-02T00:00:00"/>
    <x v="951"/>
    <n v="1"/>
    <n v="99.22"/>
    <n v="88548"/>
    <n v="99.22"/>
    <x v="2"/>
  </r>
  <r>
    <n v="2430"/>
    <s v="Kimberly Reilly"/>
    <x v="2"/>
    <n v="0.03"/>
    <n v="140.99"/>
    <n v="4.2"/>
    <x v="1"/>
    <x v="2"/>
    <x v="1"/>
    <x v="12"/>
    <s v="Small Box"/>
    <s v="7160"/>
    <n v="0.59"/>
    <s v="United States"/>
    <s v="Central"/>
    <x v="18"/>
    <s v="Killeen"/>
    <n v="76541"/>
    <x v="87"/>
    <d v="2015-04-06T00:00:00"/>
    <x v="952"/>
    <n v="2"/>
    <n v="246.44"/>
    <n v="91110"/>
    <n v="140.96"/>
    <x v="1"/>
  </r>
  <r>
    <n v="1028"/>
    <s v="Marguerite Rodgers"/>
    <x v="4"/>
    <n v="7.0000000000000007E-2"/>
    <n v="7.08"/>
    <n v="2.35"/>
    <x v="2"/>
    <x v="0"/>
    <x v="2"/>
    <x v="2"/>
    <s v="Wrap Bag"/>
    <s v="SANFORD Major Accent™ Highlighters"/>
    <n v="0.47"/>
    <s v="United States"/>
    <s v="East"/>
    <x v="11"/>
    <s v="Commack"/>
    <n v="11725"/>
    <x v="87"/>
    <d v="2015-03-30T00:00:00"/>
    <x v="953"/>
    <n v="13"/>
    <n v="93.82"/>
    <n v="89006"/>
    <n v="7.01"/>
    <x v="3"/>
  </r>
  <r>
    <n v="1129"/>
    <s v="Pam Patton"/>
    <x v="3"/>
    <n v="0.05"/>
    <n v="5.78"/>
    <n v="7.64"/>
    <x v="2"/>
    <x v="3"/>
    <x v="2"/>
    <x v="7"/>
    <s v="Small Box"/>
    <s v="HP Office Recycled Paper (20Lb. and 87 Bright)"/>
    <n v="0.36"/>
    <s v="United States"/>
    <s v="East"/>
    <x v="35"/>
    <s v="Boston"/>
    <n v="2118"/>
    <x v="87"/>
    <d v="2015-03-31T00:00:00"/>
    <x v="954"/>
    <n v="29"/>
    <n v="177.41"/>
    <n v="49125"/>
    <n v="5.73"/>
    <x v="3"/>
  </r>
  <r>
    <n v="1237"/>
    <s v="Eva Simpson"/>
    <x v="3"/>
    <n v="0.02"/>
    <n v="7.38"/>
    <n v="5.21"/>
    <x v="1"/>
    <x v="3"/>
    <x v="0"/>
    <x v="11"/>
    <s v="Small Box"/>
    <s v="Eldon® Expressions™ Wood Desk Accessories, Oak"/>
    <n v="0.56000000000000005"/>
    <s v="United States"/>
    <s v="Central"/>
    <x v="18"/>
    <s v="Carrollton"/>
    <n v="75007"/>
    <x v="87"/>
    <d v="2015-03-30T00:00:00"/>
    <x v="955"/>
    <n v="3"/>
    <n v="24.52"/>
    <n v="86076"/>
    <n v="7.36"/>
    <x v="1"/>
  </r>
  <r>
    <n v="3399"/>
    <s v="Marvin Reid"/>
    <x v="3"/>
    <n v="0.08"/>
    <n v="11.97"/>
    <n v="5.81"/>
    <x v="1"/>
    <x v="0"/>
    <x v="2"/>
    <x v="2"/>
    <s v="Small Pack"/>
    <s v="Staples SlimLine Pencil Sharpener"/>
    <n v="0.6"/>
    <s v="United States"/>
    <s v="Central"/>
    <x v="10"/>
    <s v="Des Plaines"/>
    <n v="60016"/>
    <x v="87"/>
    <d v="2015-03-31T00:00:00"/>
    <x v="956"/>
    <n v="5"/>
    <n v="59.98"/>
    <n v="87534"/>
    <n v="11.89"/>
    <x v="1"/>
  </r>
  <r>
    <n v="2351"/>
    <s v="Faye Silver"/>
    <x v="0"/>
    <n v="0.08"/>
    <n v="6.48"/>
    <n v="7.49"/>
    <x v="1"/>
    <x v="3"/>
    <x v="2"/>
    <x v="7"/>
    <s v="Small Box"/>
    <s v="Xerox 220"/>
    <n v="0.37"/>
    <s v="United States"/>
    <s v="East"/>
    <x v="36"/>
    <s v="Crofton"/>
    <n v="21114"/>
    <x v="88"/>
    <d v="2015-04-02T00:00:00"/>
    <x v="957"/>
    <n v="13"/>
    <n v="80.86"/>
    <n v="86163"/>
    <n v="6.4"/>
    <x v="3"/>
  </r>
  <r>
    <n v="3154"/>
    <s v="Faye Manning"/>
    <x v="0"/>
    <n v="0.04"/>
    <n v="21.38"/>
    <n v="8.99"/>
    <x v="1"/>
    <x v="3"/>
    <x v="2"/>
    <x v="2"/>
    <s v="Small Pack"/>
    <s v="Boston 1730 StandUp Electric Pencil Sharpener"/>
    <n v="0.59"/>
    <s v="United States"/>
    <s v="South"/>
    <x v="12"/>
    <s v="Saint Petersburg"/>
    <n v="33710"/>
    <x v="88"/>
    <d v="2015-03-30T00:00:00"/>
    <x v="958"/>
    <n v="21"/>
    <n v="443.66"/>
    <n v="86901"/>
    <n v="21.34"/>
    <x v="0"/>
  </r>
  <r>
    <n v="3252"/>
    <s v="Milton Harrell"/>
    <x v="0"/>
    <n v="0.01"/>
    <n v="11.34"/>
    <n v="5.01"/>
    <x v="1"/>
    <x v="0"/>
    <x v="2"/>
    <x v="7"/>
    <s v="Small Box"/>
    <s v="Xerox 188"/>
    <n v="0.36"/>
    <s v="United States"/>
    <s v="East"/>
    <x v="11"/>
    <s v="Rotterdam"/>
    <n v="12306"/>
    <x v="88"/>
    <d v="2015-04-01T00:00:00"/>
    <x v="959"/>
    <n v="1"/>
    <n v="14.52"/>
    <n v="87296"/>
    <n v="11.33"/>
    <x v="3"/>
  </r>
  <r>
    <n v="84"/>
    <s v="Helen Stein"/>
    <x v="1"/>
    <n v="0.08"/>
    <n v="896.99"/>
    <n v="19.989999999999998"/>
    <x v="1"/>
    <x v="3"/>
    <x v="2"/>
    <x v="5"/>
    <s v="Small Box"/>
    <s v="GBC DocuBind TL300 Electric Binding System"/>
    <n v="0.38"/>
    <s v="United States"/>
    <s v="East"/>
    <x v="27"/>
    <s v="Cincinnati"/>
    <n v="45231"/>
    <x v="88"/>
    <d v="2015-04-02T00:00:00"/>
    <x v="960"/>
    <n v="13"/>
    <n v="10728"/>
    <n v="87366"/>
    <n v="896.91"/>
    <x v="3"/>
  </r>
  <r>
    <n v="1527"/>
    <s v="Neil Parker"/>
    <x v="2"/>
    <n v="0.03"/>
    <n v="65.989999999999995"/>
    <n v="5.26"/>
    <x v="1"/>
    <x v="2"/>
    <x v="1"/>
    <x v="12"/>
    <s v="Small Box"/>
    <s v="8860"/>
    <n v="0.56000000000000005"/>
    <s v="United States"/>
    <s v="South"/>
    <x v="16"/>
    <s v="Decatur"/>
    <n v="35601"/>
    <x v="88"/>
    <d v="2015-04-09T00:00:00"/>
    <x v="961"/>
    <n v="23"/>
    <n v="1316.03"/>
    <n v="86814"/>
    <n v="65.959999999999994"/>
    <x v="0"/>
  </r>
  <r>
    <n v="3205"/>
    <s v="Alvin Mullins"/>
    <x v="2"/>
    <n v="7.0000000000000007E-2"/>
    <n v="5.98"/>
    <n v="0.96"/>
    <x v="1"/>
    <x v="1"/>
    <x v="2"/>
    <x v="2"/>
    <s v="Wrap Bag"/>
    <s v="Newell 315"/>
    <n v="0.6"/>
    <s v="United States"/>
    <s v="West"/>
    <x v="37"/>
    <s v="Rexburg"/>
    <n v="83440"/>
    <x v="88"/>
    <d v="2015-04-03T00:00:00"/>
    <x v="962"/>
    <n v="10"/>
    <n v="56.4"/>
    <n v="87933"/>
    <n v="5.91"/>
    <x v="2"/>
  </r>
  <r>
    <n v="3206"/>
    <s v="Dana Rankin"/>
    <x v="2"/>
    <n v="0.01"/>
    <n v="39.979999999999997"/>
    <n v="4"/>
    <x v="1"/>
    <x v="1"/>
    <x v="1"/>
    <x v="1"/>
    <s v="Small Box"/>
    <s v="Microsoft Natural Keyboard Elite"/>
    <n v="0.7"/>
    <s v="United States"/>
    <s v="West"/>
    <x v="37"/>
    <s v="Twin Falls"/>
    <n v="83301"/>
    <x v="88"/>
    <d v="2015-04-04T00:00:00"/>
    <x v="963"/>
    <n v="6"/>
    <n v="257.52"/>
    <n v="87933"/>
    <n v="39.97"/>
    <x v="2"/>
  </r>
  <r>
    <n v="193"/>
    <s v="Danny Hong"/>
    <x v="4"/>
    <n v="7.0000000000000007E-2"/>
    <n v="6.54"/>
    <n v="5.27"/>
    <x v="1"/>
    <x v="3"/>
    <x v="2"/>
    <x v="5"/>
    <s v="Small Box"/>
    <s v="Wilson Jones® Four-Pocket Poly Binders"/>
    <n v="0.36"/>
    <s v="United States"/>
    <s v="West"/>
    <x v="15"/>
    <s v="Layton"/>
    <n v="84041"/>
    <x v="88"/>
    <d v="2015-04-01T00:00:00"/>
    <x v="964"/>
    <n v="21"/>
    <n v="140.30000000000001"/>
    <n v="90432"/>
    <n v="6.47"/>
    <x v="2"/>
  </r>
  <r>
    <n v="194"/>
    <s v="Tammy Goldman"/>
    <x v="4"/>
    <n v="0.09"/>
    <n v="3.29"/>
    <n v="1.35"/>
    <x v="1"/>
    <x v="3"/>
    <x v="2"/>
    <x v="14"/>
    <s v="Wrap Bag"/>
    <s v="Acco® Hot Clips™ Clips to Go"/>
    <n v="0.4"/>
    <s v="United States"/>
    <s v="West"/>
    <x v="15"/>
    <s v="Lehi"/>
    <n v="84043"/>
    <x v="88"/>
    <d v="2015-04-01T00:00:00"/>
    <x v="965"/>
    <n v="23"/>
    <n v="71.55"/>
    <n v="90432"/>
    <n v="3.2"/>
    <x v="2"/>
  </r>
  <r>
    <n v="271"/>
    <s v="Sam Rouse"/>
    <x v="4"/>
    <n v="0.1"/>
    <n v="80.97"/>
    <n v="30.06"/>
    <x v="0"/>
    <x v="0"/>
    <x v="1"/>
    <x v="3"/>
    <s v="Jumbo Box"/>
    <s v="Hewlett-Packard Deskjet 940 REFURBISHED Color Inkjet Printer"/>
    <n v="0.4"/>
    <s v="United States"/>
    <s v="South"/>
    <x v="5"/>
    <s v="Forest Park"/>
    <n v="30297"/>
    <x v="88"/>
    <d v="2015-03-31T00:00:00"/>
    <x v="966"/>
    <n v="12"/>
    <n v="899.81"/>
    <n v="88940"/>
    <n v="80.87"/>
    <x v="0"/>
  </r>
  <r>
    <n v="1314"/>
    <s v="Keith Marsh"/>
    <x v="4"/>
    <n v="0.04"/>
    <n v="5.34"/>
    <n v="2.99"/>
    <x v="1"/>
    <x v="2"/>
    <x v="2"/>
    <x v="5"/>
    <s v="Small Box"/>
    <s v="Wilson Jones 14 Line Acrylic Coated Pressboard Data Binders"/>
    <n v="0.38"/>
    <s v="United States"/>
    <s v="West"/>
    <x v="8"/>
    <s v="Los Angeles"/>
    <n v="90058"/>
    <x v="88"/>
    <d v="2015-04-01T00:00:00"/>
    <x v="967"/>
    <n v="45"/>
    <n v="240.6"/>
    <n v="22755"/>
    <n v="5.3"/>
    <x v="2"/>
  </r>
  <r>
    <n v="1314"/>
    <s v="Keith Marsh"/>
    <x v="4"/>
    <n v="0.06"/>
    <n v="55.99"/>
    <n v="5"/>
    <x v="1"/>
    <x v="2"/>
    <x v="1"/>
    <x v="12"/>
    <s v="Small Pack"/>
    <s v="Accessory6"/>
    <n v="0.8"/>
    <s v="United States"/>
    <s v="West"/>
    <x v="8"/>
    <s v="Los Angeles"/>
    <n v="90058"/>
    <x v="88"/>
    <d v="2015-04-01T00:00:00"/>
    <x v="968"/>
    <n v="5"/>
    <n v="236.88"/>
    <n v="22755"/>
    <n v="55.93"/>
    <x v="2"/>
  </r>
  <r>
    <n v="1315"/>
    <s v="Adam Saunders Gray"/>
    <x v="4"/>
    <n v="0"/>
    <n v="4.91"/>
    <n v="5.68"/>
    <x v="1"/>
    <x v="2"/>
    <x v="2"/>
    <x v="5"/>
    <s v="Small Box"/>
    <s v="Acco Pressboard Covers with Storage Hooks, 14 7/8&quot; x 11&quot;, Light Blue"/>
    <n v="0.36"/>
    <s v="United States"/>
    <s v="West"/>
    <x v="3"/>
    <s v="Colorado Springs"/>
    <n v="80906"/>
    <x v="88"/>
    <d v="2015-03-31T00:00:00"/>
    <x v="969"/>
    <n v="9"/>
    <n v="48.3"/>
    <n v="87602"/>
    <n v="4.91"/>
    <x v="2"/>
  </r>
  <r>
    <n v="1316"/>
    <s v="Marion Lindsey"/>
    <x v="4"/>
    <n v="0.04"/>
    <n v="5.34"/>
    <n v="2.99"/>
    <x v="1"/>
    <x v="2"/>
    <x v="2"/>
    <x v="5"/>
    <s v="Small Box"/>
    <s v="Wilson Jones 14 Line Acrylic Coated Pressboard Data Binders"/>
    <n v="0.38"/>
    <s v="United States"/>
    <s v="West"/>
    <x v="3"/>
    <s v="Commerce City"/>
    <n v="80022"/>
    <x v="88"/>
    <d v="2015-04-01T00:00:00"/>
    <x v="967"/>
    <n v="11"/>
    <n v="58.81"/>
    <n v="87602"/>
    <n v="5.3"/>
    <x v="2"/>
  </r>
  <r>
    <n v="1316"/>
    <s v="Marion Lindsey"/>
    <x v="4"/>
    <n v="0.06"/>
    <n v="55.99"/>
    <n v="5"/>
    <x v="1"/>
    <x v="2"/>
    <x v="1"/>
    <x v="12"/>
    <s v="Small Pack"/>
    <s v="Accessory6"/>
    <n v="0.8"/>
    <s v="United States"/>
    <s v="West"/>
    <x v="3"/>
    <s v="Commerce City"/>
    <n v="80022"/>
    <x v="88"/>
    <d v="2015-04-01T00:00:00"/>
    <x v="968"/>
    <n v="1"/>
    <n v="47.38"/>
    <n v="87602"/>
    <n v="55.93"/>
    <x v="2"/>
  </r>
  <r>
    <n v="1840"/>
    <s v="Clifford Webb"/>
    <x v="3"/>
    <n v="7.0000000000000007E-2"/>
    <n v="40.98"/>
    <n v="2.99"/>
    <x v="1"/>
    <x v="2"/>
    <x v="2"/>
    <x v="5"/>
    <s v="Small Box"/>
    <s v="Avery Trapezoid Ring Binder, 3&quot; Capacity, Black, 1040 sheets"/>
    <n v="0.36"/>
    <s v="United States"/>
    <s v="East"/>
    <x v="35"/>
    <s v="Townsend"/>
    <n v="1469"/>
    <x v="88"/>
    <d v="2015-04-01T00:00:00"/>
    <x v="970"/>
    <n v="13"/>
    <n v="535.08000000000004"/>
    <n v="86599"/>
    <n v="40.909999999999997"/>
    <x v="3"/>
  </r>
  <r>
    <n v="2066"/>
    <s v="Claudia Webb"/>
    <x v="0"/>
    <n v="0.09"/>
    <n v="20.99"/>
    <n v="4.8099999999999996"/>
    <x v="2"/>
    <x v="2"/>
    <x v="1"/>
    <x v="12"/>
    <s v="Medium Box"/>
    <s v="1726 Digital Answering Machine"/>
    <n v="0.57999999999999996"/>
    <s v="United States"/>
    <s v="South"/>
    <x v="9"/>
    <s v="Indian Trail"/>
    <n v="28079"/>
    <x v="89"/>
    <d v="2015-04-01T00:00:00"/>
    <x v="971"/>
    <n v="2"/>
    <n v="38.979999999999997"/>
    <n v="85834"/>
    <n v="20.9"/>
    <x v="0"/>
  </r>
  <r>
    <n v="3177"/>
    <s v="Laurie Petty"/>
    <x v="0"/>
    <n v="0.06"/>
    <n v="1.68"/>
    <n v="1"/>
    <x v="1"/>
    <x v="1"/>
    <x v="2"/>
    <x v="2"/>
    <s v="Wrap Bag"/>
    <s v="Prang Dustless Chalk Sticks"/>
    <n v="0.35"/>
    <s v="United States"/>
    <s v="South"/>
    <x v="12"/>
    <s v="Jupiter"/>
    <n v="33458"/>
    <x v="89"/>
    <d v="2015-04-02T00:00:00"/>
    <x v="972"/>
    <n v="5"/>
    <n v="8.65"/>
    <n v="90819"/>
    <n v="1.6199999999999999"/>
    <x v="0"/>
  </r>
  <r>
    <n v="1083"/>
    <s v="Hazel Dale"/>
    <x v="3"/>
    <n v="7.0000000000000007E-2"/>
    <n v="55.99"/>
    <n v="5"/>
    <x v="2"/>
    <x v="3"/>
    <x v="1"/>
    <x v="12"/>
    <s v="Small Pack"/>
    <s v="Accessory36"/>
    <n v="0.83"/>
    <s v="United States"/>
    <s v="Central"/>
    <x v="10"/>
    <s v="Springfield"/>
    <n v="62701"/>
    <x v="89"/>
    <d v="2015-04-02T00:00:00"/>
    <x v="973"/>
    <n v="1"/>
    <n v="54.08"/>
    <n v="88460"/>
    <n v="55.92"/>
    <x v="1"/>
  </r>
  <r>
    <n v="3224"/>
    <s v="Claudia White"/>
    <x v="0"/>
    <n v="0.06"/>
    <n v="60.98"/>
    <n v="30"/>
    <x v="0"/>
    <x v="0"/>
    <x v="0"/>
    <x v="9"/>
    <s v="Jumbo Drum"/>
    <s v="Novimex Fabric Task Chair"/>
    <n v="0.7"/>
    <s v="United States"/>
    <s v="South"/>
    <x v="34"/>
    <s v="Gallatin"/>
    <n v="37066"/>
    <x v="90"/>
    <d v="2015-04-02T00:00:00"/>
    <x v="974"/>
    <n v="2"/>
    <n v="125.9"/>
    <n v="86508"/>
    <n v="60.919999999999995"/>
    <x v="0"/>
  </r>
  <r>
    <n v="623"/>
    <s v="Jenny Petty"/>
    <x v="1"/>
    <n v="0.05"/>
    <n v="6.48"/>
    <n v="8.4"/>
    <x v="1"/>
    <x v="2"/>
    <x v="2"/>
    <x v="7"/>
    <s v="Small Box"/>
    <s v="Xerox 212"/>
    <n v="0.37"/>
    <s v="United States"/>
    <s v="East"/>
    <x v="47"/>
    <s v="Manchester"/>
    <n v="3101"/>
    <x v="90"/>
    <d v="2015-04-03T00:00:00"/>
    <x v="975"/>
    <n v="21"/>
    <n v="136.99"/>
    <n v="91433"/>
    <n v="6.4300000000000006"/>
    <x v="3"/>
  </r>
  <r>
    <n v="624"/>
    <s v="Terry Klein"/>
    <x v="1"/>
    <n v="0.05"/>
    <n v="55.99"/>
    <n v="5"/>
    <x v="1"/>
    <x v="2"/>
    <x v="1"/>
    <x v="12"/>
    <s v="Small Pack"/>
    <s v="Accessory6"/>
    <n v="0.8"/>
    <s v="United States"/>
    <s v="East"/>
    <x v="42"/>
    <s v="Rutland"/>
    <n v="5701"/>
    <x v="90"/>
    <d v="2015-04-01T00:00:00"/>
    <x v="976"/>
    <n v="2"/>
    <n v="99.36"/>
    <n v="91433"/>
    <n v="55.940000000000005"/>
    <x v="3"/>
  </r>
  <r>
    <n v="1849"/>
    <s v="Michelle Steele"/>
    <x v="1"/>
    <n v="0.09"/>
    <n v="35.99"/>
    <n v="1.1000000000000001"/>
    <x v="1"/>
    <x v="1"/>
    <x v="1"/>
    <x v="12"/>
    <s v="Small Box"/>
    <s v="Accessory35"/>
    <n v="0.55000000000000004"/>
    <s v="United States"/>
    <s v="South"/>
    <x v="16"/>
    <s v="Enterprise"/>
    <n v="36330"/>
    <x v="90"/>
    <d v="2015-04-03T00:00:00"/>
    <x v="977"/>
    <n v="8"/>
    <n v="222.71"/>
    <n v="89697"/>
    <n v="35.9"/>
    <x v="0"/>
  </r>
  <r>
    <n v="1849"/>
    <s v="Michelle Steele"/>
    <x v="1"/>
    <n v="0.01"/>
    <n v="125.99"/>
    <n v="2.5"/>
    <x v="1"/>
    <x v="1"/>
    <x v="1"/>
    <x v="12"/>
    <s v="Small Box"/>
    <s v="i2000"/>
    <n v="0.6"/>
    <s v="United States"/>
    <s v="South"/>
    <x v="16"/>
    <s v="Enterprise"/>
    <n v="36330"/>
    <x v="90"/>
    <d v="2015-04-02T00:00:00"/>
    <x v="978"/>
    <n v="2"/>
    <n v="220.52"/>
    <n v="89697"/>
    <n v="125.97999999999999"/>
    <x v="0"/>
  </r>
  <r>
    <n v="3246"/>
    <s v="Wanda Harris"/>
    <x v="2"/>
    <n v="0.06"/>
    <n v="5.18"/>
    <n v="2.04"/>
    <x v="1"/>
    <x v="0"/>
    <x v="2"/>
    <x v="7"/>
    <s v="Wrap Bag"/>
    <s v="Array® Memo Cubes"/>
    <n v="0.36"/>
    <s v="United States"/>
    <s v="East"/>
    <x v="47"/>
    <s v="Hudson"/>
    <n v="3051"/>
    <x v="90"/>
    <d v="2015-04-01T00:00:00"/>
    <x v="979"/>
    <n v="4"/>
    <n v="21.86"/>
    <n v="88330"/>
    <n v="5.12"/>
    <x v="3"/>
  </r>
  <r>
    <n v="568"/>
    <s v="Peter McConnell"/>
    <x v="4"/>
    <n v="0.08"/>
    <n v="67.28"/>
    <n v="19.989999999999998"/>
    <x v="2"/>
    <x v="1"/>
    <x v="2"/>
    <x v="5"/>
    <s v="Small Box"/>
    <s v="Catalog Binders with Expanding Posts"/>
    <n v="0.4"/>
    <s v="United States"/>
    <s v="South"/>
    <x v="0"/>
    <s v="Columbus"/>
    <n v="39701"/>
    <x v="90"/>
    <d v="2015-04-03T00:00:00"/>
    <x v="980"/>
    <n v="16"/>
    <n v="1066.54"/>
    <n v="88882"/>
    <n v="67.2"/>
    <x v="0"/>
  </r>
  <r>
    <n v="3306"/>
    <s v="Claire Warren"/>
    <x v="4"/>
    <n v="0.06"/>
    <n v="11.33"/>
    <n v="6.12"/>
    <x v="1"/>
    <x v="0"/>
    <x v="2"/>
    <x v="8"/>
    <s v="Medium Box"/>
    <s v="Holmes Replacement Filter for HEPA Air Cleaner, Medium Room"/>
    <n v="0.42"/>
    <s v="United States"/>
    <s v="East"/>
    <x v="22"/>
    <s v="New London"/>
    <n v="6320"/>
    <x v="90"/>
    <d v="2015-04-03T00:00:00"/>
    <x v="981"/>
    <n v="1"/>
    <n v="17.62"/>
    <n v="90461"/>
    <n v="11.27"/>
    <x v="3"/>
  </r>
  <r>
    <n v="2859"/>
    <s v="Brad H Blake"/>
    <x v="3"/>
    <n v="0.03"/>
    <n v="142.86000000000001"/>
    <n v="19.989999999999998"/>
    <x v="1"/>
    <x v="3"/>
    <x v="2"/>
    <x v="6"/>
    <s v="Small Box"/>
    <s v="Letter Size Cart"/>
    <n v="0.56000000000000005"/>
    <s v="United States"/>
    <s v="South"/>
    <x v="12"/>
    <s v="Gainesville"/>
    <n v="32601"/>
    <x v="90"/>
    <d v="2015-04-03T00:00:00"/>
    <x v="982"/>
    <n v="23"/>
    <n v="3292.02"/>
    <n v="88281"/>
    <n v="142.83000000000001"/>
    <x v="0"/>
  </r>
  <r>
    <n v="197"/>
    <s v="Samantha Weaver"/>
    <x v="0"/>
    <n v="0"/>
    <n v="161.55000000000001"/>
    <n v="19.989999999999998"/>
    <x v="1"/>
    <x v="0"/>
    <x v="2"/>
    <x v="6"/>
    <s v="Small Box"/>
    <s v="Fellowes Super Stor/Drawer® Files"/>
    <n v="0.66"/>
    <s v="United States"/>
    <s v="Central"/>
    <x v="38"/>
    <s v="Overland Park"/>
    <n v="66212"/>
    <x v="91"/>
    <d v="2015-04-04T00:00:00"/>
    <x v="983"/>
    <n v="19"/>
    <n v="3108.98"/>
    <n v="88921"/>
    <n v="161.55000000000001"/>
    <x v="1"/>
  </r>
  <r>
    <n v="198"/>
    <s v="Leroy Blanchard"/>
    <x v="0"/>
    <n v="0"/>
    <n v="161.55000000000001"/>
    <n v="19.989999999999998"/>
    <x v="1"/>
    <x v="0"/>
    <x v="2"/>
    <x v="6"/>
    <s v="Small Box"/>
    <s v="Fellowes Super Stor/Drawer® Files"/>
    <n v="0.66"/>
    <s v="United States"/>
    <s v="Central"/>
    <x v="25"/>
    <s v="Detroit"/>
    <n v="48138"/>
    <x v="91"/>
    <d v="2015-04-04T00:00:00"/>
    <x v="984"/>
    <n v="77"/>
    <n v="12599.55"/>
    <n v="51072"/>
    <n v="161.55000000000001"/>
    <x v="1"/>
  </r>
  <r>
    <n v="2667"/>
    <s v="Pat Baker"/>
    <x v="1"/>
    <n v="0.04"/>
    <n v="90.24"/>
    <n v="0.99"/>
    <x v="1"/>
    <x v="2"/>
    <x v="2"/>
    <x v="8"/>
    <s v="Small Box"/>
    <s v="Kensington 6 Outlet MasterPiece® HOMEOFFICE Power Control Center"/>
    <n v="0.56000000000000005"/>
    <s v="United States"/>
    <s v="East"/>
    <x v="27"/>
    <s v="Lakewood"/>
    <n v="44107"/>
    <x v="91"/>
    <d v="2015-04-04T00:00:00"/>
    <x v="985"/>
    <n v="4"/>
    <n v="356.92"/>
    <n v="87831"/>
    <n v="90.199999999999989"/>
    <x v="3"/>
  </r>
  <r>
    <n v="2667"/>
    <s v="Pat Baker"/>
    <x v="1"/>
    <n v="0.09"/>
    <n v="47.9"/>
    <n v="5.86"/>
    <x v="2"/>
    <x v="2"/>
    <x v="2"/>
    <x v="7"/>
    <s v="Small Box"/>
    <s v="Xerox 1938"/>
    <n v="0.37"/>
    <s v="United States"/>
    <s v="East"/>
    <x v="27"/>
    <s v="Lakewood"/>
    <n v="44107"/>
    <x v="91"/>
    <d v="2015-04-04T00:00:00"/>
    <x v="986"/>
    <n v="3"/>
    <n v="136.16"/>
    <n v="87831"/>
    <n v="47.809999999999995"/>
    <x v="3"/>
  </r>
  <r>
    <n v="228"/>
    <s v="Colleen Andrews"/>
    <x v="4"/>
    <n v="0.03"/>
    <n v="60.89"/>
    <n v="32.409999999999997"/>
    <x v="0"/>
    <x v="0"/>
    <x v="0"/>
    <x v="9"/>
    <s v="Jumbo Drum"/>
    <s v="Global Push Button Manager's Chair, Indigo"/>
    <n v="0.56000000000000005"/>
    <s v="United States"/>
    <s v="South"/>
    <x v="9"/>
    <s v="Mint Hill"/>
    <n v="28227"/>
    <x v="91"/>
    <d v="2015-04-03T00:00:00"/>
    <x v="987"/>
    <n v="7"/>
    <n v="450.49"/>
    <n v="88527"/>
    <n v="60.86"/>
    <x v="0"/>
  </r>
  <r>
    <n v="2957"/>
    <s v="Francis I Davis"/>
    <x v="4"/>
    <n v="0.1"/>
    <n v="37.94"/>
    <n v="5.08"/>
    <x v="2"/>
    <x v="3"/>
    <x v="2"/>
    <x v="7"/>
    <s v="Wrap Bag"/>
    <s v="Snap-A-Way® Black Print Carbonless Ruled Speed Letter, Triplicate"/>
    <n v="0.38"/>
    <s v="United States"/>
    <s v="Central"/>
    <x v="30"/>
    <s v="Milwaukee"/>
    <n v="53209"/>
    <x v="91"/>
    <d v="2015-04-04T00:00:00"/>
    <x v="988"/>
    <n v="4"/>
    <n v="137.76"/>
    <n v="90264"/>
    <n v="37.839999999999996"/>
    <x v="1"/>
  </r>
  <r>
    <n v="1112"/>
    <s v="Luis Kerr"/>
    <x v="3"/>
    <n v="0.03"/>
    <n v="300.98"/>
    <n v="54.92"/>
    <x v="0"/>
    <x v="3"/>
    <x v="0"/>
    <x v="10"/>
    <s v="Jumbo Box"/>
    <s v="Atlantic Metals Mobile 5-Shelf Bookcases, Custom Colors"/>
    <n v="0.55000000000000004"/>
    <s v="United States"/>
    <s v="West"/>
    <x v="8"/>
    <s v="Yucaipa"/>
    <n v="92399"/>
    <x v="91"/>
    <d v="2015-04-04T00:00:00"/>
    <x v="989"/>
    <n v="12"/>
    <n v="3527.82"/>
    <n v="90832"/>
    <n v="300.95000000000005"/>
    <x v="2"/>
  </r>
  <r>
    <n v="1112"/>
    <s v="Luis Kerr"/>
    <x v="3"/>
    <n v="0.02"/>
    <n v="2550.14"/>
    <n v="29.7"/>
    <x v="0"/>
    <x v="3"/>
    <x v="1"/>
    <x v="3"/>
    <s v="Jumbo Drum"/>
    <s v="Epson DFX-8500 Dot Matrix Printer"/>
    <n v="0.56999999999999995"/>
    <s v="United States"/>
    <s v="West"/>
    <x v="8"/>
    <s v="Yucaipa"/>
    <n v="92399"/>
    <x v="91"/>
    <d v="2015-04-04T00:00:00"/>
    <x v="990"/>
    <n v="2"/>
    <n v="4698.21"/>
    <n v="90832"/>
    <n v="2550.12"/>
    <x v="2"/>
  </r>
  <r>
    <n v="1777"/>
    <s v="Miriam Greenberg"/>
    <x v="3"/>
    <n v="0.03"/>
    <n v="19.989999999999998"/>
    <n v="11.17"/>
    <x v="1"/>
    <x v="3"/>
    <x v="0"/>
    <x v="11"/>
    <s v="Large Box"/>
    <s v="Telescoping Adjustable Floor Lamp"/>
    <n v="0.6"/>
    <s v="United States"/>
    <s v="Central"/>
    <x v="2"/>
    <s v="Valparaiso"/>
    <n v="46383"/>
    <x v="91"/>
    <d v="2015-04-03T00:00:00"/>
    <x v="991"/>
    <n v="12"/>
    <n v="251.61"/>
    <n v="89942"/>
    <n v="19.959999999999997"/>
    <x v="1"/>
  </r>
  <r>
    <n v="2014"/>
    <s v="Cathy Simon"/>
    <x v="0"/>
    <n v="0.06"/>
    <n v="6.48"/>
    <n v="7.49"/>
    <x v="1"/>
    <x v="2"/>
    <x v="2"/>
    <x v="7"/>
    <s v="Small Box"/>
    <s v="Xerox 220"/>
    <n v="0.37"/>
    <s v="United States"/>
    <s v="Central"/>
    <x v="20"/>
    <s v="Council Bluffs"/>
    <n v="51503"/>
    <x v="92"/>
    <d v="2015-04-04T00:00:00"/>
    <x v="992"/>
    <n v="12"/>
    <n v="74.930000000000007"/>
    <n v="88368"/>
    <n v="6.4200000000000008"/>
    <x v="1"/>
  </r>
  <r>
    <n v="911"/>
    <s v="Marsha P Joyner"/>
    <x v="1"/>
    <n v="0.01"/>
    <n v="59.76"/>
    <n v="9.7100000000000009"/>
    <x v="1"/>
    <x v="3"/>
    <x v="2"/>
    <x v="6"/>
    <s v="Small Box"/>
    <s v="Advantus 10-Drawer Portable Organizer, Chrome Metal Frame, Smoke Drawers"/>
    <n v="0.56999999999999995"/>
    <s v="United States"/>
    <s v="East"/>
    <x v="44"/>
    <s v="Wheeling"/>
    <n v="26003"/>
    <x v="92"/>
    <d v="2015-04-06T00:00:00"/>
    <x v="993"/>
    <n v="8"/>
    <n v="513.52"/>
    <n v="90186"/>
    <n v="59.75"/>
    <x v="3"/>
  </r>
  <r>
    <n v="2685"/>
    <s v="Kathryn Wolfe"/>
    <x v="1"/>
    <n v="0"/>
    <n v="7.38"/>
    <n v="11.51"/>
    <x v="1"/>
    <x v="0"/>
    <x v="2"/>
    <x v="5"/>
    <s v="Small Box"/>
    <s v="GBC Plastic Binding Combs"/>
    <n v="0.36"/>
    <s v="United States"/>
    <s v="East"/>
    <x v="11"/>
    <s v="Plainview"/>
    <n v="11803"/>
    <x v="92"/>
    <d v="2015-04-05T00:00:00"/>
    <x v="994"/>
    <n v="2"/>
    <n v="17.64"/>
    <n v="89147"/>
    <n v="7.38"/>
    <x v="3"/>
  </r>
  <r>
    <n v="321"/>
    <s v="Arthur Lowe Nash"/>
    <x v="2"/>
    <n v="0.04"/>
    <n v="8.33"/>
    <n v="1.99"/>
    <x v="1"/>
    <x v="1"/>
    <x v="1"/>
    <x v="1"/>
    <s v="Small Pack"/>
    <s v="80 Minute Slim Jewel Case CD-R , 10/Pack - Staples"/>
    <n v="0.52"/>
    <s v="United States"/>
    <s v="East"/>
    <x v="36"/>
    <s v="Potomac"/>
    <n v="20854"/>
    <x v="92"/>
    <d v="2015-04-09T00:00:00"/>
    <x v="995"/>
    <n v="11"/>
    <n v="89.76"/>
    <n v="91057"/>
    <n v="8.2900000000000009"/>
    <x v="3"/>
  </r>
  <r>
    <n v="975"/>
    <s v="Francis Evans"/>
    <x v="2"/>
    <n v="0.1"/>
    <n v="2.2200000000000002"/>
    <n v="5"/>
    <x v="1"/>
    <x v="3"/>
    <x v="2"/>
    <x v="8"/>
    <s v="Small Box"/>
    <s v="Hoover Replacement Belt for Commercial Guardsman Heavy-Duty Upright Vacuum"/>
    <n v="0.55000000000000004"/>
    <s v="United States"/>
    <s v="East"/>
    <x v="35"/>
    <s v="Boston"/>
    <n v="2108"/>
    <x v="92"/>
    <d v="2015-04-09T00:00:00"/>
    <x v="996"/>
    <n v="3"/>
    <n v="8.8000000000000007"/>
    <n v="87260"/>
    <n v="2.12"/>
    <x v="3"/>
  </r>
  <r>
    <n v="1918"/>
    <s v="Hannah Tyson"/>
    <x v="2"/>
    <n v="0.1"/>
    <n v="10.44"/>
    <n v="5.75"/>
    <x v="2"/>
    <x v="2"/>
    <x v="2"/>
    <x v="5"/>
    <s v="Small Box"/>
    <s v="Avery® 3 1/2&quot; Diskette Storage Pages, 10/Pack"/>
    <n v="0.39"/>
    <s v="United States"/>
    <s v="South"/>
    <x v="1"/>
    <s v="Paragould"/>
    <n v="72450"/>
    <x v="92"/>
    <d v="2015-04-11T00:00:00"/>
    <x v="997"/>
    <n v="17"/>
    <n v="168.04"/>
    <n v="85898"/>
    <n v="10.34"/>
    <x v="0"/>
  </r>
  <r>
    <n v="2548"/>
    <s v="Wayne Bass"/>
    <x v="2"/>
    <n v="0"/>
    <n v="35.99"/>
    <n v="0.99"/>
    <x v="1"/>
    <x v="0"/>
    <x v="1"/>
    <x v="12"/>
    <s v="Small Pack"/>
    <s v="Accessory31"/>
    <n v="0.35"/>
    <s v="United States"/>
    <s v="West"/>
    <x v="8"/>
    <s v="Los Angeles"/>
    <n v="90068"/>
    <x v="92"/>
    <d v="2015-04-11T00:00:00"/>
    <x v="998"/>
    <n v="46"/>
    <n v="1477.57"/>
    <n v="46436"/>
    <n v="35.99"/>
    <x v="2"/>
  </r>
  <r>
    <n v="2551"/>
    <s v="Joan Bowers"/>
    <x v="2"/>
    <n v="0"/>
    <n v="35.99"/>
    <n v="0.99"/>
    <x v="1"/>
    <x v="0"/>
    <x v="1"/>
    <x v="12"/>
    <s v="Small Pack"/>
    <s v="Accessory31"/>
    <n v="0.35"/>
    <s v="United States"/>
    <s v="East"/>
    <x v="28"/>
    <s v="York"/>
    <n v="17403"/>
    <x v="92"/>
    <d v="2015-04-11T00:00:00"/>
    <x v="999"/>
    <n v="12"/>
    <n v="385.45"/>
    <n v="88656"/>
    <n v="35.99"/>
    <x v="3"/>
  </r>
  <r>
    <n v="114"/>
    <s v="Ron Newton"/>
    <x v="4"/>
    <n v="0.01"/>
    <n v="4.91"/>
    <n v="0.5"/>
    <x v="1"/>
    <x v="2"/>
    <x v="2"/>
    <x v="13"/>
    <s v="Small Box"/>
    <s v="Avery 493"/>
    <n v="0.36"/>
    <s v="United States"/>
    <s v="West"/>
    <x v="14"/>
    <s v="Lake Oswego"/>
    <n v="97035"/>
    <x v="92"/>
    <d v="2015-04-06T00:00:00"/>
    <x v="1000"/>
    <n v="12"/>
    <n v="58.33"/>
    <n v="89584"/>
    <n v="4.9000000000000004"/>
    <x v="2"/>
  </r>
  <r>
    <n v="114"/>
    <s v="Ron Newton"/>
    <x v="4"/>
    <n v="0.09"/>
    <n v="4"/>
    <n v="1.3"/>
    <x v="2"/>
    <x v="2"/>
    <x v="2"/>
    <x v="7"/>
    <s v="Wrap Bag"/>
    <s v="EcoTones® Memo Sheets"/>
    <n v="0.37"/>
    <s v="United States"/>
    <s v="West"/>
    <x v="14"/>
    <s v="Lake Oswego"/>
    <n v="97035"/>
    <x v="92"/>
    <d v="2015-04-06T00:00:00"/>
    <x v="1001"/>
    <n v="5"/>
    <n v="20.420000000000002"/>
    <n v="89584"/>
    <n v="3.91"/>
    <x v="2"/>
  </r>
  <r>
    <n v="117"/>
    <s v="Linda Weiss"/>
    <x v="4"/>
    <n v="0.01"/>
    <n v="4.91"/>
    <n v="0.5"/>
    <x v="1"/>
    <x v="2"/>
    <x v="2"/>
    <x v="13"/>
    <s v="Small Box"/>
    <s v="Avery 493"/>
    <n v="0.36"/>
    <s v="United States"/>
    <s v="West"/>
    <x v="4"/>
    <s v="Seattle"/>
    <n v="98103"/>
    <x v="92"/>
    <d v="2015-04-06T00:00:00"/>
    <x v="1002"/>
    <n v="47"/>
    <n v="228.46"/>
    <n v="13959"/>
    <n v="4.9000000000000004"/>
    <x v="2"/>
  </r>
  <r>
    <n v="117"/>
    <s v="Linda Weiss"/>
    <x v="4"/>
    <n v="0.09"/>
    <n v="4"/>
    <n v="1.3"/>
    <x v="2"/>
    <x v="2"/>
    <x v="2"/>
    <x v="7"/>
    <s v="Wrap Bag"/>
    <s v="EcoTones® Memo Sheets"/>
    <n v="0.37"/>
    <s v="United States"/>
    <s v="West"/>
    <x v="4"/>
    <s v="Seattle"/>
    <n v="98103"/>
    <x v="92"/>
    <d v="2015-04-06T00:00:00"/>
    <x v="1003"/>
    <n v="19"/>
    <n v="77.61"/>
    <n v="13959"/>
    <n v="3.91"/>
    <x v="2"/>
  </r>
  <r>
    <n v="1590"/>
    <s v="Lucille Buchanan"/>
    <x v="4"/>
    <n v="0.03"/>
    <n v="19.04"/>
    <n v="6.38"/>
    <x v="2"/>
    <x v="3"/>
    <x v="0"/>
    <x v="11"/>
    <s v="Small Box"/>
    <s v="Eldon Expressions™ Desk Accessory, Wood Photo Frame, Mahogany"/>
    <n v="0.56000000000000005"/>
    <s v="United States"/>
    <s v="East"/>
    <x v="27"/>
    <s v="Willoughby"/>
    <n v="44094"/>
    <x v="92"/>
    <d v="2015-04-04T00:00:00"/>
    <x v="1004"/>
    <n v="7"/>
    <n v="144.03"/>
    <n v="86668"/>
    <n v="19.009999999999998"/>
    <x v="3"/>
  </r>
  <r>
    <n v="1593"/>
    <s v="Ronald O'Neill"/>
    <x v="4"/>
    <n v="0.02"/>
    <n v="5.53"/>
    <n v="6.98"/>
    <x v="1"/>
    <x v="3"/>
    <x v="2"/>
    <x v="5"/>
    <s v="Small Box"/>
    <s v="Avery Durable Poly Binders"/>
    <n v="0.39"/>
    <s v="United States"/>
    <s v="Central"/>
    <x v="19"/>
    <s v="Bartlesville"/>
    <n v="74006"/>
    <x v="92"/>
    <d v="2015-04-06T00:00:00"/>
    <x v="1005"/>
    <n v="8"/>
    <n v="48.81"/>
    <n v="86668"/>
    <n v="5.5100000000000007"/>
    <x v="1"/>
  </r>
  <r>
    <n v="2441"/>
    <s v="Kenneth Capps"/>
    <x v="4"/>
    <n v="0.02"/>
    <n v="63.94"/>
    <n v="14.48"/>
    <x v="1"/>
    <x v="1"/>
    <x v="0"/>
    <x v="11"/>
    <s v="Small Box"/>
    <s v="Howard Miller 16&quot; Diameter Gallery Wall Clock"/>
    <n v="0.46"/>
    <s v="United States"/>
    <s v="South"/>
    <x v="12"/>
    <s v="Melbourne"/>
    <n v="32935"/>
    <x v="92"/>
    <d v="2015-04-04T00:00:00"/>
    <x v="1006"/>
    <n v="11"/>
    <n v="709.7"/>
    <n v="89300"/>
    <n v="63.919999999999995"/>
    <x v="0"/>
  </r>
  <r>
    <n v="2442"/>
    <s v="Natalie Aldridge"/>
    <x v="4"/>
    <n v="0.01"/>
    <n v="5.0199999999999996"/>
    <n v="5.14"/>
    <x v="1"/>
    <x v="1"/>
    <x v="1"/>
    <x v="1"/>
    <s v="Small Pack"/>
    <s v="Imation 3.5, DISKETTE 44766 HGHLD3.52HD/FM, 10/Pack"/>
    <n v="0.79"/>
    <s v="United States"/>
    <s v="South"/>
    <x v="12"/>
    <s v="Merritt Island"/>
    <n v="32953"/>
    <x v="92"/>
    <d v="2015-04-06T00:00:00"/>
    <x v="291"/>
    <n v="5"/>
    <n v="27.42"/>
    <n v="89300"/>
    <n v="5.01"/>
    <x v="0"/>
  </r>
  <r>
    <n v="3400"/>
    <s v="Florence Gold"/>
    <x v="4"/>
    <n v="0.1"/>
    <n v="9.3800000000000008"/>
    <n v="4.93"/>
    <x v="2"/>
    <x v="0"/>
    <x v="0"/>
    <x v="11"/>
    <s v="Small Box"/>
    <s v="Eldon Expressions Punched Metal &amp; Wood Desk Accessories, Black &amp; Cherry"/>
    <n v="0.56999999999999995"/>
    <s v="United States"/>
    <s v="East"/>
    <x v="44"/>
    <s v="Fairmont"/>
    <n v="26554"/>
    <x v="92"/>
    <d v="2015-04-04T00:00:00"/>
    <x v="1007"/>
    <n v="15"/>
    <n v="135.78"/>
    <n v="87537"/>
    <n v="9.2800000000000011"/>
    <x v="3"/>
  </r>
  <r>
    <n v="1733"/>
    <s v="Nina Horne Kelly"/>
    <x v="3"/>
    <n v="0.02"/>
    <n v="60.98"/>
    <n v="49"/>
    <x v="1"/>
    <x v="0"/>
    <x v="2"/>
    <x v="8"/>
    <s v="Large Box"/>
    <s v="Euro Pro Shark Stick Mini Vacuum"/>
    <n v="0.59"/>
    <s v="United States"/>
    <s v="East"/>
    <x v="31"/>
    <s v="Washington"/>
    <n v="20012"/>
    <x v="92"/>
    <d v="2015-04-06T00:00:00"/>
    <x v="1008"/>
    <n v="34"/>
    <n v="2119.54"/>
    <n v="3841"/>
    <n v="60.959999999999994"/>
    <x v="3"/>
  </r>
  <r>
    <n v="1733"/>
    <s v="Nina Horne Kelly"/>
    <x v="3"/>
    <n v="0.02"/>
    <n v="1270.99"/>
    <n v="19.989999999999998"/>
    <x v="1"/>
    <x v="0"/>
    <x v="2"/>
    <x v="5"/>
    <s v="Small Box"/>
    <s v="Fellowes PB500 Electric Punch Plastic Comb Binding Machine with Manual Bind"/>
    <n v="0.35"/>
    <s v="United States"/>
    <s v="East"/>
    <x v="31"/>
    <s v="Washington"/>
    <n v="20012"/>
    <x v="92"/>
    <d v="2015-04-06T00:00:00"/>
    <x v="1009"/>
    <n v="36"/>
    <n v="45737.33"/>
    <n v="3841"/>
    <n v="1270.97"/>
    <x v="3"/>
  </r>
  <r>
    <n v="1734"/>
    <s v="Christopher Meadows"/>
    <x v="3"/>
    <n v="0.02"/>
    <n v="60.98"/>
    <n v="49"/>
    <x v="1"/>
    <x v="0"/>
    <x v="2"/>
    <x v="8"/>
    <s v="Large Box"/>
    <s v="Euro Pro Shark Stick Mini Vacuum"/>
    <n v="0.59"/>
    <s v="United States"/>
    <s v="East"/>
    <x v="11"/>
    <s v="Harrison"/>
    <n v="10528"/>
    <x v="92"/>
    <d v="2015-04-06T00:00:00"/>
    <x v="1010"/>
    <n v="9"/>
    <n v="561.05999999999995"/>
    <n v="88443"/>
    <n v="60.959999999999994"/>
    <x v="3"/>
  </r>
  <r>
    <n v="1734"/>
    <s v="Christopher Meadows"/>
    <x v="3"/>
    <n v="0.02"/>
    <n v="1270.99"/>
    <n v="19.989999999999998"/>
    <x v="1"/>
    <x v="0"/>
    <x v="2"/>
    <x v="5"/>
    <s v="Small Box"/>
    <s v="Fellowes PB500 Electric Punch Plastic Comb Binding Machine with Manual Bind"/>
    <n v="0.35"/>
    <s v="United States"/>
    <s v="East"/>
    <x v="11"/>
    <s v="Harrison"/>
    <n v="10528"/>
    <x v="92"/>
    <d v="2015-04-06T00:00:00"/>
    <x v="1011"/>
    <n v="9"/>
    <n v="11434.33"/>
    <n v="88443"/>
    <n v="1270.97"/>
    <x v="3"/>
  </r>
  <r>
    <n v="1734"/>
    <s v="Christopher Meadows"/>
    <x v="3"/>
    <n v="0.05"/>
    <n v="205.99"/>
    <n v="8.99"/>
    <x v="2"/>
    <x v="0"/>
    <x v="1"/>
    <x v="12"/>
    <s v="Small Box"/>
    <s v="StarTAC 8000"/>
    <n v="0.6"/>
    <s v="United States"/>
    <s v="East"/>
    <x v="11"/>
    <s v="Harrison"/>
    <n v="10528"/>
    <x v="92"/>
    <d v="2015-04-06T00:00:00"/>
    <x v="1012"/>
    <n v="19"/>
    <n v="3229.24"/>
    <n v="88443"/>
    <n v="205.94"/>
    <x v="3"/>
  </r>
  <r>
    <n v="2603"/>
    <s v="Penny Leach"/>
    <x v="0"/>
    <n v="7.0000000000000007E-2"/>
    <n v="200.99"/>
    <n v="4.2"/>
    <x v="1"/>
    <x v="3"/>
    <x v="1"/>
    <x v="12"/>
    <s v="Small Box"/>
    <s v="2160i"/>
    <n v="0.59"/>
    <s v="United States"/>
    <s v="East"/>
    <x v="33"/>
    <s v="Hackensack"/>
    <n v="7601"/>
    <x v="93"/>
    <d v="2015-04-06T00:00:00"/>
    <x v="1013"/>
    <n v="22"/>
    <n v="3705.14"/>
    <n v="87383"/>
    <n v="200.92000000000002"/>
    <x v="3"/>
  </r>
  <r>
    <n v="2604"/>
    <s v="Gina Curry"/>
    <x v="0"/>
    <n v="0.01"/>
    <n v="297.48"/>
    <n v="18.059999999999999"/>
    <x v="0"/>
    <x v="3"/>
    <x v="1"/>
    <x v="3"/>
    <s v="Jumbo Drum"/>
    <s v="Panasonic KX-P3200 Dot Matrix Printer"/>
    <n v="0.6"/>
    <s v="United States"/>
    <s v="East"/>
    <x v="33"/>
    <s v="Iselin"/>
    <n v="8830"/>
    <x v="93"/>
    <d v="2015-04-06T00:00:00"/>
    <x v="1014"/>
    <n v="3"/>
    <n v="945.36"/>
    <n v="87383"/>
    <n v="297.47000000000003"/>
    <x v="3"/>
  </r>
  <r>
    <n v="635"/>
    <s v="Juan Justice"/>
    <x v="1"/>
    <n v="0.01"/>
    <n v="2.08"/>
    <n v="5.33"/>
    <x v="1"/>
    <x v="3"/>
    <x v="0"/>
    <x v="11"/>
    <s v="Small Box"/>
    <s v="Eldon® Wave Desk Accessories"/>
    <n v="0.43"/>
    <s v="United States"/>
    <s v="Central"/>
    <x v="7"/>
    <s v="Saint Paul"/>
    <n v="55106"/>
    <x v="93"/>
    <d v="2015-04-05T00:00:00"/>
    <x v="1015"/>
    <n v="12"/>
    <n v="28.32"/>
    <n v="89284"/>
    <n v="2.0700000000000003"/>
    <x v="1"/>
  </r>
  <r>
    <n v="635"/>
    <s v="Juan Justice"/>
    <x v="1"/>
    <n v="0.03"/>
    <n v="370.98"/>
    <n v="99"/>
    <x v="0"/>
    <x v="3"/>
    <x v="2"/>
    <x v="6"/>
    <s v="Jumbo Drum"/>
    <s v="Sauder Facets Collection Locker/File Cabinet, Sky Alder Finish"/>
    <n v="0.65"/>
    <s v="United States"/>
    <s v="Central"/>
    <x v="7"/>
    <s v="Saint Paul"/>
    <n v="55106"/>
    <x v="93"/>
    <d v="2015-04-06T00:00:00"/>
    <x v="1016"/>
    <n v="6"/>
    <n v="2309.4899999999998"/>
    <n v="89284"/>
    <n v="370.95000000000005"/>
    <x v="1"/>
  </r>
  <r>
    <n v="1246"/>
    <s v="Lois Hansen"/>
    <x v="1"/>
    <n v="0.1"/>
    <n v="22.38"/>
    <n v="15.1"/>
    <x v="1"/>
    <x v="2"/>
    <x v="2"/>
    <x v="5"/>
    <s v="Small Box"/>
    <s v="Avery Flip-Chart Easel Binder, Black"/>
    <n v="0.38"/>
    <s v="United States"/>
    <s v="East"/>
    <x v="11"/>
    <s v="New York City"/>
    <n v="10009"/>
    <x v="93"/>
    <d v="2015-04-06T00:00:00"/>
    <x v="1017"/>
    <n v="26"/>
    <n v="564.98"/>
    <n v="36452"/>
    <n v="22.279999999999998"/>
    <x v="3"/>
  </r>
  <r>
    <n v="1246"/>
    <s v="Lois Hansen"/>
    <x v="1"/>
    <n v="0.04"/>
    <n v="6.98"/>
    <n v="2.83"/>
    <x v="1"/>
    <x v="2"/>
    <x v="0"/>
    <x v="11"/>
    <s v="Small Pack"/>
    <s v="G.E. Halogen Desk Lamp Bulbs"/>
    <n v="0.37"/>
    <s v="United States"/>
    <s v="East"/>
    <x v="11"/>
    <s v="New York City"/>
    <n v="10009"/>
    <x v="93"/>
    <d v="2015-04-07T00:00:00"/>
    <x v="1018"/>
    <n v="18"/>
    <n v="129.47999999999999"/>
    <n v="36452"/>
    <n v="6.94"/>
    <x v="3"/>
  </r>
  <r>
    <n v="1247"/>
    <s v="Henry O'Connell"/>
    <x v="1"/>
    <n v="0.1"/>
    <n v="22.38"/>
    <n v="15.1"/>
    <x v="1"/>
    <x v="2"/>
    <x v="2"/>
    <x v="5"/>
    <s v="Small Box"/>
    <s v="Avery Flip-Chart Easel Binder, Black"/>
    <n v="0.38"/>
    <s v="United States"/>
    <s v="Central"/>
    <x v="18"/>
    <s v="Leander"/>
    <n v="78641"/>
    <x v="93"/>
    <d v="2015-04-06T00:00:00"/>
    <x v="1017"/>
    <n v="7"/>
    <n v="152.11000000000001"/>
    <n v="91555"/>
    <n v="22.279999999999998"/>
    <x v="1"/>
  </r>
  <r>
    <n v="1247"/>
    <s v="Henry O'Connell"/>
    <x v="1"/>
    <n v="0.04"/>
    <n v="6.98"/>
    <n v="2.83"/>
    <x v="1"/>
    <x v="2"/>
    <x v="0"/>
    <x v="11"/>
    <s v="Small Pack"/>
    <s v="G.E. Halogen Desk Lamp Bulbs"/>
    <n v="0.37"/>
    <s v="United States"/>
    <s v="Central"/>
    <x v="18"/>
    <s v="Leander"/>
    <n v="78641"/>
    <x v="93"/>
    <d v="2015-04-07T00:00:00"/>
    <x v="1019"/>
    <n v="5"/>
    <n v="35.97"/>
    <n v="91555"/>
    <n v="6.94"/>
    <x v="1"/>
  </r>
  <r>
    <n v="1459"/>
    <s v="Steve Raynor"/>
    <x v="1"/>
    <n v="0.05"/>
    <n v="85.99"/>
    <n v="0.99"/>
    <x v="1"/>
    <x v="1"/>
    <x v="1"/>
    <x v="12"/>
    <s v="Wrap Bag"/>
    <s v="Accessory34"/>
    <n v="0.55000000000000004"/>
    <s v="United States"/>
    <s v="South"/>
    <x v="23"/>
    <s v="Taylors"/>
    <n v="29687"/>
    <x v="93"/>
    <d v="2015-04-07T00:00:00"/>
    <x v="1020"/>
    <n v="4"/>
    <n v="291.64"/>
    <n v="86734"/>
    <n v="85.94"/>
    <x v="0"/>
  </r>
  <r>
    <n v="1891"/>
    <s v="Gretchen Levine"/>
    <x v="3"/>
    <n v="0.03"/>
    <n v="320.64"/>
    <n v="29.2"/>
    <x v="0"/>
    <x v="2"/>
    <x v="0"/>
    <x v="0"/>
    <s v="Jumbo Box"/>
    <s v="Chromcraft 48&quot; x 96&quot; Racetrack Double Pedestal Table"/>
    <n v="0.66"/>
    <s v="United States"/>
    <s v="East"/>
    <x v="27"/>
    <s v="Lima"/>
    <n v="45801"/>
    <x v="93"/>
    <d v="2015-04-07T00:00:00"/>
    <x v="1021"/>
    <n v="7"/>
    <n v="2233.46"/>
    <n v="90630"/>
    <n v="320.61"/>
    <x v="3"/>
  </r>
  <r>
    <n v="2960"/>
    <s v="Allan Dickinson"/>
    <x v="3"/>
    <n v="0.1"/>
    <n v="36.549999999999997"/>
    <n v="13.89"/>
    <x v="1"/>
    <x v="3"/>
    <x v="2"/>
    <x v="2"/>
    <s v="Wrap Bag"/>
    <s v="Dixon Ticonderoga Core-Lock Colored Pencils, 48-Color Set"/>
    <n v="0.41"/>
    <s v="United States"/>
    <s v="South"/>
    <x v="1"/>
    <s v="Van Buren"/>
    <n v="72956"/>
    <x v="93"/>
    <d v="2015-04-07T00:00:00"/>
    <x v="1022"/>
    <n v="11"/>
    <n v="379.72"/>
    <n v="90646"/>
    <n v="36.449999999999996"/>
    <x v="0"/>
  </r>
  <r>
    <n v="925"/>
    <s v="Ruth Dudley"/>
    <x v="0"/>
    <n v="0.03"/>
    <n v="2.1800000000000002"/>
    <n v="1.38"/>
    <x v="1"/>
    <x v="0"/>
    <x v="2"/>
    <x v="14"/>
    <s v="Wrap Bag"/>
    <s v="Advantus Push Pins"/>
    <n v="0.44"/>
    <s v="United States"/>
    <s v="East"/>
    <x v="29"/>
    <s v="Augusta"/>
    <n v="4330"/>
    <x v="94"/>
    <d v="2015-04-06T00:00:00"/>
    <x v="1023"/>
    <n v="7"/>
    <n v="15.73"/>
    <n v="87134"/>
    <n v="2.1500000000000004"/>
    <x v="3"/>
  </r>
  <r>
    <n v="929"/>
    <s v="Calvin Conway"/>
    <x v="0"/>
    <n v="0.01"/>
    <n v="170.98"/>
    <n v="35.89"/>
    <x v="0"/>
    <x v="0"/>
    <x v="0"/>
    <x v="10"/>
    <s v="Jumbo Box"/>
    <s v="Rush Hierlooms Collection 1&quot; Thick Stackable Bookcases"/>
    <n v="0.66"/>
    <s v="United States"/>
    <s v="East"/>
    <x v="33"/>
    <s v="Old Bridge"/>
    <n v="8857"/>
    <x v="94"/>
    <d v="2015-04-08T00:00:00"/>
    <x v="1024"/>
    <n v="10"/>
    <n v="1719.07"/>
    <n v="87134"/>
    <n v="170.97"/>
    <x v="3"/>
  </r>
  <r>
    <n v="1113"/>
    <s v="Julia Reynolds"/>
    <x v="0"/>
    <n v="0.01"/>
    <n v="2.89"/>
    <n v="0.5"/>
    <x v="1"/>
    <x v="3"/>
    <x v="2"/>
    <x v="13"/>
    <s v="Small Box"/>
    <s v="Avery 498"/>
    <n v="0.38"/>
    <s v="United States"/>
    <s v="West"/>
    <x v="3"/>
    <s v="Arvada"/>
    <n v="80004"/>
    <x v="94"/>
    <d v="2015-04-07T00:00:00"/>
    <x v="1025"/>
    <n v="14"/>
    <n v="43.08"/>
    <n v="90833"/>
    <n v="2.8800000000000003"/>
    <x v="2"/>
  </r>
  <r>
    <n v="1113"/>
    <s v="Julia Reynolds"/>
    <x v="0"/>
    <n v="0"/>
    <n v="55.99"/>
    <n v="5"/>
    <x v="1"/>
    <x v="3"/>
    <x v="1"/>
    <x v="12"/>
    <s v="Small Pack"/>
    <s v="Accessory6"/>
    <n v="0.8"/>
    <s v="United States"/>
    <s v="West"/>
    <x v="3"/>
    <s v="Arvada"/>
    <n v="80004"/>
    <x v="94"/>
    <d v="2015-04-08T00:00:00"/>
    <x v="1026"/>
    <n v="5"/>
    <n v="258.93"/>
    <n v="90833"/>
    <n v="55.99"/>
    <x v="2"/>
  </r>
  <r>
    <n v="2481"/>
    <s v="Kelly Sawyer"/>
    <x v="0"/>
    <n v="7.0000000000000007E-2"/>
    <n v="5.18"/>
    <n v="5.74"/>
    <x v="2"/>
    <x v="3"/>
    <x v="2"/>
    <x v="5"/>
    <s v="Small Box"/>
    <s v="Wilson Jones Impact Binders"/>
    <n v="0.36"/>
    <s v="United States"/>
    <s v="South"/>
    <x v="17"/>
    <s v="Lafayette"/>
    <n v="70506"/>
    <x v="94"/>
    <d v="2015-04-08T00:00:00"/>
    <x v="1027"/>
    <n v="14"/>
    <n v="79.61"/>
    <n v="91000"/>
    <n v="5.1099999999999994"/>
    <x v="0"/>
  </r>
  <r>
    <n v="1618"/>
    <s v="June Roberts"/>
    <x v="1"/>
    <n v="0.09"/>
    <n v="12.88"/>
    <n v="4.59"/>
    <x v="1"/>
    <x v="1"/>
    <x v="2"/>
    <x v="16"/>
    <s v="Wrap Bag"/>
    <s v="Martin-Yale Premier Letter Opener"/>
    <n v="0.82"/>
    <s v="United States"/>
    <s v="Central"/>
    <x v="2"/>
    <s v="Highland"/>
    <n v="46322"/>
    <x v="94"/>
    <d v="2015-04-06T00:00:00"/>
    <x v="1028"/>
    <n v="13"/>
    <n v="158.13"/>
    <n v="90248"/>
    <n v="12.790000000000001"/>
    <x v="1"/>
  </r>
  <r>
    <n v="1620"/>
    <s v="Gerald Petty"/>
    <x v="1"/>
    <n v="0.02"/>
    <n v="45.99"/>
    <n v="4.99"/>
    <x v="2"/>
    <x v="1"/>
    <x v="1"/>
    <x v="12"/>
    <s v="Small Box"/>
    <s v="600 Series Non-Flip"/>
    <n v="0.56999999999999995"/>
    <s v="United States"/>
    <s v="East"/>
    <x v="28"/>
    <s v="Lancaster"/>
    <n v="17602"/>
    <x v="94"/>
    <d v="2015-04-07T00:00:00"/>
    <x v="1029"/>
    <n v="4"/>
    <n v="163.01"/>
    <n v="90248"/>
    <n v="45.97"/>
    <x v="3"/>
  </r>
  <r>
    <n v="3279"/>
    <s v="Ricky Allred"/>
    <x v="1"/>
    <n v="0.06"/>
    <n v="89.83"/>
    <n v="35"/>
    <x v="1"/>
    <x v="2"/>
    <x v="2"/>
    <x v="6"/>
    <s v="Large Box"/>
    <s v="Fellowes Officeware™ Wire Shelving"/>
    <n v="0.83"/>
    <s v="United States"/>
    <s v="South"/>
    <x v="23"/>
    <s v="Columbia"/>
    <n v="29203"/>
    <x v="94"/>
    <d v="2015-04-08T00:00:00"/>
    <x v="1030"/>
    <n v="4"/>
    <n v="366.26"/>
    <n v="90766"/>
    <n v="89.77"/>
    <x v="0"/>
  </r>
  <r>
    <n v="3279"/>
    <s v="Ricky Allred"/>
    <x v="1"/>
    <n v="0.1"/>
    <n v="13.43"/>
    <n v="5.5"/>
    <x v="1"/>
    <x v="2"/>
    <x v="2"/>
    <x v="6"/>
    <s v="Small Box"/>
    <s v="Fellowes Personal Hanging Folder Files, Navy"/>
    <n v="0.56999999999999995"/>
    <s v="United States"/>
    <s v="South"/>
    <x v="23"/>
    <s v="Columbia"/>
    <n v="29203"/>
    <x v="94"/>
    <d v="2015-04-08T00:00:00"/>
    <x v="1031"/>
    <n v="12"/>
    <n v="157.99"/>
    <n v="90766"/>
    <n v="13.33"/>
    <x v="0"/>
  </r>
  <r>
    <n v="3279"/>
    <s v="Ricky Allred"/>
    <x v="1"/>
    <n v="0.01"/>
    <n v="125.99"/>
    <n v="7.69"/>
    <x v="1"/>
    <x v="2"/>
    <x v="1"/>
    <x v="12"/>
    <s v="Small Box"/>
    <s v="Timeport L7089"/>
    <n v="0.57999999999999996"/>
    <s v="United States"/>
    <s v="South"/>
    <x v="23"/>
    <s v="Columbia"/>
    <n v="29203"/>
    <x v="94"/>
    <d v="2015-04-06T00:00:00"/>
    <x v="1032"/>
    <n v="11"/>
    <n v="1212.8800000000001"/>
    <n v="90766"/>
    <n v="125.97999999999999"/>
    <x v="0"/>
  </r>
  <r>
    <n v="2240"/>
    <s v="Maurice Kelly"/>
    <x v="2"/>
    <n v="0.01"/>
    <n v="13.43"/>
    <n v="5.5"/>
    <x v="2"/>
    <x v="3"/>
    <x v="2"/>
    <x v="6"/>
    <s v="Small Box"/>
    <s v="Fellowes Personal Hanging Folder Files, Navy"/>
    <n v="0.56999999999999995"/>
    <s v="United States"/>
    <s v="South"/>
    <x v="12"/>
    <s v="Lakeland"/>
    <n v="33801"/>
    <x v="94"/>
    <d v="2015-04-13T00:00:00"/>
    <x v="1033"/>
    <n v="7"/>
    <n v="99.75"/>
    <n v="89102"/>
    <n v="13.42"/>
    <x v="0"/>
  </r>
  <r>
    <n v="2334"/>
    <s v="Stephanie Hawkins"/>
    <x v="2"/>
    <n v="0.06"/>
    <n v="60.65"/>
    <n v="12.23"/>
    <x v="1"/>
    <x v="1"/>
    <x v="0"/>
    <x v="11"/>
    <s v="Medium Box"/>
    <s v="Tenex Traditional Chairmats for Medium Pile Carpet, Standard Lip, 36&quot; x 48&quot;"/>
    <n v="0.64"/>
    <s v="United States"/>
    <s v="Central"/>
    <x v="30"/>
    <s v="Greenfield"/>
    <n v="53220"/>
    <x v="94"/>
    <d v="2015-04-08T00:00:00"/>
    <x v="1034"/>
    <n v="10"/>
    <n v="618.85"/>
    <n v="89608"/>
    <n v="60.589999999999996"/>
    <x v="1"/>
  </r>
  <r>
    <n v="2874"/>
    <s v="Marian Willis"/>
    <x v="2"/>
    <n v="0.05"/>
    <n v="4.84"/>
    <n v="0.71"/>
    <x v="1"/>
    <x v="2"/>
    <x v="2"/>
    <x v="2"/>
    <s v="Wrap Bag"/>
    <s v="*Staples* Highlighting Markers"/>
    <n v="0.52"/>
    <s v="United States"/>
    <s v="Central"/>
    <x v="13"/>
    <s v="La Vista"/>
    <n v="68128"/>
    <x v="94"/>
    <d v="2015-04-15T00:00:00"/>
    <x v="1035"/>
    <n v="4"/>
    <n v="19.489999999999998"/>
    <n v="89873"/>
    <n v="4.79"/>
    <x v="1"/>
  </r>
  <r>
    <n v="102"/>
    <s v="Caroline Johnston"/>
    <x v="4"/>
    <n v="0.04"/>
    <n v="300.98"/>
    <n v="54.92"/>
    <x v="0"/>
    <x v="1"/>
    <x v="0"/>
    <x v="10"/>
    <s v="Jumbo Box"/>
    <s v="Atlantic Metals Mobile 5-Shelf Bookcases, Custom Colors"/>
    <n v="0.55000000000000004"/>
    <s v="United States"/>
    <s v="East"/>
    <x v="35"/>
    <s v="Boston"/>
    <n v="2129"/>
    <x v="94"/>
    <d v="2015-04-07T00:00:00"/>
    <x v="1036"/>
    <n v="31"/>
    <n v="9459.94"/>
    <n v="42599"/>
    <n v="300.94"/>
    <x v="3"/>
  </r>
  <r>
    <n v="107"/>
    <s v="Lois Hamilton"/>
    <x v="4"/>
    <n v="0.04"/>
    <n v="300.98"/>
    <n v="54.92"/>
    <x v="0"/>
    <x v="1"/>
    <x v="0"/>
    <x v="10"/>
    <s v="Jumbo Box"/>
    <s v="Atlantic Metals Mobile 5-Shelf Bookcases, Custom Colors"/>
    <n v="0.55000000000000004"/>
    <s v="United States"/>
    <s v="East"/>
    <x v="47"/>
    <s v="Dover"/>
    <n v="3820"/>
    <x v="94"/>
    <d v="2015-04-07T00:00:00"/>
    <x v="1037"/>
    <n v="8"/>
    <n v="2441.27"/>
    <n v="88204"/>
    <n v="300.94"/>
    <x v="3"/>
  </r>
  <r>
    <n v="786"/>
    <s v="Jason Bray"/>
    <x v="4"/>
    <n v="0"/>
    <n v="8.34"/>
    <n v="4.82"/>
    <x v="1"/>
    <x v="2"/>
    <x v="2"/>
    <x v="7"/>
    <s v="Small Box"/>
    <s v="Southworth 25% Cotton Antique Laid Paper &amp; Envelopes"/>
    <n v="0.4"/>
    <s v="United States"/>
    <s v="West"/>
    <x v="8"/>
    <s v="Mission Viejo"/>
    <n v="92691"/>
    <x v="94"/>
    <d v="2015-04-07T00:00:00"/>
    <x v="1038"/>
    <n v="9"/>
    <n v="76.23"/>
    <n v="91513"/>
    <n v="8.34"/>
    <x v="2"/>
  </r>
  <r>
    <n v="1730"/>
    <s v="Kerry Wilkerson"/>
    <x v="1"/>
    <n v="0.1"/>
    <n v="65.989999999999995"/>
    <n v="3.99"/>
    <x v="2"/>
    <x v="0"/>
    <x v="1"/>
    <x v="12"/>
    <s v="Small Box"/>
    <s v="StarTAC 7760"/>
    <n v="0.59"/>
    <s v="United States"/>
    <s v="West"/>
    <x v="37"/>
    <s v="Moscow"/>
    <n v="83843"/>
    <x v="95"/>
    <d v="2015-04-09T00:00:00"/>
    <x v="1039"/>
    <n v="5"/>
    <n v="272.86"/>
    <n v="90653"/>
    <n v="65.89"/>
    <x v="2"/>
  </r>
  <r>
    <n v="1957"/>
    <s v="Ted Crowder"/>
    <x v="1"/>
    <n v="0.09"/>
    <n v="77.510000000000005"/>
    <n v="4"/>
    <x v="1"/>
    <x v="1"/>
    <x v="1"/>
    <x v="1"/>
    <s v="Small Box"/>
    <s v="Micro Innovations Media Access Pro Keyboard"/>
    <n v="0.76"/>
    <s v="United States"/>
    <s v="Central"/>
    <x v="6"/>
    <s v="University City"/>
    <n v="63130"/>
    <x v="95"/>
    <d v="2015-04-09T00:00:00"/>
    <x v="1040"/>
    <n v="1"/>
    <n v="77.47"/>
    <n v="89818"/>
    <n v="77.42"/>
    <x v="1"/>
  </r>
  <r>
    <n v="268"/>
    <s v="James Beck"/>
    <x v="2"/>
    <n v="0.02"/>
    <n v="5.58"/>
    <n v="5.3"/>
    <x v="1"/>
    <x v="2"/>
    <x v="2"/>
    <x v="15"/>
    <s v="Small Box"/>
    <s v="Staples Brown Kraft Recycled Clasp Envelopes"/>
    <n v="0.35"/>
    <s v="United States"/>
    <s v="West"/>
    <x v="41"/>
    <s v="Flagstaff"/>
    <n v="86001"/>
    <x v="95"/>
    <d v="2015-04-12T00:00:00"/>
    <x v="1041"/>
    <n v="3"/>
    <n v="18.670000000000002"/>
    <n v="88941"/>
    <n v="5.5600000000000005"/>
    <x v="2"/>
  </r>
  <r>
    <n v="268"/>
    <s v="James Beck"/>
    <x v="2"/>
    <n v="0.03"/>
    <n v="40.89"/>
    <n v="18.98"/>
    <x v="1"/>
    <x v="2"/>
    <x v="0"/>
    <x v="11"/>
    <s v="Small Box"/>
    <s v="Eldon Executive Woodline II Cherry Finish Desk Accessories"/>
    <n v="0.56999999999999995"/>
    <s v="United States"/>
    <s v="West"/>
    <x v="41"/>
    <s v="Flagstaff"/>
    <n v="86001"/>
    <x v="95"/>
    <d v="2015-04-14T00:00:00"/>
    <x v="1042"/>
    <n v="5"/>
    <n v="210.77"/>
    <n v="88941"/>
    <n v="40.86"/>
    <x v="2"/>
  </r>
  <r>
    <n v="272"/>
    <s v="Eleanor Swain"/>
    <x v="2"/>
    <n v="0.02"/>
    <n v="5.58"/>
    <n v="5.3"/>
    <x v="1"/>
    <x v="2"/>
    <x v="2"/>
    <x v="15"/>
    <s v="Small Box"/>
    <s v="Staples Brown Kraft Recycled Clasp Envelopes"/>
    <n v="0.35"/>
    <s v="United States"/>
    <s v="South"/>
    <x v="9"/>
    <s v="Charlotte"/>
    <n v="28204"/>
    <x v="95"/>
    <d v="2015-04-12T00:00:00"/>
    <x v="1043"/>
    <n v="11"/>
    <n v="68.459999999999994"/>
    <n v="5509"/>
    <n v="5.5600000000000005"/>
    <x v="0"/>
  </r>
  <r>
    <n v="272"/>
    <s v="Eleanor Swain"/>
    <x v="2"/>
    <n v="0.03"/>
    <n v="40.89"/>
    <n v="18.98"/>
    <x v="1"/>
    <x v="2"/>
    <x v="0"/>
    <x v="11"/>
    <s v="Small Box"/>
    <s v="Eldon Executive Woodline II Cherry Finish Desk Accessories"/>
    <n v="0.56999999999999995"/>
    <s v="United States"/>
    <s v="South"/>
    <x v="9"/>
    <s v="Charlotte"/>
    <n v="28204"/>
    <x v="95"/>
    <d v="2015-04-14T00:00:00"/>
    <x v="1044"/>
    <n v="21"/>
    <n v="885.23"/>
    <n v="5509"/>
    <n v="40.86"/>
    <x v="0"/>
  </r>
  <r>
    <n v="696"/>
    <s v="Johnny Reid"/>
    <x v="2"/>
    <n v="0.1"/>
    <n v="40.479999999999997"/>
    <n v="19.989999999999998"/>
    <x v="1"/>
    <x v="3"/>
    <x v="1"/>
    <x v="1"/>
    <s v="Small Box"/>
    <s v="Keytronic Designer 104- Key Black Keyboard"/>
    <n v="0.77"/>
    <s v="United States"/>
    <s v="Central"/>
    <x v="2"/>
    <s v="Crown Point"/>
    <n v="46307"/>
    <x v="95"/>
    <d v="2015-04-09T00:00:00"/>
    <x v="1045"/>
    <n v="9"/>
    <n v="355.84"/>
    <n v="89848"/>
    <n v="40.379999999999995"/>
    <x v="1"/>
  </r>
  <r>
    <n v="698"/>
    <s v="Nelson Hensley"/>
    <x v="2"/>
    <n v="0.1"/>
    <n v="40.479999999999997"/>
    <n v="19.989999999999998"/>
    <x v="1"/>
    <x v="3"/>
    <x v="1"/>
    <x v="1"/>
    <s v="Small Box"/>
    <s v="Keytronic Designer 104- Key Black Keyboard"/>
    <n v="0.77"/>
    <s v="United States"/>
    <s v="West"/>
    <x v="4"/>
    <s v="Seattle"/>
    <n v="98105"/>
    <x v="95"/>
    <d v="2015-04-09T00:00:00"/>
    <x v="1045"/>
    <n v="36"/>
    <n v="1423.35"/>
    <n v="8994"/>
    <n v="40.379999999999995"/>
    <x v="2"/>
  </r>
  <r>
    <n v="683"/>
    <s v="Seth Merrill"/>
    <x v="4"/>
    <n v="0.06"/>
    <n v="17.670000000000002"/>
    <n v="8.99"/>
    <x v="2"/>
    <x v="0"/>
    <x v="0"/>
    <x v="11"/>
    <s v="Small Pack"/>
    <s v="Executive Impressions 12&quot; Wall Clock"/>
    <n v="0.47"/>
    <s v="United States"/>
    <s v="Central"/>
    <x v="13"/>
    <s v="Papillion"/>
    <n v="68046"/>
    <x v="95"/>
    <d v="2015-04-08T00:00:00"/>
    <x v="1046"/>
    <n v="4"/>
    <n v="69.959999999999994"/>
    <n v="87765"/>
    <n v="17.610000000000003"/>
    <x v="1"/>
  </r>
  <r>
    <n v="1410"/>
    <s v="Charles Ward"/>
    <x v="4"/>
    <n v="0"/>
    <n v="65.989999999999995"/>
    <n v="5.26"/>
    <x v="1"/>
    <x v="3"/>
    <x v="1"/>
    <x v="12"/>
    <s v="Small Box"/>
    <s v="g520"/>
    <n v="0.59"/>
    <s v="United States"/>
    <s v="West"/>
    <x v="8"/>
    <s v="Moreno Valley"/>
    <n v="92553"/>
    <x v="95"/>
    <d v="2015-04-08T00:00:00"/>
    <x v="1047"/>
    <n v="9"/>
    <n v="536.23"/>
    <n v="87086"/>
    <n v="65.989999999999995"/>
    <x v="2"/>
  </r>
  <r>
    <n v="1413"/>
    <s v="Pamela Wiley"/>
    <x v="4"/>
    <n v="0"/>
    <n v="65.989999999999995"/>
    <n v="5.26"/>
    <x v="1"/>
    <x v="3"/>
    <x v="1"/>
    <x v="12"/>
    <s v="Small Box"/>
    <s v="g520"/>
    <n v="0.59"/>
    <s v="United States"/>
    <s v="East"/>
    <x v="35"/>
    <s v="Boston"/>
    <n v="2113"/>
    <x v="95"/>
    <d v="2015-04-08T00:00:00"/>
    <x v="1048"/>
    <n v="36"/>
    <n v="2144.92"/>
    <n v="10277"/>
    <n v="65.989999999999995"/>
    <x v="3"/>
  </r>
  <r>
    <n v="2196"/>
    <s v="Gene Heath Cross"/>
    <x v="4"/>
    <n v="0.03"/>
    <n v="27.48"/>
    <n v="4"/>
    <x v="1"/>
    <x v="0"/>
    <x v="1"/>
    <x v="1"/>
    <s v="Small Box"/>
    <s v="Belkin MediaBoard 104- Keyboard"/>
    <n v="0.75"/>
    <s v="United States"/>
    <s v="East"/>
    <x v="11"/>
    <s v="Jamestown"/>
    <n v="14701"/>
    <x v="95"/>
    <d v="2015-04-08T00:00:00"/>
    <x v="1049"/>
    <n v="11"/>
    <n v="294.97000000000003"/>
    <n v="89175"/>
    <n v="27.45"/>
    <x v="3"/>
  </r>
  <r>
    <n v="2196"/>
    <s v="Gene Heath Cross"/>
    <x v="4"/>
    <n v="0.1"/>
    <n v="179.99"/>
    <n v="19.989999999999998"/>
    <x v="1"/>
    <x v="0"/>
    <x v="1"/>
    <x v="1"/>
    <s v="Small Box"/>
    <s v="Motorola SB4200 Cable Modem"/>
    <n v="0.48"/>
    <s v="United States"/>
    <s v="East"/>
    <x v="11"/>
    <s v="Jamestown"/>
    <n v="14701"/>
    <x v="95"/>
    <d v="2015-04-08T00:00:00"/>
    <x v="1050"/>
    <n v="14"/>
    <n v="2458.0500000000002"/>
    <n v="89175"/>
    <n v="179.89000000000001"/>
    <x v="3"/>
  </r>
  <r>
    <n v="2196"/>
    <s v="Gene Heath Cross"/>
    <x v="4"/>
    <n v="0.1"/>
    <n v="140.85"/>
    <n v="19.989999999999998"/>
    <x v="1"/>
    <x v="0"/>
    <x v="2"/>
    <x v="6"/>
    <s v="Small Box"/>
    <s v="Fellowes Strictly Business® Drawer File, Letter/Legal Size"/>
    <n v="0.73"/>
    <s v="United States"/>
    <s v="East"/>
    <x v="11"/>
    <s v="Jamestown"/>
    <n v="14701"/>
    <x v="95"/>
    <d v="2015-04-09T00:00:00"/>
    <x v="1051"/>
    <n v="19"/>
    <n v="2465.75"/>
    <n v="89175"/>
    <n v="140.75"/>
    <x v="3"/>
  </r>
  <r>
    <n v="2073"/>
    <s v="Evan Kelley"/>
    <x v="3"/>
    <n v="0.05"/>
    <n v="291.73"/>
    <n v="48.8"/>
    <x v="0"/>
    <x v="1"/>
    <x v="0"/>
    <x v="9"/>
    <s v="Jumbo Drum"/>
    <s v="Hon 4070 Series Pagoda™ Armless Upholstered Stacking Chairs"/>
    <n v="0.56000000000000005"/>
    <s v="United States"/>
    <s v="Central"/>
    <x v="25"/>
    <s v="Garden City"/>
    <n v="48135"/>
    <x v="95"/>
    <d v="2015-04-09T00:00:00"/>
    <x v="1052"/>
    <n v="6"/>
    <n v="1818.41"/>
    <n v="88557"/>
    <n v="291.68"/>
    <x v="1"/>
  </r>
  <r>
    <n v="2539"/>
    <s v="Max Hubbard"/>
    <x v="3"/>
    <n v="0.08"/>
    <n v="12.53"/>
    <n v="0.5"/>
    <x v="1"/>
    <x v="2"/>
    <x v="2"/>
    <x v="13"/>
    <s v="Small Box"/>
    <s v="Avery 485"/>
    <n v="0.38"/>
    <s v="United States"/>
    <s v="South"/>
    <x v="12"/>
    <s v="Winter Park"/>
    <n v="32789"/>
    <x v="95"/>
    <d v="2015-04-08T00:00:00"/>
    <x v="1053"/>
    <n v="5"/>
    <n v="61.1"/>
    <n v="91017"/>
    <n v="12.45"/>
    <x v="0"/>
  </r>
  <r>
    <n v="2540"/>
    <s v="Helen Ferguson"/>
    <x v="3"/>
    <n v="0.02"/>
    <n v="178.47"/>
    <n v="19.989999999999998"/>
    <x v="1"/>
    <x v="2"/>
    <x v="2"/>
    <x v="6"/>
    <s v="Small Box"/>
    <s v="Hot File® 7-Pocket, Floor Stand"/>
    <n v="0.55000000000000004"/>
    <s v="United States"/>
    <s v="South"/>
    <x v="12"/>
    <s v="Winter Springs"/>
    <n v="32708"/>
    <x v="95"/>
    <d v="2015-04-08T00:00:00"/>
    <x v="1054"/>
    <n v="1"/>
    <n v="193.81"/>
    <n v="91017"/>
    <n v="178.45"/>
    <x v="0"/>
  </r>
  <r>
    <n v="15"/>
    <s v="Timothy Reese"/>
    <x v="0"/>
    <n v="0"/>
    <n v="4.42"/>
    <n v="4.99"/>
    <x v="1"/>
    <x v="0"/>
    <x v="2"/>
    <x v="15"/>
    <s v="Small Box"/>
    <s v="Grip Seal Envelopes"/>
    <n v="0.38"/>
    <s v="United States"/>
    <s v="East"/>
    <x v="11"/>
    <s v="Smithtown"/>
    <n v="11787"/>
    <x v="96"/>
    <d v="2015-04-09T00:00:00"/>
    <x v="1055"/>
    <n v="7"/>
    <n v="33.47"/>
    <n v="86837"/>
    <n v="4.42"/>
    <x v="3"/>
  </r>
  <r>
    <n v="1935"/>
    <s v="Diana Coble Hubbard"/>
    <x v="0"/>
    <n v="0.01"/>
    <n v="42.98"/>
    <n v="4.62"/>
    <x v="2"/>
    <x v="3"/>
    <x v="2"/>
    <x v="8"/>
    <s v="Small Box"/>
    <s v="Belkin F9M820V08 8 Outlet Surge"/>
    <n v="0.56000000000000005"/>
    <s v="United States"/>
    <s v="Central"/>
    <x v="18"/>
    <s v="Grand Prairie"/>
    <n v="75051"/>
    <x v="96"/>
    <d v="2015-04-10T00:00:00"/>
    <x v="1056"/>
    <n v="9"/>
    <n v="413.73"/>
    <n v="86686"/>
    <n v="42.97"/>
    <x v="1"/>
  </r>
  <r>
    <n v="2655"/>
    <s v="Benjamin Lam"/>
    <x v="0"/>
    <n v="7.0000000000000007E-2"/>
    <n v="2.94"/>
    <n v="0.81"/>
    <x v="1"/>
    <x v="3"/>
    <x v="2"/>
    <x v="2"/>
    <s v="Wrap Bag"/>
    <s v="Prang Colored Pencils"/>
    <n v="0.4"/>
    <s v="United States"/>
    <s v="South"/>
    <x v="5"/>
    <s v="Atlanta"/>
    <n v="30318"/>
    <x v="96"/>
    <d v="2015-04-09T00:00:00"/>
    <x v="1057"/>
    <n v="10"/>
    <n v="29.88"/>
    <n v="86064"/>
    <n v="2.87"/>
    <x v="0"/>
  </r>
  <r>
    <n v="3098"/>
    <s v="Lorraine Boykin"/>
    <x v="0"/>
    <n v="0.05"/>
    <n v="35.44"/>
    <n v="5.09"/>
    <x v="1"/>
    <x v="1"/>
    <x v="2"/>
    <x v="7"/>
    <s v="Small Box"/>
    <s v="Xerox 1932"/>
    <n v="0.38"/>
    <s v="United States"/>
    <s v="East"/>
    <x v="11"/>
    <s v="Shirley"/>
    <n v="11967"/>
    <x v="96"/>
    <d v="2015-04-09T00:00:00"/>
    <x v="1058"/>
    <n v="10"/>
    <n v="348.08"/>
    <n v="89314"/>
    <n v="35.39"/>
    <x v="3"/>
  </r>
  <r>
    <n v="1614"/>
    <s v="Wayne Lutz"/>
    <x v="2"/>
    <n v="0.06"/>
    <n v="40.97"/>
    <n v="1.99"/>
    <x v="1"/>
    <x v="1"/>
    <x v="1"/>
    <x v="1"/>
    <s v="Small Pack"/>
    <s v="TDK 4.7GB DVD-R Spindle, 15/Pack"/>
    <n v="0.42"/>
    <s v="United States"/>
    <s v="East"/>
    <x v="35"/>
    <s v="Hopkinton"/>
    <n v="1748"/>
    <x v="96"/>
    <d v="2015-04-12T00:00:00"/>
    <x v="1059"/>
    <n v="12"/>
    <n v="494.49"/>
    <n v="87823"/>
    <n v="40.909999999999997"/>
    <x v="3"/>
  </r>
  <r>
    <n v="1018"/>
    <s v="Meredith Humphrey"/>
    <x v="4"/>
    <n v="0.05"/>
    <n v="35.89"/>
    <n v="14.72"/>
    <x v="1"/>
    <x v="2"/>
    <x v="2"/>
    <x v="15"/>
    <s v="Small Box"/>
    <s v="Jet-Pak Recycled Peel 'N' Seal Padded Mailers"/>
    <n v="0.4"/>
    <s v="United States"/>
    <s v="South"/>
    <x v="9"/>
    <s v="Cary"/>
    <n v="27511"/>
    <x v="96"/>
    <d v="2015-04-09T00:00:00"/>
    <x v="1060"/>
    <n v="19"/>
    <n v="680.39"/>
    <n v="88391"/>
    <n v="35.840000000000003"/>
    <x v="0"/>
  </r>
  <r>
    <n v="1018"/>
    <s v="Meredith Humphrey"/>
    <x v="4"/>
    <n v="0"/>
    <n v="11.48"/>
    <n v="5.43"/>
    <x v="1"/>
    <x v="2"/>
    <x v="2"/>
    <x v="7"/>
    <s v="Small Box"/>
    <s v="Personal Creations™ Ink Jet Cards and Labels"/>
    <n v="0.36"/>
    <s v="United States"/>
    <s v="South"/>
    <x v="9"/>
    <s v="Cary"/>
    <n v="27511"/>
    <x v="96"/>
    <d v="2015-04-08T00:00:00"/>
    <x v="1061"/>
    <n v="6"/>
    <n v="75.52"/>
    <n v="88391"/>
    <n v="11.48"/>
    <x v="0"/>
  </r>
  <r>
    <n v="2561"/>
    <s v="Laurie Moon"/>
    <x v="3"/>
    <n v="7.0000000000000007E-2"/>
    <n v="3.98"/>
    <n v="5.26"/>
    <x v="1"/>
    <x v="1"/>
    <x v="2"/>
    <x v="5"/>
    <s v="Small Box"/>
    <s v="Ibico Presentation Index for Binding Systems"/>
    <n v="0.38"/>
    <s v="United States"/>
    <s v="East"/>
    <x v="11"/>
    <s v="Ossining"/>
    <n v="10562"/>
    <x v="96"/>
    <d v="2015-04-10T00:00:00"/>
    <x v="1062"/>
    <n v="7"/>
    <n v="29.77"/>
    <n v="86466"/>
    <n v="3.91"/>
    <x v="3"/>
  </r>
  <r>
    <n v="2561"/>
    <s v="Laurie Moon"/>
    <x v="3"/>
    <n v="7.0000000000000007E-2"/>
    <n v="12.22"/>
    <n v="2.85"/>
    <x v="1"/>
    <x v="1"/>
    <x v="0"/>
    <x v="11"/>
    <s v="Small Pack"/>
    <s v="Aluminum Document Frame"/>
    <n v="0.55000000000000004"/>
    <s v="United States"/>
    <s v="East"/>
    <x v="11"/>
    <s v="Ossining"/>
    <n v="10562"/>
    <x v="96"/>
    <d v="2015-04-08T00:00:00"/>
    <x v="1063"/>
    <n v="12"/>
    <n v="147.19"/>
    <n v="86466"/>
    <n v="12.15"/>
    <x v="3"/>
  </r>
  <r>
    <n v="2563"/>
    <s v="Karen Warren"/>
    <x v="3"/>
    <n v="0.08"/>
    <n v="4.55"/>
    <n v="1.49"/>
    <x v="1"/>
    <x v="2"/>
    <x v="2"/>
    <x v="5"/>
    <s v="Small Box"/>
    <s v="Presstex Flexible Ring Binders"/>
    <n v="0.35"/>
    <s v="United States"/>
    <s v="Central"/>
    <x v="7"/>
    <s v="Fridley"/>
    <n v="55432"/>
    <x v="96"/>
    <d v="2015-04-09T00:00:00"/>
    <x v="1064"/>
    <n v="9"/>
    <n v="39.17"/>
    <n v="91447"/>
    <n v="4.47"/>
    <x v="1"/>
  </r>
  <r>
    <n v="2699"/>
    <s v="Marcia Greenberg"/>
    <x v="3"/>
    <n v="0.04"/>
    <n v="70.98"/>
    <n v="26.74"/>
    <x v="0"/>
    <x v="3"/>
    <x v="0"/>
    <x v="10"/>
    <s v="Jumbo Box"/>
    <s v="Hon Metal Bookcases, Black"/>
    <n v="0.6"/>
    <s v="United States"/>
    <s v="West"/>
    <x v="41"/>
    <s v="Bullhead City"/>
    <n v="86442"/>
    <x v="96"/>
    <d v="2015-04-10T00:00:00"/>
    <x v="1065"/>
    <n v="19"/>
    <n v="1345.33"/>
    <n v="87679"/>
    <n v="70.94"/>
    <x v="2"/>
  </r>
  <r>
    <n v="123"/>
    <s v="Shawn Stern"/>
    <x v="0"/>
    <n v="0.06"/>
    <n v="8.57"/>
    <n v="6.14"/>
    <x v="1"/>
    <x v="2"/>
    <x v="2"/>
    <x v="16"/>
    <s v="Small Pack"/>
    <s v="Acme® Office Executive Series Stainless Steel Trimmers"/>
    <n v="0.59"/>
    <s v="United States"/>
    <s v="South"/>
    <x v="21"/>
    <s v="Tysons Corner"/>
    <n v="22102"/>
    <x v="97"/>
    <d v="2015-04-10T00:00:00"/>
    <x v="1066"/>
    <n v="11"/>
    <n v="94.97"/>
    <n v="90669"/>
    <n v="8.51"/>
    <x v="0"/>
  </r>
  <r>
    <n v="1186"/>
    <s v="Glenda Herbert"/>
    <x v="0"/>
    <n v="7.0000000000000007E-2"/>
    <n v="400.97"/>
    <n v="48.26"/>
    <x v="0"/>
    <x v="1"/>
    <x v="1"/>
    <x v="3"/>
    <s v="Jumbo Box"/>
    <s v="Hewlett-Packard Deskjet 1220Cse Color Inkjet Printer"/>
    <n v="0.36"/>
    <s v="United States"/>
    <s v="West"/>
    <x v="8"/>
    <s v="Huntington Beach"/>
    <n v="92646"/>
    <x v="97"/>
    <d v="2015-04-10T00:00:00"/>
    <x v="1067"/>
    <n v="10"/>
    <n v="3741.39"/>
    <n v="85939"/>
    <n v="400.90000000000003"/>
    <x v="2"/>
  </r>
  <r>
    <n v="1233"/>
    <s v="Gary Hester"/>
    <x v="0"/>
    <n v="0.1"/>
    <n v="120.98"/>
    <n v="9.07"/>
    <x v="2"/>
    <x v="1"/>
    <x v="2"/>
    <x v="5"/>
    <s v="Small Box"/>
    <s v="GBC VeloBinder Electric Binding Machine"/>
    <n v="0.35"/>
    <s v="United States"/>
    <s v="Central"/>
    <x v="18"/>
    <s v="Flower Mound"/>
    <n v="75028"/>
    <x v="97"/>
    <d v="2015-04-11T00:00:00"/>
    <x v="1068"/>
    <n v="5"/>
    <n v="568.24"/>
    <n v="89375"/>
    <n v="120.88000000000001"/>
    <x v="1"/>
  </r>
  <r>
    <n v="1233"/>
    <s v="Gary Hester"/>
    <x v="0"/>
    <n v="0.02"/>
    <n v="152.47999999999999"/>
    <n v="6.5"/>
    <x v="2"/>
    <x v="1"/>
    <x v="1"/>
    <x v="1"/>
    <s v="Small Box"/>
    <s v="Adesso Programmable 142-Key Keyboard"/>
    <n v="0.74"/>
    <s v="United States"/>
    <s v="Central"/>
    <x v="18"/>
    <s v="Flower Mound"/>
    <n v="75028"/>
    <x v="97"/>
    <d v="2015-04-11T00:00:00"/>
    <x v="1069"/>
    <n v="1"/>
    <n v="162.91"/>
    <n v="89375"/>
    <n v="152.45999999999998"/>
    <x v="1"/>
  </r>
  <r>
    <n v="1178"/>
    <s v="Sandy Hunt"/>
    <x v="1"/>
    <n v="0.03"/>
    <n v="4.4800000000000004"/>
    <n v="49"/>
    <x v="1"/>
    <x v="1"/>
    <x v="2"/>
    <x v="8"/>
    <s v="Large Box"/>
    <s v="Hoover Portapower™ Portable Vacuum"/>
    <n v="0.6"/>
    <s v="United States"/>
    <s v="South"/>
    <x v="12"/>
    <s v="Altamonte Springs"/>
    <n v="32701"/>
    <x v="97"/>
    <d v="2015-04-11T00:00:00"/>
    <x v="1070"/>
    <n v="2"/>
    <n v="21.46"/>
    <n v="89787"/>
    <n v="4.45"/>
    <x v="0"/>
  </r>
  <r>
    <n v="1178"/>
    <s v="Sandy Hunt"/>
    <x v="1"/>
    <n v="0.06"/>
    <n v="350.99"/>
    <n v="39"/>
    <x v="0"/>
    <x v="1"/>
    <x v="0"/>
    <x v="9"/>
    <s v="Jumbo Drum"/>
    <s v="Global Leather Executive Chair"/>
    <n v="0.55000000000000004"/>
    <s v="United States"/>
    <s v="South"/>
    <x v="12"/>
    <s v="Altamonte Springs"/>
    <n v="32701"/>
    <x v="97"/>
    <d v="2015-04-11T00:00:00"/>
    <x v="1071"/>
    <n v="10"/>
    <n v="3506.78"/>
    <n v="89787"/>
    <n v="350.93"/>
    <x v="0"/>
  </r>
  <r>
    <n v="1178"/>
    <s v="Sandy Hunt"/>
    <x v="1"/>
    <n v="0.09"/>
    <n v="40.98"/>
    <n v="6.5"/>
    <x v="2"/>
    <x v="1"/>
    <x v="1"/>
    <x v="1"/>
    <s v="Small Box"/>
    <s v="Targus USB Numeric Keypad"/>
    <n v="0.74"/>
    <s v="United States"/>
    <s v="South"/>
    <x v="12"/>
    <s v="Altamonte Springs"/>
    <n v="32701"/>
    <x v="97"/>
    <d v="2015-04-11T00:00:00"/>
    <x v="1072"/>
    <n v="7"/>
    <n v="267.69"/>
    <n v="89787"/>
    <n v="40.889999999999993"/>
    <x v="0"/>
  </r>
  <r>
    <n v="1250"/>
    <s v="Kara Patton"/>
    <x v="1"/>
    <n v="0"/>
    <n v="3.89"/>
    <n v="7.01"/>
    <x v="1"/>
    <x v="3"/>
    <x v="2"/>
    <x v="5"/>
    <s v="Small Box"/>
    <s v="Avery Binder Labels"/>
    <n v="0.37"/>
    <s v="United States"/>
    <s v="Central"/>
    <x v="10"/>
    <s v="Carpentersville"/>
    <n v="60110"/>
    <x v="97"/>
    <d v="2015-04-09T00:00:00"/>
    <x v="1073"/>
    <n v="21"/>
    <n v="85.64"/>
    <n v="87877"/>
    <n v="3.89"/>
    <x v="1"/>
  </r>
  <r>
    <n v="1250"/>
    <s v="Kara Patton"/>
    <x v="1"/>
    <n v="0.09"/>
    <n v="120.98"/>
    <n v="30"/>
    <x v="0"/>
    <x v="3"/>
    <x v="0"/>
    <x v="9"/>
    <s v="Jumbo Drum"/>
    <s v="Hon Every-Day® Chair Series Swivel Task Chairs"/>
    <n v="0.64"/>
    <s v="United States"/>
    <s v="Central"/>
    <x v="10"/>
    <s v="Carpentersville"/>
    <n v="60110"/>
    <x v="97"/>
    <d v="2015-04-11T00:00:00"/>
    <x v="1074"/>
    <n v="22"/>
    <n v="2508.15"/>
    <n v="87877"/>
    <n v="120.89"/>
    <x v="1"/>
  </r>
  <r>
    <n v="1250"/>
    <s v="Kara Patton"/>
    <x v="1"/>
    <n v="0.1"/>
    <n v="30.98"/>
    <n v="5.76"/>
    <x v="1"/>
    <x v="3"/>
    <x v="2"/>
    <x v="7"/>
    <s v="Small Box"/>
    <s v="IBM Multi-Purpose Copy Paper, 8 1/2 x 11&quot;, Case"/>
    <n v="0.4"/>
    <s v="United States"/>
    <s v="Central"/>
    <x v="10"/>
    <s v="Carpentersville"/>
    <n v="60110"/>
    <x v="97"/>
    <d v="2015-04-10T00:00:00"/>
    <x v="1075"/>
    <n v="8"/>
    <n v="225.62"/>
    <n v="87877"/>
    <n v="30.88"/>
    <x v="1"/>
  </r>
  <r>
    <n v="2488"/>
    <s v="Gordon Walker"/>
    <x v="1"/>
    <n v="0.08"/>
    <n v="4.91"/>
    <n v="0.5"/>
    <x v="1"/>
    <x v="1"/>
    <x v="2"/>
    <x v="13"/>
    <s v="Small Box"/>
    <s v="Avery 493"/>
    <n v="0.36"/>
    <s v="United States"/>
    <s v="South"/>
    <x v="1"/>
    <s v="Cabot"/>
    <n v="72023"/>
    <x v="97"/>
    <d v="2015-04-09T00:00:00"/>
    <x v="1076"/>
    <n v="9"/>
    <n v="42.69"/>
    <n v="86887"/>
    <n v="4.83"/>
    <x v="0"/>
  </r>
  <r>
    <n v="2488"/>
    <s v="Gordon Walker"/>
    <x v="1"/>
    <n v="0.02"/>
    <n v="28.15"/>
    <n v="6.17"/>
    <x v="1"/>
    <x v="1"/>
    <x v="2"/>
    <x v="2"/>
    <s v="Small Pack"/>
    <s v="Boston Model 1800 Electric Pencil Sharpener, Gray"/>
    <n v="0.55000000000000004"/>
    <s v="United States"/>
    <s v="South"/>
    <x v="1"/>
    <s v="Cabot"/>
    <n v="72023"/>
    <x v="97"/>
    <d v="2015-04-10T00:00:00"/>
    <x v="1077"/>
    <n v="11"/>
    <n v="327.41000000000003"/>
    <n v="86887"/>
    <n v="28.13"/>
    <x v="0"/>
  </r>
  <r>
    <n v="2491"/>
    <s v="Sean N Boyer"/>
    <x v="1"/>
    <n v="0.08"/>
    <n v="4.91"/>
    <n v="0.5"/>
    <x v="1"/>
    <x v="1"/>
    <x v="2"/>
    <x v="13"/>
    <s v="Small Box"/>
    <s v="Avery 493"/>
    <n v="0.36"/>
    <s v="United States"/>
    <s v="West"/>
    <x v="8"/>
    <s v="Los Angeles"/>
    <n v="90045"/>
    <x v="97"/>
    <d v="2015-04-09T00:00:00"/>
    <x v="1078"/>
    <n v="36"/>
    <n v="170.75"/>
    <n v="14785"/>
    <n v="4.83"/>
    <x v="2"/>
  </r>
  <r>
    <n v="2491"/>
    <s v="Sean N Boyer"/>
    <x v="1"/>
    <n v="0.02"/>
    <n v="28.15"/>
    <n v="6.17"/>
    <x v="1"/>
    <x v="1"/>
    <x v="2"/>
    <x v="2"/>
    <s v="Small Pack"/>
    <s v="Boston Model 1800 Electric Pencil Sharpener, Gray"/>
    <n v="0.55000000000000004"/>
    <s v="United States"/>
    <s v="West"/>
    <x v="8"/>
    <s v="Los Angeles"/>
    <n v="90045"/>
    <x v="97"/>
    <d v="2015-04-10T00:00:00"/>
    <x v="1079"/>
    <n v="45"/>
    <n v="1339.42"/>
    <n v="14785"/>
    <n v="28.13"/>
    <x v="2"/>
  </r>
  <r>
    <n v="115"/>
    <s v="Dwight M Carr"/>
    <x v="2"/>
    <n v="7.0000000000000007E-2"/>
    <n v="2.12"/>
    <n v="1.99"/>
    <x v="1"/>
    <x v="2"/>
    <x v="1"/>
    <x v="1"/>
    <s v="Small Pack"/>
    <s v="Fuji Slim Jewel Case CD-R"/>
    <n v="0.55000000000000004"/>
    <s v="United States"/>
    <s v="West"/>
    <x v="14"/>
    <s v="Mcminnville"/>
    <n v="97128"/>
    <x v="97"/>
    <d v="2015-04-11T00:00:00"/>
    <x v="1080"/>
    <n v="12"/>
    <n v="26.07"/>
    <n v="89585"/>
    <n v="2.0500000000000003"/>
    <x v="2"/>
  </r>
  <r>
    <n v="117"/>
    <s v="Linda Weiss"/>
    <x v="2"/>
    <n v="7.0000000000000007E-2"/>
    <n v="2.12"/>
    <n v="1.99"/>
    <x v="1"/>
    <x v="2"/>
    <x v="1"/>
    <x v="1"/>
    <s v="Small Pack"/>
    <s v="Fuji Slim Jewel Case CD-R"/>
    <n v="0.55000000000000004"/>
    <s v="United States"/>
    <s v="West"/>
    <x v="4"/>
    <s v="Seattle"/>
    <n v="98103"/>
    <x v="97"/>
    <d v="2015-04-11T00:00:00"/>
    <x v="1080"/>
    <n v="46"/>
    <n v="99.94"/>
    <n v="58914"/>
    <n v="2.0500000000000003"/>
    <x v="2"/>
  </r>
  <r>
    <n v="2851"/>
    <s v="Annie Sherrill"/>
    <x v="2"/>
    <n v="0.05"/>
    <n v="115.99"/>
    <n v="8.99"/>
    <x v="1"/>
    <x v="1"/>
    <x v="1"/>
    <x v="12"/>
    <s v="Small Box"/>
    <s v="5185"/>
    <n v="0.57999999999999996"/>
    <s v="United States"/>
    <s v="Central"/>
    <x v="18"/>
    <s v="Odessa"/>
    <n v="79762"/>
    <x v="97"/>
    <d v="2015-04-13T00:00:00"/>
    <x v="1081"/>
    <n v="11"/>
    <n v="1042.54"/>
    <n v="86454"/>
    <n v="115.94"/>
    <x v="1"/>
  </r>
  <r>
    <n v="1271"/>
    <s v="Joanne Church"/>
    <x v="4"/>
    <n v="7.0000000000000007E-2"/>
    <n v="125.99"/>
    <n v="7.69"/>
    <x v="1"/>
    <x v="3"/>
    <x v="1"/>
    <x v="12"/>
    <s v="Small Box"/>
    <s v="StarTAC 3000"/>
    <n v="0.59"/>
    <s v="United States"/>
    <s v="West"/>
    <x v="8"/>
    <s v="La Mesa"/>
    <n v="91941"/>
    <x v="97"/>
    <d v="2015-04-10T00:00:00"/>
    <x v="1082"/>
    <n v="8"/>
    <n v="852.53"/>
    <n v="88410"/>
    <n v="125.92"/>
    <x v="2"/>
  </r>
  <r>
    <n v="191"/>
    <s v="Gerald Kearney"/>
    <x v="3"/>
    <n v="0.05"/>
    <n v="3.8"/>
    <n v="1.49"/>
    <x v="1"/>
    <x v="3"/>
    <x v="2"/>
    <x v="5"/>
    <s v="Small Box"/>
    <s v="Durable Pressboard Binders"/>
    <n v="0.38"/>
    <s v="United States"/>
    <s v="Central"/>
    <x v="10"/>
    <s v="Aurora"/>
    <n v="60505"/>
    <x v="97"/>
    <d v="2015-04-11T00:00:00"/>
    <x v="1083"/>
    <n v="14"/>
    <n v="53.26"/>
    <n v="89093"/>
    <n v="3.75"/>
    <x v="1"/>
  </r>
  <r>
    <n v="191"/>
    <s v="Gerald Kearney"/>
    <x v="3"/>
    <n v="0.09"/>
    <n v="30.73"/>
    <n v="4"/>
    <x v="1"/>
    <x v="3"/>
    <x v="1"/>
    <x v="1"/>
    <s v="Small Box"/>
    <s v="Fellowes 17-key keypad for PS/2 interface"/>
    <n v="0.75"/>
    <s v="United States"/>
    <s v="Central"/>
    <x v="10"/>
    <s v="Aurora"/>
    <n v="60505"/>
    <x v="97"/>
    <d v="2015-04-09T00:00:00"/>
    <x v="1084"/>
    <n v="7"/>
    <n v="203.49"/>
    <n v="89093"/>
    <n v="30.64"/>
    <x v="1"/>
  </r>
  <r>
    <n v="191"/>
    <s v="Gerald Kearney"/>
    <x v="3"/>
    <n v="0"/>
    <n v="125.99"/>
    <n v="8.08"/>
    <x v="1"/>
    <x v="3"/>
    <x v="1"/>
    <x v="12"/>
    <s v="Small Box"/>
    <s v="StarTAC ST7762"/>
    <n v="0.56999999999999995"/>
    <s v="United States"/>
    <s v="Central"/>
    <x v="10"/>
    <s v="Aurora"/>
    <n v="60505"/>
    <x v="97"/>
    <d v="2015-04-10T00:00:00"/>
    <x v="1085"/>
    <n v="22"/>
    <n v="2356.0100000000002"/>
    <n v="89093"/>
    <n v="125.99"/>
    <x v="1"/>
  </r>
  <r>
    <n v="1634"/>
    <s v="Katherine W Epstein"/>
    <x v="3"/>
    <n v="0.08"/>
    <n v="100.97"/>
    <n v="14"/>
    <x v="0"/>
    <x v="2"/>
    <x v="1"/>
    <x v="3"/>
    <s v="Jumbo Drum"/>
    <s v="Hewlett-Packard Deskjet 3820 Color Inkjet Printer"/>
    <n v="0.37"/>
    <s v="United States"/>
    <s v="South"/>
    <x v="0"/>
    <s v="Jackson"/>
    <n v="39212"/>
    <x v="97"/>
    <d v="2015-04-10T00:00:00"/>
    <x v="1086"/>
    <n v="15"/>
    <n v="1483.16"/>
    <n v="90532"/>
    <n v="100.89"/>
    <x v="0"/>
  </r>
  <r>
    <n v="2334"/>
    <s v="Stephanie Hawkins"/>
    <x v="3"/>
    <n v="0.05"/>
    <n v="14.81"/>
    <n v="13.32"/>
    <x v="1"/>
    <x v="0"/>
    <x v="2"/>
    <x v="8"/>
    <s v="Small Box"/>
    <s v="Holmes Replacement Filter for HEPA Air Cleaner, Large Room"/>
    <n v="0.43"/>
    <s v="United States"/>
    <s v="Central"/>
    <x v="30"/>
    <s v="Greenfield"/>
    <n v="53220"/>
    <x v="97"/>
    <d v="2015-04-11T00:00:00"/>
    <x v="1087"/>
    <n v="8"/>
    <n v="115.99"/>
    <n v="89609"/>
    <n v="14.76"/>
    <x v="1"/>
  </r>
  <r>
    <n v="2334"/>
    <s v="Stephanie Hawkins"/>
    <x v="3"/>
    <n v="0.08"/>
    <n v="2.78"/>
    <n v="1.25"/>
    <x v="1"/>
    <x v="0"/>
    <x v="2"/>
    <x v="2"/>
    <s v="Wrap Bag"/>
    <s v="Newell 318"/>
    <n v="0.59"/>
    <s v="United States"/>
    <s v="Central"/>
    <x v="30"/>
    <s v="Greenfield"/>
    <n v="53220"/>
    <x v="97"/>
    <d v="2015-04-10T00:00:00"/>
    <x v="1088"/>
    <n v="7"/>
    <n v="19.46"/>
    <n v="89609"/>
    <n v="2.6999999999999997"/>
    <x v="1"/>
  </r>
  <r>
    <n v="2847"/>
    <s v="Vanessa Day"/>
    <x v="3"/>
    <n v="0.04"/>
    <n v="90.48"/>
    <n v="19.989999999999998"/>
    <x v="1"/>
    <x v="3"/>
    <x v="2"/>
    <x v="15"/>
    <s v="Small Box"/>
    <s v="Tyvek® Side-Opening Peel &amp; Seel® Expanding Envelopes"/>
    <n v="0.4"/>
    <s v="United States"/>
    <s v="South"/>
    <x v="34"/>
    <s v="Collierville"/>
    <n v="38017"/>
    <x v="97"/>
    <d v="2015-04-11T00:00:00"/>
    <x v="1089"/>
    <n v="3"/>
    <n v="268.64"/>
    <n v="85928"/>
    <n v="90.44"/>
    <x v="0"/>
  </r>
  <r>
    <n v="2847"/>
    <s v="Vanessa Day"/>
    <x v="3"/>
    <n v="0.02"/>
    <n v="9.77"/>
    <n v="6.02"/>
    <x v="1"/>
    <x v="3"/>
    <x v="0"/>
    <x v="11"/>
    <s v="Medium Box"/>
    <s v="DAX Solid Wood Frames"/>
    <n v="0.48"/>
    <s v="United States"/>
    <s v="South"/>
    <x v="34"/>
    <s v="Collierville"/>
    <n v="38017"/>
    <x v="97"/>
    <d v="2015-04-10T00:00:00"/>
    <x v="1090"/>
    <n v="9"/>
    <n v="87.68"/>
    <n v="85928"/>
    <n v="9.75"/>
    <x v="0"/>
  </r>
  <r>
    <n v="2847"/>
    <s v="Vanessa Day"/>
    <x v="3"/>
    <n v="0.09"/>
    <n v="34.99"/>
    <n v="7.73"/>
    <x v="1"/>
    <x v="3"/>
    <x v="2"/>
    <x v="2"/>
    <s v="Small Box"/>
    <s v="Hunt Boston® Vacuum Mount KS Pencil Sharpener"/>
    <n v="0.59"/>
    <s v="United States"/>
    <s v="South"/>
    <x v="34"/>
    <s v="Collierville"/>
    <n v="38017"/>
    <x v="97"/>
    <d v="2015-04-11T00:00:00"/>
    <x v="1091"/>
    <n v="1"/>
    <n v="37.619999999999997"/>
    <n v="85928"/>
    <n v="34.9"/>
    <x v="0"/>
  </r>
  <r>
    <n v="1602"/>
    <s v="Frank Hess"/>
    <x v="0"/>
    <n v="0.1"/>
    <n v="9.11"/>
    <n v="2.15"/>
    <x v="1"/>
    <x v="2"/>
    <x v="2"/>
    <x v="7"/>
    <s v="Wrap Bag"/>
    <s v="Black Print Carbonless Snap-Off® Rapid Letter, 8 1/2&quot; x 7&quot;"/>
    <n v="0.4"/>
    <s v="United States"/>
    <s v="East"/>
    <x v="36"/>
    <s v="Waldorf"/>
    <n v="20601"/>
    <x v="98"/>
    <d v="2015-04-12T00:00:00"/>
    <x v="1092"/>
    <n v="2"/>
    <n v="17.420000000000002"/>
    <n v="89680"/>
    <n v="9.01"/>
    <x v="3"/>
  </r>
  <r>
    <n v="451"/>
    <s v="Joyce Murray"/>
    <x v="1"/>
    <n v="0.03"/>
    <n v="15.99"/>
    <n v="11.28"/>
    <x v="1"/>
    <x v="2"/>
    <x v="1"/>
    <x v="3"/>
    <s v="Medium Box"/>
    <s v="210 Trimline Phone, White"/>
    <n v="0.38"/>
    <s v="United States"/>
    <s v="West"/>
    <x v="8"/>
    <s v="Los Altos"/>
    <n v="94024"/>
    <x v="98"/>
    <d v="2015-04-11T00:00:00"/>
    <x v="1093"/>
    <n v="2"/>
    <n v="35.479999999999997"/>
    <n v="86010"/>
    <n v="15.96"/>
    <x v="2"/>
  </r>
  <r>
    <n v="3191"/>
    <s v="Jenny Hawkins"/>
    <x v="1"/>
    <n v="0.09"/>
    <n v="35.94"/>
    <n v="6.66"/>
    <x v="1"/>
    <x v="3"/>
    <x v="2"/>
    <x v="15"/>
    <s v="Small Box"/>
    <s v="Tyvek ® Top-Opening Peel &amp; Seel ® Envelopes, Gray"/>
    <n v="0.4"/>
    <s v="United States"/>
    <s v="Central"/>
    <x v="30"/>
    <s v="Stevens Point"/>
    <n v="54481"/>
    <x v="98"/>
    <d v="2015-04-12T00:00:00"/>
    <x v="1094"/>
    <n v="9"/>
    <n v="312.22000000000003"/>
    <n v="86448"/>
    <n v="35.849999999999994"/>
    <x v="1"/>
  </r>
  <r>
    <n v="2684"/>
    <s v="Edna Michael"/>
    <x v="2"/>
    <n v="7.0000000000000007E-2"/>
    <n v="4.97"/>
    <n v="5.71"/>
    <x v="1"/>
    <x v="0"/>
    <x v="0"/>
    <x v="11"/>
    <s v="Medium Box"/>
    <s v="DAX Value U-Channel Document Frames, Easel Back"/>
    <n v="0.54"/>
    <s v="United States"/>
    <s v="South"/>
    <x v="12"/>
    <s v="Port Charlotte"/>
    <n v="33952"/>
    <x v="98"/>
    <d v="2015-04-15T00:00:00"/>
    <x v="1095"/>
    <n v="5"/>
    <n v="26.66"/>
    <n v="89148"/>
    <n v="4.8999999999999995"/>
    <x v="0"/>
  </r>
  <r>
    <n v="2684"/>
    <s v="Edna Michael"/>
    <x v="2"/>
    <n v="0.09"/>
    <n v="2.62"/>
    <n v="0.8"/>
    <x v="1"/>
    <x v="0"/>
    <x v="2"/>
    <x v="14"/>
    <s v="Wrap Bag"/>
    <s v="Staples Metal Binder Clips"/>
    <n v="0.39"/>
    <s v="United States"/>
    <s v="South"/>
    <x v="12"/>
    <s v="Port Charlotte"/>
    <n v="33952"/>
    <x v="98"/>
    <d v="2015-04-12T00:00:00"/>
    <x v="1096"/>
    <n v="12"/>
    <n v="29.55"/>
    <n v="89148"/>
    <n v="2.5300000000000002"/>
    <x v="0"/>
  </r>
  <r>
    <n v="2684"/>
    <s v="Edna Michael"/>
    <x v="2"/>
    <n v="0.03"/>
    <n v="65.989999999999995"/>
    <n v="8.8000000000000007"/>
    <x v="1"/>
    <x v="0"/>
    <x v="1"/>
    <x v="12"/>
    <s v="Small Box"/>
    <s v="6120"/>
    <n v="0.57999999999999996"/>
    <s v="United States"/>
    <s v="South"/>
    <x v="12"/>
    <s v="Port Charlotte"/>
    <n v="33952"/>
    <x v="98"/>
    <d v="2015-04-10T00:00:00"/>
    <x v="1097"/>
    <n v="21"/>
    <n v="1237.4000000000001"/>
    <n v="89148"/>
    <n v="65.959999999999994"/>
    <x v="0"/>
  </r>
  <r>
    <n v="1103"/>
    <s v="Sidney Bowling"/>
    <x v="3"/>
    <n v="0.05"/>
    <n v="328.14"/>
    <n v="91.05"/>
    <x v="0"/>
    <x v="2"/>
    <x v="2"/>
    <x v="8"/>
    <s v="Jumbo Drum"/>
    <s v="Sanyo Counter Height Refrigerator with Crisper, 3.6 Cubic Foot, Stainless Steel/Black"/>
    <n v="0.56999999999999995"/>
    <s v="United States"/>
    <s v="Central"/>
    <x v="13"/>
    <s v="Omaha"/>
    <n v="68046"/>
    <x v="98"/>
    <d v="2015-04-11T00:00:00"/>
    <x v="1098"/>
    <n v="7"/>
    <n v="2291.39"/>
    <n v="90977"/>
    <n v="328.09"/>
    <x v="1"/>
  </r>
  <r>
    <n v="1104"/>
    <s v="Timothy Ross"/>
    <x v="3"/>
    <n v="0.05"/>
    <n v="328.14"/>
    <n v="91.05"/>
    <x v="0"/>
    <x v="2"/>
    <x v="2"/>
    <x v="8"/>
    <s v="Jumbo Drum"/>
    <s v="Sanyo Counter Height Refrigerator with Crisper, 3.6 Cubic Foot, Stainless Steel/Black"/>
    <n v="0.56999999999999995"/>
    <s v="United States"/>
    <s v="East"/>
    <x v="11"/>
    <s v="New York City"/>
    <n v="10282"/>
    <x v="98"/>
    <d v="2015-04-11T00:00:00"/>
    <x v="1098"/>
    <n v="29"/>
    <n v="9492.92"/>
    <n v="27456"/>
    <n v="328.09"/>
    <x v="3"/>
  </r>
  <r>
    <n v="1185"/>
    <s v="Lee Xu"/>
    <x v="3"/>
    <n v="0.08"/>
    <n v="11.7"/>
    <n v="6.96"/>
    <x v="1"/>
    <x v="1"/>
    <x v="2"/>
    <x v="8"/>
    <s v="Medium Box"/>
    <s v="Harmony HEPA Quiet Air Purifiers"/>
    <n v="0.5"/>
    <s v="United States"/>
    <s v="South"/>
    <x v="16"/>
    <s v="Madison"/>
    <n v="35756"/>
    <x v="98"/>
    <d v="2015-04-13T00:00:00"/>
    <x v="1099"/>
    <n v="8"/>
    <n v="87.8"/>
    <n v="85940"/>
    <n v="11.62"/>
    <x v="0"/>
  </r>
  <r>
    <n v="2430"/>
    <s v="Kimberly Reilly"/>
    <x v="3"/>
    <n v="0.04"/>
    <n v="7.08"/>
    <n v="2.35"/>
    <x v="1"/>
    <x v="2"/>
    <x v="2"/>
    <x v="2"/>
    <s v="Wrap Bag"/>
    <s v="SANFORD Major Accent™ Highlighters"/>
    <n v="0.47"/>
    <s v="United States"/>
    <s v="Central"/>
    <x v="18"/>
    <s v="Killeen"/>
    <n v="76541"/>
    <x v="98"/>
    <d v="2015-04-11T00:00:00"/>
    <x v="1100"/>
    <n v="7"/>
    <n v="49.1"/>
    <n v="91109"/>
    <n v="7.04"/>
    <x v="1"/>
  </r>
  <r>
    <n v="2999"/>
    <s v="Kim McCarthy"/>
    <x v="3"/>
    <n v="0.03"/>
    <n v="10.98"/>
    <n v="3.37"/>
    <x v="1"/>
    <x v="1"/>
    <x v="2"/>
    <x v="16"/>
    <s v="Small Pack"/>
    <s v="Fiskars® Softgrip Scissors"/>
    <n v="0.56999999999999995"/>
    <s v="United States"/>
    <s v="Central"/>
    <x v="25"/>
    <s v="Oak Park"/>
    <n v="48237"/>
    <x v="98"/>
    <d v="2015-04-11T00:00:00"/>
    <x v="1101"/>
    <n v="5"/>
    <n v="56.19"/>
    <n v="87041"/>
    <n v="10.950000000000001"/>
    <x v="1"/>
  </r>
  <r>
    <n v="2363"/>
    <s v="Jacob Murray"/>
    <x v="1"/>
    <n v="0"/>
    <n v="5.77"/>
    <n v="5.92"/>
    <x v="1"/>
    <x v="2"/>
    <x v="0"/>
    <x v="11"/>
    <s v="Medium Box"/>
    <s v="DAX Cubicle Frames - 8x10"/>
    <n v="0.55000000000000004"/>
    <s v="United States"/>
    <s v="East"/>
    <x v="27"/>
    <s v="Medina"/>
    <n v="44256"/>
    <x v="99"/>
    <d v="2015-04-13T00:00:00"/>
    <x v="1102"/>
    <n v="11"/>
    <n v="69.89"/>
    <n v="90040"/>
    <n v="5.77"/>
    <x v="3"/>
  </r>
  <r>
    <n v="2862"/>
    <s v="Carrie High"/>
    <x v="1"/>
    <n v="0"/>
    <n v="12.22"/>
    <n v="2.85"/>
    <x v="1"/>
    <x v="3"/>
    <x v="0"/>
    <x v="11"/>
    <s v="Small Pack"/>
    <s v="Aluminum Document Frame"/>
    <n v="0.55000000000000004"/>
    <s v="United States"/>
    <s v="Central"/>
    <x v="13"/>
    <s v="La Vista"/>
    <n v="68128"/>
    <x v="99"/>
    <d v="2015-04-12T00:00:00"/>
    <x v="1103"/>
    <n v="9"/>
    <n v="110.71"/>
    <n v="88278"/>
    <n v="12.22"/>
    <x v="1"/>
  </r>
  <r>
    <n v="369"/>
    <s v="Troy Moon"/>
    <x v="2"/>
    <n v="0.09"/>
    <n v="19.23"/>
    <n v="6.15"/>
    <x v="2"/>
    <x v="3"/>
    <x v="0"/>
    <x v="11"/>
    <s v="Small Pack"/>
    <s v="Executive Impressions 13&quot; Clairmont Wall Clock"/>
    <n v="0.44"/>
    <s v="United States"/>
    <s v="West"/>
    <x v="8"/>
    <s v="Oakland"/>
    <n v="94601"/>
    <x v="99"/>
    <d v="2015-04-13T00:00:00"/>
    <x v="1104"/>
    <n v="21"/>
    <n v="394.1"/>
    <n v="90292"/>
    <n v="19.14"/>
    <x v="2"/>
  </r>
  <r>
    <n v="1712"/>
    <s v="Regina Langley"/>
    <x v="2"/>
    <n v="0.03"/>
    <n v="11.66"/>
    <n v="7.95"/>
    <x v="1"/>
    <x v="3"/>
    <x v="2"/>
    <x v="2"/>
    <s v="Small Pack"/>
    <s v="Hunt BOSTON® Vista® Battery-Operated Pencil Sharpener, Black"/>
    <n v="0.57999999999999996"/>
    <s v="United States"/>
    <s v="South"/>
    <x v="5"/>
    <s v="Martinez"/>
    <n v="30907"/>
    <x v="99"/>
    <d v="2015-04-20T00:00:00"/>
    <x v="1105"/>
    <n v="22"/>
    <n v="267.32"/>
    <n v="87749"/>
    <n v="11.63"/>
    <x v="0"/>
  </r>
  <r>
    <n v="721"/>
    <s v="Melvin Duke"/>
    <x v="4"/>
    <n v="0.01"/>
    <n v="7.28"/>
    <n v="11.15"/>
    <x v="1"/>
    <x v="3"/>
    <x v="2"/>
    <x v="7"/>
    <s v="Small Box"/>
    <s v="Array® Parchment Paper, Assorted Colors"/>
    <n v="0.37"/>
    <s v="United States"/>
    <s v="Central"/>
    <x v="2"/>
    <s v="Frankfort"/>
    <n v="46041"/>
    <x v="99"/>
    <d v="2015-04-13T00:00:00"/>
    <x v="1106"/>
    <n v="1"/>
    <n v="11.21"/>
    <n v="91054"/>
    <n v="7.2700000000000005"/>
    <x v="1"/>
  </r>
  <r>
    <n v="445"/>
    <s v="Judy Barrett"/>
    <x v="3"/>
    <n v="0.03"/>
    <n v="48.04"/>
    <n v="19.989999999999998"/>
    <x v="1"/>
    <x v="0"/>
    <x v="2"/>
    <x v="7"/>
    <s v="Small Box"/>
    <s v="14-7/8 x 11 Blue Bar Computer Printout Paper"/>
    <n v="0.37"/>
    <s v="United States"/>
    <s v="Central"/>
    <x v="13"/>
    <s v="Norfolk"/>
    <n v="68701"/>
    <x v="99"/>
    <d v="2015-04-13T00:00:00"/>
    <x v="1107"/>
    <n v="2"/>
    <n v="101.71"/>
    <n v="88083"/>
    <n v="48.01"/>
    <x v="1"/>
  </r>
  <r>
    <n v="918"/>
    <s v="Kerry Jernigan"/>
    <x v="1"/>
    <n v="0.05"/>
    <n v="35.51"/>
    <n v="6.31"/>
    <x v="1"/>
    <x v="1"/>
    <x v="2"/>
    <x v="6"/>
    <s v="Small Box"/>
    <s v="Steel Personal Filing/Posting Tote"/>
    <n v="0.57999999999999996"/>
    <s v="United States"/>
    <s v="West"/>
    <x v="8"/>
    <s v="Rancho Cucamonga"/>
    <n v="91730"/>
    <x v="100"/>
    <d v="2015-04-14T00:00:00"/>
    <x v="235"/>
    <n v="2"/>
    <n v="73.099999999999994"/>
    <n v="90492"/>
    <n v="35.46"/>
    <x v="2"/>
  </r>
  <r>
    <n v="919"/>
    <s v="Tracy Livingston"/>
    <x v="1"/>
    <n v="0.1"/>
    <n v="8.34"/>
    <n v="2.64"/>
    <x v="1"/>
    <x v="1"/>
    <x v="2"/>
    <x v="16"/>
    <s v="Small Pack"/>
    <s v="Acme® Elite Stainless Steel Scissors"/>
    <n v="0.59"/>
    <s v="United States"/>
    <s v="West"/>
    <x v="8"/>
    <s v="Redding"/>
    <n v="96003"/>
    <x v="100"/>
    <d v="2015-04-12T00:00:00"/>
    <x v="1108"/>
    <n v="6"/>
    <n v="47.95"/>
    <n v="90492"/>
    <n v="8.24"/>
    <x v="2"/>
  </r>
  <r>
    <n v="920"/>
    <s v="Jessie Kelly"/>
    <x v="1"/>
    <n v="0.03"/>
    <n v="8.0399999999999991"/>
    <n v="8.94"/>
    <x v="1"/>
    <x v="1"/>
    <x v="2"/>
    <x v="5"/>
    <s v="Small Box"/>
    <s v="Fellowes Twister Kit, Gray/Clear, 3/pkg"/>
    <n v="0.4"/>
    <s v="United States"/>
    <s v="West"/>
    <x v="8"/>
    <s v="Redlands"/>
    <n v="92374"/>
    <x v="100"/>
    <d v="2015-04-14T00:00:00"/>
    <x v="1109"/>
    <n v="9"/>
    <n v="76.77"/>
    <n v="90492"/>
    <n v="8.01"/>
    <x v="2"/>
  </r>
  <r>
    <n v="754"/>
    <s v="Helen Lyons"/>
    <x v="2"/>
    <n v="0.06"/>
    <n v="119.99"/>
    <n v="14"/>
    <x v="0"/>
    <x v="1"/>
    <x v="1"/>
    <x v="3"/>
    <s v="Jumbo Drum"/>
    <s v="Epson C82 Color Inkjet Printer"/>
    <n v="0.36"/>
    <s v="United States"/>
    <s v="West"/>
    <x v="41"/>
    <s v="Prescott Valley"/>
    <n v="86314"/>
    <x v="100"/>
    <d v="2015-04-19T00:00:00"/>
    <x v="1110"/>
    <n v="2"/>
    <n v="243.86"/>
    <n v="90439"/>
    <n v="119.92999999999999"/>
    <x v="2"/>
  </r>
  <r>
    <n v="3221"/>
    <s v="Sean Pugh"/>
    <x v="3"/>
    <n v="0.03"/>
    <n v="6.68"/>
    <n v="1.5"/>
    <x v="1"/>
    <x v="3"/>
    <x v="2"/>
    <x v="2"/>
    <s v="Wrap Bag"/>
    <s v="Sanford Liquid Accent Highlighters"/>
    <n v="0.48"/>
    <s v="United States"/>
    <s v="South"/>
    <x v="12"/>
    <s v="Sunrise"/>
    <n v="33322"/>
    <x v="100"/>
    <d v="2015-04-13T00:00:00"/>
    <x v="1111"/>
    <n v="7"/>
    <n v="48.32"/>
    <n v="90815"/>
    <n v="6.6499999999999995"/>
    <x v="0"/>
  </r>
  <r>
    <n v="171"/>
    <s v="Christina Matthews"/>
    <x v="0"/>
    <n v="0.05"/>
    <n v="1.88"/>
    <n v="1.49"/>
    <x v="1"/>
    <x v="3"/>
    <x v="2"/>
    <x v="5"/>
    <s v="Small Box"/>
    <s v="Staples® General Use 3-Ring Binders"/>
    <n v="0.37"/>
    <s v="United States"/>
    <s v="East"/>
    <x v="33"/>
    <s v="Fort Lee"/>
    <n v="7024"/>
    <x v="101"/>
    <d v="2015-04-15T00:00:00"/>
    <x v="1112"/>
    <n v="1"/>
    <n v="3.42"/>
    <n v="87464"/>
    <n v="1.8299999999999998"/>
    <x v="3"/>
  </r>
  <r>
    <n v="1561"/>
    <s v="Edwin Coley"/>
    <x v="0"/>
    <n v="0.05"/>
    <n v="12.2"/>
    <n v="6.02"/>
    <x v="1"/>
    <x v="3"/>
    <x v="0"/>
    <x v="11"/>
    <s v="Small Pack"/>
    <s v="Advantus Panel Wall Certificate Holder - 8.5x11"/>
    <n v="0.43"/>
    <s v="United States"/>
    <s v="Central"/>
    <x v="18"/>
    <s v="Mansfield"/>
    <n v="76063"/>
    <x v="101"/>
    <d v="2015-04-14T00:00:00"/>
    <x v="1113"/>
    <n v="5"/>
    <n v="63.93"/>
    <n v="88094"/>
    <n v="12.149999999999999"/>
    <x v="1"/>
  </r>
  <r>
    <n v="2738"/>
    <s v="Sherri Kramer"/>
    <x v="0"/>
    <n v="0.02"/>
    <n v="33.979999999999997"/>
    <n v="1.99"/>
    <x v="1"/>
    <x v="0"/>
    <x v="1"/>
    <x v="1"/>
    <s v="Small Pack"/>
    <s v="Imation Neon 80 Minute CD-R Spindle, 50/Pack"/>
    <n v="0.45"/>
    <s v="United States"/>
    <s v="East"/>
    <x v="42"/>
    <s v="South Burlington"/>
    <n v="5403"/>
    <x v="101"/>
    <d v="2015-04-15T00:00:00"/>
    <x v="1114"/>
    <n v="7"/>
    <n v="237.77"/>
    <n v="89017"/>
    <n v="33.959999999999994"/>
    <x v="3"/>
  </r>
  <r>
    <n v="3169"/>
    <s v="Janice Boswell"/>
    <x v="0"/>
    <n v="0.08"/>
    <n v="7.28"/>
    <n v="11.15"/>
    <x v="2"/>
    <x v="0"/>
    <x v="2"/>
    <x v="7"/>
    <s v="Small Box"/>
    <s v="Array® Parchment Paper, Assorted Colors"/>
    <n v="0.37"/>
    <s v="United States"/>
    <s v="South"/>
    <x v="12"/>
    <s v="Port Orange"/>
    <n v="32127"/>
    <x v="101"/>
    <d v="2015-04-14T00:00:00"/>
    <x v="1115"/>
    <n v="1"/>
    <n v="14.66"/>
    <n v="86490"/>
    <n v="7.2"/>
    <x v="0"/>
  </r>
  <r>
    <n v="2973"/>
    <s v="Sally Liu"/>
    <x v="1"/>
    <n v="0.01"/>
    <n v="30.97"/>
    <n v="4"/>
    <x v="1"/>
    <x v="2"/>
    <x v="1"/>
    <x v="1"/>
    <s v="Small Box"/>
    <s v="Microsoft Multimedia Keyboard"/>
    <n v="0.74"/>
    <s v="United States"/>
    <s v="Central"/>
    <x v="30"/>
    <s v="New Berlin"/>
    <n v="53151"/>
    <x v="101"/>
    <d v="2015-04-15T00:00:00"/>
    <x v="1116"/>
    <n v="17"/>
    <n v="523.05999999999995"/>
    <n v="87186"/>
    <n v="30.959999999999997"/>
    <x v="1"/>
  </r>
  <r>
    <n v="2973"/>
    <s v="Sally Liu"/>
    <x v="1"/>
    <n v="0.08"/>
    <n v="125.99"/>
    <n v="7.69"/>
    <x v="1"/>
    <x v="2"/>
    <x v="1"/>
    <x v="12"/>
    <s v="Small Box"/>
    <s v="Timeport L7089"/>
    <n v="0.57999999999999996"/>
    <s v="United States"/>
    <s v="Central"/>
    <x v="30"/>
    <s v="New Berlin"/>
    <n v="53151"/>
    <x v="101"/>
    <d v="2015-04-15T00:00:00"/>
    <x v="1117"/>
    <n v="23"/>
    <n v="2424.6799999999998"/>
    <n v="87186"/>
    <n v="125.91"/>
    <x v="1"/>
  </r>
  <r>
    <n v="2250"/>
    <s v="Alvin Hoover"/>
    <x v="2"/>
    <n v="0"/>
    <n v="2.08"/>
    <n v="5.33"/>
    <x v="1"/>
    <x v="2"/>
    <x v="0"/>
    <x v="11"/>
    <s v="Small Box"/>
    <s v="Eldon® Wave Desk Accessories"/>
    <n v="0.43"/>
    <s v="United States"/>
    <s v="East"/>
    <x v="28"/>
    <s v="State College"/>
    <n v="16801"/>
    <x v="101"/>
    <d v="2015-04-20T00:00:00"/>
    <x v="1118"/>
    <n v="22"/>
    <n v="51.41"/>
    <n v="86699"/>
    <n v="2.08"/>
    <x v="3"/>
  </r>
  <r>
    <n v="940"/>
    <s v="Albert Maxwell"/>
    <x v="2"/>
    <n v="0.09"/>
    <n v="100.98"/>
    <n v="35.840000000000003"/>
    <x v="0"/>
    <x v="2"/>
    <x v="0"/>
    <x v="10"/>
    <s v="Jumbo Box"/>
    <s v="Bush Westfield Collection Bookcases, Fully Assembled"/>
    <n v="0.62"/>
    <s v="United States"/>
    <s v="East"/>
    <x v="22"/>
    <s v="New Milford"/>
    <n v="6776"/>
    <x v="102"/>
    <d v="2015-04-19T00:00:00"/>
    <x v="1119"/>
    <n v="4"/>
    <n v="396.19"/>
    <n v="90844"/>
    <n v="100.89"/>
    <x v="3"/>
  </r>
  <r>
    <n v="329"/>
    <s v="Faye Dyer"/>
    <x v="4"/>
    <n v="0.06"/>
    <n v="296.18"/>
    <n v="54.12"/>
    <x v="0"/>
    <x v="2"/>
    <x v="0"/>
    <x v="0"/>
    <s v="Jumbo Box"/>
    <s v="Hon 94000 Series Round Tables"/>
    <n v="0.76"/>
    <s v="United States"/>
    <s v="East"/>
    <x v="29"/>
    <s v="Sanford"/>
    <n v="4073"/>
    <x v="102"/>
    <d v="2015-04-15T00:00:00"/>
    <x v="785"/>
    <n v="5"/>
    <n v="1170.21"/>
    <n v="89726"/>
    <n v="296.12"/>
    <x v="3"/>
  </r>
  <r>
    <n v="331"/>
    <s v="Bradley Pollock"/>
    <x v="4"/>
    <n v="0.01"/>
    <n v="29.1"/>
    <n v="4"/>
    <x v="2"/>
    <x v="2"/>
    <x v="1"/>
    <x v="1"/>
    <s v="Small Box"/>
    <s v="Acco Keyboard-In-A-Box®"/>
    <n v="0.78"/>
    <s v="United States"/>
    <s v="East"/>
    <x v="47"/>
    <s v="Goffstown"/>
    <n v="3045"/>
    <x v="102"/>
    <d v="2015-04-16T00:00:00"/>
    <x v="1120"/>
    <n v="8"/>
    <n v="243.32"/>
    <n v="89726"/>
    <n v="29.09"/>
    <x v="3"/>
  </r>
  <r>
    <n v="1559"/>
    <s v="Zachary Maynard"/>
    <x v="0"/>
    <n v="0.1"/>
    <n v="226.67"/>
    <n v="28.16"/>
    <x v="0"/>
    <x v="1"/>
    <x v="0"/>
    <x v="9"/>
    <s v="Jumbo Drum"/>
    <s v="Hon GuestStacker Chair"/>
    <n v="0.59"/>
    <s v="United States"/>
    <s v="South"/>
    <x v="21"/>
    <s v="Blacksburg"/>
    <n v="24060"/>
    <x v="103"/>
    <d v="2015-04-17T00:00:00"/>
    <x v="1121"/>
    <n v="5"/>
    <n v="1088.26"/>
    <n v="87424"/>
    <n v="226.57"/>
    <x v="0"/>
  </r>
  <r>
    <n v="1632"/>
    <s v="Lori Wolfe"/>
    <x v="1"/>
    <n v="0.02"/>
    <n v="25.99"/>
    <n v="5.37"/>
    <x v="1"/>
    <x v="2"/>
    <x v="2"/>
    <x v="2"/>
    <s v="Small Box"/>
    <s v="BOSTON® Ranger® #55 Pencil Sharpener, Black"/>
    <n v="0.56000000000000005"/>
    <s v="United States"/>
    <s v="South"/>
    <x v="0"/>
    <s v="Hattiesburg"/>
    <n v="39401"/>
    <x v="103"/>
    <d v="2015-04-17T00:00:00"/>
    <x v="1122"/>
    <n v="9"/>
    <n v="243.24"/>
    <n v="90533"/>
    <n v="25.97"/>
    <x v="0"/>
  </r>
  <r>
    <n v="553"/>
    <s v="Kristine Connolly"/>
    <x v="2"/>
    <n v="0.01"/>
    <n v="4.9800000000000004"/>
    <n v="7.44"/>
    <x v="1"/>
    <x v="3"/>
    <x v="2"/>
    <x v="7"/>
    <s v="Small Box"/>
    <s v="Xerox 1922"/>
    <n v="0.36"/>
    <s v="United States"/>
    <s v="West"/>
    <x v="8"/>
    <s v="Los Angeles"/>
    <n v="90008"/>
    <x v="103"/>
    <d v="2015-04-24T00:00:00"/>
    <x v="1123"/>
    <n v="63"/>
    <n v="330.21"/>
    <n v="8165"/>
    <n v="4.9700000000000006"/>
    <x v="2"/>
  </r>
  <r>
    <n v="555"/>
    <s v="Walter Young"/>
    <x v="2"/>
    <n v="0.01"/>
    <n v="4.9800000000000004"/>
    <n v="7.44"/>
    <x v="1"/>
    <x v="3"/>
    <x v="2"/>
    <x v="7"/>
    <s v="Small Box"/>
    <s v="Xerox 1922"/>
    <n v="0.36"/>
    <s v="United States"/>
    <s v="West"/>
    <x v="15"/>
    <s v="Pleasant Grove"/>
    <n v="84062"/>
    <x v="103"/>
    <d v="2015-04-24T00:00:00"/>
    <x v="1124"/>
    <n v="16"/>
    <n v="83.86"/>
    <n v="86191"/>
    <n v="4.9700000000000006"/>
    <x v="2"/>
  </r>
  <r>
    <n v="2952"/>
    <s v="Thelma Murray"/>
    <x v="4"/>
    <n v="0.08"/>
    <n v="5.74"/>
    <n v="5.01"/>
    <x v="2"/>
    <x v="3"/>
    <x v="2"/>
    <x v="5"/>
    <s v="Small Box"/>
    <s v="Binder Posts"/>
    <n v="0.39"/>
    <s v="United States"/>
    <s v="East"/>
    <x v="27"/>
    <s v="Grove City"/>
    <n v="43123"/>
    <x v="103"/>
    <d v="2015-04-17T00:00:00"/>
    <x v="1125"/>
    <n v="12"/>
    <n v="70.03"/>
    <n v="91398"/>
    <n v="5.66"/>
    <x v="3"/>
  </r>
  <r>
    <n v="568"/>
    <s v="Peter McConnell"/>
    <x v="3"/>
    <n v="0.09"/>
    <n v="70.97"/>
    <n v="3.5"/>
    <x v="1"/>
    <x v="1"/>
    <x v="2"/>
    <x v="8"/>
    <s v="Small Box"/>
    <s v="Tripp Lite Isotel 8 Ultra 8 Outlet Metal Surge"/>
    <n v="0.59"/>
    <s v="United States"/>
    <s v="South"/>
    <x v="0"/>
    <s v="Columbus"/>
    <n v="39701"/>
    <x v="103"/>
    <d v="2015-04-15T00:00:00"/>
    <x v="1126"/>
    <n v="12"/>
    <n v="805.99"/>
    <n v="88880"/>
    <n v="70.88"/>
    <x v="0"/>
  </r>
  <r>
    <n v="1607"/>
    <s v="Kathleen Huang Hall"/>
    <x v="3"/>
    <n v="0.01"/>
    <n v="15.16"/>
    <n v="15.09"/>
    <x v="1"/>
    <x v="2"/>
    <x v="2"/>
    <x v="5"/>
    <s v="Small Box"/>
    <s v="GBC Clear Cover, 8-1/2 x 11, unpunched, 25 covers per pack"/>
    <n v="0.39"/>
    <s v="United States"/>
    <s v="East"/>
    <x v="11"/>
    <s v="Freeport"/>
    <n v="11520"/>
    <x v="103"/>
    <d v="2015-04-15T00:00:00"/>
    <x v="1127"/>
    <n v="7"/>
    <n v="110.93"/>
    <n v="87994"/>
    <n v="15.15"/>
    <x v="3"/>
  </r>
  <r>
    <n v="1818"/>
    <s v="Ian Hall"/>
    <x v="3"/>
    <n v="0.06"/>
    <n v="17.98"/>
    <n v="8.51"/>
    <x v="1"/>
    <x v="1"/>
    <x v="1"/>
    <x v="3"/>
    <s v="Medium Box"/>
    <s v="Canon P1-DHIII Palm Printing Calculator"/>
    <n v="0.4"/>
    <s v="United States"/>
    <s v="Central"/>
    <x v="25"/>
    <s v="Dearborn"/>
    <n v="48126"/>
    <x v="103"/>
    <d v="2015-04-17T00:00:00"/>
    <x v="1128"/>
    <n v="3"/>
    <n v="56.38"/>
    <n v="85991"/>
    <n v="17.920000000000002"/>
    <x v="1"/>
  </r>
  <r>
    <n v="1818"/>
    <s v="Ian Hall"/>
    <x v="3"/>
    <n v="0.1"/>
    <n v="9.99"/>
    <n v="4.78"/>
    <x v="2"/>
    <x v="1"/>
    <x v="2"/>
    <x v="7"/>
    <s v="Small Box"/>
    <s v="Xerox 1896"/>
    <n v="0.4"/>
    <s v="United States"/>
    <s v="Central"/>
    <x v="25"/>
    <s v="Dearborn"/>
    <n v="48126"/>
    <x v="103"/>
    <d v="2015-04-18T00:00:00"/>
    <x v="1129"/>
    <n v="12"/>
    <n v="119.13"/>
    <n v="85991"/>
    <n v="9.89"/>
    <x v="1"/>
  </r>
  <r>
    <n v="1821"/>
    <s v="Vanessa Boyer"/>
    <x v="3"/>
    <n v="7.0000000000000007E-2"/>
    <n v="18.649999999999999"/>
    <n v="3.77"/>
    <x v="1"/>
    <x v="1"/>
    <x v="0"/>
    <x v="11"/>
    <s v="Small Pack"/>
    <s v="3M Polarizing Light Filter Sleeves"/>
    <n v="0.39"/>
    <s v="United States"/>
    <s v="East"/>
    <x v="11"/>
    <s v="New York City"/>
    <n v="10177"/>
    <x v="103"/>
    <d v="2015-04-16T00:00:00"/>
    <x v="1130"/>
    <n v="34"/>
    <n v="643.64"/>
    <n v="47108"/>
    <n v="18.579999999999998"/>
    <x v="3"/>
  </r>
  <r>
    <n v="1821"/>
    <s v="Vanessa Boyer"/>
    <x v="3"/>
    <n v="0.06"/>
    <n v="17.98"/>
    <n v="8.51"/>
    <x v="1"/>
    <x v="1"/>
    <x v="1"/>
    <x v="3"/>
    <s v="Medium Box"/>
    <s v="Canon P1-DHIII Palm Printing Calculator"/>
    <n v="0.4"/>
    <s v="United States"/>
    <s v="East"/>
    <x v="11"/>
    <s v="New York City"/>
    <n v="10177"/>
    <x v="103"/>
    <d v="2015-04-17T00:00:00"/>
    <x v="1131"/>
    <n v="13"/>
    <n v="244.31"/>
    <n v="47108"/>
    <n v="17.920000000000002"/>
    <x v="3"/>
  </r>
  <r>
    <n v="1821"/>
    <s v="Vanessa Boyer"/>
    <x v="3"/>
    <n v="0.1"/>
    <n v="9.99"/>
    <n v="4.78"/>
    <x v="2"/>
    <x v="1"/>
    <x v="2"/>
    <x v="7"/>
    <s v="Small Box"/>
    <s v="Xerox 1896"/>
    <n v="0.4"/>
    <s v="United States"/>
    <s v="East"/>
    <x v="11"/>
    <s v="New York City"/>
    <n v="10177"/>
    <x v="103"/>
    <d v="2015-04-18T00:00:00"/>
    <x v="1132"/>
    <n v="47"/>
    <n v="466.58"/>
    <n v="47108"/>
    <n v="9.89"/>
    <x v="3"/>
  </r>
  <r>
    <n v="1821"/>
    <s v="Vanessa Boyer"/>
    <x v="3"/>
    <n v="0.08"/>
    <n v="175.99"/>
    <n v="8.99"/>
    <x v="2"/>
    <x v="1"/>
    <x v="1"/>
    <x v="12"/>
    <s v="Small Box"/>
    <s v="2180"/>
    <n v="0.56999999999999995"/>
    <s v="United States"/>
    <s v="East"/>
    <x v="11"/>
    <s v="New York City"/>
    <n v="10177"/>
    <x v="103"/>
    <d v="2015-04-16T00:00:00"/>
    <x v="1133"/>
    <n v="16"/>
    <n v="2290.69"/>
    <n v="47108"/>
    <n v="175.91"/>
    <x v="3"/>
  </r>
  <r>
    <n v="2139"/>
    <s v="Jon Kendall"/>
    <x v="0"/>
    <n v="0.05"/>
    <n v="2550.14"/>
    <n v="29.7"/>
    <x v="0"/>
    <x v="3"/>
    <x v="1"/>
    <x v="3"/>
    <s v="Jumbo Drum"/>
    <s v="Epson DFX-8500 Dot Matrix Printer"/>
    <n v="0.56999999999999995"/>
    <s v="United States"/>
    <s v="Central"/>
    <x v="30"/>
    <s v="Watertown"/>
    <n v="53094"/>
    <x v="104"/>
    <d v="2015-04-17T00:00:00"/>
    <x v="1134"/>
    <n v="2"/>
    <n v="4845.2700000000004"/>
    <n v="86003"/>
    <n v="2550.0899999999997"/>
    <x v="1"/>
  </r>
  <r>
    <n v="1916"/>
    <s v="Marcia Feldman"/>
    <x v="1"/>
    <n v="0.01"/>
    <n v="125.99"/>
    <n v="8.99"/>
    <x v="1"/>
    <x v="2"/>
    <x v="1"/>
    <x v="12"/>
    <s v="Small Box"/>
    <s v="SC7868i"/>
    <n v="0.55000000000000004"/>
    <s v="United States"/>
    <s v="South"/>
    <x v="1"/>
    <s v="Little Rock"/>
    <n v="72209"/>
    <x v="104"/>
    <d v="2015-04-18T00:00:00"/>
    <x v="1135"/>
    <n v="9"/>
    <n v="1011.44"/>
    <n v="85895"/>
    <n v="125.97999999999999"/>
    <x v="0"/>
  </r>
  <r>
    <n v="653"/>
    <s v="Ann Katz"/>
    <x v="3"/>
    <n v="0"/>
    <n v="2.78"/>
    <n v="1.49"/>
    <x v="2"/>
    <x v="1"/>
    <x v="2"/>
    <x v="5"/>
    <s v="Small Box"/>
    <s v="Wilson Jones Suede Grain Vinyl Binders"/>
    <n v="0.36"/>
    <s v="United States"/>
    <s v="West"/>
    <x v="8"/>
    <s v="Rancho Cucamonga"/>
    <n v="91730"/>
    <x v="104"/>
    <d v="2015-04-17T00:00:00"/>
    <x v="1136"/>
    <n v="9"/>
    <n v="29.92"/>
    <n v="91213"/>
    <n v="2.78"/>
    <x v="2"/>
  </r>
  <r>
    <n v="1041"/>
    <s v="Mildred Chase"/>
    <x v="0"/>
    <n v="0.06"/>
    <n v="55.94"/>
    <n v="4"/>
    <x v="1"/>
    <x v="0"/>
    <x v="1"/>
    <x v="1"/>
    <s v="Small Box"/>
    <s v="Fellowes Smart Design 104-Key Enhanced Keyboard, PS/2 Adapter, Platinum"/>
    <n v="0.74"/>
    <s v="United States"/>
    <s v="West"/>
    <x v="8"/>
    <s v="Woodland"/>
    <n v="95695"/>
    <x v="105"/>
    <d v="2015-04-18T00:00:00"/>
    <x v="1137"/>
    <n v="6"/>
    <n v="322.77"/>
    <n v="87846"/>
    <n v="55.879999999999995"/>
    <x v="2"/>
  </r>
  <r>
    <n v="1041"/>
    <s v="Mildred Chase"/>
    <x v="0"/>
    <n v="7.0000000000000007E-2"/>
    <n v="6.3"/>
    <n v="0.5"/>
    <x v="1"/>
    <x v="0"/>
    <x v="2"/>
    <x v="13"/>
    <s v="Small Box"/>
    <s v="Avery 48"/>
    <n v="0.39"/>
    <s v="United States"/>
    <s v="West"/>
    <x v="8"/>
    <s v="Woodland"/>
    <n v="95695"/>
    <x v="105"/>
    <d v="2015-04-17T00:00:00"/>
    <x v="1138"/>
    <n v="11"/>
    <n v="65.09"/>
    <n v="87846"/>
    <n v="6.2299999999999995"/>
    <x v="2"/>
  </r>
  <r>
    <n v="1350"/>
    <s v="Jackie Burke"/>
    <x v="1"/>
    <n v="0"/>
    <n v="12.2"/>
    <n v="6.02"/>
    <x v="2"/>
    <x v="2"/>
    <x v="0"/>
    <x v="11"/>
    <s v="Small Pack"/>
    <s v="Advantus Panel Wall Certificate Holder - 8.5x11"/>
    <n v="0.43"/>
    <s v="United States"/>
    <s v="South"/>
    <x v="12"/>
    <s v="Carol City"/>
    <n v="33055"/>
    <x v="105"/>
    <d v="2015-04-18T00:00:00"/>
    <x v="1139"/>
    <n v="4"/>
    <n v="56.24"/>
    <n v="88233"/>
    <n v="12.2"/>
    <x v="0"/>
  </r>
  <r>
    <n v="2867"/>
    <s v="Dana Teague"/>
    <x v="1"/>
    <n v="0.01"/>
    <n v="125.99"/>
    <n v="8.99"/>
    <x v="1"/>
    <x v="3"/>
    <x v="1"/>
    <x v="12"/>
    <s v="Small Box"/>
    <s v="M70"/>
    <n v="0.59"/>
    <s v="United States"/>
    <s v="East"/>
    <x v="31"/>
    <s v="Washington"/>
    <n v="20016"/>
    <x v="105"/>
    <d v="2015-04-18T00:00:00"/>
    <x v="1140"/>
    <n v="2"/>
    <n v="226.88"/>
    <n v="11013"/>
    <n v="125.97999999999999"/>
    <x v="3"/>
  </r>
  <r>
    <n v="2868"/>
    <s v="Eugene Clayton"/>
    <x v="1"/>
    <n v="0.01"/>
    <n v="125.99"/>
    <n v="8.99"/>
    <x v="1"/>
    <x v="3"/>
    <x v="1"/>
    <x v="12"/>
    <s v="Small Box"/>
    <s v="M70"/>
    <n v="0.59"/>
    <s v="United States"/>
    <s v="West"/>
    <x v="4"/>
    <s v="Edmonds"/>
    <n v="98026"/>
    <x v="105"/>
    <d v="2015-04-18T00:00:00"/>
    <x v="1140"/>
    <n v="1"/>
    <n v="113.44"/>
    <n v="85827"/>
    <n v="125.97999999999999"/>
    <x v="2"/>
  </r>
  <r>
    <n v="1889"/>
    <s v="Oscar Bowers"/>
    <x v="2"/>
    <n v="0.09"/>
    <n v="78.8"/>
    <n v="35"/>
    <x v="1"/>
    <x v="2"/>
    <x v="2"/>
    <x v="6"/>
    <s v="Large Box"/>
    <s v="Space Solutions™ Industrial Galvanized Steel Shelving."/>
    <n v="0.83"/>
    <s v="United States"/>
    <s v="East"/>
    <x v="27"/>
    <s v="Kettering"/>
    <n v="45429"/>
    <x v="105"/>
    <d v="2015-04-21T00:00:00"/>
    <x v="1141"/>
    <n v="14"/>
    <n v="1059.3800000000001"/>
    <n v="90631"/>
    <n v="78.709999999999994"/>
    <x v="3"/>
  </r>
  <r>
    <n v="2593"/>
    <s v="Anne Schultz"/>
    <x v="2"/>
    <n v="0.02"/>
    <n v="419.19"/>
    <n v="19.989999999999998"/>
    <x v="1"/>
    <x v="3"/>
    <x v="2"/>
    <x v="6"/>
    <s v="Small Box"/>
    <s v="Smead Adjustable Mobile File Trolley with Lockable Top"/>
    <n v="0.57999999999999996"/>
    <s v="United States"/>
    <s v="South"/>
    <x v="5"/>
    <s v="Athens"/>
    <n v="30605"/>
    <x v="105"/>
    <d v="2015-04-17T00:00:00"/>
    <x v="1142"/>
    <n v="10"/>
    <n v="4354.55"/>
    <n v="87772"/>
    <n v="419.17"/>
    <x v="0"/>
  </r>
  <r>
    <n v="377"/>
    <s v="Sylvia Bush"/>
    <x v="4"/>
    <n v="0.03"/>
    <n v="25.98"/>
    <n v="5.37"/>
    <x v="1"/>
    <x v="1"/>
    <x v="2"/>
    <x v="8"/>
    <s v="Medium Box"/>
    <s v="3M Office Air Cleaner"/>
    <n v="0.5"/>
    <s v="United States"/>
    <s v="Central"/>
    <x v="10"/>
    <s v="Batavia"/>
    <n v="60510"/>
    <x v="105"/>
    <d v="2015-04-17T00:00:00"/>
    <x v="1143"/>
    <n v="17"/>
    <n v="460.87"/>
    <n v="89579"/>
    <n v="25.95"/>
    <x v="1"/>
  </r>
  <r>
    <n v="2004"/>
    <s v="James Dickinson Ball"/>
    <x v="4"/>
    <n v="0.06"/>
    <n v="4.24"/>
    <n v="5.41"/>
    <x v="1"/>
    <x v="2"/>
    <x v="2"/>
    <x v="5"/>
    <s v="Small Box"/>
    <s v="Storex DuraTech Recycled Plastic Frosted Binders"/>
    <n v="0.35"/>
    <s v="United States"/>
    <s v="West"/>
    <x v="24"/>
    <s v="Bozeman"/>
    <n v="59715"/>
    <x v="105"/>
    <d v="2015-04-19T00:00:00"/>
    <x v="1144"/>
    <n v="10"/>
    <n v="45"/>
    <n v="91277"/>
    <n v="4.1800000000000006"/>
    <x v="2"/>
  </r>
  <r>
    <n v="2004"/>
    <s v="James Dickinson Ball"/>
    <x v="4"/>
    <n v="0.04"/>
    <n v="6783.02"/>
    <n v="24.49"/>
    <x v="1"/>
    <x v="2"/>
    <x v="1"/>
    <x v="3"/>
    <s v="Large Box"/>
    <s v="Polycom ViewStation™ ISDN Videoconferencing Unit"/>
    <n v="0.39"/>
    <s v="United States"/>
    <s v="West"/>
    <x v="24"/>
    <s v="Bozeman"/>
    <n v="59715"/>
    <x v="105"/>
    <d v="2015-04-19T00:00:00"/>
    <x v="1145"/>
    <n v="1"/>
    <n v="6569.07"/>
    <n v="91277"/>
    <n v="6782.9800000000005"/>
    <x v="2"/>
  </r>
  <r>
    <n v="507"/>
    <s v="Carol Saunders"/>
    <x v="0"/>
    <n v="0.01"/>
    <n v="55.98"/>
    <n v="4.8600000000000003"/>
    <x v="2"/>
    <x v="3"/>
    <x v="2"/>
    <x v="7"/>
    <s v="Small Box"/>
    <s v="Xerox 1908"/>
    <n v="0.36"/>
    <s v="United States"/>
    <s v="South"/>
    <x v="32"/>
    <s v="Bowling Green"/>
    <n v="42104"/>
    <x v="106"/>
    <d v="2015-04-20T00:00:00"/>
    <x v="1146"/>
    <n v="11"/>
    <n v="646.97"/>
    <n v="87357"/>
    <n v="55.97"/>
    <x v="0"/>
  </r>
  <r>
    <n v="507"/>
    <s v="Carol Saunders"/>
    <x v="0"/>
    <n v="0.04"/>
    <n v="65.989999999999995"/>
    <n v="8.99"/>
    <x v="1"/>
    <x v="3"/>
    <x v="1"/>
    <x v="12"/>
    <s v="Small Box"/>
    <s v="Talkabout T8367"/>
    <n v="0.56000000000000005"/>
    <s v="United States"/>
    <s v="South"/>
    <x v="32"/>
    <s v="Bowling Green"/>
    <n v="42104"/>
    <x v="106"/>
    <d v="2015-04-19T00:00:00"/>
    <x v="1147"/>
    <n v="17"/>
    <n v="946.29"/>
    <n v="87357"/>
    <n v="65.949999999999989"/>
    <x v="0"/>
  </r>
  <r>
    <n v="665"/>
    <s v="Miriam Mueller"/>
    <x v="0"/>
    <n v="0.02"/>
    <n v="130.97999999999999"/>
    <n v="30"/>
    <x v="0"/>
    <x v="3"/>
    <x v="0"/>
    <x v="9"/>
    <s v="Jumbo Drum"/>
    <s v="Office Star - Contemporary Task Swivel chair with 2-way adjustable arms, Plum"/>
    <n v="0.78"/>
    <s v="United States"/>
    <s v="South"/>
    <x v="34"/>
    <s v="Murfreesboro"/>
    <n v="37130"/>
    <x v="106"/>
    <d v="2015-04-19T00:00:00"/>
    <x v="1148"/>
    <n v="6"/>
    <n v="793.39"/>
    <n v="88678"/>
    <n v="130.95999999999998"/>
    <x v="0"/>
  </r>
  <r>
    <n v="1959"/>
    <s v="Bonnie Matthews Rowland"/>
    <x v="2"/>
    <n v="0.02"/>
    <n v="9.99"/>
    <n v="11.59"/>
    <x v="1"/>
    <x v="2"/>
    <x v="2"/>
    <x v="7"/>
    <s v="Small Box"/>
    <s v="Hammermill Color Copier Paper (28Lb. and 96 Bright)"/>
    <n v="0.4"/>
    <s v="United States"/>
    <s v="South"/>
    <x v="12"/>
    <s v="Miami"/>
    <n v="33916"/>
    <x v="106"/>
    <d v="2015-04-27T00:00:00"/>
    <x v="1149"/>
    <n v="43"/>
    <n v="475.42"/>
    <n v="26342"/>
    <n v="9.9700000000000006"/>
    <x v="0"/>
  </r>
  <r>
    <n v="1959"/>
    <s v="Bonnie Matthews Rowland"/>
    <x v="2"/>
    <n v="0.02"/>
    <n v="48.04"/>
    <n v="5.79"/>
    <x v="1"/>
    <x v="2"/>
    <x v="2"/>
    <x v="7"/>
    <s v="Small Box"/>
    <s v="Xerox 1937"/>
    <n v="0.37"/>
    <s v="United States"/>
    <s v="South"/>
    <x v="12"/>
    <s v="Miami"/>
    <n v="33916"/>
    <x v="106"/>
    <d v="2015-04-23T00:00:00"/>
    <x v="1150"/>
    <n v="74"/>
    <n v="3598.82"/>
    <n v="26342"/>
    <n v="48.019999999999996"/>
    <x v="0"/>
  </r>
  <r>
    <n v="1959"/>
    <s v="Bonnie Matthews Rowland"/>
    <x v="2"/>
    <n v="0.04"/>
    <n v="6.68"/>
    <n v="4.91"/>
    <x v="1"/>
    <x v="2"/>
    <x v="2"/>
    <x v="7"/>
    <s v="Small Box"/>
    <s v="Xerox 1986"/>
    <n v="0.37"/>
    <s v="United States"/>
    <s v="South"/>
    <x v="12"/>
    <s v="Miami"/>
    <n v="33916"/>
    <x v="106"/>
    <d v="2015-04-25T00:00:00"/>
    <x v="1151"/>
    <n v="5"/>
    <n v="41.22"/>
    <n v="26342"/>
    <n v="6.64"/>
    <x v="0"/>
  </r>
  <r>
    <n v="1962"/>
    <s v="Sean Burton"/>
    <x v="2"/>
    <n v="0.02"/>
    <n v="48.04"/>
    <n v="5.79"/>
    <x v="1"/>
    <x v="2"/>
    <x v="2"/>
    <x v="7"/>
    <s v="Small Box"/>
    <s v="Xerox 1937"/>
    <n v="0.37"/>
    <s v="United States"/>
    <s v="Central"/>
    <x v="25"/>
    <s v="Saginaw"/>
    <n v="48601"/>
    <x v="106"/>
    <d v="2015-04-23T00:00:00"/>
    <x v="1152"/>
    <n v="18"/>
    <n v="875.39"/>
    <n v="88857"/>
    <n v="48.019999999999996"/>
    <x v="1"/>
  </r>
  <r>
    <n v="1962"/>
    <s v="Sean Burton"/>
    <x v="2"/>
    <n v="0.04"/>
    <n v="6.68"/>
    <n v="4.91"/>
    <x v="1"/>
    <x v="2"/>
    <x v="2"/>
    <x v="7"/>
    <s v="Small Box"/>
    <s v="Xerox 1986"/>
    <n v="0.37"/>
    <s v="United States"/>
    <s v="Central"/>
    <x v="25"/>
    <s v="Saginaw"/>
    <n v="48601"/>
    <x v="106"/>
    <d v="2015-04-25T00:00:00"/>
    <x v="1153"/>
    <n v="1"/>
    <n v="8.24"/>
    <n v="88857"/>
    <n v="6.64"/>
    <x v="1"/>
  </r>
  <r>
    <n v="1826"/>
    <s v="Kate Peck"/>
    <x v="4"/>
    <n v="0.1"/>
    <n v="52.99"/>
    <n v="19.989999999999998"/>
    <x v="2"/>
    <x v="3"/>
    <x v="2"/>
    <x v="6"/>
    <s v="Small Box"/>
    <s v="Gould Plastics 9-Pocket Panel Bin, 18-3/8w x 5-1/4d x 20-1/2h, Black"/>
    <n v="0.81"/>
    <s v="United States"/>
    <s v="Central"/>
    <x v="20"/>
    <s v="Bettendorf"/>
    <n v="52722"/>
    <x v="106"/>
    <d v="2015-04-19T00:00:00"/>
    <x v="1154"/>
    <n v="7"/>
    <n v="337.59"/>
    <n v="86958"/>
    <n v="52.89"/>
    <x v="1"/>
  </r>
  <r>
    <n v="1827"/>
    <s v="Vincent Hale"/>
    <x v="4"/>
    <n v="7.0000000000000007E-2"/>
    <n v="100.98"/>
    <n v="57.38"/>
    <x v="0"/>
    <x v="3"/>
    <x v="0"/>
    <x v="10"/>
    <s v="Jumbo Box"/>
    <s v="Bush Westfield Collection Bookcases, Dark Cherry Finish, Fully Assembled"/>
    <n v="0.78"/>
    <s v="United States"/>
    <s v="Central"/>
    <x v="20"/>
    <s v="Burlington"/>
    <n v="52601"/>
    <x v="106"/>
    <d v="2015-04-21T00:00:00"/>
    <x v="1155"/>
    <n v="2"/>
    <n v="215.32"/>
    <n v="86958"/>
    <n v="100.91000000000001"/>
    <x v="1"/>
  </r>
  <r>
    <n v="1827"/>
    <s v="Vincent Hale"/>
    <x v="4"/>
    <n v="0.03"/>
    <n v="85.99"/>
    <n v="0.99"/>
    <x v="1"/>
    <x v="3"/>
    <x v="1"/>
    <x v="12"/>
    <s v="Wrap Bag"/>
    <s v="Accessory34"/>
    <n v="0.55000000000000004"/>
    <s v="United States"/>
    <s v="Central"/>
    <x v="20"/>
    <s v="Burlington"/>
    <n v="52601"/>
    <x v="106"/>
    <d v="2015-04-20T00:00:00"/>
    <x v="1156"/>
    <n v="5"/>
    <n v="382.85"/>
    <n v="86958"/>
    <n v="85.96"/>
    <x v="1"/>
  </r>
  <r>
    <n v="2097"/>
    <s v="Patsy Shea"/>
    <x v="4"/>
    <n v="0.1"/>
    <n v="300.97000000000003"/>
    <n v="7.18"/>
    <x v="1"/>
    <x v="2"/>
    <x v="1"/>
    <x v="1"/>
    <s v="Small Box"/>
    <s v="Gyration Ultra Professional Cordless Optical Suite"/>
    <n v="0.48"/>
    <s v="United States"/>
    <s v="South"/>
    <x v="23"/>
    <s v="Hilton Head Island"/>
    <n v="29915"/>
    <x v="106"/>
    <d v="2015-04-19T00:00:00"/>
    <x v="1157"/>
    <n v="4"/>
    <n v="1094.33"/>
    <n v="87889"/>
    <n v="300.87"/>
    <x v="0"/>
  </r>
  <r>
    <n v="2098"/>
    <s v="Tracy Dyer"/>
    <x v="4"/>
    <n v="0.06"/>
    <n v="39.89"/>
    <n v="3.04"/>
    <x v="1"/>
    <x v="2"/>
    <x v="0"/>
    <x v="11"/>
    <s v="Wrap Bag"/>
    <s v="Ultra Commercial Grade Dual Valve Door Closer"/>
    <n v="0.53"/>
    <s v="United States"/>
    <s v="South"/>
    <x v="23"/>
    <s v="Mount Pleasant"/>
    <n v="29464"/>
    <x v="106"/>
    <d v="2015-04-20T00:00:00"/>
    <x v="1158"/>
    <n v="10"/>
    <n v="389.97"/>
    <n v="87889"/>
    <n v="39.83"/>
    <x v="0"/>
  </r>
  <r>
    <n v="2655"/>
    <s v="Benjamin Lam"/>
    <x v="4"/>
    <n v="0.09"/>
    <n v="89.99"/>
    <n v="42"/>
    <x v="0"/>
    <x v="1"/>
    <x v="0"/>
    <x v="9"/>
    <s v="Jumbo Drum"/>
    <s v="Global Leather Task Chair, Black"/>
    <n v="0.66"/>
    <s v="United States"/>
    <s v="South"/>
    <x v="5"/>
    <s v="Atlanta"/>
    <n v="30318"/>
    <x v="106"/>
    <d v="2015-04-18T00:00:00"/>
    <x v="1159"/>
    <n v="6"/>
    <n v="511.25"/>
    <n v="86063"/>
    <n v="89.899999999999991"/>
    <x v="0"/>
  </r>
  <r>
    <n v="3155"/>
    <s v="Julian Keith Mayer"/>
    <x v="0"/>
    <n v="0.05"/>
    <n v="159.99"/>
    <n v="5.5"/>
    <x v="1"/>
    <x v="1"/>
    <x v="1"/>
    <x v="1"/>
    <s v="Small Box"/>
    <s v="Gyration RF Keyboard"/>
    <n v="0.49"/>
    <s v="United States"/>
    <s v="South"/>
    <x v="12"/>
    <s v="Sanford"/>
    <n v="32771"/>
    <x v="107"/>
    <d v="2015-04-21T00:00:00"/>
    <x v="1160"/>
    <n v="23"/>
    <n v="3600.65"/>
    <n v="86902"/>
    <n v="159.94"/>
    <x v="0"/>
  </r>
  <r>
    <n v="1836"/>
    <s v="Dwight Albright Huffman"/>
    <x v="1"/>
    <n v="0.01"/>
    <n v="155.99"/>
    <n v="8.99"/>
    <x v="2"/>
    <x v="3"/>
    <x v="1"/>
    <x v="12"/>
    <s v="Small Box"/>
    <s v="CF 688"/>
    <n v="0.57999999999999996"/>
    <s v="United States"/>
    <s v="West"/>
    <x v="8"/>
    <s v="San Francisco"/>
    <n v="94110"/>
    <x v="107"/>
    <d v="2015-04-20T00:00:00"/>
    <x v="1161"/>
    <n v="5"/>
    <n v="675.83"/>
    <n v="86600"/>
    <n v="155.98000000000002"/>
    <x v="2"/>
  </r>
  <r>
    <n v="1837"/>
    <s v="Herbert Williamson"/>
    <x v="1"/>
    <n v="0.01"/>
    <n v="5.98"/>
    <n v="5.46"/>
    <x v="1"/>
    <x v="3"/>
    <x v="2"/>
    <x v="7"/>
    <s v="Small Box"/>
    <s v="Xerox 1983"/>
    <n v="0.36"/>
    <s v="United States"/>
    <s v="West"/>
    <x v="8"/>
    <s v="San Gabriel"/>
    <n v="91776"/>
    <x v="107"/>
    <d v="2015-04-21T00:00:00"/>
    <x v="1162"/>
    <n v="4"/>
    <n v="28"/>
    <n v="86600"/>
    <n v="5.9700000000000006"/>
    <x v="2"/>
  </r>
  <r>
    <n v="2212"/>
    <s v="Stacy Chang"/>
    <x v="1"/>
    <n v="0.09"/>
    <n v="199.99"/>
    <n v="24.49"/>
    <x v="2"/>
    <x v="2"/>
    <x v="1"/>
    <x v="4"/>
    <s v="Large Box"/>
    <s v="Canon PC-428 Personal Copier"/>
    <n v="0.46"/>
    <s v="United States"/>
    <s v="East"/>
    <x v="36"/>
    <s v="Catonsville"/>
    <n v="21228"/>
    <x v="107"/>
    <d v="2015-04-21T00:00:00"/>
    <x v="1163"/>
    <n v="5"/>
    <n v="990.25"/>
    <n v="88029"/>
    <n v="199.9"/>
    <x v="3"/>
  </r>
  <r>
    <n v="152"/>
    <s v="Kent Kerr"/>
    <x v="2"/>
    <n v="0.01"/>
    <n v="79.52"/>
    <n v="48.2"/>
    <x v="1"/>
    <x v="2"/>
    <x v="0"/>
    <x v="11"/>
    <s v="Medium Box"/>
    <s v="Eldon Cleatmat Plus™ Chair Mats for High Pile Carpets"/>
    <n v="0.74"/>
    <s v="United States"/>
    <s v="South"/>
    <x v="34"/>
    <s v="Knoxville"/>
    <n v="37918"/>
    <x v="107"/>
    <d v="2015-04-26T00:00:00"/>
    <x v="1164"/>
    <n v="8"/>
    <n v="667.84"/>
    <n v="89522"/>
    <n v="79.509999999999991"/>
    <x v="0"/>
  </r>
  <r>
    <n v="1933"/>
    <s v="William Crawford"/>
    <x v="2"/>
    <n v="0.06"/>
    <n v="3.58"/>
    <n v="1.63"/>
    <x v="1"/>
    <x v="3"/>
    <x v="2"/>
    <x v="14"/>
    <s v="Wrap Bag"/>
    <s v="OIC Colored Binder Clips, Assorted Sizes"/>
    <n v="0.36"/>
    <s v="United States"/>
    <s v="Central"/>
    <x v="18"/>
    <s v="Garland"/>
    <n v="75043"/>
    <x v="107"/>
    <d v="2015-04-23T00:00:00"/>
    <x v="1165"/>
    <n v="10"/>
    <n v="34.76"/>
    <n v="86687"/>
    <n v="3.52"/>
    <x v="1"/>
  </r>
  <r>
    <n v="1940"/>
    <s v="Eileen McDonald"/>
    <x v="2"/>
    <n v="0"/>
    <n v="78.650000000000006"/>
    <n v="13.99"/>
    <x v="1"/>
    <x v="3"/>
    <x v="2"/>
    <x v="8"/>
    <s v="Medium Box"/>
    <s v="Honeywell Quietcare HEPA Air Cleaner"/>
    <n v="0.52"/>
    <s v="United States"/>
    <s v="West"/>
    <x v="15"/>
    <s v="Draper"/>
    <n v="84020"/>
    <x v="107"/>
    <d v="2015-04-26T00:00:00"/>
    <x v="1166"/>
    <n v="7"/>
    <n v="559.42999999999995"/>
    <n v="88871"/>
    <n v="78.650000000000006"/>
    <x v="2"/>
  </r>
  <r>
    <n v="1940"/>
    <s v="Eileen McDonald"/>
    <x v="2"/>
    <n v="0.08"/>
    <n v="122.99"/>
    <n v="70.2"/>
    <x v="0"/>
    <x v="3"/>
    <x v="0"/>
    <x v="9"/>
    <s v="Jumbo Drum"/>
    <s v="Global High-Back Leather Tilter, Burgundy"/>
    <n v="0.74"/>
    <s v="United States"/>
    <s v="West"/>
    <x v="15"/>
    <s v="Draper"/>
    <n v="84020"/>
    <x v="107"/>
    <d v="2015-04-24T00:00:00"/>
    <x v="1167"/>
    <n v="10"/>
    <n v="1216.52"/>
    <n v="88871"/>
    <n v="122.91"/>
    <x v="2"/>
  </r>
  <r>
    <n v="2066"/>
    <s v="Claudia Webb"/>
    <x v="2"/>
    <n v="0.1"/>
    <n v="4.24"/>
    <n v="5.41"/>
    <x v="1"/>
    <x v="3"/>
    <x v="2"/>
    <x v="5"/>
    <s v="Small Box"/>
    <s v="Storex DuraTech Recycled Plastic Frosted Binders"/>
    <n v="0.35"/>
    <s v="United States"/>
    <s v="South"/>
    <x v="9"/>
    <s v="Indian Trail"/>
    <n v="28079"/>
    <x v="107"/>
    <d v="2015-04-23T00:00:00"/>
    <x v="1168"/>
    <n v="8"/>
    <n v="34.159999999999997"/>
    <n v="85835"/>
    <n v="4.1400000000000006"/>
    <x v="0"/>
  </r>
  <r>
    <n v="2547"/>
    <s v="Edna Freeman"/>
    <x v="2"/>
    <n v="7.0000000000000007E-2"/>
    <n v="6.48"/>
    <n v="9.5399999999999991"/>
    <x v="1"/>
    <x v="0"/>
    <x v="2"/>
    <x v="7"/>
    <s v="Small Box"/>
    <s v="Xerox 1905"/>
    <n v="0.37"/>
    <s v="United States"/>
    <s v="South"/>
    <x v="21"/>
    <s v="Virginia Beach"/>
    <n v="23464"/>
    <x v="107"/>
    <d v="2015-04-19T00:00:00"/>
    <x v="1169"/>
    <n v="1"/>
    <n v="10.86"/>
    <n v="87916"/>
    <n v="6.41"/>
    <x v="0"/>
  </r>
  <r>
    <n v="3380"/>
    <s v="Eva Decker"/>
    <x v="0"/>
    <n v="0.03"/>
    <n v="315.98"/>
    <n v="19.989999999999998"/>
    <x v="1"/>
    <x v="2"/>
    <x v="2"/>
    <x v="5"/>
    <s v="Small Box"/>
    <s v="GBC ProClick™ 150 Presentation Binding System"/>
    <n v="0.38"/>
    <s v="United States"/>
    <s v="South"/>
    <x v="5"/>
    <s v="La Grange"/>
    <n v="30240"/>
    <x v="108"/>
    <d v="2015-04-22T00:00:00"/>
    <x v="1170"/>
    <n v="18"/>
    <n v="5572.18"/>
    <n v="88838"/>
    <n v="315.95000000000005"/>
    <x v="0"/>
  </r>
  <r>
    <n v="3380"/>
    <s v="Eva Decker"/>
    <x v="0"/>
    <n v="0.03"/>
    <n v="63.94"/>
    <n v="14.48"/>
    <x v="1"/>
    <x v="2"/>
    <x v="0"/>
    <x v="11"/>
    <s v="Small Box"/>
    <s v="Howard Miller 16&quot; Diameter Gallery Wall Clock"/>
    <n v="0.46"/>
    <s v="United States"/>
    <s v="South"/>
    <x v="5"/>
    <s v="La Grange"/>
    <n v="30240"/>
    <x v="108"/>
    <d v="2015-04-21T00:00:00"/>
    <x v="1171"/>
    <n v="8"/>
    <n v="522.46"/>
    <n v="88838"/>
    <n v="63.91"/>
    <x v="0"/>
  </r>
  <r>
    <n v="151"/>
    <s v="Geoffrey Zhu"/>
    <x v="1"/>
    <n v="0.09"/>
    <n v="5.98"/>
    <n v="2.5"/>
    <x v="1"/>
    <x v="2"/>
    <x v="2"/>
    <x v="15"/>
    <s v="Small Box"/>
    <s v="Wausau Papers Astrobrights® Colored Envelopes"/>
    <n v="0.36"/>
    <s v="United States"/>
    <s v="South"/>
    <x v="34"/>
    <s v="Kingsport"/>
    <n v="37664"/>
    <x v="108"/>
    <d v="2015-04-22T00:00:00"/>
    <x v="1172"/>
    <n v="5"/>
    <n v="28.11"/>
    <n v="89523"/>
    <n v="5.8900000000000006"/>
    <x v="0"/>
  </r>
  <r>
    <n v="1259"/>
    <s v="Keith Hobbs"/>
    <x v="1"/>
    <n v="0.03"/>
    <n v="3.69"/>
    <n v="2.5"/>
    <x v="2"/>
    <x v="2"/>
    <x v="2"/>
    <x v="15"/>
    <s v="Small Box"/>
    <s v="Colored Envelopes"/>
    <n v="0.39"/>
    <s v="United States"/>
    <s v="South"/>
    <x v="32"/>
    <s v="Danville"/>
    <n v="40422"/>
    <x v="108"/>
    <d v="2015-04-20T00:00:00"/>
    <x v="1173"/>
    <n v="9"/>
    <n v="38.65"/>
    <n v="86534"/>
    <n v="3.66"/>
    <x v="0"/>
  </r>
  <r>
    <n v="2117"/>
    <s v="Jack Hatcher"/>
    <x v="1"/>
    <n v="0.03"/>
    <n v="320.98"/>
    <n v="24.49"/>
    <x v="1"/>
    <x v="2"/>
    <x v="0"/>
    <x v="9"/>
    <s v="Large Box"/>
    <s v="Hon Pagoda™ Stacking Chairs"/>
    <n v="0.55000000000000004"/>
    <s v="United States"/>
    <s v="Central"/>
    <x v="18"/>
    <s v="Greenville"/>
    <n v="75401"/>
    <x v="108"/>
    <d v="2015-04-22T00:00:00"/>
    <x v="1174"/>
    <n v="20"/>
    <n v="6600.63"/>
    <n v="90891"/>
    <n v="320.95000000000005"/>
    <x v="1"/>
  </r>
  <r>
    <n v="2117"/>
    <s v="Jack Hatcher"/>
    <x v="1"/>
    <n v="0.06"/>
    <n v="125.99"/>
    <n v="8.8000000000000007"/>
    <x v="1"/>
    <x v="2"/>
    <x v="1"/>
    <x v="12"/>
    <s v="Small Box"/>
    <s v="StarTAC 6500"/>
    <n v="0.59"/>
    <s v="United States"/>
    <s v="Central"/>
    <x v="18"/>
    <s v="Greenville"/>
    <n v="75401"/>
    <x v="108"/>
    <d v="2015-04-21T00:00:00"/>
    <x v="1175"/>
    <n v="18"/>
    <n v="1811.99"/>
    <n v="90891"/>
    <n v="125.92999999999999"/>
    <x v="1"/>
  </r>
  <r>
    <n v="3084"/>
    <s v="Debbie Hsu"/>
    <x v="1"/>
    <n v="0"/>
    <n v="65.989999999999995"/>
    <n v="5.99"/>
    <x v="2"/>
    <x v="0"/>
    <x v="1"/>
    <x v="12"/>
    <s v="Small Box"/>
    <s v="i1000"/>
    <n v="0.57999999999999996"/>
    <s v="United States"/>
    <s v="West"/>
    <x v="4"/>
    <s v="Lacey"/>
    <n v="98503"/>
    <x v="108"/>
    <d v="2015-04-22T00:00:00"/>
    <x v="1176"/>
    <n v="14"/>
    <n v="798.89"/>
    <n v="89879"/>
    <n v="65.989999999999995"/>
    <x v="2"/>
  </r>
  <r>
    <n v="56"/>
    <s v="Randall Montgomery"/>
    <x v="4"/>
    <n v="0.06"/>
    <n v="3.8"/>
    <n v="1.49"/>
    <x v="1"/>
    <x v="1"/>
    <x v="2"/>
    <x v="5"/>
    <s v="Small Box"/>
    <s v="Durable Pressboard Binders"/>
    <n v="0.38"/>
    <s v="United States"/>
    <s v="East"/>
    <x v="11"/>
    <s v="Tonawanda"/>
    <n v="14150"/>
    <x v="108"/>
    <d v="2015-04-21T00:00:00"/>
    <x v="1177"/>
    <n v="20"/>
    <n v="73.55"/>
    <n v="88075"/>
    <n v="3.7399999999999998"/>
    <x v="3"/>
  </r>
  <r>
    <n v="56"/>
    <s v="Randall Montgomery"/>
    <x v="4"/>
    <n v="0.06"/>
    <n v="1.76"/>
    <n v="0.7"/>
    <x v="1"/>
    <x v="1"/>
    <x v="2"/>
    <x v="2"/>
    <s v="Wrap Bag"/>
    <s v="Newell 310"/>
    <n v="0.56000000000000005"/>
    <s v="United States"/>
    <s v="East"/>
    <x v="11"/>
    <s v="Tonawanda"/>
    <n v="14150"/>
    <x v="108"/>
    <d v="2015-04-21T00:00:00"/>
    <x v="1178"/>
    <n v="17"/>
    <n v="29.57"/>
    <n v="88075"/>
    <n v="1.7"/>
    <x v="3"/>
  </r>
  <r>
    <n v="240"/>
    <s v="Gilbert Scarborough"/>
    <x v="4"/>
    <n v="0.1"/>
    <n v="19.98"/>
    <n v="5.77"/>
    <x v="2"/>
    <x v="0"/>
    <x v="2"/>
    <x v="7"/>
    <s v="Small Box"/>
    <s v="Xerox Blank Computer Paper"/>
    <n v="0.38"/>
    <s v="United States"/>
    <s v="West"/>
    <x v="3"/>
    <s v="Fountain"/>
    <n v="80817"/>
    <x v="108"/>
    <d v="2015-04-20T00:00:00"/>
    <x v="1179"/>
    <n v="3"/>
    <n v="57.41"/>
    <n v="90479"/>
    <n v="19.88"/>
    <x v="2"/>
  </r>
  <r>
    <n v="241"/>
    <s v="Amy Ellis Holder"/>
    <x v="4"/>
    <n v="0.06"/>
    <n v="259.70999999999998"/>
    <n v="66.67"/>
    <x v="0"/>
    <x v="0"/>
    <x v="0"/>
    <x v="0"/>
    <s v="Jumbo Box"/>
    <s v="Bevis Round Bullnose 29&quot; High Table Top"/>
    <n v="0.61"/>
    <s v="United States"/>
    <s v="West"/>
    <x v="3"/>
    <s v="Grand Junction"/>
    <n v="81503"/>
    <x v="108"/>
    <d v="2015-04-21T00:00:00"/>
    <x v="1180"/>
    <n v="11"/>
    <n v="2809.87"/>
    <n v="90479"/>
    <n v="259.64999999999998"/>
    <x v="2"/>
  </r>
  <r>
    <n v="970"/>
    <s v="Lynn Payne"/>
    <x v="4"/>
    <n v="0"/>
    <n v="170.98"/>
    <n v="35.89"/>
    <x v="0"/>
    <x v="1"/>
    <x v="0"/>
    <x v="10"/>
    <s v="Jumbo Box"/>
    <s v="Rush Hierlooms Collection 1&quot; Thick Stackable Bookcases"/>
    <n v="0.66"/>
    <s v="United States"/>
    <s v="South"/>
    <x v="21"/>
    <s v="Rose Hill"/>
    <n v="24281"/>
    <x v="108"/>
    <d v="2015-04-21T00:00:00"/>
    <x v="1181"/>
    <n v="8"/>
    <n v="1452.18"/>
    <n v="86173"/>
    <n v="170.98"/>
    <x v="0"/>
  </r>
  <r>
    <n v="3283"/>
    <s v="William Woodard"/>
    <x v="0"/>
    <n v="0.05"/>
    <n v="363.25"/>
    <n v="19.989999999999998"/>
    <x v="2"/>
    <x v="3"/>
    <x v="2"/>
    <x v="8"/>
    <s v="Small Box"/>
    <s v="Hoover WindTunnel™ Plus Canister Vacuum"/>
    <n v="0.56999999999999995"/>
    <s v="United States"/>
    <s v="South"/>
    <x v="12"/>
    <s v="Kendall"/>
    <n v="33156"/>
    <x v="109"/>
    <d v="2015-04-21T00:00:00"/>
    <x v="1182"/>
    <n v="5"/>
    <n v="1867.04"/>
    <n v="90752"/>
    <n v="363.2"/>
    <x v="0"/>
  </r>
  <r>
    <n v="2038"/>
    <s v="Peter Adams"/>
    <x v="1"/>
    <n v="0.06"/>
    <n v="40.99"/>
    <n v="17.48"/>
    <x v="1"/>
    <x v="0"/>
    <x v="2"/>
    <x v="7"/>
    <s v="Small Box"/>
    <s v="Xerox 1893"/>
    <n v="0.36"/>
    <s v="United States"/>
    <s v="East"/>
    <x v="11"/>
    <s v="Mount Vernon"/>
    <n v="10550"/>
    <x v="109"/>
    <d v="2015-04-21T00:00:00"/>
    <x v="1183"/>
    <n v="7"/>
    <n v="277.12"/>
    <n v="89334"/>
    <n v="40.93"/>
    <x v="3"/>
  </r>
  <r>
    <n v="2260"/>
    <s v="Geoffrey H Wong"/>
    <x v="1"/>
    <n v="0.08"/>
    <n v="4.9800000000000004"/>
    <n v="0.49"/>
    <x v="1"/>
    <x v="3"/>
    <x v="2"/>
    <x v="13"/>
    <s v="Small Box"/>
    <s v="Avery White Multi-Purpose Labels"/>
    <n v="0.39"/>
    <s v="United States"/>
    <s v="South"/>
    <x v="5"/>
    <s v="Rome"/>
    <n v="30161"/>
    <x v="109"/>
    <d v="2015-04-22T00:00:00"/>
    <x v="1184"/>
    <n v="1"/>
    <n v="4.95"/>
    <n v="89602"/>
    <n v="4.9000000000000004"/>
    <x v="0"/>
  </r>
  <r>
    <n v="2260"/>
    <s v="Geoffrey H Wong"/>
    <x v="1"/>
    <n v="0.09"/>
    <n v="119.99"/>
    <n v="14"/>
    <x v="0"/>
    <x v="3"/>
    <x v="1"/>
    <x v="3"/>
    <s v="Jumbo Drum"/>
    <s v="Epson C82 Color Inkjet Printer"/>
    <n v="0.36"/>
    <s v="United States"/>
    <s v="South"/>
    <x v="5"/>
    <s v="Rome"/>
    <n v="30161"/>
    <x v="109"/>
    <d v="2015-04-23T00:00:00"/>
    <x v="1185"/>
    <n v="4"/>
    <n v="461.24"/>
    <n v="89602"/>
    <n v="119.89999999999999"/>
    <x v="0"/>
  </r>
  <r>
    <n v="2964"/>
    <s v="Kathy Hinton"/>
    <x v="1"/>
    <n v="0.06"/>
    <n v="42.98"/>
    <n v="4.62"/>
    <x v="1"/>
    <x v="1"/>
    <x v="2"/>
    <x v="8"/>
    <s v="Small Box"/>
    <s v="Belkin F9M820V08 8 Outlet Surge"/>
    <n v="0.56000000000000005"/>
    <s v="United States"/>
    <s v="East"/>
    <x v="27"/>
    <s v="Mount Vernon"/>
    <n v="43050"/>
    <x v="109"/>
    <d v="2015-04-23T00:00:00"/>
    <x v="1186"/>
    <n v="1"/>
    <n v="47.04"/>
    <n v="88610"/>
    <n v="42.919999999999995"/>
    <x v="3"/>
  </r>
  <r>
    <n v="535"/>
    <s v="Jill Clements"/>
    <x v="2"/>
    <n v="0"/>
    <n v="15.99"/>
    <n v="13.18"/>
    <x v="1"/>
    <x v="3"/>
    <x v="2"/>
    <x v="5"/>
    <s v="Small Box"/>
    <s v="GBC Pre-Punched Binding Paper, Plastic, White, 8-1/2&quot; x 11&quot;"/>
    <n v="0.37"/>
    <s v="United States"/>
    <s v="South"/>
    <x v="21"/>
    <s v="Montclair"/>
    <n v="22025"/>
    <x v="109"/>
    <d v="2015-04-25T00:00:00"/>
    <x v="1187"/>
    <n v="23"/>
    <n v="403.25"/>
    <n v="88511"/>
    <n v="15.99"/>
    <x v="0"/>
  </r>
  <r>
    <n v="2548"/>
    <s v="Wayne Bass"/>
    <x v="2"/>
    <n v="0.05"/>
    <n v="30.98"/>
    <n v="9.18"/>
    <x v="2"/>
    <x v="0"/>
    <x v="2"/>
    <x v="7"/>
    <s v="Small Box"/>
    <s v="Xerox 1951"/>
    <n v="0.4"/>
    <s v="United States"/>
    <s v="West"/>
    <x v="8"/>
    <s v="Los Angeles"/>
    <n v="90068"/>
    <x v="109"/>
    <d v="2015-04-21T00:00:00"/>
    <x v="1188"/>
    <n v="12"/>
    <n v="382.29"/>
    <n v="40997"/>
    <n v="30.93"/>
    <x v="2"/>
  </r>
  <r>
    <n v="2548"/>
    <s v="Wayne Bass"/>
    <x v="2"/>
    <n v="0.05"/>
    <n v="22.99"/>
    <n v="8.99"/>
    <x v="1"/>
    <x v="0"/>
    <x v="2"/>
    <x v="2"/>
    <s v="Small Pack"/>
    <s v="Boston KS Multi-Size Manual Pencil Sharpener"/>
    <n v="0.56999999999999995"/>
    <s v="United States"/>
    <s v="West"/>
    <x v="8"/>
    <s v="Los Angeles"/>
    <n v="90068"/>
    <x v="109"/>
    <d v="2015-04-28T00:00:00"/>
    <x v="1189"/>
    <n v="37"/>
    <n v="881.74"/>
    <n v="40997"/>
    <n v="22.939999999999998"/>
    <x v="2"/>
  </r>
  <r>
    <n v="2548"/>
    <s v="Wayne Bass"/>
    <x v="2"/>
    <n v="0.04"/>
    <n v="212.6"/>
    <n v="110.2"/>
    <x v="0"/>
    <x v="0"/>
    <x v="0"/>
    <x v="0"/>
    <s v="Jumbo Box"/>
    <s v="Bush Advantage Collection® Round Conference Table"/>
    <n v="0.73"/>
    <s v="United States"/>
    <s v="West"/>
    <x v="8"/>
    <s v="Los Angeles"/>
    <n v="90068"/>
    <x v="109"/>
    <d v="2015-04-25T00:00:00"/>
    <x v="1190"/>
    <n v="33"/>
    <n v="7384.18"/>
    <n v="40997"/>
    <n v="212.56"/>
    <x v="2"/>
  </r>
  <r>
    <n v="2549"/>
    <s v="Martha Bowers"/>
    <x v="2"/>
    <n v="0.05"/>
    <n v="30.98"/>
    <n v="9.18"/>
    <x v="2"/>
    <x v="0"/>
    <x v="2"/>
    <x v="7"/>
    <s v="Small Box"/>
    <s v="Xerox 1951"/>
    <n v="0.4"/>
    <s v="United States"/>
    <s v="East"/>
    <x v="27"/>
    <s v="Whitehall"/>
    <n v="43213"/>
    <x v="109"/>
    <d v="2015-04-21T00:00:00"/>
    <x v="1188"/>
    <n v="3"/>
    <n v="95.57"/>
    <n v="88657"/>
    <n v="30.93"/>
    <x v="3"/>
  </r>
  <r>
    <n v="2549"/>
    <s v="Martha Bowers"/>
    <x v="2"/>
    <n v="0.05"/>
    <n v="22.99"/>
    <n v="8.99"/>
    <x v="1"/>
    <x v="0"/>
    <x v="2"/>
    <x v="2"/>
    <s v="Small Pack"/>
    <s v="Boston KS Multi-Size Manual Pencil Sharpener"/>
    <n v="0.56999999999999995"/>
    <s v="United States"/>
    <s v="East"/>
    <x v="27"/>
    <s v="Whitehall"/>
    <n v="43213"/>
    <x v="109"/>
    <d v="2015-04-28T00:00:00"/>
    <x v="1189"/>
    <n v="9"/>
    <n v="214.48"/>
    <n v="88657"/>
    <n v="22.939999999999998"/>
    <x v="3"/>
  </r>
  <r>
    <n v="2549"/>
    <s v="Martha Bowers"/>
    <x v="2"/>
    <n v="0.04"/>
    <n v="212.6"/>
    <n v="110.2"/>
    <x v="0"/>
    <x v="0"/>
    <x v="0"/>
    <x v="0"/>
    <s v="Jumbo Box"/>
    <s v="Bush Advantage Collection® Round Conference Table"/>
    <n v="0.73"/>
    <s v="United States"/>
    <s v="East"/>
    <x v="27"/>
    <s v="Whitehall"/>
    <n v="43213"/>
    <x v="109"/>
    <d v="2015-04-25T00:00:00"/>
    <x v="1190"/>
    <n v="8"/>
    <n v="1790.1"/>
    <n v="88657"/>
    <n v="212.56"/>
    <x v="3"/>
  </r>
  <r>
    <n v="627"/>
    <s v="Scott McKenna"/>
    <x v="4"/>
    <n v="0.02"/>
    <n v="419.19"/>
    <n v="19.989999999999998"/>
    <x v="1"/>
    <x v="3"/>
    <x v="2"/>
    <x v="6"/>
    <s v="Small Box"/>
    <s v="Smead Adjustable Mobile File Trolley with Lockable Top"/>
    <n v="0.57999999999999996"/>
    <s v="United States"/>
    <s v="East"/>
    <x v="27"/>
    <s v="Steubenville"/>
    <n v="43952"/>
    <x v="109"/>
    <d v="2015-04-22T00:00:00"/>
    <x v="1191"/>
    <n v="22"/>
    <n v="9580"/>
    <n v="90469"/>
    <n v="419.17"/>
    <x v="3"/>
  </r>
  <r>
    <n v="2668"/>
    <s v="Carlos Hanson"/>
    <x v="3"/>
    <n v="0.06"/>
    <n v="3.93"/>
    <n v="0.99"/>
    <x v="1"/>
    <x v="2"/>
    <x v="2"/>
    <x v="14"/>
    <s v="Wrap Bag"/>
    <s v="Staples Vinyl Coated Paper Clips"/>
    <n v="0.39"/>
    <s v="United States"/>
    <s v="Central"/>
    <x v="46"/>
    <s v="Rapid City"/>
    <n v="57701"/>
    <x v="109"/>
    <d v="2015-04-23T00:00:00"/>
    <x v="1192"/>
    <n v="6"/>
    <n v="24.18"/>
    <n v="87832"/>
    <n v="3.87"/>
    <x v="1"/>
  </r>
  <r>
    <n v="2932"/>
    <s v="Phyllis Hull"/>
    <x v="1"/>
    <n v="0.01"/>
    <n v="35.44"/>
    <n v="19.989999999999998"/>
    <x v="1"/>
    <x v="0"/>
    <x v="2"/>
    <x v="7"/>
    <s v="Small Box"/>
    <s v="Xerox 1880"/>
    <n v="0.38"/>
    <s v="United States"/>
    <s v="East"/>
    <x v="22"/>
    <s v="Stratford"/>
    <n v="6614"/>
    <x v="110"/>
    <d v="2015-04-23T00:00:00"/>
    <x v="1193"/>
    <n v="1"/>
    <n v="55.43"/>
    <n v="87620"/>
    <n v="35.43"/>
    <x v="3"/>
  </r>
  <r>
    <n v="2938"/>
    <s v="Laurie Case Daniel"/>
    <x v="1"/>
    <n v="0.03"/>
    <n v="47.9"/>
    <n v="5.86"/>
    <x v="1"/>
    <x v="0"/>
    <x v="2"/>
    <x v="7"/>
    <s v="Small Box"/>
    <s v="Xerox 1938"/>
    <n v="0.37"/>
    <s v="United States"/>
    <s v="East"/>
    <x v="35"/>
    <s v="Stoneham"/>
    <n v="2180"/>
    <x v="110"/>
    <d v="2015-04-25T00:00:00"/>
    <x v="1194"/>
    <n v="20"/>
    <n v="931.87"/>
    <n v="87620"/>
    <n v="47.87"/>
    <x v="3"/>
  </r>
  <r>
    <n v="666"/>
    <s v="Emily Sims"/>
    <x v="2"/>
    <n v="0.02"/>
    <n v="4.57"/>
    <n v="5.42"/>
    <x v="1"/>
    <x v="3"/>
    <x v="2"/>
    <x v="5"/>
    <s v="Small Box"/>
    <s v="Newell® 3-Hole Punched Plastic Slotted Magazine Holders for Binders"/>
    <n v="0.37"/>
    <s v="United States"/>
    <s v="South"/>
    <x v="34"/>
    <s v="Nashville"/>
    <n v="37211"/>
    <x v="110"/>
    <d v="2015-04-26T00:00:00"/>
    <x v="1195"/>
    <n v="11"/>
    <n v="54.04"/>
    <n v="88679"/>
    <n v="4.5500000000000007"/>
    <x v="0"/>
  </r>
  <r>
    <n v="667"/>
    <s v="Allison Kirby"/>
    <x v="2"/>
    <n v="0.02"/>
    <n v="4.57"/>
    <n v="5.42"/>
    <x v="1"/>
    <x v="3"/>
    <x v="2"/>
    <x v="5"/>
    <s v="Small Box"/>
    <s v="Newell® 3-Hole Punched Plastic Slotted Magazine Holders for Binders"/>
    <n v="0.37"/>
    <s v="United States"/>
    <s v="Central"/>
    <x v="18"/>
    <s v="Dallas"/>
    <n v="75203"/>
    <x v="110"/>
    <d v="2015-04-26T00:00:00"/>
    <x v="1196"/>
    <n v="45"/>
    <n v="221.06"/>
    <n v="48257"/>
    <n v="4.5500000000000007"/>
    <x v="1"/>
  </r>
  <r>
    <n v="1777"/>
    <s v="Miriam Greenberg"/>
    <x v="2"/>
    <n v="7.0000000000000007E-2"/>
    <n v="5.43"/>
    <n v="0.95"/>
    <x v="1"/>
    <x v="1"/>
    <x v="2"/>
    <x v="7"/>
    <s v="Wrap Bag"/>
    <s v="Wirebound Message Book, 4 per Page"/>
    <n v="0.36"/>
    <s v="United States"/>
    <s v="Central"/>
    <x v="2"/>
    <s v="Valparaiso"/>
    <n v="46383"/>
    <x v="110"/>
    <d v="2015-04-26T00:00:00"/>
    <x v="1197"/>
    <n v="7"/>
    <n v="38.409999999999997"/>
    <n v="89939"/>
    <n v="5.3599999999999994"/>
    <x v="1"/>
  </r>
  <r>
    <n v="678"/>
    <s v="Edward McKenzie"/>
    <x v="4"/>
    <n v="0.04"/>
    <n v="15.42"/>
    <n v="10.68"/>
    <x v="2"/>
    <x v="3"/>
    <x v="2"/>
    <x v="6"/>
    <s v="Small Box"/>
    <s v="Decoflex Hanging Personal Folder File, Blue"/>
    <n v="0.57999999999999996"/>
    <s v="United States"/>
    <s v="South"/>
    <x v="21"/>
    <s v="Rose Hill"/>
    <n v="24281"/>
    <x v="110"/>
    <d v="2015-04-23T00:00:00"/>
    <x v="1198"/>
    <n v="5"/>
    <n v="81.14"/>
    <n v="88889"/>
    <n v="15.38"/>
    <x v="0"/>
  </r>
  <r>
    <n v="2760"/>
    <s v="Evan Adkins"/>
    <x v="4"/>
    <n v="0.08"/>
    <n v="22.01"/>
    <n v="5.53"/>
    <x v="1"/>
    <x v="3"/>
    <x v="2"/>
    <x v="2"/>
    <s v="Small Pack"/>
    <s v="Boston 16801 Nautilus™ Battery Pencil Sharpener"/>
    <n v="0.59"/>
    <s v="United States"/>
    <s v="East"/>
    <x v="22"/>
    <s v="Waterbury"/>
    <n v="6708"/>
    <x v="110"/>
    <d v="2015-04-24T00:00:00"/>
    <x v="1199"/>
    <n v="11"/>
    <n v="241.97"/>
    <n v="90724"/>
    <n v="21.930000000000003"/>
    <x v="3"/>
  </r>
  <r>
    <n v="2764"/>
    <s v="Arnold Johnson"/>
    <x v="4"/>
    <n v="0.02"/>
    <n v="29.74"/>
    <n v="6.64"/>
    <x v="1"/>
    <x v="3"/>
    <x v="2"/>
    <x v="6"/>
    <s v="Small Box"/>
    <s v="Acco Perma® 2700 Stacking Storage Drawers"/>
    <n v="0.7"/>
    <s v="United States"/>
    <s v="East"/>
    <x v="33"/>
    <s v="Hackensack"/>
    <n v="7601"/>
    <x v="110"/>
    <d v="2015-04-22T00:00:00"/>
    <x v="1200"/>
    <n v="4"/>
    <n v="120.81"/>
    <n v="90724"/>
    <n v="29.72"/>
    <x v="3"/>
  </r>
  <r>
    <n v="2737"/>
    <s v="Rachel Bates"/>
    <x v="3"/>
    <n v="0.05"/>
    <n v="100.98"/>
    <n v="7.18"/>
    <x v="1"/>
    <x v="0"/>
    <x v="1"/>
    <x v="1"/>
    <s v="Small Box"/>
    <s v="Logitech Cordless Elite Duo"/>
    <n v="0.4"/>
    <s v="United States"/>
    <s v="East"/>
    <x v="42"/>
    <s v="Rutland"/>
    <n v="5701"/>
    <x v="110"/>
    <d v="2015-04-24T00:00:00"/>
    <x v="1201"/>
    <n v="8"/>
    <n v="821.17"/>
    <n v="89018"/>
    <n v="100.93"/>
    <x v="3"/>
  </r>
  <r>
    <n v="2114"/>
    <s v="Paige Mason"/>
    <x v="0"/>
    <n v="0.08"/>
    <n v="2.89"/>
    <n v="0.49"/>
    <x v="1"/>
    <x v="3"/>
    <x v="2"/>
    <x v="13"/>
    <s v="Small Box"/>
    <s v="*Staples* Packaging Labels"/>
    <n v="0.38"/>
    <s v="United States"/>
    <s v="South"/>
    <x v="21"/>
    <s v="Norfolk"/>
    <n v="23518"/>
    <x v="111"/>
    <d v="2015-04-23T00:00:00"/>
    <x v="1202"/>
    <n v="1"/>
    <n v="3.07"/>
    <n v="88404"/>
    <n v="2.81"/>
    <x v="0"/>
  </r>
  <r>
    <n v="1253"/>
    <s v="Vickie Coates"/>
    <x v="2"/>
    <n v="0.02"/>
    <n v="46.89"/>
    <n v="5.0999999999999996"/>
    <x v="1"/>
    <x v="2"/>
    <x v="2"/>
    <x v="8"/>
    <s v="Medium Box"/>
    <s v="Bionaire Personal Warm Mist Humidifier/Vaporizer"/>
    <n v="0.46"/>
    <s v="United States"/>
    <s v="Central"/>
    <x v="18"/>
    <s v="Cedar Park"/>
    <n v="78613"/>
    <x v="111"/>
    <d v="2015-04-23T00:00:00"/>
    <x v="1203"/>
    <n v="13"/>
    <n v="610.65"/>
    <n v="89981"/>
    <n v="46.87"/>
    <x v="1"/>
  </r>
  <r>
    <n v="1253"/>
    <s v="Vickie Coates"/>
    <x v="2"/>
    <n v="0.05"/>
    <n v="140.97999999999999"/>
    <n v="36.090000000000003"/>
    <x v="0"/>
    <x v="2"/>
    <x v="0"/>
    <x v="10"/>
    <s v="Jumbo Box"/>
    <s v="Sauder Forest Hills Library, Woodland Oak Finish"/>
    <n v="0.77"/>
    <s v="United States"/>
    <s v="Central"/>
    <x v="18"/>
    <s v="Cedar Park"/>
    <n v="78613"/>
    <x v="111"/>
    <d v="2015-04-25T00:00:00"/>
    <x v="1204"/>
    <n v="5"/>
    <n v="699.24"/>
    <n v="89981"/>
    <n v="140.92999999999998"/>
    <x v="1"/>
  </r>
  <r>
    <n v="1253"/>
    <s v="Vickie Coates"/>
    <x v="2"/>
    <n v="0.1"/>
    <n v="212.6"/>
    <n v="110.2"/>
    <x v="0"/>
    <x v="2"/>
    <x v="0"/>
    <x v="0"/>
    <s v="Jumbo Box"/>
    <s v="Bush Advantage Collection® Round Conference Table"/>
    <n v="0.73"/>
    <s v="United States"/>
    <s v="Central"/>
    <x v="18"/>
    <s v="Cedar Park"/>
    <n v="78613"/>
    <x v="111"/>
    <d v="2015-04-25T00:00:00"/>
    <x v="1205"/>
    <n v="12"/>
    <n v="2346.0300000000002"/>
    <n v="89981"/>
    <n v="212.5"/>
    <x v="1"/>
  </r>
  <r>
    <n v="146"/>
    <s v="Yvonne Fox"/>
    <x v="4"/>
    <n v="0.06"/>
    <n v="180.98"/>
    <n v="26.2"/>
    <x v="0"/>
    <x v="3"/>
    <x v="0"/>
    <x v="9"/>
    <s v="Jumbo Drum"/>
    <s v="Global Ergonomic Managers Chair"/>
    <n v="0.59"/>
    <s v="United States"/>
    <s v="Central"/>
    <x v="18"/>
    <s v="Watauga"/>
    <n v="76148"/>
    <x v="111"/>
    <d v="2015-04-24T00:00:00"/>
    <x v="1206"/>
    <n v="5"/>
    <n v="929.57"/>
    <n v="91090"/>
    <n v="180.92"/>
    <x v="1"/>
  </r>
  <r>
    <n v="699"/>
    <s v="Jenny Gold"/>
    <x v="4"/>
    <n v="0.03"/>
    <n v="5.28"/>
    <n v="5.61"/>
    <x v="1"/>
    <x v="1"/>
    <x v="2"/>
    <x v="7"/>
    <s v="Small Box"/>
    <s v="Xerox 1954"/>
    <n v="0.4"/>
    <s v="United States"/>
    <s v="West"/>
    <x v="8"/>
    <s v="Los Angeles"/>
    <n v="90041"/>
    <x v="111"/>
    <d v="2015-04-24T00:00:00"/>
    <x v="1207"/>
    <n v="5"/>
    <n v="32.5"/>
    <n v="44517"/>
    <n v="5.25"/>
    <x v="2"/>
  </r>
  <r>
    <n v="702"/>
    <s v="Kelly O'Connor"/>
    <x v="4"/>
    <n v="0.03"/>
    <n v="5.28"/>
    <n v="5.61"/>
    <x v="1"/>
    <x v="1"/>
    <x v="2"/>
    <x v="7"/>
    <s v="Small Box"/>
    <s v="Xerox 1954"/>
    <n v="0.4"/>
    <s v="United States"/>
    <s v="West"/>
    <x v="8"/>
    <s v="Santa Rosa"/>
    <n v="95404"/>
    <x v="111"/>
    <d v="2015-04-24T00:00:00"/>
    <x v="1207"/>
    <n v="1"/>
    <n v="6.5"/>
    <n v="87977"/>
    <n v="5.25"/>
    <x v="2"/>
  </r>
  <r>
    <n v="1304"/>
    <s v="Sherri McIntosh"/>
    <x v="4"/>
    <n v="0.08"/>
    <n v="2.88"/>
    <n v="0.5"/>
    <x v="1"/>
    <x v="1"/>
    <x v="2"/>
    <x v="13"/>
    <s v="Small Box"/>
    <s v="Avery 507"/>
    <n v="0.39"/>
    <s v="United States"/>
    <s v="West"/>
    <x v="15"/>
    <s v="West Jordan"/>
    <n v="84084"/>
    <x v="111"/>
    <d v="2015-04-24T00:00:00"/>
    <x v="1208"/>
    <n v="3"/>
    <n v="8.74"/>
    <n v="87004"/>
    <n v="2.8"/>
    <x v="2"/>
  </r>
  <r>
    <n v="483"/>
    <s v="Edgar McKenzie"/>
    <x v="3"/>
    <n v="0.06"/>
    <n v="3.36"/>
    <n v="6.27"/>
    <x v="1"/>
    <x v="3"/>
    <x v="2"/>
    <x v="5"/>
    <s v="Small Box"/>
    <s v="Cardinal Poly Pocket Divider Pockets for Ring Binders"/>
    <n v="0.4"/>
    <s v="United States"/>
    <s v="Central"/>
    <x v="10"/>
    <s v="Oswego"/>
    <n v="60543"/>
    <x v="111"/>
    <d v="2015-04-24T00:00:00"/>
    <x v="1209"/>
    <n v="2"/>
    <n v="8.82"/>
    <n v="90354"/>
    <n v="3.3"/>
    <x v="1"/>
  </r>
  <r>
    <n v="483"/>
    <s v="Edgar McKenzie"/>
    <x v="3"/>
    <n v="7.0000000000000007E-2"/>
    <n v="699.99"/>
    <n v="24.49"/>
    <x v="1"/>
    <x v="3"/>
    <x v="1"/>
    <x v="4"/>
    <s v="Large Box"/>
    <s v="Canon PC1060 Personal Laser Copier"/>
    <n v="0.41"/>
    <s v="United States"/>
    <s v="Central"/>
    <x v="10"/>
    <s v="Oswego"/>
    <n v="60543"/>
    <x v="111"/>
    <d v="2015-04-25T00:00:00"/>
    <x v="1210"/>
    <n v="9"/>
    <n v="5976.09"/>
    <n v="90354"/>
    <n v="699.92"/>
    <x v="1"/>
  </r>
  <r>
    <n v="1257"/>
    <s v="Ryan Foster"/>
    <x v="0"/>
    <n v="0.04"/>
    <n v="2.52"/>
    <n v="1.92"/>
    <x v="1"/>
    <x v="2"/>
    <x v="2"/>
    <x v="16"/>
    <s v="Wrap Bag"/>
    <s v="Letter Slitter"/>
    <n v="0.82"/>
    <s v="United States"/>
    <s v="West"/>
    <x v="3"/>
    <s v="Aurora"/>
    <n v="80013"/>
    <x v="112"/>
    <d v="2015-04-24T00:00:00"/>
    <x v="1211"/>
    <n v="1"/>
    <n v="3.13"/>
    <n v="86536"/>
    <n v="2.48"/>
    <x v="2"/>
  </r>
  <r>
    <n v="3325"/>
    <s v="Diane Barr"/>
    <x v="0"/>
    <n v="7.0000000000000007E-2"/>
    <n v="5.58"/>
    <n v="1.99"/>
    <x v="1"/>
    <x v="1"/>
    <x v="2"/>
    <x v="2"/>
    <s v="Wrap Bag"/>
    <s v="DIXON Ticonderoga® Erasable Checking Pencils"/>
    <n v="0.46"/>
    <s v="United States"/>
    <s v="West"/>
    <x v="14"/>
    <s v="Coos Bay"/>
    <n v="97420"/>
    <x v="112"/>
    <d v="2015-04-26T00:00:00"/>
    <x v="1212"/>
    <n v="23"/>
    <n v="121.46"/>
    <n v="90987"/>
    <n v="5.51"/>
    <x v="2"/>
  </r>
  <r>
    <n v="1085"/>
    <s v="Ted Dunlap"/>
    <x v="1"/>
    <n v="0.04"/>
    <n v="9.06"/>
    <n v="9.86"/>
    <x v="1"/>
    <x v="2"/>
    <x v="2"/>
    <x v="7"/>
    <s v="Small Box"/>
    <s v="Southworth 25% Cotton Linen-Finish Paper &amp; Envelopes"/>
    <n v="0.4"/>
    <s v="United States"/>
    <s v="East"/>
    <x v="11"/>
    <s v="Deer Park"/>
    <n v="11729"/>
    <x v="112"/>
    <d v="2015-04-25T00:00:00"/>
    <x v="1213"/>
    <n v="3"/>
    <n v="30.87"/>
    <n v="86123"/>
    <n v="9.0200000000000014"/>
    <x v="3"/>
  </r>
  <r>
    <n v="1086"/>
    <s v="Leon Peele"/>
    <x v="1"/>
    <n v="0.04"/>
    <n v="14.27"/>
    <n v="7.27"/>
    <x v="1"/>
    <x v="2"/>
    <x v="2"/>
    <x v="5"/>
    <s v="Small Box"/>
    <s v="GBC Laser Imprintable Binding System Covers, Desert Sand"/>
    <n v="0.38"/>
    <s v="United States"/>
    <s v="East"/>
    <x v="11"/>
    <s v="Dix Hills"/>
    <n v="11746"/>
    <x v="112"/>
    <d v="2015-04-25T00:00:00"/>
    <x v="1214"/>
    <n v="3"/>
    <n v="45.24"/>
    <n v="86123"/>
    <n v="14.23"/>
    <x v="3"/>
  </r>
  <r>
    <n v="1670"/>
    <s v="Carolyn Bowling"/>
    <x v="2"/>
    <n v="0.03"/>
    <n v="35.409999999999997"/>
    <n v="1.99"/>
    <x v="1"/>
    <x v="0"/>
    <x v="1"/>
    <x v="1"/>
    <s v="Small Pack"/>
    <s v="Imation DVD-RAM discs"/>
    <n v="0.43"/>
    <s v="United States"/>
    <s v="South"/>
    <x v="21"/>
    <s v="Blacksburg"/>
    <n v="24060"/>
    <x v="112"/>
    <d v="2015-04-26T00:00:00"/>
    <x v="1215"/>
    <n v="10"/>
    <n v="367.52"/>
    <n v="86722"/>
    <n v="35.379999999999995"/>
    <x v="0"/>
  </r>
  <r>
    <n v="1670"/>
    <s v="Carolyn Bowling"/>
    <x v="2"/>
    <n v="0"/>
    <n v="142.86000000000001"/>
    <n v="19.989999999999998"/>
    <x v="1"/>
    <x v="0"/>
    <x v="2"/>
    <x v="6"/>
    <s v="Small Box"/>
    <s v="Letter Size Cart"/>
    <n v="0.56000000000000005"/>
    <s v="United States"/>
    <s v="South"/>
    <x v="21"/>
    <s v="Blacksburg"/>
    <n v="24060"/>
    <x v="112"/>
    <d v="2015-05-03T00:00:00"/>
    <x v="1216"/>
    <n v="11"/>
    <n v="1576.35"/>
    <n v="86722"/>
    <n v="142.86000000000001"/>
    <x v="0"/>
  </r>
  <r>
    <n v="1391"/>
    <s v="Carolyn Greer"/>
    <x v="3"/>
    <n v="0"/>
    <n v="2.88"/>
    <n v="0.7"/>
    <x v="2"/>
    <x v="1"/>
    <x v="2"/>
    <x v="2"/>
    <s v="Wrap Bag"/>
    <s v="Newell 340"/>
    <n v="0.56000000000000005"/>
    <s v="United States"/>
    <s v="West"/>
    <x v="8"/>
    <s v="Sunnyvale"/>
    <n v="94086"/>
    <x v="112"/>
    <d v="2015-04-24T00:00:00"/>
    <x v="1217"/>
    <n v="1"/>
    <n v="7.96"/>
    <n v="88727"/>
    <n v="2.88"/>
    <x v="2"/>
  </r>
  <r>
    <n v="2570"/>
    <s v="Yvonne Stephens"/>
    <x v="0"/>
    <n v="0"/>
    <n v="4.37"/>
    <n v="5.15"/>
    <x v="1"/>
    <x v="1"/>
    <x v="2"/>
    <x v="8"/>
    <s v="Small Box"/>
    <s v="Eureka Sanitaire ® Multi-Pro Heavy-Duty Upright, Disposable Bags"/>
    <n v="0.59"/>
    <s v="United States"/>
    <s v="West"/>
    <x v="8"/>
    <s v="Davis"/>
    <n v="95616"/>
    <x v="113"/>
    <d v="2015-04-27T00:00:00"/>
    <x v="1218"/>
    <n v="19"/>
    <n v="87.85"/>
    <n v="90327"/>
    <n v="4.37"/>
    <x v="2"/>
  </r>
  <r>
    <n v="2570"/>
    <s v="Yvonne Stephens"/>
    <x v="0"/>
    <n v="0.01"/>
    <n v="500.98"/>
    <n v="56"/>
    <x v="0"/>
    <x v="1"/>
    <x v="0"/>
    <x v="9"/>
    <s v="Jumbo Drum"/>
    <s v="Global Troy™ Executive Leather Low-Back Tilter"/>
    <n v="0.6"/>
    <s v="United States"/>
    <s v="West"/>
    <x v="8"/>
    <s v="Davis"/>
    <n v="95616"/>
    <x v="113"/>
    <d v="2015-04-26T00:00:00"/>
    <x v="1219"/>
    <n v="14"/>
    <n v="7429.63"/>
    <n v="90327"/>
    <n v="500.97"/>
    <x v="2"/>
  </r>
  <r>
    <n v="2570"/>
    <s v="Yvonne Stephens"/>
    <x v="0"/>
    <n v="0.02"/>
    <n v="12.58"/>
    <n v="5.16"/>
    <x v="1"/>
    <x v="1"/>
    <x v="0"/>
    <x v="11"/>
    <s v="Small Box"/>
    <s v="DAX Copper Panel Document Frame, 5 x 7 Size"/>
    <n v="0.43"/>
    <s v="United States"/>
    <s v="West"/>
    <x v="8"/>
    <s v="Davis"/>
    <n v="95616"/>
    <x v="113"/>
    <d v="2015-04-25T00:00:00"/>
    <x v="1220"/>
    <n v="18"/>
    <n v="224.29"/>
    <n v="90327"/>
    <n v="12.56"/>
    <x v="2"/>
  </r>
  <r>
    <n v="2570"/>
    <s v="Yvonne Stephens"/>
    <x v="0"/>
    <n v="0.1"/>
    <n v="7.7"/>
    <n v="3.68"/>
    <x v="1"/>
    <x v="1"/>
    <x v="0"/>
    <x v="11"/>
    <s v="Wrap Bag"/>
    <s v="Deflect-O® Glasstique™ Clear Desk Accessories"/>
    <n v="0.52"/>
    <s v="United States"/>
    <s v="West"/>
    <x v="8"/>
    <s v="Davis"/>
    <n v="95616"/>
    <x v="113"/>
    <d v="2015-04-26T00:00:00"/>
    <x v="1221"/>
    <n v="7"/>
    <n v="51.2"/>
    <n v="90327"/>
    <n v="7.6000000000000005"/>
    <x v="2"/>
  </r>
  <r>
    <n v="2571"/>
    <s v="Rosemary O'Brien"/>
    <x v="0"/>
    <n v="0.01"/>
    <n v="500.98"/>
    <n v="56"/>
    <x v="0"/>
    <x v="1"/>
    <x v="0"/>
    <x v="9"/>
    <s v="Jumbo Drum"/>
    <s v="Global Troy™ Executive Leather Low-Back Tilter"/>
    <n v="0.6"/>
    <s v="United States"/>
    <s v="East"/>
    <x v="11"/>
    <s v="New York City"/>
    <n v="10165"/>
    <x v="113"/>
    <d v="2015-04-26T00:00:00"/>
    <x v="1222"/>
    <n v="56"/>
    <n v="29718.53"/>
    <n v="50656"/>
    <n v="500.97"/>
    <x v="3"/>
  </r>
  <r>
    <n v="2571"/>
    <s v="Rosemary O'Brien"/>
    <x v="0"/>
    <n v="0.1"/>
    <n v="7.7"/>
    <n v="3.68"/>
    <x v="1"/>
    <x v="1"/>
    <x v="0"/>
    <x v="11"/>
    <s v="Wrap Bag"/>
    <s v="Deflect-O® Glasstique™ Clear Desk Accessories"/>
    <n v="0.52"/>
    <s v="United States"/>
    <s v="East"/>
    <x v="11"/>
    <s v="New York City"/>
    <n v="10165"/>
    <x v="113"/>
    <d v="2015-04-26T00:00:00"/>
    <x v="1223"/>
    <n v="27"/>
    <n v="197.48"/>
    <n v="50656"/>
    <n v="7.6000000000000005"/>
    <x v="3"/>
  </r>
  <r>
    <n v="3379"/>
    <s v="Annette McIntyre"/>
    <x v="0"/>
    <n v="0.05"/>
    <n v="3.14"/>
    <n v="1.92"/>
    <x v="2"/>
    <x v="2"/>
    <x v="2"/>
    <x v="16"/>
    <s v="Wrap Bag"/>
    <s v="Serrated Blade or Curved Handle Hand Letter Openers"/>
    <n v="0.84"/>
    <s v="United States"/>
    <s v="South"/>
    <x v="5"/>
    <s v="Kennesaw"/>
    <n v="30144"/>
    <x v="113"/>
    <d v="2015-04-26T00:00:00"/>
    <x v="1224"/>
    <n v="18"/>
    <n v="59.22"/>
    <n v="88839"/>
    <n v="3.0900000000000003"/>
    <x v="0"/>
  </r>
  <r>
    <n v="731"/>
    <s v="June Herbert"/>
    <x v="1"/>
    <n v="0.09"/>
    <n v="101.41"/>
    <n v="35"/>
    <x v="1"/>
    <x v="1"/>
    <x v="2"/>
    <x v="6"/>
    <s v="Large Box"/>
    <s v="Tennsco Regal Shelving Units"/>
    <n v="0.82"/>
    <s v="United States"/>
    <s v="East"/>
    <x v="35"/>
    <s v="Burlington"/>
    <n v="1803"/>
    <x v="114"/>
    <d v="2015-04-27T00:00:00"/>
    <x v="1225"/>
    <n v="12"/>
    <n v="1178.32"/>
    <n v="90362"/>
    <n v="101.32"/>
    <x v="3"/>
  </r>
  <r>
    <n v="1893"/>
    <s v="Melanie Burgess"/>
    <x v="2"/>
    <n v="0.03"/>
    <n v="180.98"/>
    <n v="26.2"/>
    <x v="0"/>
    <x v="1"/>
    <x v="0"/>
    <x v="9"/>
    <s v="Jumbo Drum"/>
    <s v="Global Ergonomic Managers Chair"/>
    <n v="0.59"/>
    <s v="United States"/>
    <s v="Central"/>
    <x v="6"/>
    <s v="Webster Groves"/>
    <n v="63119"/>
    <x v="114"/>
    <d v="2015-04-30T00:00:00"/>
    <x v="1226"/>
    <n v="5"/>
    <n v="928.92"/>
    <n v="91262"/>
    <n v="180.95"/>
    <x v="1"/>
  </r>
  <r>
    <n v="2491"/>
    <s v="Sean N Boyer"/>
    <x v="2"/>
    <n v="0.06"/>
    <n v="4.28"/>
    <n v="0.94"/>
    <x v="1"/>
    <x v="1"/>
    <x v="2"/>
    <x v="2"/>
    <s v="Wrap Bag"/>
    <s v="Newell 336"/>
    <n v="0.56000000000000005"/>
    <s v="United States"/>
    <s v="West"/>
    <x v="8"/>
    <s v="Los Angeles"/>
    <n v="90045"/>
    <x v="114"/>
    <d v="2015-04-28T00:00:00"/>
    <x v="1227"/>
    <n v="9"/>
    <n v="38.96"/>
    <n v="11712"/>
    <n v="4.2200000000000006"/>
    <x v="2"/>
  </r>
  <r>
    <n v="2495"/>
    <s v="Maria Block"/>
    <x v="2"/>
    <n v="0.06"/>
    <n v="4.28"/>
    <n v="0.94"/>
    <x v="1"/>
    <x v="1"/>
    <x v="2"/>
    <x v="2"/>
    <s v="Wrap Bag"/>
    <s v="Newell 336"/>
    <n v="0.56000000000000005"/>
    <s v="United States"/>
    <s v="West"/>
    <x v="45"/>
    <s v="Rock Springs"/>
    <n v="82901"/>
    <x v="114"/>
    <d v="2015-04-28T00:00:00"/>
    <x v="1227"/>
    <n v="2"/>
    <n v="8.66"/>
    <n v="86885"/>
    <n v="4.2200000000000006"/>
    <x v="2"/>
  </r>
  <r>
    <n v="2489"/>
    <s v="Craig Liu"/>
    <x v="4"/>
    <n v="0.04"/>
    <n v="419.19"/>
    <n v="19.989999999999998"/>
    <x v="1"/>
    <x v="2"/>
    <x v="2"/>
    <x v="6"/>
    <s v="Small Box"/>
    <s v="Smead Adjustable Mobile File Trolley with Lockable Top"/>
    <n v="0.57999999999999996"/>
    <s v="United States"/>
    <s v="West"/>
    <x v="8"/>
    <s v="Concord"/>
    <n v="94521"/>
    <x v="114"/>
    <d v="2015-04-27T00:00:00"/>
    <x v="1228"/>
    <n v="5"/>
    <n v="2012.11"/>
    <n v="86885"/>
    <n v="419.15"/>
    <x v="2"/>
  </r>
  <r>
    <n v="2491"/>
    <s v="Sean N Boyer"/>
    <x v="4"/>
    <n v="0.04"/>
    <n v="419.19"/>
    <n v="19.989999999999998"/>
    <x v="1"/>
    <x v="2"/>
    <x v="2"/>
    <x v="6"/>
    <s v="Small Box"/>
    <s v="Smead Adjustable Mobile File Trolley with Lockable Top"/>
    <n v="0.57999999999999996"/>
    <s v="United States"/>
    <s v="West"/>
    <x v="8"/>
    <s v="Los Angeles"/>
    <n v="90045"/>
    <x v="114"/>
    <d v="2015-04-27T00:00:00"/>
    <x v="1229"/>
    <n v="20"/>
    <n v="8048.45"/>
    <n v="23042"/>
    <n v="419.15"/>
    <x v="2"/>
  </r>
  <r>
    <n v="2380"/>
    <s v="Lisa Branch"/>
    <x v="3"/>
    <n v="7.0000000000000007E-2"/>
    <n v="3.38"/>
    <n v="0.85"/>
    <x v="1"/>
    <x v="0"/>
    <x v="2"/>
    <x v="2"/>
    <s v="Wrap Bag"/>
    <s v="Avery Hi-Liter® Fluorescent Desk Style Markers"/>
    <n v="0.48"/>
    <s v="United States"/>
    <s v="Central"/>
    <x v="25"/>
    <s v="Grand Rapids"/>
    <n v="49505"/>
    <x v="114"/>
    <d v="2015-04-28T00:00:00"/>
    <x v="1230"/>
    <n v="9"/>
    <n v="29.08"/>
    <n v="86654"/>
    <n v="3.31"/>
    <x v="1"/>
  </r>
  <r>
    <n v="2382"/>
    <s v="Geoffrey Saunders"/>
    <x v="3"/>
    <n v="7.0000000000000007E-2"/>
    <n v="3.38"/>
    <n v="0.85"/>
    <x v="1"/>
    <x v="0"/>
    <x v="2"/>
    <x v="2"/>
    <s v="Wrap Bag"/>
    <s v="Avery Hi-Liter® Fluorescent Desk Style Markers"/>
    <n v="0.48"/>
    <s v="United States"/>
    <s v="East"/>
    <x v="11"/>
    <s v="New York City"/>
    <n v="10024"/>
    <x v="114"/>
    <d v="2015-04-28T00:00:00"/>
    <x v="1230"/>
    <n v="34"/>
    <n v="109.86"/>
    <n v="13606"/>
    <n v="3.31"/>
    <x v="3"/>
  </r>
  <r>
    <n v="2468"/>
    <s v="Rhonda Stein"/>
    <x v="0"/>
    <n v="0.09"/>
    <n v="58.1"/>
    <n v="1.49"/>
    <x v="2"/>
    <x v="2"/>
    <x v="2"/>
    <x v="5"/>
    <s v="Small Box"/>
    <s v="Avery Arch Ring Binders"/>
    <n v="0.38"/>
    <s v="United States"/>
    <s v="South"/>
    <x v="9"/>
    <s v="Salisbury"/>
    <n v="28144"/>
    <x v="115"/>
    <d v="2015-04-29T00:00:00"/>
    <x v="1231"/>
    <n v="3"/>
    <n v="169.46"/>
    <n v="88135"/>
    <n v="58.01"/>
    <x v="0"/>
  </r>
  <r>
    <n v="983"/>
    <s v="Sue Drake"/>
    <x v="2"/>
    <n v="0.09"/>
    <n v="300.97000000000003"/>
    <n v="7.18"/>
    <x v="1"/>
    <x v="3"/>
    <x v="1"/>
    <x v="1"/>
    <s v="Small Box"/>
    <s v="Gyration Ultra Professional Cordless Optical Suite"/>
    <n v="0.48"/>
    <s v="United States"/>
    <s v="South"/>
    <x v="1"/>
    <s v="Searcy"/>
    <n v="72143"/>
    <x v="115"/>
    <d v="2015-04-27T00:00:00"/>
    <x v="1232"/>
    <n v="10"/>
    <n v="2848.38"/>
    <n v="90201"/>
    <n v="300.88000000000005"/>
    <x v="0"/>
  </r>
  <r>
    <n v="202"/>
    <s v="Max Small"/>
    <x v="3"/>
    <n v="0.09"/>
    <n v="12.28"/>
    <n v="4.8600000000000003"/>
    <x v="1"/>
    <x v="3"/>
    <x v="2"/>
    <x v="7"/>
    <s v="Small Box"/>
    <s v="Xerox 1933"/>
    <n v="0.38"/>
    <s v="United States"/>
    <s v="Central"/>
    <x v="19"/>
    <s v="Bartlesville"/>
    <n v="74006"/>
    <x v="115"/>
    <d v="2015-04-28T00:00:00"/>
    <x v="1233"/>
    <n v="3"/>
    <n v="34.65"/>
    <n v="88971"/>
    <n v="12.19"/>
    <x v="1"/>
  </r>
  <r>
    <n v="762"/>
    <s v="Stuart Holloway"/>
    <x v="3"/>
    <n v="0"/>
    <n v="125.99"/>
    <n v="8.99"/>
    <x v="1"/>
    <x v="0"/>
    <x v="1"/>
    <x v="12"/>
    <s v="Small Box"/>
    <s v="5170i"/>
    <n v="0.56999999999999995"/>
    <s v="United States"/>
    <s v="West"/>
    <x v="4"/>
    <s v="Vancouver"/>
    <n v="98661"/>
    <x v="115"/>
    <d v="2015-04-29T00:00:00"/>
    <x v="1234"/>
    <n v="12"/>
    <n v="1362.2"/>
    <n v="87525"/>
    <n v="125.99"/>
    <x v="2"/>
  </r>
  <r>
    <n v="3320"/>
    <s v="Alicia Maynard"/>
    <x v="3"/>
    <n v="0.08"/>
    <n v="3.28"/>
    <n v="3.97"/>
    <x v="1"/>
    <x v="0"/>
    <x v="2"/>
    <x v="2"/>
    <s v="Wrap Bag"/>
    <s v="Newell 342"/>
    <n v="0.56000000000000005"/>
    <s v="United States"/>
    <s v="South"/>
    <x v="34"/>
    <s v="Jackson"/>
    <n v="38301"/>
    <x v="115"/>
    <d v="2015-04-28T00:00:00"/>
    <x v="1235"/>
    <n v="18"/>
    <n v="57.24"/>
    <n v="90103"/>
    <n v="3.1999999999999997"/>
    <x v="0"/>
  </r>
  <r>
    <n v="3320"/>
    <s v="Alicia Maynard"/>
    <x v="3"/>
    <n v="0.09"/>
    <n v="40.97"/>
    <n v="8.99"/>
    <x v="2"/>
    <x v="0"/>
    <x v="2"/>
    <x v="2"/>
    <s v="Small Pack"/>
    <s v="Sanford 52201 APSCO Electric Pencil Sharpener"/>
    <n v="0.59"/>
    <s v="United States"/>
    <s v="South"/>
    <x v="34"/>
    <s v="Jackson"/>
    <n v="38301"/>
    <x v="115"/>
    <d v="2015-04-29T00:00:00"/>
    <x v="1236"/>
    <n v="22"/>
    <n v="824.7"/>
    <n v="90103"/>
    <n v="40.879999999999995"/>
    <x v="0"/>
  </r>
  <r>
    <n v="1439"/>
    <s v="Kyle Kaufman"/>
    <x v="0"/>
    <n v="0.05"/>
    <n v="6.48"/>
    <n v="6.22"/>
    <x v="1"/>
    <x v="3"/>
    <x v="2"/>
    <x v="7"/>
    <s v="Small Box"/>
    <s v="Xerox 1894"/>
    <n v="0.37"/>
    <s v="United States"/>
    <s v="East"/>
    <x v="27"/>
    <s v="Euclid"/>
    <n v="44117"/>
    <x v="116"/>
    <d v="2015-04-29T00:00:00"/>
    <x v="1237"/>
    <n v="3"/>
    <n v="21.46"/>
    <n v="90121"/>
    <n v="6.4300000000000006"/>
    <x v="3"/>
  </r>
  <r>
    <n v="3011"/>
    <s v="Tammy Raynor"/>
    <x v="0"/>
    <n v="0.03"/>
    <n v="300.64999999999998"/>
    <n v="24.49"/>
    <x v="1"/>
    <x v="3"/>
    <x v="2"/>
    <x v="8"/>
    <s v="Large Box"/>
    <s v="Honeywell Enviracaire Portable HEPA Air Cleaner for 17' x 22' Room"/>
    <n v="0.52"/>
    <s v="United States"/>
    <s v="East"/>
    <x v="35"/>
    <s v="Boston"/>
    <n v="2113"/>
    <x v="116"/>
    <d v="2015-04-30T00:00:00"/>
    <x v="1238"/>
    <n v="32"/>
    <n v="9705.4599999999991"/>
    <n v="7623"/>
    <n v="300.62"/>
    <x v="3"/>
  </r>
  <r>
    <n v="3011"/>
    <s v="Tammy Raynor"/>
    <x v="0"/>
    <n v="0.06"/>
    <n v="49.99"/>
    <n v="19.989999999999998"/>
    <x v="1"/>
    <x v="3"/>
    <x v="1"/>
    <x v="1"/>
    <s v="Small Box"/>
    <s v="US Robotics 56K V.92 Internal PCI Faxmodem"/>
    <n v="0.45"/>
    <s v="United States"/>
    <s v="East"/>
    <x v="35"/>
    <s v="Boston"/>
    <n v="2113"/>
    <x v="116"/>
    <d v="2015-04-30T00:00:00"/>
    <x v="1239"/>
    <n v="67"/>
    <n v="3247.54"/>
    <n v="7623"/>
    <n v="49.93"/>
    <x v="3"/>
  </r>
  <r>
    <n v="3011"/>
    <s v="Tammy Raynor"/>
    <x v="0"/>
    <n v="0.1"/>
    <n v="104.85"/>
    <n v="4.6500000000000004"/>
    <x v="1"/>
    <x v="3"/>
    <x v="2"/>
    <x v="7"/>
    <s v="Small Box"/>
    <s v="Xerox 1941"/>
    <n v="0.37"/>
    <s v="United States"/>
    <s v="East"/>
    <x v="35"/>
    <s v="Boston"/>
    <n v="2113"/>
    <x v="116"/>
    <d v="2015-04-29T00:00:00"/>
    <x v="1240"/>
    <n v="58"/>
    <n v="5582.63"/>
    <n v="7623"/>
    <n v="104.75"/>
    <x v="3"/>
  </r>
  <r>
    <n v="3012"/>
    <s v="Annie Livingston"/>
    <x v="0"/>
    <n v="0.03"/>
    <n v="300.64999999999998"/>
    <n v="24.49"/>
    <x v="1"/>
    <x v="3"/>
    <x v="2"/>
    <x v="8"/>
    <s v="Large Box"/>
    <s v="Honeywell Enviracaire Portable HEPA Air Cleaner for 17' x 22' Room"/>
    <n v="0.52"/>
    <s v="United States"/>
    <s v="East"/>
    <x v="11"/>
    <s v="Rochester"/>
    <n v="14609"/>
    <x v="116"/>
    <d v="2015-04-30T00:00:00"/>
    <x v="1241"/>
    <n v="8"/>
    <n v="2426.36"/>
    <n v="86346"/>
    <n v="300.62"/>
    <x v="3"/>
  </r>
  <r>
    <n v="3012"/>
    <s v="Annie Livingston"/>
    <x v="0"/>
    <n v="0.06"/>
    <n v="49.99"/>
    <n v="19.989999999999998"/>
    <x v="1"/>
    <x v="3"/>
    <x v="1"/>
    <x v="1"/>
    <s v="Small Box"/>
    <s v="US Robotics 56K V.92 Internal PCI Faxmodem"/>
    <n v="0.45"/>
    <s v="United States"/>
    <s v="East"/>
    <x v="11"/>
    <s v="Rochester"/>
    <n v="14609"/>
    <x v="116"/>
    <d v="2015-04-30T00:00:00"/>
    <x v="1242"/>
    <n v="17"/>
    <n v="824"/>
    <n v="86346"/>
    <n v="49.93"/>
    <x v="3"/>
  </r>
  <r>
    <n v="3012"/>
    <s v="Annie Livingston"/>
    <x v="0"/>
    <n v="0.1"/>
    <n v="104.85"/>
    <n v="4.6500000000000004"/>
    <x v="1"/>
    <x v="3"/>
    <x v="2"/>
    <x v="7"/>
    <s v="Small Box"/>
    <s v="Xerox 1941"/>
    <n v="0.37"/>
    <s v="United States"/>
    <s v="East"/>
    <x v="11"/>
    <s v="Rochester"/>
    <n v="14609"/>
    <x v="116"/>
    <d v="2015-04-29T00:00:00"/>
    <x v="1243"/>
    <n v="14"/>
    <n v="1347.53"/>
    <n v="86346"/>
    <n v="104.75"/>
    <x v="3"/>
  </r>
  <r>
    <n v="2254"/>
    <s v="Jeff Meadows"/>
    <x v="1"/>
    <n v="0.1"/>
    <n v="48.91"/>
    <n v="5.97"/>
    <x v="1"/>
    <x v="3"/>
    <x v="2"/>
    <x v="7"/>
    <s v="Small Box"/>
    <s v="Xerox 1917"/>
    <n v="0.38"/>
    <s v="United States"/>
    <s v="South"/>
    <x v="32"/>
    <s v="Paducah"/>
    <n v="42003"/>
    <x v="116"/>
    <d v="2015-04-30T00:00:00"/>
    <x v="1244"/>
    <n v="14"/>
    <n v="618.96"/>
    <n v="89279"/>
    <n v="48.809999999999995"/>
    <x v="0"/>
  </r>
  <r>
    <n v="2254"/>
    <s v="Jeff Meadows"/>
    <x v="1"/>
    <n v="0.08"/>
    <n v="5.98"/>
    <n v="5.46"/>
    <x v="1"/>
    <x v="3"/>
    <x v="2"/>
    <x v="7"/>
    <s v="Small Box"/>
    <s v="Xerox 1983"/>
    <n v="0.36"/>
    <s v="United States"/>
    <s v="South"/>
    <x v="32"/>
    <s v="Paducah"/>
    <n v="42003"/>
    <x v="116"/>
    <d v="2015-04-28T00:00:00"/>
    <x v="1245"/>
    <n v="13"/>
    <n v="77.540000000000006"/>
    <n v="89279"/>
    <n v="5.9"/>
    <x v="0"/>
  </r>
  <r>
    <n v="2912"/>
    <s v="Hannah Carver"/>
    <x v="1"/>
    <n v="0.04"/>
    <n v="4.13"/>
    <n v="0.99"/>
    <x v="2"/>
    <x v="2"/>
    <x v="2"/>
    <x v="13"/>
    <s v="Small Box"/>
    <s v="Avery 491"/>
    <n v="0.39"/>
    <s v="United States"/>
    <s v="Central"/>
    <x v="39"/>
    <s v="Grand Forks"/>
    <n v="58201"/>
    <x v="116"/>
    <d v="2015-04-30T00:00:00"/>
    <x v="1246"/>
    <n v="7"/>
    <n v="32.33"/>
    <n v="87396"/>
    <n v="4.09"/>
    <x v="1"/>
  </r>
  <r>
    <n v="2912"/>
    <s v="Hannah Carver"/>
    <x v="1"/>
    <n v="0.06"/>
    <n v="55.48"/>
    <n v="14.3"/>
    <x v="1"/>
    <x v="2"/>
    <x v="2"/>
    <x v="7"/>
    <s v="Small Box"/>
    <s v="Xerox 194"/>
    <n v="0.37"/>
    <s v="United States"/>
    <s v="Central"/>
    <x v="39"/>
    <s v="Grand Forks"/>
    <n v="58201"/>
    <x v="116"/>
    <d v="2015-04-30T00:00:00"/>
    <x v="1247"/>
    <n v="12"/>
    <n v="642.05999999999995"/>
    <n v="87396"/>
    <n v="55.419999999999995"/>
    <x v="1"/>
  </r>
  <r>
    <n v="3359"/>
    <s v="Jeffrey Cheng"/>
    <x v="1"/>
    <n v="0.09"/>
    <n v="28.53"/>
    <n v="1.49"/>
    <x v="1"/>
    <x v="2"/>
    <x v="2"/>
    <x v="5"/>
    <s v="Small Box"/>
    <s v="Lock-Up Easel 'Spel-Binder'"/>
    <n v="0.38"/>
    <s v="United States"/>
    <s v="Central"/>
    <x v="30"/>
    <s v="Wauwatosa"/>
    <n v="53213"/>
    <x v="116"/>
    <d v="2015-04-30T00:00:00"/>
    <x v="1248"/>
    <n v="6"/>
    <n v="157.33000000000001"/>
    <n v="91437"/>
    <n v="28.44"/>
    <x v="1"/>
  </r>
  <r>
    <n v="234"/>
    <s v="Don Cameron"/>
    <x v="2"/>
    <n v="0.06"/>
    <n v="3.34"/>
    <n v="7.49"/>
    <x v="2"/>
    <x v="0"/>
    <x v="2"/>
    <x v="2"/>
    <s v="Wrap Bag"/>
    <s v="Eldon Spacemaker® Box, Quick-Snap Lid, Clear"/>
    <n v="0.54"/>
    <s v="United States"/>
    <s v="Central"/>
    <x v="20"/>
    <s v="Newton"/>
    <n v="50208"/>
    <x v="116"/>
    <d v="2015-04-30T00:00:00"/>
    <x v="1249"/>
    <n v="8"/>
    <n v="27.45"/>
    <n v="90239"/>
    <n v="3.28"/>
    <x v="1"/>
  </r>
  <r>
    <n v="1217"/>
    <s v="Billy Perry Browning"/>
    <x v="4"/>
    <n v="0.09"/>
    <n v="130.97999999999999"/>
    <n v="30"/>
    <x v="0"/>
    <x v="0"/>
    <x v="0"/>
    <x v="9"/>
    <s v="Jumbo Drum"/>
    <s v="Office Star - Contemporary Task Swivel chair with 2-way adjustable arms, Plum"/>
    <n v="0.78"/>
    <s v="United States"/>
    <s v="East"/>
    <x v="35"/>
    <s v="Boston"/>
    <n v="2112"/>
    <x v="116"/>
    <d v="2015-05-01T00:00:00"/>
    <x v="1250"/>
    <n v="41"/>
    <n v="5258.94"/>
    <n v="54595"/>
    <n v="130.88999999999999"/>
    <x v="3"/>
  </r>
  <r>
    <n v="1226"/>
    <s v="Ken Cash"/>
    <x v="4"/>
    <n v="0.02"/>
    <n v="8.34"/>
    <n v="2.64"/>
    <x v="1"/>
    <x v="0"/>
    <x v="2"/>
    <x v="16"/>
    <s v="Small Pack"/>
    <s v="Acme® Elite Stainless Steel Scissors"/>
    <n v="0.59"/>
    <s v="United States"/>
    <s v="East"/>
    <x v="40"/>
    <s v="Pawtucket"/>
    <n v="2861"/>
    <x v="116"/>
    <d v="2015-04-30T00:00:00"/>
    <x v="1251"/>
    <n v="8"/>
    <n v="66.739999999999995"/>
    <n v="90800"/>
    <n v="8.32"/>
    <x v="3"/>
  </r>
  <r>
    <n v="1227"/>
    <s v="Elsie Hwang"/>
    <x v="4"/>
    <n v="0.09"/>
    <n v="130.97999999999999"/>
    <n v="30"/>
    <x v="0"/>
    <x v="0"/>
    <x v="0"/>
    <x v="9"/>
    <s v="Jumbo Drum"/>
    <s v="Office Star - Contemporary Task Swivel chair with 2-way adjustable arms, Plum"/>
    <n v="0.78"/>
    <s v="United States"/>
    <s v="East"/>
    <x v="42"/>
    <s v="South Burlington"/>
    <n v="5403"/>
    <x v="116"/>
    <d v="2015-05-01T00:00:00"/>
    <x v="1250"/>
    <n v="10"/>
    <n v="1282.67"/>
    <n v="90800"/>
    <n v="130.88999999999999"/>
    <x v="3"/>
  </r>
  <r>
    <n v="2353"/>
    <s v="Patrick Lowry"/>
    <x v="0"/>
    <n v="0.04"/>
    <n v="5.98"/>
    <n v="0.96"/>
    <x v="1"/>
    <x v="3"/>
    <x v="2"/>
    <x v="2"/>
    <s v="Wrap Bag"/>
    <s v="Newell 315"/>
    <n v="0.6"/>
    <s v="United States"/>
    <s v="East"/>
    <x v="36"/>
    <s v="Edgewood"/>
    <n v="21040"/>
    <x v="117"/>
    <d v="2015-04-30T00:00:00"/>
    <x v="1252"/>
    <n v="22"/>
    <n v="131.79"/>
    <n v="86164"/>
    <n v="5.94"/>
    <x v="3"/>
  </r>
  <r>
    <n v="2353"/>
    <s v="Patrick Lowry"/>
    <x v="0"/>
    <n v="0.01"/>
    <n v="20.99"/>
    <n v="0.99"/>
    <x v="1"/>
    <x v="3"/>
    <x v="1"/>
    <x v="12"/>
    <s v="Wrap Bag"/>
    <s v="Accessory25"/>
    <n v="0.56999999999999995"/>
    <s v="United States"/>
    <s v="East"/>
    <x v="36"/>
    <s v="Edgewood"/>
    <n v="21040"/>
    <x v="117"/>
    <d v="2015-04-30T00:00:00"/>
    <x v="1253"/>
    <n v="2"/>
    <n v="35.33"/>
    <n v="86164"/>
    <n v="20.979999999999997"/>
    <x v="3"/>
  </r>
  <r>
    <n v="782"/>
    <s v="Sarah N Becker"/>
    <x v="1"/>
    <n v="0.04"/>
    <n v="34.76"/>
    <n v="5.49"/>
    <x v="1"/>
    <x v="0"/>
    <x v="2"/>
    <x v="6"/>
    <s v="Small Box"/>
    <s v="Home/Office Personal File Carts"/>
    <n v="0.6"/>
    <s v="United States"/>
    <s v="West"/>
    <x v="8"/>
    <s v="Whittier"/>
    <n v="90604"/>
    <x v="117"/>
    <d v="2015-04-30T00:00:00"/>
    <x v="1254"/>
    <n v="8"/>
    <n v="279.01"/>
    <n v="90962"/>
    <n v="34.72"/>
    <x v="2"/>
  </r>
  <r>
    <n v="803"/>
    <s v="Marianne Goldstein"/>
    <x v="4"/>
    <n v="0.03"/>
    <n v="35.99"/>
    <n v="5"/>
    <x v="1"/>
    <x v="0"/>
    <x v="1"/>
    <x v="12"/>
    <s v="Small Box"/>
    <s v="Accessory27"/>
    <n v="0.85"/>
    <s v="United States"/>
    <s v="South"/>
    <x v="12"/>
    <s v="New Smyrna Beach"/>
    <n v="32168"/>
    <x v="117"/>
    <d v="2015-04-30T00:00:00"/>
    <x v="1255"/>
    <n v="3"/>
    <n v="93.82"/>
    <n v="90048"/>
    <n v="35.96"/>
    <x v="0"/>
  </r>
  <r>
    <n v="2115"/>
    <s v="Jeffrey Lloyd"/>
    <x v="4"/>
    <n v="0.02"/>
    <n v="95.95"/>
    <n v="74.349999999999994"/>
    <x v="0"/>
    <x v="3"/>
    <x v="0"/>
    <x v="9"/>
    <s v="Jumbo Drum"/>
    <s v="Bevis Steel Folding Chairs"/>
    <n v="0.56999999999999995"/>
    <s v="United States"/>
    <s v="South"/>
    <x v="21"/>
    <s v="Oakton"/>
    <n v="22124"/>
    <x v="117"/>
    <d v="2015-05-01T00:00:00"/>
    <x v="1256"/>
    <n v="14"/>
    <n v="1377.46"/>
    <n v="88406"/>
    <n v="95.93"/>
    <x v="0"/>
  </r>
  <r>
    <n v="3381"/>
    <s v="Christopher Norton Patterson"/>
    <x v="4"/>
    <n v="0.02"/>
    <n v="28.53"/>
    <n v="1.49"/>
    <x v="1"/>
    <x v="2"/>
    <x v="2"/>
    <x v="5"/>
    <s v="Small Box"/>
    <s v="Lock-Up Easel 'Spel-Binder'"/>
    <n v="0.38"/>
    <s v="United States"/>
    <s v="South"/>
    <x v="5"/>
    <s v="Macon"/>
    <n v="31204"/>
    <x v="117"/>
    <d v="2015-04-29T00:00:00"/>
    <x v="1257"/>
    <n v="18"/>
    <n v="513.33000000000004"/>
    <n v="88840"/>
    <n v="28.51"/>
    <x v="0"/>
  </r>
  <r>
    <n v="3393"/>
    <s v="Irene Murphy"/>
    <x v="4"/>
    <n v="0.08"/>
    <n v="125.99"/>
    <n v="7.69"/>
    <x v="1"/>
    <x v="1"/>
    <x v="1"/>
    <x v="12"/>
    <s v="Small Box"/>
    <s v="StarTAC 3000"/>
    <n v="0.59"/>
    <s v="United States"/>
    <s v="West"/>
    <x v="4"/>
    <s v="Pullman"/>
    <n v="99163"/>
    <x v="117"/>
    <d v="2015-04-30T00:00:00"/>
    <x v="1258"/>
    <n v="7"/>
    <n v="710.36"/>
    <n v="87908"/>
    <n v="125.91"/>
    <x v="2"/>
  </r>
  <r>
    <n v="617"/>
    <s v="Brett Schultz"/>
    <x v="3"/>
    <n v="0.02"/>
    <n v="15.57"/>
    <n v="1.39"/>
    <x v="1"/>
    <x v="1"/>
    <x v="2"/>
    <x v="15"/>
    <s v="Small Box"/>
    <s v="Park Ridge™ Embossed Executive Business Envelopes"/>
    <n v="0.38"/>
    <s v="United States"/>
    <s v="West"/>
    <x v="3"/>
    <s v="Pueblo"/>
    <n v="81001"/>
    <x v="117"/>
    <d v="2015-04-30T00:00:00"/>
    <x v="1259"/>
    <n v="3"/>
    <n v="46.23"/>
    <n v="88198"/>
    <n v="15.55"/>
    <x v="2"/>
  </r>
  <r>
    <n v="617"/>
    <s v="Brett Schultz"/>
    <x v="3"/>
    <n v="0.02"/>
    <n v="20.89"/>
    <n v="11.52"/>
    <x v="1"/>
    <x v="1"/>
    <x v="2"/>
    <x v="6"/>
    <s v="Small Box"/>
    <s v="Iris® 3-Drawer Stacking Bin, Black"/>
    <n v="0.83"/>
    <s v="United States"/>
    <s v="West"/>
    <x v="3"/>
    <s v="Pueblo"/>
    <n v="81001"/>
    <x v="117"/>
    <d v="2015-04-30T00:00:00"/>
    <x v="1260"/>
    <n v="13"/>
    <n v="279.27999999999997"/>
    <n v="88198"/>
    <n v="20.87"/>
    <x v="2"/>
  </r>
  <r>
    <n v="618"/>
    <s v="Robert Cowan"/>
    <x v="3"/>
    <n v="0.06"/>
    <n v="5.38"/>
    <n v="5.24"/>
    <x v="2"/>
    <x v="1"/>
    <x v="2"/>
    <x v="5"/>
    <s v="Small Box"/>
    <s v="Acco PRESSTEX® Data Binder with Storage Hooks, Dark Blue, 14 7/8&quot; X 11&quot;"/>
    <n v="0.36"/>
    <s v="United States"/>
    <s v="West"/>
    <x v="3"/>
    <s v="Pueblo West"/>
    <n v="81007"/>
    <x v="117"/>
    <d v="2015-04-30T00:00:00"/>
    <x v="1261"/>
    <n v="14"/>
    <n v="81.819999999999993"/>
    <n v="88198"/>
    <n v="5.32"/>
    <x v="2"/>
  </r>
  <r>
    <n v="618"/>
    <s v="Robert Cowan"/>
    <x v="3"/>
    <n v="0.03"/>
    <n v="7.35"/>
    <n v="5.96"/>
    <x v="1"/>
    <x v="1"/>
    <x v="2"/>
    <x v="7"/>
    <s v="Small Box"/>
    <s v="1/4 Fold Party Design Invitations &amp; White Envelopes, 24 8-1/2&quot; X 11&quot; Cards, 25 Env./Pack"/>
    <n v="0.38"/>
    <s v="United States"/>
    <s v="West"/>
    <x v="3"/>
    <s v="Pueblo West"/>
    <n v="81007"/>
    <x v="117"/>
    <d v="2015-04-30T00:00:00"/>
    <x v="1262"/>
    <n v="1"/>
    <n v="13.16"/>
    <n v="88198"/>
    <n v="7.3199999999999994"/>
    <x v="2"/>
  </r>
  <r>
    <n v="638"/>
    <s v="Brooke Shepherd"/>
    <x v="0"/>
    <n v="0.06"/>
    <n v="65.989999999999995"/>
    <n v="8.8000000000000007"/>
    <x v="2"/>
    <x v="1"/>
    <x v="1"/>
    <x v="12"/>
    <s v="Small Box"/>
    <s v="6120"/>
    <n v="0.57999999999999996"/>
    <s v="United States"/>
    <s v="West"/>
    <x v="8"/>
    <s v="Santa Cruz"/>
    <n v="95062"/>
    <x v="118"/>
    <d v="2015-05-01T00:00:00"/>
    <x v="1263"/>
    <n v="9"/>
    <n v="506.38"/>
    <n v="87954"/>
    <n v="65.929999999999993"/>
    <x v="2"/>
  </r>
  <r>
    <n v="638"/>
    <s v="Brooke Shepherd"/>
    <x v="0"/>
    <n v="0"/>
    <n v="195.99"/>
    <n v="4.2"/>
    <x v="2"/>
    <x v="1"/>
    <x v="1"/>
    <x v="12"/>
    <s v="Small Box"/>
    <s v="KH 688"/>
    <n v="0.56999999999999995"/>
    <s v="United States"/>
    <s v="West"/>
    <x v="8"/>
    <s v="Santa Cruz"/>
    <n v="95062"/>
    <x v="118"/>
    <d v="2015-05-02T00:00:00"/>
    <x v="1264"/>
    <n v="6"/>
    <n v="1042.72"/>
    <n v="87954"/>
    <n v="195.99"/>
    <x v="2"/>
  </r>
  <r>
    <n v="640"/>
    <s v="Neal Wolfe"/>
    <x v="0"/>
    <n v="0.06"/>
    <n v="65.989999999999995"/>
    <n v="8.8000000000000007"/>
    <x v="2"/>
    <x v="1"/>
    <x v="1"/>
    <x v="12"/>
    <s v="Small Box"/>
    <s v="6120"/>
    <n v="0.57999999999999996"/>
    <s v="United States"/>
    <s v="West"/>
    <x v="4"/>
    <s v="Seattle"/>
    <n v="98119"/>
    <x v="118"/>
    <d v="2015-05-01T00:00:00"/>
    <x v="1263"/>
    <n v="34"/>
    <n v="1912.98"/>
    <n v="45380"/>
    <n v="65.929999999999993"/>
    <x v="2"/>
  </r>
  <r>
    <n v="640"/>
    <s v="Neal Wolfe"/>
    <x v="0"/>
    <n v="0"/>
    <n v="195.99"/>
    <n v="4.2"/>
    <x v="2"/>
    <x v="1"/>
    <x v="1"/>
    <x v="12"/>
    <s v="Small Box"/>
    <s v="KH 688"/>
    <n v="0.56999999999999995"/>
    <s v="United States"/>
    <s v="West"/>
    <x v="4"/>
    <s v="Seattle"/>
    <n v="98119"/>
    <x v="118"/>
    <d v="2015-05-02T00:00:00"/>
    <x v="1265"/>
    <n v="24"/>
    <n v="4170.87"/>
    <n v="45380"/>
    <n v="195.99"/>
    <x v="2"/>
  </r>
  <r>
    <n v="851"/>
    <s v="Helen H Heller"/>
    <x v="0"/>
    <n v="0.06"/>
    <n v="1.26"/>
    <n v="0.7"/>
    <x v="1"/>
    <x v="3"/>
    <x v="2"/>
    <x v="14"/>
    <s v="Wrap Bag"/>
    <s v="Bagged Rubber Bands"/>
    <n v="0.81"/>
    <s v="United States"/>
    <s v="West"/>
    <x v="8"/>
    <s v="Hacienda Heights"/>
    <n v="91745"/>
    <x v="118"/>
    <d v="2015-04-30T00:00:00"/>
    <x v="1266"/>
    <n v="4"/>
    <n v="5.28"/>
    <n v="88571"/>
    <n v="1.2"/>
    <x v="2"/>
  </r>
  <r>
    <n v="854"/>
    <s v="Karen Hendricks"/>
    <x v="0"/>
    <n v="0.06"/>
    <n v="1.76"/>
    <n v="0.7"/>
    <x v="1"/>
    <x v="3"/>
    <x v="2"/>
    <x v="2"/>
    <s v="Wrap Bag"/>
    <s v="Newell 310"/>
    <n v="0.56000000000000005"/>
    <s v="United States"/>
    <s v="East"/>
    <x v="22"/>
    <s v="Branford"/>
    <n v="6405"/>
    <x v="118"/>
    <d v="2015-05-02T00:00:00"/>
    <x v="290"/>
    <n v="22"/>
    <n v="39.26"/>
    <n v="88571"/>
    <n v="1.7"/>
    <x v="3"/>
  </r>
  <r>
    <n v="855"/>
    <s v="Jacob Lanier"/>
    <x v="0"/>
    <n v="0.02"/>
    <n v="24.98"/>
    <n v="8.7899999999999991"/>
    <x v="1"/>
    <x v="3"/>
    <x v="2"/>
    <x v="6"/>
    <s v="Small Box"/>
    <s v="2300 Heavy-Duty Transfer File Systems by Perma"/>
    <n v="0.66"/>
    <s v="United States"/>
    <s v="East"/>
    <x v="22"/>
    <s v="Danbury"/>
    <n v="6810"/>
    <x v="118"/>
    <d v="2015-05-01T00:00:00"/>
    <x v="1267"/>
    <n v="23"/>
    <n v="606.51"/>
    <n v="88571"/>
    <n v="24.96"/>
    <x v="3"/>
  </r>
  <r>
    <n v="858"/>
    <s v="Arthur Brady"/>
    <x v="0"/>
    <n v="0.05"/>
    <n v="35.99"/>
    <n v="5.99"/>
    <x v="2"/>
    <x v="3"/>
    <x v="1"/>
    <x v="12"/>
    <s v="Wrap Bag"/>
    <s v="Accessory41"/>
    <n v="0.38"/>
    <s v="United States"/>
    <s v="East"/>
    <x v="29"/>
    <s v="Lewiston"/>
    <n v="4240"/>
    <x v="118"/>
    <d v="2015-05-02T00:00:00"/>
    <x v="1268"/>
    <n v="2"/>
    <n v="64.89"/>
    <n v="88571"/>
    <n v="35.940000000000005"/>
    <x v="3"/>
  </r>
  <r>
    <n v="2704"/>
    <s v="Juan Gold"/>
    <x v="0"/>
    <n v="0.06"/>
    <n v="3.6"/>
    <n v="2.2000000000000002"/>
    <x v="1"/>
    <x v="1"/>
    <x v="2"/>
    <x v="7"/>
    <s v="Wrap Bag"/>
    <s v="Telephone Message Books with Fax/Mobile Section, 4 1/4&quot; x 6&quot;"/>
    <n v="0.39"/>
    <s v="United States"/>
    <s v="South"/>
    <x v="12"/>
    <s v="Pensacola"/>
    <n v="32503"/>
    <x v="118"/>
    <d v="2015-05-02T00:00:00"/>
    <x v="1269"/>
    <n v="4"/>
    <n v="15.19"/>
    <n v="91407"/>
    <n v="3.54"/>
    <x v="0"/>
  </r>
  <r>
    <n v="1352"/>
    <s v="Vivian Clarke"/>
    <x v="1"/>
    <n v="0.05"/>
    <n v="17.670000000000002"/>
    <n v="8.99"/>
    <x v="1"/>
    <x v="2"/>
    <x v="0"/>
    <x v="11"/>
    <s v="Small Pack"/>
    <s v="Executive Impressions 12&quot; Wall Clock"/>
    <n v="0.47"/>
    <s v="United States"/>
    <s v="East"/>
    <x v="36"/>
    <s v="Camp Springs"/>
    <n v="20746"/>
    <x v="118"/>
    <d v="2015-05-01T00:00:00"/>
    <x v="1270"/>
    <n v="16"/>
    <n v="283.44"/>
    <n v="88234"/>
    <n v="17.62"/>
    <x v="3"/>
  </r>
  <r>
    <n v="1347"/>
    <s v="Vivian Goldstein"/>
    <x v="2"/>
    <n v="0.1"/>
    <n v="2.62"/>
    <n v="0.8"/>
    <x v="1"/>
    <x v="2"/>
    <x v="2"/>
    <x v="14"/>
    <s v="Wrap Bag"/>
    <s v="Staples Metal Binder Clips"/>
    <n v="0.39"/>
    <s v="United States"/>
    <s v="South"/>
    <x v="12"/>
    <s v="Brandon"/>
    <n v="33511"/>
    <x v="118"/>
    <d v="2015-05-06T00:00:00"/>
    <x v="1271"/>
    <n v="21"/>
    <n v="51.86"/>
    <n v="89686"/>
    <n v="2.52"/>
    <x v="0"/>
  </r>
  <r>
    <n v="2704"/>
    <s v="Juan Gold"/>
    <x v="2"/>
    <n v="0.03"/>
    <n v="13.48"/>
    <n v="4.51"/>
    <x v="2"/>
    <x v="1"/>
    <x v="2"/>
    <x v="6"/>
    <s v="Small Box"/>
    <s v="Tenex Personal Project File with Scoop Front Design, Black"/>
    <n v="0.59"/>
    <s v="United States"/>
    <s v="South"/>
    <x v="12"/>
    <s v="Pensacola"/>
    <n v="32503"/>
    <x v="118"/>
    <d v="2015-05-04T00:00:00"/>
    <x v="1272"/>
    <n v="4"/>
    <n v="59.49"/>
    <n v="91408"/>
    <n v="13.450000000000001"/>
    <x v="0"/>
  </r>
  <r>
    <n v="2823"/>
    <s v="Max Hurley"/>
    <x v="2"/>
    <n v="0.02"/>
    <n v="21.98"/>
    <n v="2.87"/>
    <x v="1"/>
    <x v="3"/>
    <x v="2"/>
    <x v="2"/>
    <s v="Small Pack"/>
    <s v="Panasonic KP-310 Heavy-Duty Electric Pencil Sharpener"/>
    <n v="0.55000000000000004"/>
    <s v="United States"/>
    <s v="West"/>
    <x v="26"/>
    <s v="North Las Vegas"/>
    <n v="89031"/>
    <x v="118"/>
    <d v="2015-05-02T00:00:00"/>
    <x v="1273"/>
    <n v="11"/>
    <n v="240.05"/>
    <n v="87240"/>
    <n v="21.96"/>
    <x v="2"/>
  </r>
  <r>
    <n v="1989"/>
    <s v="David Weaver"/>
    <x v="4"/>
    <n v="0.1"/>
    <n v="1.6"/>
    <n v="1.29"/>
    <x v="1"/>
    <x v="2"/>
    <x v="2"/>
    <x v="2"/>
    <s v="Wrap Bag"/>
    <s v="Sanford Pocket Accent® Highlighters"/>
    <n v="0.42"/>
    <s v="United States"/>
    <s v="West"/>
    <x v="15"/>
    <s v="Holladay"/>
    <n v="84117"/>
    <x v="118"/>
    <d v="2015-04-30T00:00:00"/>
    <x v="1274"/>
    <n v="11"/>
    <n v="16.88"/>
    <n v="90003"/>
    <n v="1.5"/>
    <x v="2"/>
  </r>
  <r>
    <n v="2394"/>
    <s v="Tina Monroe"/>
    <x v="0"/>
    <n v="0.01"/>
    <n v="11.7"/>
    <n v="5.63"/>
    <x v="1"/>
    <x v="3"/>
    <x v="2"/>
    <x v="5"/>
    <s v="Small Box"/>
    <s v="Fellowes Binding Cases"/>
    <n v="0.4"/>
    <s v="United States"/>
    <s v="South"/>
    <x v="5"/>
    <s v="Sandy Springs"/>
    <n v="30328"/>
    <x v="119"/>
    <d v="2015-05-03T00:00:00"/>
    <x v="1275"/>
    <n v="16"/>
    <n v="196.69"/>
    <n v="86949"/>
    <n v="11.69"/>
    <x v="0"/>
  </r>
  <r>
    <n v="2394"/>
    <s v="Tina Monroe"/>
    <x v="0"/>
    <n v="0.03"/>
    <n v="4.55"/>
    <n v="1.49"/>
    <x v="1"/>
    <x v="3"/>
    <x v="2"/>
    <x v="5"/>
    <s v="Small Box"/>
    <s v="Presstex Flexible Ring Binders"/>
    <n v="0.35"/>
    <s v="United States"/>
    <s v="South"/>
    <x v="5"/>
    <s v="Sandy Springs"/>
    <n v="30328"/>
    <x v="119"/>
    <d v="2015-05-01T00:00:00"/>
    <x v="1276"/>
    <n v="9"/>
    <n v="40.28"/>
    <n v="86949"/>
    <n v="4.5199999999999996"/>
    <x v="0"/>
  </r>
  <r>
    <n v="2724"/>
    <s v="Erika Clapp"/>
    <x v="0"/>
    <n v="0.06"/>
    <n v="4.9800000000000004"/>
    <n v="7.44"/>
    <x v="1"/>
    <x v="2"/>
    <x v="2"/>
    <x v="7"/>
    <s v="Small Box"/>
    <s v="Xerox 1922"/>
    <n v="0.36"/>
    <s v="United States"/>
    <s v="South"/>
    <x v="34"/>
    <s v="Chattanooga"/>
    <n v="37421"/>
    <x v="119"/>
    <d v="2015-05-02T00:00:00"/>
    <x v="1277"/>
    <n v="10"/>
    <n v="53.21"/>
    <n v="88959"/>
    <n v="4.9200000000000008"/>
    <x v="0"/>
  </r>
  <r>
    <n v="2724"/>
    <s v="Erika Clapp"/>
    <x v="0"/>
    <n v="0.01"/>
    <n v="6.48"/>
    <n v="7.37"/>
    <x v="1"/>
    <x v="2"/>
    <x v="2"/>
    <x v="7"/>
    <s v="Small Box"/>
    <s v="Xerox 210"/>
    <n v="0.37"/>
    <s v="United States"/>
    <s v="South"/>
    <x v="34"/>
    <s v="Chattanooga"/>
    <n v="37421"/>
    <x v="119"/>
    <d v="2015-05-03T00:00:00"/>
    <x v="1278"/>
    <n v="18"/>
    <n v="122.8"/>
    <n v="88959"/>
    <n v="6.4700000000000006"/>
    <x v="0"/>
  </r>
  <r>
    <n v="1271"/>
    <s v="Joanne Church"/>
    <x v="2"/>
    <n v="0.1"/>
    <n v="34.229999999999997"/>
    <n v="5.0199999999999996"/>
    <x v="1"/>
    <x v="3"/>
    <x v="0"/>
    <x v="11"/>
    <s v="Small Box"/>
    <s v="Hand-Finished Solid Wood Document Frame"/>
    <n v="0.55000000000000004"/>
    <s v="United States"/>
    <s v="West"/>
    <x v="8"/>
    <s v="La Mesa"/>
    <n v="91941"/>
    <x v="119"/>
    <d v="2015-05-06T00:00:00"/>
    <x v="1279"/>
    <n v="7"/>
    <n v="219.66"/>
    <n v="88411"/>
    <n v="34.129999999999995"/>
    <x v="2"/>
  </r>
  <r>
    <n v="1383"/>
    <s v="Christina Hanna"/>
    <x v="4"/>
    <n v="0.03"/>
    <n v="2.23"/>
    <n v="4.57"/>
    <x v="1"/>
    <x v="1"/>
    <x v="0"/>
    <x v="11"/>
    <s v="Small Pack"/>
    <s v="Eldon Pizzaz™ Desk Accessories"/>
    <n v="0.41"/>
    <s v="United States"/>
    <s v="West"/>
    <x v="15"/>
    <s v="West Valley City"/>
    <n v="84120"/>
    <x v="119"/>
    <d v="2015-05-02T00:00:00"/>
    <x v="1280"/>
    <n v="12"/>
    <n v="28.66"/>
    <n v="89406"/>
    <n v="2.2000000000000002"/>
    <x v="2"/>
  </r>
  <r>
    <n v="381"/>
    <s v="Danielle Watts"/>
    <x v="3"/>
    <n v="7.0000000000000007E-2"/>
    <n v="415.88"/>
    <n v="11.37"/>
    <x v="1"/>
    <x v="3"/>
    <x v="2"/>
    <x v="6"/>
    <s v="Small Box"/>
    <s v="Deluxe Rollaway Locking File with Drawer"/>
    <n v="0.56999999999999995"/>
    <s v="United States"/>
    <s v="Central"/>
    <x v="10"/>
    <s v="Bloomington"/>
    <n v="61701"/>
    <x v="119"/>
    <d v="2015-05-01T00:00:00"/>
    <x v="1281"/>
    <n v="1"/>
    <n v="394.51"/>
    <n v="88929"/>
    <n v="415.81"/>
    <x v="1"/>
  </r>
  <r>
    <n v="1193"/>
    <s v="Louis Parrish"/>
    <x v="3"/>
    <n v="0.03"/>
    <n v="5.98"/>
    <n v="1.49"/>
    <x v="1"/>
    <x v="0"/>
    <x v="2"/>
    <x v="5"/>
    <s v="Small Box"/>
    <s v="Avery Hanging File Binders"/>
    <n v="0.39"/>
    <s v="United States"/>
    <s v="East"/>
    <x v="31"/>
    <s v="Washington"/>
    <n v="20016"/>
    <x v="119"/>
    <d v="2015-05-03T00:00:00"/>
    <x v="1282"/>
    <n v="85"/>
    <n v="517.85"/>
    <n v="38852"/>
    <n v="5.95"/>
    <x v="3"/>
  </r>
  <r>
    <n v="1194"/>
    <s v="Sidney Brewer"/>
    <x v="3"/>
    <n v="0.03"/>
    <n v="5.98"/>
    <n v="1.49"/>
    <x v="1"/>
    <x v="0"/>
    <x v="2"/>
    <x v="5"/>
    <s v="Small Box"/>
    <s v="Avery Hanging File Binders"/>
    <n v="0.39"/>
    <s v="United States"/>
    <s v="South"/>
    <x v="12"/>
    <s v="Immokalee"/>
    <n v="34142"/>
    <x v="119"/>
    <d v="2015-05-03T00:00:00"/>
    <x v="1283"/>
    <n v="21"/>
    <n v="127.94"/>
    <n v="87586"/>
    <n v="5.95"/>
    <x v="0"/>
  </r>
  <r>
    <n v="3139"/>
    <s v="David Powell"/>
    <x v="0"/>
    <n v="0.09"/>
    <n v="280.98"/>
    <n v="57"/>
    <x v="0"/>
    <x v="2"/>
    <x v="0"/>
    <x v="9"/>
    <s v="Jumbo Drum"/>
    <s v="Hon 2090 “Pillow Soft” Series Mid Back Swivel/Tilt Chairs"/>
    <n v="0.78"/>
    <s v="United States"/>
    <s v="East"/>
    <x v="33"/>
    <s v="Cranford"/>
    <n v="7016"/>
    <x v="120"/>
    <d v="2015-05-05T00:00:00"/>
    <x v="1284"/>
    <n v="31"/>
    <n v="7974.21"/>
    <n v="86793"/>
    <n v="280.89000000000004"/>
    <x v="3"/>
  </r>
  <r>
    <n v="3367"/>
    <s v="Renee McKenzie"/>
    <x v="0"/>
    <n v="0.08"/>
    <n v="30.97"/>
    <n v="4"/>
    <x v="1"/>
    <x v="2"/>
    <x v="1"/>
    <x v="1"/>
    <s v="Small Box"/>
    <s v="Microsoft Multimedia Keyboard"/>
    <n v="0.74"/>
    <s v="United States"/>
    <s v="East"/>
    <x v="27"/>
    <s v="Upper Arlington"/>
    <n v="43221"/>
    <x v="120"/>
    <d v="2015-05-03T00:00:00"/>
    <x v="1285"/>
    <n v="26"/>
    <n v="758.97"/>
    <n v="90502"/>
    <n v="30.89"/>
    <x v="3"/>
  </r>
  <r>
    <n v="3367"/>
    <s v="Renee McKenzie"/>
    <x v="0"/>
    <n v="0.1"/>
    <n v="4.13"/>
    <n v="0.5"/>
    <x v="2"/>
    <x v="2"/>
    <x v="2"/>
    <x v="13"/>
    <s v="Small Box"/>
    <s v="Avery 506"/>
    <n v="0.39"/>
    <s v="United States"/>
    <s v="East"/>
    <x v="27"/>
    <s v="Upper Arlington"/>
    <n v="43221"/>
    <x v="120"/>
    <d v="2015-05-04T00:00:00"/>
    <x v="1286"/>
    <n v="18"/>
    <n v="84.44"/>
    <n v="90502"/>
    <n v="4.03"/>
    <x v="3"/>
  </r>
  <r>
    <n v="408"/>
    <s v="Calvin Parsons Walter"/>
    <x v="2"/>
    <n v="7.0000000000000007E-2"/>
    <n v="29.17"/>
    <n v="6.27"/>
    <x v="1"/>
    <x v="3"/>
    <x v="2"/>
    <x v="5"/>
    <s v="Small Box"/>
    <s v="Binding Machine Supplies"/>
    <n v="0.37"/>
    <s v="United States"/>
    <s v="Central"/>
    <x v="18"/>
    <s v="San Juan"/>
    <n v="78589"/>
    <x v="120"/>
    <d v="2015-05-06T00:00:00"/>
    <x v="1287"/>
    <n v="14"/>
    <n v="400.47"/>
    <n v="89639"/>
    <n v="29.1"/>
    <x v="1"/>
  </r>
  <r>
    <n v="2426"/>
    <s v="Dorothy Holt"/>
    <x v="2"/>
    <n v="0.08"/>
    <n v="4.4800000000000004"/>
    <n v="49"/>
    <x v="1"/>
    <x v="0"/>
    <x v="2"/>
    <x v="8"/>
    <s v="Large Box"/>
    <s v="Hoover Portapower™ Portable Vacuum"/>
    <n v="0.6"/>
    <s v="United States"/>
    <s v="Central"/>
    <x v="18"/>
    <s v="Irving"/>
    <n v="75061"/>
    <x v="120"/>
    <d v="2015-05-02T00:00:00"/>
    <x v="1288"/>
    <n v="37"/>
    <n v="202.29"/>
    <n v="90861"/>
    <n v="4.4000000000000004"/>
    <x v="1"/>
  </r>
  <r>
    <n v="2426"/>
    <s v="Dorothy Holt"/>
    <x v="2"/>
    <n v="0"/>
    <n v="17.670000000000002"/>
    <n v="8.99"/>
    <x v="1"/>
    <x v="0"/>
    <x v="0"/>
    <x v="11"/>
    <s v="Small Pack"/>
    <s v="Executive Impressions 12&quot; Wall Clock"/>
    <n v="0.47"/>
    <s v="United States"/>
    <s v="Central"/>
    <x v="18"/>
    <s v="Irving"/>
    <n v="75061"/>
    <x v="120"/>
    <d v="2015-05-09T00:00:00"/>
    <x v="1289"/>
    <n v="9"/>
    <n v="168.71"/>
    <n v="90861"/>
    <n v="17.670000000000002"/>
    <x v="1"/>
  </r>
  <r>
    <n v="2578"/>
    <s v="Kent Gill"/>
    <x v="2"/>
    <n v="0.04"/>
    <n v="8.6"/>
    <n v="6.19"/>
    <x v="1"/>
    <x v="2"/>
    <x v="2"/>
    <x v="5"/>
    <s v="Small Box"/>
    <s v="Avery Printable Repositionable Plastic Tabs"/>
    <n v="0.38"/>
    <s v="United States"/>
    <s v="South"/>
    <x v="16"/>
    <s v="Opelika"/>
    <n v="36801"/>
    <x v="120"/>
    <d v="2015-05-04T00:00:00"/>
    <x v="1290"/>
    <n v="5"/>
    <n v="46.85"/>
    <n v="88298"/>
    <n v="8.56"/>
    <x v="0"/>
  </r>
  <r>
    <n v="2578"/>
    <s v="Kent Gill"/>
    <x v="2"/>
    <n v="0.01"/>
    <n v="3.58"/>
    <n v="1.63"/>
    <x v="1"/>
    <x v="2"/>
    <x v="2"/>
    <x v="14"/>
    <s v="Wrap Bag"/>
    <s v="OIC Colored Binder Clips, Assorted Sizes"/>
    <n v="0.36"/>
    <s v="United States"/>
    <s v="South"/>
    <x v="16"/>
    <s v="Opelika"/>
    <n v="36801"/>
    <x v="120"/>
    <d v="2015-05-06T00:00:00"/>
    <x v="1291"/>
    <n v="26"/>
    <n v="93.57"/>
    <n v="88298"/>
    <n v="3.5700000000000003"/>
    <x v="0"/>
  </r>
  <r>
    <n v="2578"/>
    <s v="Kent Gill"/>
    <x v="2"/>
    <n v="0.08"/>
    <n v="105.49"/>
    <n v="41.64"/>
    <x v="0"/>
    <x v="2"/>
    <x v="0"/>
    <x v="0"/>
    <s v="Jumbo Box"/>
    <s v="Balt Solid Wood Rectangular Table"/>
    <n v="0.75"/>
    <s v="United States"/>
    <s v="South"/>
    <x v="16"/>
    <s v="Opelika"/>
    <n v="36801"/>
    <x v="120"/>
    <d v="2015-05-09T00:00:00"/>
    <x v="1292"/>
    <n v="34"/>
    <n v="2694.49"/>
    <n v="88298"/>
    <n v="105.41"/>
    <x v="0"/>
  </r>
  <r>
    <n v="2531"/>
    <s v="Rick Houston"/>
    <x v="4"/>
    <n v="0.08"/>
    <n v="4"/>
    <n v="1.3"/>
    <x v="1"/>
    <x v="0"/>
    <x v="2"/>
    <x v="7"/>
    <s v="Wrap Bag"/>
    <s v="EcoTones® Memo Sheets"/>
    <n v="0.37"/>
    <s v="United States"/>
    <s v="West"/>
    <x v="8"/>
    <s v="Atascadero"/>
    <n v="93422"/>
    <x v="120"/>
    <d v="2015-05-04T00:00:00"/>
    <x v="1293"/>
    <n v="14"/>
    <n v="51.99"/>
    <n v="87452"/>
    <n v="3.92"/>
    <x v="2"/>
  </r>
  <r>
    <n v="27"/>
    <s v="Guy Gallagher"/>
    <x v="3"/>
    <n v="0.04"/>
    <n v="4.1399999999999997"/>
    <n v="6.6"/>
    <x v="1"/>
    <x v="3"/>
    <x v="0"/>
    <x v="11"/>
    <s v="Small Box"/>
    <s v="Eldon Image Series Black Desk Accessories"/>
    <n v="0.49"/>
    <s v="United States"/>
    <s v="West"/>
    <x v="8"/>
    <s v="Lakewood"/>
    <n v="90712"/>
    <x v="120"/>
    <d v="2015-05-04T00:00:00"/>
    <x v="1294"/>
    <n v="12"/>
    <n v="54.78"/>
    <n v="87652"/>
    <n v="4.0999999999999996"/>
    <x v="2"/>
  </r>
  <r>
    <n v="3386"/>
    <s v="Carmen Elmore"/>
    <x v="0"/>
    <n v="0"/>
    <n v="2.61"/>
    <n v="0.5"/>
    <x v="1"/>
    <x v="3"/>
    <x v="2"/>
    <x v="13"/>
    <s v="Small Box"/>
    <s v="Avery 494"/>
    <n v="0.39"/>
    <s v="United States"/>
    <s v="East"/>
    <x v="27"/>
    <s v="Bowling Green"/>
    <n v="43402"/>
    <x v="121"/>
    <d v="2015-05-05T00:00:00"/>
    <x v="1295"/>
    <n v="10"/>
    <n v="28.34"/>
    <n v="88746"/>
    <n v="2.61"/>
    <x v="3"/>
  </r>
  <r>
    <n v="3386"/>
    <s v="Carmen Elmore"/>
    <x v="0"/>
    <n v="0.04"/>
    <n v="25.38"/>
    <n v="8.99"/>
    <x v="2"/>
    <x v="3"/>
    <x v="0"/>
    <x v="11"/>
    <s v="Small Pack"/>
    <s v="Executive Impressions 13&quot; Chairman Wall Clock"/>
    <n v="0.5"/>
    <s v="United States"/>
    <s v="East"/>
    <x v="27"/>
    <s v="Bowling Green"/>
    <n v="43402"/>
    <x v="121"/>
    <d v="2015-05-06T00:00:00"/>
    <x v="1296"/>
    <n v="35"/>
    <n v="861.3"/>
    <n v="88746"/>
    <n v="25.34"/>
    <x v="3"/>
  </r>
  <r>
    <n v="2157"/>
    <s v="Tom Hoyle Honeycutt"/>
    <x v="1"/>
    <n v="7.0000000000000007E-2"/>
    <n v="30.93"/>
    <n v="3.92"/>
    <x v="1"/>
    <x v="2"/>
    <x v="0"/>
    <x v="11"/>
    <s v="Small Pack"/>
    <s v="Advantus Employee of the Month Certificate Frame, 11 x 13-1/2"/>
    <n v="0.44"/>
    <s v="United States"/>
    <s v="Central"/>
    <x v="25"/>
    <s v="Warren"/>
    <n v="48093"/>
    <x v="121"/>
    <d v="2015-05-04T00:00:00"/>
    <x v="1297"/>
    <n v="19"/>
    <n v="577.25"/>
    <n v="90386"/>
    <n v="30.86"/>
    <x v="1"/>
  </r>
  <r>
    <n v="2157"/>
    <s v="Tom Hoyle Honeycutt"/>
    <x v="1"/>
    <n v="0.05"/>
    <n v="297.48"/>
    <n v="18.059999999999999"/>
    <x v="0"/>
    <x v="2"/>
    <x v="1"/>
    <x v="3"/>
    <s v="Jumbo Drum"/>
    <s v="Panasonic KX-P3200 Dot Matrix Printer"/>
    <n v="0.6"/>
    <s v="United States"/>
    <s v="Central"/>
    <x v="25"/>
    <s v="Warren"/>
    <n v="48093"/>
    <x v="121"/>
    <d v="2015-05-04T00:00:00"/>
    <x v="1298"/>
    <n v="14"/>
    <n v="4075.18"/>
    <n v="90386"/>
    <n v="297.43"/>
    <x v="1"/>
  </r>
  <r>
    <n v="2157"/>
    <s v="Tom Hoyle Honeycutt"/>
    <x v="1"/>
    <n v="7.0000000000000007E-2"/>
    <n v="296.18"/>
    <n v="54.12"/>
    <x v="0"/>
    <x v="2"/>
    <x v="0"/>
    <x v="0"/>
    <s v="Jumbo Box"/>
    <s v="Hon 94000 Series Round Tables"/>
    <n v="0.76"/>
    <s v="United States"/>
    <s v="Central"/>
    <x v="25"/>
    <s v="Warren"/>
    <n v="48093"/>
    <x v="121"/>
    <d v="2015-05-05T00:00:00"/>
    <x v="1299"/>
    <n v="6"/>
    <n v="1798.23"/>
    <n v="90386"/>
    <n v="296.11"/>
    <x v="1"/>
  </r>
  <r>
    <n v="1391"/>
    <s v="Carolyn Greer"/>
    <x v="2"/>
    <n v="7.0000000000000007E-2"/>
    <n v="12.28"/>
    <n v="6.13"/>
    <x v="1"/>
    <x v="0"/>
    <x v="2"/>
    <x v="6"/>
    <s v="Small Box"/>
    <s v="Recycled Eldon Regeneration Jumbo File"/>
    <n v="0.56999999999999995"/>
    <s v="United States"/>
    <s v="West"/>
    <x v="8"/>
    <s v="Sunnyvale"/>
    <n v="94086"/>
    <x v="121"/>
    <d v="2015-05-10T00:00:00"/>
    <x v="1300"/>
    <n v="33"/>
    <n v="389.59"/>
    <n v="88730"/>
    <n v="12.209999999999999"/>
    <x v="2"/>
  </r>
  <r>
    <n v="1680"/>
    <s v="Esther Whitaker"/>
    <x v="2"/>
    <n v="0.09"/>
    <n v="30.98"/>
    <n v="19.510000000000002"/>
    <x v="1"/>
    <x v="1"/>
    <x v="2"/>
    <x v="15"/>
    <s v="Small Box"/>
    <s v="Staples Colored Interoffice Envelopes"/>
    <n v="0.36"/>
    <s v="United States"/>
    <s v="East"/>
    <x v="27"/>
    <s v="Fairfield"/>
    <n v="45014"/>
    <x v="121"/>
    <d v="2015-05-05T00:00:00"/>
    <x v="1301"/>
    <n v="18"/>
    <n v="514.62"/>
    <n v="86645"/>
    <n v="30.89"/>
    <x v="3"/>
  </r>
  <r>
    <n v="1680"/>
    <s v="Esther Whitaker"/>
    <x v="2"/>
    <n v="0.03"/>
    <n v="49.34"/>
    <n v="10.25"/>
    <x v="1"/>
    <x v="1"/>
    <x v="0"/>
    <x v="11"/>
    <s v="Large Box"/>
    <s v="Electrix Fluorescent Magnifier Lamps &amp; Weighted Base"/>
    <n v="0.56999999999999995"/>
    <s v="United States"/>
    <s v="East"/>
    <x v="27"/>
    <s v="Fairfield"/>
    <n v="45014"/>
    <x v="121"/>
    <d v="2015-05-05T00:00:00"/>
    <x v="1302"/>
    <n v="17"/>
    <n v="817.32"/>
    <n v="86645"/>
    <n v="49.31"/>
    <x v="3"/>
  </r>
  <r>
    <n v="94"/>
    <s v="Eddie House Mueller"/>
    <x v="3"/>
    <n v="0.04"/>
    <n v="160.97999999999999"/>
    <n v="30"/>
    <x v="0"/>
    <x v="2"/>
    <x v="0"/>
    <x v="9"/>
    <s v="Jumbo Drum"/>
    <s v="Office Star - Mid Back Dual function Ergonomic High Back Chair with 2-Way Adjustable Arms"/>
    <n v="0.62"/>
    <s v="United States"/>
    <s v="Central"/>
    <x v="10"/>
    <s v="Chicago"/>
    <n v="60601"/>
    <x v="121"/>
    <d v="2015-05-05T00:00:00"/>
    <x v="1303"/>
    <n v="37"/>
    <n v="6276.34"/>
    <n v="44231"/>
    <n v="160.94"/>
    <x v="1"/>
  </r>
  <r>
    <n v="94"/>
    <s v="Eddie House Mueller"/>
    <x v="3"/>
    <n v="0.01"/>
    <n v="17.98"/>
    <n v="4"/>
    <x v="1"/>
    <x v="2"/>
    <x v="1"/>
    <x v="1"/>
    <s v="Small Box"/>
    <s v="Belkin 107-key enhanced keyboard, USB/PS/2 interface"/>
    <n v="0.79"/>
    <s v="United States"/>
    <s v="Central"/>
    <x v="10"/>
    <s v="Chicago"/>
    <n v="60601"/>
    <x v="121"/>
    <d v="2015-05-05T00:00:00"/>
    <x v="1304"/>
    <n v="146"/>
    <n v="2664.4"/>
    <n v="44231"/>
    <n v="17.97"/>
    <x v="1"/>
  </r>
  <r>
    <n v="97"/>
    <s v="Max McKenna"/>
    <x v="3"/>
    <n v="0.04"/>
    <n v="160.97999999999999"/>
    <n v="30"/>
    <x v="0"/>
    <x v="2"/>
    <x v="0"/>
    <x v="9"/>
    <s v="Jumbo Drum"/>
    <s v="Office Star - Mid Back Dual function Ergonomic High Back Chair with 2-Way Adjustable Arms"/>
    <n v="0.62"/>
    <s v="United States"/>
    <s v="Central"/>
    <x v="38"/>
    <s v="Manhattan"/>
    <n v="66502"/>
    <x v="121"/>
    <d v="2015-05-05T00:00:00"/>
    <x v="1305"/>
    <n v="9"/>
    <n v="1526.68"/>
    <n v="87306"/>
    <n v="160.94"/>
    <x v="1"/>
  </r>
  <r>
    <n v="97"/>
    <s v="Max McKenna"/>
    <x v="3"/>
    <n v="0.06"/>
    <n v="115.99"/>
    <n v="8.99"/>
    <x v="1"/>
    <x v="2"/>
    <x v="1"/>
    <x v="12"/>
    <s v="Small Box"/>
    <s v="5185"/>
    <n v="0.57999999999999996"/>
    <s v="United States"/>
    <s v="Central"/>
    <x v="38"/>
    <s v="Manhattan"/>
    <n v="66502"/>
    <x v="121"/>
    <d v="2015-05-04T00:00:00"/>
    <x v="1306"/>
    <n v="20"/>
    <n v="1952.56"/>
    <n v="87306"/>
    <n v="115.92999999999999"/>
    <x v="1"/>
  </r>
  <r>
    <n v="1869"/>
    <s v="Roberta Daniel"/>
    <x v="3"/>
    <n v="0.08"/>
    <n v="8.09"/>
    <n v="7.96"/>
    <x v="1"/>
    <x v="1"/>
    <x v="0"/>
    <x v="11"/>
    <s v="Small Box"/>
    <s v="6&quot; Cubicle Wall Clock, Black"/>
    <n v="0.49"/>
    <s v="United States"/>
    <s v="West"/>
    <x v="43"/>
    <s v="Alamogordo"/>
    <n v="88310"/>
    <x v="121"/>
    <d v="2015-05-04T00:00:00"/>
    <x v="1307"/>
    <n v="10"/>
    <n v="80.349999999999994"/>
    <n v="89209"/>
    <n v="8.01"/>
    <x v="2"/>
  </r>
  <r>
    <n v="335"/>
    <s v="Curtis O'Connell"/>
    <x v="0"/>
    <n v="0.09"/>
    <n v="6.28"/>
    <n v="5.29"/>
    <x v="1"/>
    <x v="3"/>
    <x v="0"/>
    <x v="11"/>
    <s v="Small Box"/>
    <s v="Eldon® 200 Class™ Desk Accessories, Burgundy"/>
    <n v="0.43"/>
    <s v="United States"/>
    <s v="West"/>
    <x v="14"/>
    <s v="Medford"/>
    <n v="97504"/>
    <x v="122"/>
    <d v="2015-05-04T00:00:00"/>
    <x v="1308"/>
    <n v="1"/>
    <n v="8.5299999999999994"/>
    <n v="87277"/>
    <n v="6.19"/>
    <x v="2"/>
  </r>
  <r>
    <n v="342"/>
    <s v="Jacqueline Noble"/>
    <x v="0"/>
    <n v="0.01"/>
    <n v="3.26"/>
    <n v="1.86"/>
    <x v="1"/>
    <x v="3"/>
    <x v="2"/>
    <x v="2"/>
    <s v="Wrap Bag"/>
    <s v="Avery Hi-Liter GlideStik Fluorescent Highlighter, Yellow Ink"/>
    <n v="0.41"/>
    <s v="United States"/>
    <s v="South"/>
    <x v="12"/>
    <s v="Miami"/>
    <n v="33181"/>
    <x v="122"/>
    <d v="2015-05-06T00:00:00"/>
    <x v="1309"/>
    <n v="20"/>
    <n v="73.97"/>
    <n v="3332"/>
    <n v="3.25"/>
    <x v="0"/>
  </r>
  <r>
    <n v="344"/>
    <s v="Rosemary English"/>
    <x v="0"/>
    <n v="0.01"/>
    <n v="3.26"/>
    <n v="1.86"/>
    <x v="1"/>
    <x v="3"/>
    <x v="2"/>
    <x v="2"/>
    <s v="Wrap Bag"/>
    <s v="Avery Hi-Liter GlideStik Fluorescent Highlighter, Yellow Ink"/>
    <n v="0.41"/>
    <s v="United States"/>
    <s v="East"/>
    <x v="29"/>
    <s v="Portland"/>
    <n v="4101"/>
    <x v="122"/>
    <d v="2015-05-06T00:00:00"/>
    <x v="1310"/>
    <n v="5"/>
    <n v="18.489999999999998"/>
    <n v="88152"/>
    <n v="3.25"/>
    <x v="3"/>
  </r>
  <r>
    <n v="2289"/>
    <s v="Ryan Herman"/>
    <x v="0"/>
    <n v="0.01"/>
    <n v="7.59"/>
    <n v="4"/>
    <x v="1"/>
    <x v="2"/>
    <x v="0"/>
    <x v="11"/>
    <s v="Wrap Bag"/>
    <s v="Master Giant Foot® Doorstop, Safety Yellow"/>
    <n v="0.42"/>
    <s v="United States"/>
    <s v="Central"/>
    <x v="7"/>
    <s v="Burnsville"/>
    <n v="55337"/>
    <x v="122"/>
    <d v="2015-05-04T00:00:00"/>
    <x v="1311"/>
    <n v="17"/>
    <n v="136.25"/>
    <n v="88165"/>
    <n v="7.58"/>
    <x v="1"/>
  </r>
  <r>
    <n v="2650"/>
    <s v="Joanne Chu"/>
    <x v="0"/>
    <n v="0.05"/>
    <n v="35.99"/>
    <n v="5.99"/>
    <x v="1"/>
    <x v="3"/>
    <x v="1"/>
    <x v="12"/>
    <s v="Wrap Bag"/>
    <s v="Accessory41"/>
    <n v="0.38"/>
    <s v="United States"/>
    <s v="East"/>
    <x v="28"/>
    <s v="Baldwin"/>
    <n v="15234"/>
    <x v="122"/>
    <d v="2015-05-05T00:00:00"/>
    <x v="1312"/>
    <n v="26"/>
    <n v="759.88"/>
    <n v="88815"/>
    <n v="35.940000000000005"/>
    <x v="3"/>
  </r>
  <r>
    <n v="2689"/>
    <s v="Marlene Gray"/>
    <x v="0"/>
    <n v="0.09"/>
    <n v="3.75"/>
    <n v="0.5"/>
    <x v="1"/>
    <x v="2"/>
    <x v="2"/>
    <x v="13"/>
    <s v="Small Box"/>
    <s v="Avery 496"/>
    <n v="0.37"/>
    <s v="United States"/>
    <s v="East"/>
    <x v="33"/>
    <s v="Clifton"/>
    <n v="7011"/>
    <x v="122"/>
    <d v="2015-05-06T00:00:00"/>
    <x v="1313"/>
    <n v="21"/>
    <n v="74.23"/>
    <n v="90624"/>
    <n v="3.66"/>
    <x v="3"/>
  </r>
  <r>
    <n v="2693"/>
    <s v="Lloyd Cannon"/>
    <x v="0"/>
    <n v="0.01"/>
    <n v="30.98"/>
    <n v="9.18"/>
    <x v="1"/>
    <x v="2"/>
    <x v="2"/>
    <x v="7"/>
    <s v="Small Box"/>
    <s v="Xerox 1951"/>
    <n v="0.4"/>
    <s v="United States"/>
    <s v="East"/>
    <x v="42"/>
    <s v="Bennington"/>
    <n v="5201"/>
    <x v="122"/>
    <d v="2015-05-04T00:00:00"/>
    <x v="1314"/>
    <n v="20"/>
    <n v="627.19000000000005"/>
    <n v="90624"/>
    <n v="30.97"/>
    <x v="3"/>
  </r>
  <r>
    <n v="411"/>
    <s v="Carolyn Proctor"/>
    <x v="1"/>
    <n v="0.05"/>
    <n v="178.47"/>
    <n v="19.989999999999998"/>
    <x v="2"/>
    <x v="1"/>
    <x v="2"/>
    <x v="6"/>
    <s v="Small Box"/>
    <s v="Hot File® 7-Pocket, Floor Stand"/>
    <n v="0.55000000000000004"/>
    <s v="United States"/>
    <s v="West"/>
    <x v="8"/>
    <s v="Oakland"/>
    <n v="94601"/>
    <x v="122"/>
    <d v="2015-05-07T00:00:00"/>
    <x v="1315"/>
    <n v="9"/>
    <n v="1531.31"/>
    <n v="87905"/>
    <n v="178.42"/>
    <x v="2"/>
  </r>
  <r>
    <n v="3176"/>
    <s v="Jackie McCullough"/>
    <x v="1"/>
    <n v="0.06"/>
    <n v="10.97"/>
    <n v="6.5"/>
    <x v="1"/>
    <x v="1"/>
    <x v="1"/>
    <x v="1"/>
    <s v="Small Box"/>
    <s v="Micro Innovations 104 Keyboard"/>
    <n v="0.64"/>
    <s v="United States"/>
    <s v="South"/>
    <x v="12"/>
    <s v="Jacksonville"/>
    <n v="32216"/>
    <x v="122"/>
    <d v="2015-05-06T00:00:00"/>
    <x v="1316"/>
    <n v="19"/>
    <n v="215.25"/>
    <n v="90820"/>
    <n v="10.91"/>
    <x v="0"/>
  </r>
  <r>
    <n v="3356"/>
    <s v="Richard Tan"/>
    <x v="4"/>
    <n v="7.0000000000000007E-2"/>
    <n v="5.34"/>
    <n v="5.63"/>
    <x v="1"/>
    <x v="3"/>
    <x v="2"/>
    <x v="5"/>
    <s v="Small Box"/>
    <s v="Pressboard Data Binder, Crimson, 12&quot; X 8 1/2&quot;"/>
    <n v="0.39"/>
    <s v="United States"/>
    <s v="West"/>
    <x v="37"/>
    <s v="Eagle"/>
    <n v="83616"/>
    <x v="122"/>
    <d v="2015-05-06T00:00:00"/>
    <x v="1317"/>
    <n v="13"/>
    <n v="66.650000000000006"/>
    <n v="88588"/>
    <n v="5.27"/>
    <x v="2"/>
  </r>
  <r>
    <n v="3356"/>
    <s v="Richard Tan"/>
    <x v="4"/>
    <n v="0.03"/>
    <n v="160.97999999999999"/>
    <n v="30"/>
    <x v="0"/>
    <x v="3"/>
    <x v="0"/>
    <x v="9"/>
    <s v="Jumbo Drum"/>
    <s v="Office Star - Mid Back Dual function Ergonomic High Back Chair with 2-Way Adjustable Arms"/>
    <n v="0.62"/>
    <s v="United States"/>
    <s v="West"/>
    <x v="37"/>
    <s v="Eagle"/>
    <n v="83616"/>
    <x v="122"/>
    <d v="2015-05-05T00:00:00"/>
    <x v="1318"/>
    <n v="18"/>
    <n v="2934.16"/>
    <n v="88588"/>
    <n v="160.94999999999999"/>
    <x v="2"/>
  </r>
  <r>
    <n v="3356"/>
    <s v="Richard Tan"/>
    <x v="4"/>
    <n v="0.04"/>
    <n v="65.989999999999995"/>
    <n v="5.63"/>
    <x v="2"/>
    <x v="3"/>
    <x v="1"/>
    <x v="12"/>
    <s v="Small Box"/>
    <s v="2190"/>
    <n v="0.56000000000000005"/>
    <s v="United States"/>
    <s v="West"/>
    <x v="37"/>
    <s v="Eagle"/>
    <n v="83616"/>
    <x v="122"/>
    <d v="2015-05-04T00:00:00"/>
    <x v="1319"/>
    <n v="15"/>
    <n v="876.88"/>
    <n v="88588"/>
    <n v="65.949999999999989"/>
    <x v="2"/>
  </r>
  <r>
    <n v="1765"/>
    <s v="Ralph Woods Scott"/>
    <x v="3"/>
    <n v="0"/>
    <n v="5.77"/>
    <n v="4.97"/>
    <x v="1"/>
    <x v="1"/>
    <x v="2"/>
    <x v="5"/>
    <s v="Small Box"/>
    <s v="Avery Binding System Hidden Tab™ Executive Style Index Sets"/>
    <n v="0.35"/>
    <s v="United States"/>
    <s v="Central"/>
    <x v="6"/>
    <s v="Creve Coeur"/>
    <n v="63141"/>
    <x v="122"/>
    <d v="2015-05-05T00:00:00"/>
    <x v="1320"/>
    <n v="8"/>
    <n v="52.43"/>
    <n v="89777"/>
    <n v="5.77"/>
    <x v="1"/>
  </r>
  <r>
    <n v="693"/>
    <s v="Richard McClure"/>
    <x v="1"/>
    <n v="0"/>
    <n v="230.98"/>
    <n v="23.78"/>
    <x v="0"/>
    <x v="0"/>
    <x v="0"/>
    <x v="0"/>
    <s v="Jumbo Box"/>
    <s v="Bush® Cubix Conference Tables, Fully Assembled"/>
    <n v="0.6"/>
    <s v="United States"/>
    <s v="West"/>
    <x v="3"/>
    <s v="Thornton"/>
    <n v="80229"/>
    <x v="123"/>
    <d v="2015-05-07T00:00:00"/>
    <x v="1321"/>
    <n v="36"/>
    <n v="8834.58"/>
    <n v="87813"/>
    <n v="230.98"/>
    <x v="2"/>
  </r>
  <r>
    <n v="2273"/>
    <s v="Debra Block"/>
    <x v="2"/>
    <n v="0.04"/>
    <n v="120.98"/>
    <n v="3.99"/>
    <x v="1"/>
    <x v="3"/>
    <x v="2"/>
    <x v="8"/>
    <s v="Small Box"/>
    <s v="Belkin 325VA UPS Surge Protector, 6'"/>
    <n v="0.6"/>
    <s v="United States"/>
    <s v="Central"/>
    <x v="18"/>
    <s v="Harlingen"/>
    <n v="78550"/>
    <x v="123"/>
    <d v="2015-05-05T00:00:00"/>
    <x v="1322"/>
    <n v="17"/>
    <n v="2013.88"/>
    <n v="90109"/>
    <n v="120.94"/>
    <x v="1"/>
  </r>
  <r>
    <n v="2273"/>
    <s v="Debra Block"/>
    <x v="2"/>
    <n v="0.02"/>
    <n v="55.99"/>
    <n v="5"/>
    <x v="1"/>
    <x v="3"/>
    <x v="1"/>
    <x v="12"/>
    <s v="Small Pack"/>
    <s v="Accessory36"/>
    <n v="0.83"/>
    <s v="United States"/>
    <s v="Central"/>
    <x v="18"/>
    <s v="Harlingen"/>
    <n v="78550"/>
    <x v="123"/>
    <d v="2015-05-05T00:00:00"/>
    <x v="1323"/>
    <n v="4"/>
    <n v="201.32"/>
    <n v="90109"/>
    <n v="55.97"/>
    <x v="1"/>
  </r>
  <r>
    <n v="2274"/>
    <s v="Marlene Harrison"/>
    <x v="2"/>
    <n v="0.05"/>
    <n v="23.99"/>
    <n v="15.68"/>
    <x v="0"/>
    <x v="3"/>
    <x v="0"/>
    <x v="11"/>
    <s v="Jumbo Drum"/>
    <s v="Westinghouse Floor Lamp with Metal Mesh Shade, Black"/>
    <n v="0.62"/>
    <s v="United States"/>
    <s v="Central"/>
    <x v="18"/>
    <s v="Houston"/>
    <n v="77036"/>
    <x v="123"/>
    <d v="2015-05-09T00:00:00"/>
    <x v="1324"/>
    <n v="12"/>
    <n v="298.51"/>
    <n v="90109"/>
    <n v="23.939999999999998"/>
    <x v="1"/>
  </r>
  <r>
    <n v="2379"/>
    <s v="Mildred Briggs"/>
    <x v="2"/>
    <n v="0.06"/>
    <n v="122.99"/>
    <n v="19.989999999999998"/>
    <x v="1"/>
    <x v="0"/>
    <x v="2"/>
    <x v="5"/>
    <s v="Small Box"/>
    <s v="GBC Therma-A-Bind 250T Electric Binding System"/>
    <n v="0.37"/>
    <s v="United States"/>
    <s v="Central"/>
    <x v="25"/>
    <s v="Garden City"/>
    <n v="48135"/>
    <x v="123"/>
    <d v="2015-05-07T00:00:00"/>
    <x v="1325"/>
    <n v="12"/>
    <n v="1477.84"/>
    <n v="86655"/>
    <n v="122.92999999999999"/>
    <x v="1"/>
  </r>
  <r>
    <n v="2380"/>
    <s v="Lisa Branch"/>
    <x v="2"/>
    <n v="0.08"/>
    <n v="68.81"/>
    <n v="60"/>
    <x v="0"/>
    <x v="0"/>
    <x v="2"/>
    <x v="8"/>
    <s v="Jumbo Drum"/>
    <s v="Holmes Replacement Filter for HEPA Air Cleaner, Very Large Room, HEPA Filter"/>
    <n v="0.41"/>
    <s v="United States"/>
    <s v="Central"/>
    <x v="25"/>
    <s v="Grand Rapids"/>
    <n v="49505"/>
    <x v="123"/>
    <d v="2015-05-07T00:00:00"/>
    <x v="1326"/>
    <n v="17"/>
    <n v="1162.46"/>
    <n v="86655"/>
    <n v="68.73"/>
    <x v="1"/>
  </r>
  <r>
    <n v="2382"/>
    <s v="Geoffrey Saunders"/>
    <x v="2"/>
    <n v="0.06"/>
    <n v="122.99"/>
    <n v="19.989999999999998"/>
    <x v="1"/>
    <x v="0"/>
    <x v="2"/>
    <x v="5"/>
    <s v="Small Box"/>
    <s v="GBC Therma-A-Bind 250T Electric Binding System"/>
    <n v="0.37"/>
    <s v="United States"/>
    <s v="East"/>
    <x v="11"/>
    <s v="New York City"/>
    <n v="10024"/>
    <x v="123"/>
    <d v="2015-05-07T00:00:00"/>
    <x v="1327"/>
    <n v="48"/>
    <n v="5911.35"/>
    <n v="962"/>
    <n v="122.92999999999999"/>
    <x v="3"/>
  </r>
  <r>
    <n v="2382"/>
    <s v="Geoffrey Saunders"/>
    <x v="2"/>
    <n v="0.08"/>
    <n v="68.81"/>
    <n v="60"/>
    <x v="0"/>
    <x v="0"/>
    <x v="2"/>
    <x v="8"/>
    <s v="Jumbo Drum"/>
    <s v="Holmes Replacement Filter for HEPA Air Cleaner, Very Large Room, HEPA Filter"/>
    <n v="0.41"/>
    <s v="United States"/>
    <s v="East"/>
    <x v="11"/>
    <s v="New York City"/>
    <n v="10024"/>
    <x v="123"/>
    <d v="2015-05-07T00:00:00"/>
    <x v="1326"/>
    <n v="68"/>
    <n v="4649.8500000000004"/>
    <n v="962"/>
    <n v="68.73"/>
    <x v="3"/>
  </r>
  <r>
    <n v="1101"/>
    <s v="Kimberly McCarthy"/>
    <x v="4"/>
    <n v="0.02"/>
    <n v="15.14"/>
    <n v="4.53"/>
    <x v="1"/>
    <x v="0"/>
    <x v="2"/>
    <x v="6"/>
    <s v="Small Box"/>
    <s v="Eldon® Gobal File Keepers"/>
    <n v="0.81"/>
    <s v="United States"/>
    <s v="West"/>
    <x v="8"/>
    <s v="Oxnard"/>
    <n v="93030"/>
    <x v="123"/>
    <d v="2015-05-06T00:00:00"/>
    <x v="1328"/>
    <n v="3"/>
    <n v="51.02"/>
    <n v="91488"/>
    <n v="15.120000000000001"/>
    <x v="2"/>
  </r>
  <r>
    <n v="2509"/>
    <s v="Sidney Larson"/>
    <x v="4"/>
    <n v="0.05"/>
    <n v="30.98"/>
    <n v="9.18"/>
    <x v="1"/>
    <x v="2"/>
    <x v="2"/>
    <x v="7"/>
    <s v="Small Box"/>
    <s v="Xerox 1951"/>
    <n v="0.4"/>
    <s v="United States"/>
    <s v="East"/>
    <x v="29"/>
    <s v="South Portland"/>
    <n v="4106"/>
    <x v="123"/>
    <d v="2015-05-05T00:00:00"/>
    <x v="1329"/>
    <n v="15"/>
    <n v="462.57"/>
    <n v="87029"/>
    <n v="30.93"/>
    <x v="3"/>
  </r>
  <r>
    <n v="1979"/>
    <s v="Marianne Weiner Ennis"/>
    <x v="3"/>
    <n v="0.05"/>
    <n v="20.99"/>
    <n v="3.3"/>
    <x v="1"/>
    <x v="3"/>
    <x v="1"/>
    <x v="12"/>
    <s v="Small Pack"/>
    <s v="Accessory39"/>
    <n v="0.81"/>
    <s v="United States"/>
    <s v="West"/>
    <x v="3"/>
    <s v="Littleton"/>
    <n v="80122"/>
    <x v="123"/>
    <d v="2015-05-06T00:00:00"/>
    <x v="1330"/>
    <n v="4"/>
    <n v="72.75"/>
    <n v="87757"/>
    <n v="20.939999999999998"/>
    <x v="2"/>
  </r>
  <r>
    <n v="1416"/>
    <s v="Betsy Gibson"/>
    <x v="0"/>
    <n v="0.02"/>
    <n v="417.4"/>
    <n v="75.23"/>
    <x v="0"/>
    <x v="0"/>
    <x v="0"/>
    <x v="0"/>
    <s v="Jumbo Box"/>
    <s v="Bretford “Just In Time” Height-Adjustable Multi-Task Work Tables"/>
    <n v="0.79"/>
    <s v="United States"/>
    <s v="Central"/>
    <x v="2"/>
    <s v="Indianapolis"/>
    <n v="46203"/>
    <x v="124"/>
    <d v="2015-05-07T00:00:00"/>
    <x v="1331"/>
    <n v="1"/>
    <n v="471.21"/>
    <n v="90538"/>
    <n v="417.38"/>
    <x v="1"/>
  </r>
  <r>
    <n v="2420"/>
    <s v="Wesley Cho"/>
    <x v="1"/>
    <n v="0.04"/>
    <n v="9.11"/>
    <n v="2.15"/>
    <x v="1"/>
    <x v="1"/>
    <x v="2"/>
    <x v="7"/>
    <s v="Wrap Bag"/>
    <s v="Black Print Carbonless Snap-Off® Rapid Letter, 8 1/2&quot; x 7&quot;"/>
    <n v="0.4"/>
    <s v="United States"/>
    <s v="South"/>
    <x v="21"/>
    <s v="Richmond"/>
    <n v="23223"/>
    <x v="124"/>
    <d v="2015-05-06T00:00:00"/>
    <x v="1332"/>
    <n v="11"/>
    <n v="100.87"/>
    <n v="86752"/>
    <n v="9.07"/>
    <x v="0"/>
  </r>
  <r>
    <n v="1986"/>
    <s v="Lynda Rosenthal"/>
    <x v="3"/>
    <n v="0.01"/>
    <n v="15.31"/>
    <n v="8.7799999999999994"/>
    <x v="1"/>
    <x v="2"/>
    <x v="2"/>
    <x v="6"/>
    <s v="Small Box"/>
    <s v="Eldon Jumbo ProFile™ Portable File Boxes Graphite/Black"/>
    <n v="0.56999999999999995"/>
    <s v="United States"/>
    <s v="Central"/>
    <x v="18"/>
    <s v="Midland"/>
    <n v="79701"/>
    <x v="124"/>
    <d v="2015-05-07T00:00:00"/>
    <x v="1333"/>
    <n v="23"/>
    <n v="377"/>
    <n v="90888"/>
    <n v="15.3"/>
    <x v="1"/>
  </r>
  <r>
    <n v="1986"/>
    <s v="Lynda Rosenthal"/>
    <x v="3"/>
    <n v="0.05"/>
    <n v="7.99"/>
    <n v="5.03"/>
    <x v="2"/>
    <x v="2"/>
    <x v="1"/>
    <x v="12"/>
    <s v="Medium Box"/>
    <s v="Bell Sonecor JB700 Caller ID"/>
    <n v="0.6"/>
    <s v="United States"/>
    <s v="Central"/>
    <x v="18"/>
    <s v="Midland"/>
    <n v="79701"/>
    <x v="124"/>
    <d v="2015-05-08T00:00:00"/>
    <x v="1334"/>
    <n v="4"/>
    <n v="42.99"/>
    <n v="90888"/>
    <n v="7.94"/>
    <x v="1"/>
  </r>
  <r>
    <n v="1261"/>
    <s v="Vickie Gonzalez"/>
    <x v="0"/>
    <n v="0.02"/>
    <n v="73.98"/>
    <n v="14.52"/>
    <x v="1"/>
    <x v="2"/>
    <x v="1"/>
    <x v="1"/>
    <s v="Small Box"/>
    <s v="Keytronic French Keyboard"/>
    <n v="0.65"/>
    <s v="United States"/>
    <s v="West"/>
    <x v="3"/>
    <s v="Broomfield"/>
    <n v="80020"/>
    <x v="125"/>
    <d v="2015-05-10T00:00:00"/>
    <x v="1335"/>
    <n v="5"/>
    <n v="378.23"/>
    <n v="89730"/>
    <n v="73.960000000000008"/>
    <x v="2"/>
  </r>
  <r>
    <n v="1502"/>
    <s v="Renee Huang"/>
    <x v="0"/>
    <n v="0.08"/>
    <n v="3.69"/>
    <n v="0.5"/>
    <x v="1"/>
    <x v="0"/>
    <x v="2"/>
    <x v="13"/>
    <s v="Small Box"/>
    <s v="Avery 487"/>
    <n v="0.38"/>
    <s v="United States"/>
    <s v="South"/>
    <x v="12"/>
    <s v="Coral Springs"/>
    <n v="33065"/>
    <x v="125"/>
    <d v="2015-05-10T00:00:00"/>
    <x v="1336"/>
    <n v="38"/>
    <n v="129.43"/>
    <n v="89193"/>
    <n v="3.61"/>
    <x v="0"/>
  </r>
  <r>
    <n v="1725"/>
    <s v="Linda Blake"/>
    <x v="1"/>
    <n v="0.05"/>
    <n v="35.99"/>
    <n v="1.1000000000000001"/>
    <x v="1"/>
    <x v="3"/>
    <x v="1"/>
    <x v="12"/>
    <s v="Small Box"/>
    <s v="Accessory35"/>
    <n v="0.55000000000000004"/>
    <s v="United States"/>
    <s v="East"/>
    <x v="27"/>
    <s v="Hilliard"/>
    <n v="43026"/>
    <x v="125"/>
    <d v="2015-05-09T00:00:00"/>
    <x v="1337"/>
    <n v="9"/>
    <n v="261.56"/>
    <n v="87193"/>
    <n v="35.940000000000005"/>
    <x v="3"/>
  </r>
  <r>
    <n v="2962"/>
    <s v="Leonard Strauss"/>
    <x v="1"/>
    <n v="7.0000000000000007E-2"/>
    <n v="4.76"/>
    <n v="0.88"/>
    <x v="2"/>
    <x v="1"/>
    <x v="2"/>
    <x v="7"/>
    <s v="Wrap Bag"/>
    <s v="Wirebound Voice Message Log Book"/>
    <n v="0.39"/>
    <s v="United States"/>
    <s v="West"/>
    <x v="3"/>
    <s v="Louisville"/>
    <n v="80027"/>
    <x v="125"/>
    <d v="2015-05-09T00:00:00"/>
    <x v="1338"/>
    <n v="10"/>
    <n v="48.33"/>
    <n v="88611"/>
    <n v="4.6899999999999995"/>
    <x v="2"/>
  </r>
  <r>
    <n v="3248"/>
    <s v="Earl Donnelly"/>
    <x v="1"/>
    <n v="7.0000000000000007E-2"/>
    <n v="2.78"/>
    <n v="1.49"/>
    <x v="1"/>
    <x v="0"/>
    <x v="2"/>
    <x v="5"/>
    <s v="Small Box"/>
    <s v="Wilson Jones Suede Grain Vinyl Binders"/>
    <n v="0.36"/>
    <s v="United States"/>
    <s v="South"/>
    <x v="17"/>
    <s v="Slidell"/>
    <n v="70458"/>
    <x v="125"/>
    <d v="2015-05-08T00:00:00"/>
    <x v="1339"/>
    <n v="17"/>
    <n v="47.12"/>
    <n v="87297"/>
    <n v="2.71"/>
    <x v="0"/>
  </r>
  <r>
    <n v="3338"/>
    <s v="Constance Robertson"/>
    <x v="1"/>
    <n v="0.08"/>
    <n v="6.48"/>
    <n v="8.4"/>
    <x v="1"/>
    <x v="1"/>
    <x v="2"/>
    <x v="7"/>
    <s v="Small Box"/>
    <s v="Xerox 212"/>
    <n v="0.37"/>
    <s v="United States"/>
    <s v="South"/>
    <x v="12"/>
    <s v="Tampa"/>
    <n v="33614"/>
    <x v="125"/>
    <d v="2015-05-07T00:00:00"/>
    <x v="1340"/>
    <n v="7"/>
    <n v="45"/>
    <n v="85979"/>
    <n v="6.4"/>
    <x v="0"/>
  </r>
  <r>
    <n v="1997"/>
    <s v="Harriet Bowman"/>
    <x v="4"/>
    <n v="0.01"/>
    <n v="16.48"/>
    <n v="1.99"/>
    <x v="1"/>
    <x v="1"/>
    <x v="1"/>
    <x v="1"/>
    <s v="Small Pack"/>
    <s v="Maxell DVD-RAM Discs"/>
    <n v="0.42"/>
    <s v="United States"/>
    <s v="South"/>
    <x v="23"/>
    <s v="Hilton Head Island"/>
    <n v="29915"/>
    <x v="125"/>
    <d v="2015-05-08T00:00:00"/>
    <x v="1341"/>
    <n v="7"/>
    <n v="122.93"/>
    <n v="90334"/>
    <n v="16.47"/>
    <x v="0"/>
  </r>
  <r>
    <n v="3077"/>
    <s v="Lynne Reid"/>
    <x v="4"/>
    <n v="7.0000000000000007E-2"/>
    <n v="300.97000000000003"/>
    <n v="7.18"/>
    <x v="1"/>
    <x v="0"/>
    <x v="1"/>
    <x v="1"/>
    <s v="Small Box"/>
    <s v="Gyration Ultra Professional Cordless Optical Suite"/>
    <n v="0.48"/>
    <s v="United States"/>
    <s v="East"/>
    <x v="27"/>
    <s v="Strongsville"/>
    <n v="44136"/>
    <x v="125"/>
    <d v="2015-05-09T00:00:00"/>
    <x v="1342"/>
    <n v="2"/>
    <n v="582.20000000000005"/>
    <n v="88239"/>
    <n v="300.90000000000003"/>
    <x v="3"/>
  </r>
  <r>
    <n v="3079"/>
    <s v="Andrew Levine"/>
    <x v="4"/>
    <n v="7.0000000000000007E-2"/>
    <n v="300.97000000000003"/>
    <n v="7.18"/>
    <x v="1"/>
    <x v="0"/>
    <x v="1"/>
    <x v="1"/>
    <s v="Small Box"/>
    <s v="Gyration Ultra Professional Cordless Optical Suite"/>
    <n v="0.48"/>
    <s v="United States"/>
    <s v="East"/>
    <x v="28"/>
    <s v="Philadelphia"/>
    <n v="19112"/>
    <x v="125"/>
    <d v="2015-05-09T00:00:00"/>
    <x v="1342"/>
    <n v="7"/>
    <n v="2037.69"/>
    <n v="41253"/>
    <n v="300.90000000000003"/>
    <x v="3"/>
  </r>
  <r>
    <n v="2187"/>
    <s v="Joanne Spivey"/>
    <x v="1"/>
    <n v="0.09"/>
    <n v="16.98"/>
    <n v="12.39"/>
    <x v="1"/>
    <x v="3"/>
    <x v="2"/>
    <x v="15"/>
    <s v="Small Box"/>
    <s v="Brown Kraft Recycled Envelopes"/>
    <n v="0.35"/>
    <s v="United States"/>
    <s v="Central"/>
    <x v="6"/>
    <s v="Independence"/>
    <n v="64055"/>
    <x v="126"/>
    <d v="2015-05-10T00:00:00"/>
    <x v="1343"/>
    <n v="5"/>
    <n v="86.8"/>
    <n v="89440"/>
    <n v="16.89"/>
    <x v="1"/>
  </r>
  <r>
    <n v="2189"/>
    <s v="Frank Cross"/>
    <x v="1"/>
    <n v="0.09"/>
    <n v="16.98"/>
    <n v="12.39"/>
    <x v="1"/>
    <x v="3"/>
    <x v="2"/>
    <x v="15"/>
    <s v="Small Box"/>
    <s v="Brown Kraft Recycled Envelopes"/>
    <n v="0.35"/>
    <s v="United States"/>
    <s v="East"/>
    <x v="11"/>
    <s v="New York City"/>
    <n v="10177"/>
    <x v="126"/>
    <d v="2015-05-10T00:00:00"/>
    <x v="1343"/>
    <n v="22"/>
    <n v="381.91"/>
    <n v="7364"/>
    <n v="16.89"/>
    <x v="3"/>
  </r>
  <r>
    <n v="2063"/>
    <s v="Todd D Norris"/>
    <x v="2"/>
    <n v="0.06"/>
    <n v="300.97000000000003"/>
    <n v="7.18"/>
    <x v="1"/>
    <x v="3"/>
    <x v="1"/>
    <x v="1"/>
    <s v="Small Box"/>
    <s v="Gyration Ultra Professional Cordless Optical Suite"/>
    <n v="0.48"/>
    <s v="United States"/>
    <s v="South"/>
    <x v="21"/>
    <s v="Newport News"/>
    <n v="23602"/>
    <x v="126"/>
    <d v="2015-05-08T00:00:00"/>
    <x v="1344"/>
    <n v="1"/>
    <n v="291.39999999999998"/>
    <n v="87147"/>
    <n v="300.91000000000003"/>
    <x v="0"/>
  </r>
  <r>
    <n v="2880"/>
    <s v="Grace Black"/>
    <x v="2"/>
    <n v="0.09"/>
    <n v="243.98"/>
    <n v="43.32"/>
    <x v="0"/>
    <x v="0"/>
    <x v="0"/>
    <x v="9"/>
    <s v="Jumbo Drum"/>
    <s v="Hon Deluxe Fabric Upholstered Stacking Chairs, Rounded Back"/>
    <n v="0.55000000000000004"/>
    <s v="United States"/>
    <s v="South"/>
    <x v="12"/>
    <s v="North Miami Beach"/>
    <n v="33160"/>
    <x v="126"/>
    <d v="2015-05-13T00:00:00"/>
    <x v="1345"/>
    <n v="25"/>
    <n v="5587.89"/>
    <n v="88627"/>
    <n v="243.89"/>
    <x v="0"/>
  </r>
  <r>
    <n v="2991"/>
    <s v="Sean Herbert"/>
    <x v="2"/>
    <n v="0.05"/>
    <n v="70.97"/>
    <n v="3.5"/>
    <x v="1"/>
    <x v="2"/>
    <x v="2"/>
    <x v="8"/>
    <s v="Small Box"/>
    <s v="Tripp Lite Isotel 8 Ultra 8 Outlet Metal Surge"/>
    <n v="0.59"/>
    <s v="United States"/>
    <s v="Central"/>
    <x v="30"/>
    <s v="Racine"/>
    <n v="53402"/>
    <x v="126"/>
    <d v="2015-05-13T00:00:00"/>
    <x v="1346"/>
    <n v="2"/>
    <n v="141.59"/>
    <n v="91466"/>
    <n v="70.92"/>
    <x v="1"/>
  </r>
  <r>
    <n v="2992"/>
    <s v="Lindsay Webb"/>
    <x v="2"/>
    <n v="0"/>
    <n v="5.28"/>
    <n v="6.26"/>
    <x v="1"/>
    <x v="2"/>
    <x v="2"/>
    <x v="7"/>
    <s v="Small Box"/>
    <s v="Xerox 1928"/>
    <n v="0.4"/>
    <s v="United States"/>
    <s v="Central"/>
    <x v="30"/>
    <s v="Sheboygan"/>
    <n v="53081"/>
    <x v="126"/>
    <d v="2015-05-15T00:00:00"/>
    <x v="1347"/>
    <n v="36"/>
    <n v="203.05"/>
    <n v="91466"/>
    <n v="5.28"/>
    <x v="1"/>
  </r>
  <r>
    <n v="453"/>
    <s v="George Terry"/>
    <x v="3"/>
    <n v="0.03"/>
    <n v="29.34"/>
    <n v="7.87"/>
    <x v="1"/>
    <x v="3"/>
    <x v="0"/>
    <x v="11"/>
    <s v="Small Box"/>
    <s v="Seth Thomas 14&quot; Putty-Colored Wall Clock"/>
    <n v="0.54"/>
    <s v="United States"/>
    <s v="West"/>
    <x v="8"/>
    <s v="Los Gatos"/>
    <n v="95032"/>
    <x v="126"/>
    <d v="2015-05-10T00:00:00"/>
    <x v="1348"/>
    <n v="1"/>
    <n v="32.4"/>
    <n v="86011"/>
    <n v="29.31"/>
    <x v="2"/>
  </r>
  <r>
    <n v="1028"/>
    <s v="Marguerite Rodgers"/>
    <x v="3"/>
    <n v="0.05"/>
    <n v="83.1"/>
    <n v="6.13"/>
    <x v="2"/>
    <x v="0"/>
    <x v="1"/>
    <x v="1"/>
    <s v="Small Box"/>
    <s v="Micro Innovations Micro Digital Wireless Keyboard and Mouse, Gray"/>
    <n v="0.45"/>
    <s v="United States"/>
    <s v="East"/>
    <x v="11"/>
    <s v="Commack"/>
    <n v="11725"/>
    <x v="126"/>
    <d v="2015-05-09T00:00:00"/>
    <x v="1349"/>
    <n v="20"/>
    <n v="1670.33"/>
    <n v="89007"/>
    <n v="83.05"/>
    <x v="3"/>
  </r>
  <r>
    <n v="1080"/>
    <s v="Colleen Fletcher"/>
    <x v="3"/>
    <n v="0.08"/>
    <n v="13.9"/>
    <n v="7.59"/>
    <x v="1"/>
    <x v="3"/>
    <x v="2"/>
    <x v="16"/>
    <s v="Small Pack"/>
    <s v="Acme Hot Forged Carbon Steel Scissors with Nickel-Plated Handles, 3 7/8&quot; Cut, 8&quot;L"/>
    <n v="0.56000000000000005"/>
    <s v="United States"/>
    <s v="Central"/>
    <x v="10"/>
    <s v="Saint Charles"/>
    <n v="60174"/>
    <x v="126"/>
    <d v="2015-05-09T00:00:00"/>
    <x v="1350"/>
    <n v="14"/>
    <n v="196.41"/>
    <n v="88461"/>
    <n v="13.82"/>
    <x v="1"/>
  </r>
  <r>
    <n v="2882"/>
    <s v="Andrew Gonzalez"/>
    <x v="0"/>
    <n v="0.05"/>
    <n v="6.48"/>
    <n v="8.73"/>
    <x v="1"/>
    <x v="1"/>
    <x v="2"/>
    <x v="7"/>
    <s v="Small Box"/>
    <s v="Xerox 227"/>
    <n v="0.37"/>
    <s v="United States"/>
    <s v="South"/>
    <x v="9"/>
    <s v="Charlotte"/>
    <n v="28206"/>
    <x v="127"/>
    <d v="2015-05-09T00:00:00"/>
    <x v="1351"/>
    <n v="35"/>
    <n v="232.5"/>
    <n v="4839"/>
    <n v="6.4300000000000006"/>
    <x v="0"/>
  </r>
  <r>
    <n v="2883"/>
    <s v="Stuart Sharma"/>
    <x v="0"/>
    <n v="0.05"/>
    <n v="6.48"/>
    <n v="8.73"/>
    <x v="1"/>
    <x v="1"/>
    <x v="2"/>
    <x v="7"/>
    <s v="Small Box"/>
    <s v="Xerox 227"/>
    <n v="0.37"/>
    <s v="United States"/>
    <s v="East"/>
    <x v="27"/>
    <s v="North Olmsted"/>
    <n v="44070"/>
    <x v="127"/>
    <d v="2015-05-09T00:00:00"/>
    <x v="1352"/>
    <n v="9"/>
    <n v="59.79"/>
    <n v="87632"/>
    <n v="6.4300000000000006"/>
    <x v="3"/>
  </r>
  <r>
    <n v="62"/>
    <s v="Pam Gilbert"/>
    <x v="1"/>
    <n v="0.02"/>
    <n v="5.98"/>
    <n v="5.15"/>
    <x v="1"/>
    <x v="3"/>
    <x v="2"/>
    <x v="7"/>
    <s v="Small Box"/>
    <s v="Xerox 193"/>
    <n v="0.36"/>
    <s v="United States"/>
    <s v="Central"/>
    <x v="18"/>
    <s v="Round Rock"/>
    <n v="78664"/>
    <x v="127"/>
    <d v="2015-05-11T00:00:00"/>
    <x v="1353"/>
    <n v="3"/>
    <n v="22.85"/>
    <n v="87407"/>
    <n v="5.9600000000000009"/>
    <x v="1"/>
  </r>
  <r>
    <n v="1650"/>
    <s v="Dan Lamm"/>
    <x v="1"/>
    <n v="0.05"/>
    <n v="6.48"/>
    <n v="2.74"/>
    <x v="1"/>
    <x v="3"/>
    <x v="1"/>
    <x v="1"/>
    <s v="Small Pack"/>
    <s v="Sony MFD2HD Formatted Diskettes, 10/Pack"/>
    <n v="0.71"/>
    <s v="United States"/>
    <s v="South"/>
    <x v="9"/>
    <s v="Asheboro"/>
    <n v="27203"/>
    <x v="127"/>
    <d v="2015-05-09T00:00:00"/>
    <x v="1354"/>
    <n v="15"/>
    <n v="94.27"/>
    <n v="91042"/>
    <n v="6.4300000000000006"/>
    <x v="0"/>
  </r>
  <r>
    <n v="1650"/>
    <s v="Dan Lamm"/>
    <x v="1"/>
    <n v="0.09"/>
    <n v="12.53"/>
    <n v="0.5"/>
    <x v="1"/>
    <x v="3"/>
    <x v="2"/>
    <x v="13"/>
    <s v="Small Box"/>
    <s v="Avery 485"/>
    <n v="0.38"/>
    <s v="United States"/>
    <s v="South"/>
    <x v="9"/>
    <s v="Asheboro"/>
    <n v="27203"/>
    <x v="127"/>
    <d v="2015-05-10T00:00:00"/>
    <x v="1355"/>
    <n v="7"/>
    <n v="82.21"/>
    <n v="91042"/>
    <n v="12.44"/>
    <x v="0"/>
  </r>
  <r>
    <n v="1650"/>
    <s v="Dan Lamm"/>
    <x v="1"/>
    <n v="0.08"/>
    <n v="65.989999999999995"/>
    <n v="8.99"/>
    <x v="2"/>
    <x v="3"/>
    <x v="1"/>
    <x v="12"/>
    <s v="Small Box"/>
    <s v="i270"/>
    <n v="0.55000000000000004"/>
    <s v="United States"/>
    <s v="South"/>
    <x v="9"/>
    <s v="Asheboro"/>
    <n v="27203"/>
    <x v="127"/>
    <d v="2015-05-11T00:00:00"/>
    <x v="1356"/>
    <n v="8"/>
    <n v="417.47"/>
    <n v="91042"/>
    <n v="65.91"/>
    <x v="0"/>
  </r>
  <r>
    <n v="43"/>
    <s v="Theodore Moran"/>
    <x v="1"/>
    <n v="0"/>
    <n v="99.99"/>
    <n v="19.989999999999998"/>
    <x v="1"/>
    <x v="1"/>
    <x v="1"/>
    <x v="3"/>
    <s v="Small Box"/>
    <s v="AT&amp;T 2230 Dual Handset Phone With Caller ID/Call Waiting"/>
    <n v="0.52"/>
    <s v="United States"/>
    <s v="West"/>
    <x v="4"/>
    <s v="Redmond"/>
    <n v="98052"/>
    <x v="128"/>
    <d v="2015-05-11T00:00:00"/>
    <x v="1357"/>
    <n v="6"/>
    <n v="647.07000000000005"/>
    <n v="91454"/>
    <n v="99.99"/>
    <x v="2"/>
  </r>
  <r>
    <n v="1778"/>
    <s v="Ray Oakley"/>
    <x v="1"/>
    <n v="0.06"/>
    <n v="13.99"/>
    <n v="7.51"/>
    <x v="1"/>
    <x v="1"/>
    <x v="1"/>
    <x v="3"/>
    <s v="Medium Box"/>
    <s v="Sharp EL500L Fraction Calculator"/>
    <n v="0.39"/>
    <s v="United States"/>
    <s v="Central"/>
    <x v="2"/>
    <s v="West Lafayette"/>
    <n v="47906"/>
    <x v="128"/>
    <d v="2015-05-12T00:00:00"/>
    <x v="1358"/>
    <n v="21"/>
    <n v="287.99"/>
    <n v="89943"/>
    <n v="13.93"/>
    <x v="1"/>
  </r>
  <r>
    <n v="1778"/>
    <s v="Ray Oakley"/>
    <x v="1"/>
    <n v="0.06"/>
    <n v="15.04"/>
    <n v="1.97"/>
    <x v="1"/>
    <x v="1"/>
    <x v="2"/>
    <x v="7"/>
    <s v="Wrap Bag"/>
    <s v="White GlueTop Scratch Pads"/>
    <n v="0.39"/>
    <s v="United States"/>
    <s v="Central"/>
    <x v="2"/>
    <s v="West Lafayette"/>
    <n v="47906"/>
    <x v="128"/>
    <d v="2015-05-10T00:00:00"/>
    <x v="1359"/>
    <n v="3"/>
    <n v="46.86"/>
    <n v="89943"/>
    <n v="14.979999999999999"/>
    <x v="1"/>
  </r>
  <r>
    <n v="3283"/>
    <s v="William Woodard"/>
    <x v="1"/>
    <n v="0.03"/>
    <n v="17.48"/>
    <n v="1.99"/>
    <x v="1"/>
    <x v="3"/>
    <x v="1"/>
    <x v="1"/>
    <s v="Small Pack"/>
    <s v="Maxell Pro 80 Minute CD-R, 10/Pack"/>
    <n v="0.45"/>
    <s v="United States"/>
    <s v="South"/>
    <x v="12"/>
    <s v="Kendall"/>
    <n v="33156"/>
    <x v="128"/>
    <d v="2015-05-11T00:00:00"/>
    <x v="1360"/>
    <n v="31"/>
    <n v="537.79999999999995"/>
    <n v="90753"/>
    <n v="17.45"/>
    <x v="0"/>
  </r>
  <r>
    <n v="995"/>
    <s v="Lloyd Spencer"/>
    <x v="2"/>
    <n v="0.09"/>
    <n v="7.64"/>
    <n v="5.83"/>
    <x v="1"/>
    <x v="0"/>
    <x v="2"/>
    <x v="7"/>
    <s v="Wrap Bag"/>
    <s v="Rediform Wirebound &quot;Phone Memo&quot; Message Book, 11 x 5-3/4"/>
    <n v="0.36"/>
    <s v="United States"/>
    <s v="East"/>
    <x v="29"/>
    <s v="West Scarborough"/>
    <n v="4070"/>
    <x v="128"/>
    <d v="2015-05-15T00:00:00"/>
    <x v="1361"/>
    <n v="9"/>
    <n v="72.83"/>
    <n v="89434"/>
    <n v="7.55"/>
    <x v="3"/>
  </r>
  <r>
    <n v="2820"/>
    <s v="Laurence Simon"/>
    <x v="2"/>
    <n v="0.08"/>
    <n v="6.48"/>
    <n v="2.74"/>
    <x v="1"/>
    <x v="2"/>
    <x v="1"/>
    <x v="1"/>
    <s v="Small Pack"/>
    <s v="Sony MFD2HD Formatted Diskettes, 10/Pack"/>
    <n v="0.71"/>
    <s v="United States"/>
    <s v="Central"/>
    <x v="6"/>
    <s v="Oakville"/>
    <n v="63129"/>
    <x v="128"/>
    <d v="2015-05-12T00:00:00"/>
    <x v="1362"/>
    <n v="18"/>
    <n v="113.68"/>
    <n v="87899"/>
    <n v="6.4"/>
    <x v="1"/>
  </r>
  <r>
    <n v="1709"/>
    <s v="Dennis Bowen"/>
    <x v="4"/>
    <n v="0.04"/>
    <n v="95.43"/>
    <n v="19.989999999999998"/>
    <x v="1"/>
    <x v="0"/>
    <x v="2"/>
    <x v="6"/>
    <s v="Small Box"/>
    <s v="Fellowes Stor/Drawer® Steel Plus™ Storage Drawers"/>
    <n v="0.79"/>
    <s v="United States"/>
    <s v="East"/>
    <x v="28"/>
    <s v="Pottstown"/>
    <n v="19464"/>
    <x v="128"/>
    <d v="2015-05-12T00:00:00"/>
    <x v="1363"/>
    <n v="33"/>
    <n v="3251.76"/>
    <n v="88783"/>
    <n v="95.39"/>
    <x v="3"/>
  </r>
  <r>
    <n v="1595"/>
    <s v="Chad Henson"/>
    <x v="1"/>
    <n v="0.01"/>
    <n v="500.98"/>
    <n v="26"/>
    <x v="0"/>
    <x v="3"/>
    <x v="0"/>
    <x v="9"/>
    <s v="Jumbo Drum"/>
    <s v="Global Troy™ Executive Leather Low-Back Tilter"/>
    <n v="0.6"/>
    <s v="United States"/>
    <s v="East"/>
    <x v="44"/>
    <s v="Huntington"/>
    <n v="25705"/>
    <x v="129"/>
    <d v="2015-05-12T00:00:00"/>
    <x v="1364"/>
    <n v="14"/>
    <n v="7360.2"/>
    <n v="90796"/>
    <n v="500.97"/>
    <x v="3"/>
  </r>
  <r>
    <n v="1595"/>
    <s v="Chad Henson"/>
    <x v="1"/>
    <n v="0.08"/>
    <n v="9.77"/>
    <n v="6.02"/>
    <x v="1"/>
    <x v="3"/>
    <x v="0"/>
    <x v="11"/>
    <s v="Medium Box"/>
    <s v="DAX Solid Wood Frames"/>
    <n v="0.48"/>
    <s v="United States"/>
    <s v="East"/>
    <x v="44"/>
    <s v="Huntington"/>
    <n v="25705"/>
    <x v="129"/>
    <d v="2015-05-12T00:00:00"/>
    <x v="1365"/>
    <n v="9"/>
    <n v="89.06"/>
    <n v="90796"/>
    <n v="9.69"/>
    <x v="3"/>
  </r>
  <r>
    <n v="1595"/>
    <s v="Chad Henson"/>
    <x v="1"/>
    <n v="0.09"/>
    <n v="3.28"/>
    <n v="0.98"/>
    <x v="1"/>
    <x v="3"/>
    <x v="2"/>
    <x v="2"/>
    <s v="Wrap Bag"/>
    <s v="Newell 329"/>
    <n v="0.59"/>
    <s v="United States"/>
    <s v="East"/>
    <x v="44"/>
    <s v="Huntington"/>
    <n v="25705"/>
    <x v="129"/>
    <d v="2015-05-13T00:00:00"/>
    <x v="1366"/>
    <n v="42"/>
    <n v="134.97"/>
    <n v="90796"/>
    <n v="3.19"/>
    <x v="3"/>
  </r>
  <r>
    <n v="1609"/>
    <s v="Jerry Ennis"/>
    <x v="1"/>
    <n v="0.03"/>
    <n v="2.16"/>
    <n v="6.05"/>
    <x v="1"/>
    <x v="1"/>
    <x v="2"/>
    <x v="5"/>
    <s v="Small Box"/>
    <s v="Peel &amp; Stick Add-On Corner Pockets"/>
    <n v="0.37"/>
    <s v="United States"/>
    <s v="West"/>
    <x v="8"/>
    <s v="Sacramento"/>
    <n v="95823"/>
    <x v="129"/>
    <d v="2015-05-12T00:00:00"/>
    <x v="1367"/>
    <n v="7"/>
    <n v="17.309999999999999"/>
    <n v="87824"/>
    <n v="2.1300000000000003"/>
    <x v="2"/>
  </r>
  <r>
    <n v="1609"/>
    <s v="Jerry Ennis"/>
    <x v="1"/>
    <n v="0.03"/>
    <n v="9.7100000000000009"/>
    <n v="9.4499999999999993"/>
    <x v="1"/>
    <x v="1"/>
    <x v="2"/>
    <x v="6"/>
    <s v="Small Box"/>
    <s v="Filing/Storage Totes and Swivel Casters"/>
    <n v="0.6"/>
    <s v="United States"/>
    <s v="West"/>
    <x v="8"/>
    <s v="Sacramento"/>
    <n v="95823"/>
    <x v="129"/>
    <d v="2015-05-11T00:00:00"/>
    <x v="1368"/>
    <n v="2"/>
    <n v="23.56"/>
    <n v="87824"/>
    <n v="9.6800000000000015"/>
    <x v="2"/>
  </r>
  <r>
    <n v="2464"/>
    <s v="Joe George"/>
    <x v="1"/>
    <n v="0.09"/>
    <n v="1.74"/>
    <n v="4.08"/>
    <x v="2"/>
    <x v="1"/>
    <x v="0"/>
    <x v="11"/>
    <s v="Small Pack"/>
    <s v="Eldon Regeneration Recycled Desk Accessories, Smoke"/>
    <n v="0.53"/>
    <s v="United States"/>
    <s v="South"/>
    <x v="17"/>
    <s v="Bossier City"/>
    <n v="71111"/>
    <x v="129"/>
    <d v="2015-05-13T00:00:00"/>
    <x v="1369"/>
    <n v="4"/>
    <n v="10.41"/>
    <n v="88713"/>
    <n v="1.65"/>
    <x v="0"/>
  </r>
  <r>
    <n v="2464"/>
    <s v="Joe George"/>
    <x v="1"/>
    <n v="0.08"/>
    <n v="227.55"/>
    <n v="32.479999999999997"/>
    <x v="0"/>
    <x v="1"/>
    <x v="0"/>
    <x v="0"/>
    <s v="Jumbo Box"/>
    <s v="Hon Rectangular Conference Tables"/>
    <n v="0.68"/>
    <s v="United States"/>
    <s v="South"/>
    <x v="17"/>
    <s v="Bossier City"/>
    <n v="71111"/>
    <x v="129"/>
    <d v="2015-05-11T00:00:00"/>
    <x v="1370"/>
    <n v="16"/>
    <n v="2849.64"/>
    <n v="88713"/>
    <n v="227.47"/>
    <x v="0"/>
  </r>
  <r>
    <n v="1693"/>
    <s v="Melinda Thornton"/>
    <x v="2"/>
    <n v="0.01"/>
    <n v="15.67"/>
    <n v="1.39"/>
    <x v="2"/>
    <x v="1"/>
    <x v="2"/>
    <x v="15"/>
    <s v="Small Box"/>
    <s v="#10 White Business Envelopes,4 1/8 x 9 1/2"/>
    <n v="0.38"/>
    <s v="United States"/>
    <s v="South"/>
    <x v="21"/>
    <s v="Reston"/>
    <n v="20190"/>
    <x v="129"/>
    <d v="2015-05-11T00:00:00"/>
    <x v="1371"/>
    <n v="11"/>
    <n v="188.09"/>
    <n v="90190"/>
    <n v="15.66"/>
    <x v="0"/>
  </r>
  <r>
    <n v="2935"/>
    <s v="Shirley Riley"/>
    <x v="2"/>
    <n v="0.02"/>
    <n v="3.8"/>
    <n v="1.49"/>
    <x v="1"/>
    <x v="0"/>
    <x v="2"/>
    <x v="5"/>
    <s v="Small Box"/>
    <s v="Durable Pressboard Binders"/>
    <n v="0.38"/>
    <s v="United States"/>
    <s v="East"/>
    <x v="35"/>
    <s v="Boston"/>
    <n v="2215"/>
    <x v="129"/>
    <d v="2015-05-15T00:00:00"/>
    <x v="1372"/>
    <n v="5"/>
    <n v="20.46"/>
    <n v="87617"/>
    <n v="3.78"/>
    <x v="3"/>
  </r>
  <r>
    <n v="1671"/>
    <s v="Mitchell Ross"/>
    <x v="0"/>
    <n v="0.03"/>
    <n v="223.98"/>
    <n v="15.01"/>
    <x v="1"/>
    <x v="0"/>
    <x v="2"/>
    <x v="5"/>
    <s v="Small Box"/>
    <s v="GBC DocuBind TL200 Manual Binding Machine"/>
    <n v="0.38"/>
    <s v="United States"/>
    <s v="South"/>
    <x v="21"/>
    <s v="Burke"/>
    <n v="22015"/>
    <x v="130"/>
    <d v="2015-05-13T00:00:00"/>
    <x v="1373"/>
    <n v="21"/>
    <n v="4881.84"/>
    <n v="86725"/>
    <n v="223.95"/>
    <x v="0"/>
  </r>
  <r>
    <n v="14"/>
    <s v="Gwendolyn F Tyson"/>
    <x v="4"/>
    <n v="0.09"/>
    <n v="78.69"/>
    <n v="19.989999999999998"/>
    <x v="1"/>
    <x v="0"/>
    <x v="0"/>
    <x v="11"/>
    <s v="Small Box"/>
    <s v="Howard Miller 12-3/4 Diameter Accuwave DS ™ Wall Clock"/>
    <n v="0.43"/>
    <s v="United States"/>
    <s v="Central"/>
    <x v="7"/>
    <s v="Prior Lake"/>
    <n v="55372"/>
    <x v="130"/>
    <d v="2015-05-14T00:00:00"/>
    <x v="1374"/>
    <n v="16"/>
    <n v="1164.45"/>
    <n v="86838"/>
    <n v="78.599999999999994"/>
    <x v="1"/>
  </r>
  <r>
    <n v="14"/>
    <s v="Gwendolyn F Tyson"/>
    <x v="4"/>
    <n v="0.08"/>
    <n v="3.28"/>
    <n v="2.31"/>
    <x v="1"/>
    <x v="0"/>
    <x v="2"/>
    <x v="2"/>
    <s v="Wrap Bag"/>
    <s v="Newell 321"/>
    <n v="0.56000000000000005"/>
    <s v="United States"/>
    <s v="Central"/>
    <x v="7"/>
    <s v="Prior Lake"/>
    <n v="55372"/>
    <x v="130"/>
    <d v="2015-05-13T00:00:00"/>
    <x v="1375"/>
    <n v="7"/>
    <n v="22.23"/>
    <n v="86838"/>
    <n v="3.1999999999999997"/>
    <x v="1"/>
  </r>
  <r>
    <n v="14"/>
    <s v="Gwendolyn F Tyson"/>
    <x v="4"/>
    <n v="0.05"/>
    <n v="3.28"/>
    <n v="4.2"/>
    <x v="1"/>
    <x v="0"/>
    <x v="2"/>
    <x v="2"/>
    <s v="Wrap Bag"/>
    <s v="Newell 351"/>
    <n v="0.56000000000000005"/>
    <s v="United States"/>
    <s v="Central"/>
    <x v="7"/>
    <s v="Prior Lake"/>
    <n v="55372"/>
    <x v="130"/>
    <d v="2015-05-13T00:00:00"/>
    <x v="1376"/>
    <n v="4"/>
    <n v="13.99"/>
    <n v="86838"/>
    <n v="3.23"/>
    <x v="1"/>
  </r>
  <r>
    <n v="14"/>
    <s v="Gwendolyn F Tyson"/>
    <x v="4"/>
    <n v="0.05"/>
    <n v="3.58"/>
    <n v="1.63"/>
    <x v="1"/>
    <x v="0"/>
    <x v="2"/>
    <x v="14"/>
    <s v="Wrap Bag"/>
    <s v="OIC Colored Binder Clips, Assorted Sizes"/>
    <n v="0.36"/>
    <s v="United States"/>
    <s v="Central"/>
    <x v="7"/>
    <s v="Prior Lake"/>
    <n v="55372"/>
    <x v="130"/>
    <d v="2015-05-13T00:00:00"/>
    <x v="1377"/>
    <n v="4"/>
    <n v="14.26"/>
    <n v="86838"/>
    <n v="3.5300000000000002"/>
    <x v="1"/>
  </r>
  <r>
    <n v="1826"/>
    <s v="Kate Peck"/>
    <x v="4"/>
    <n v="0"/>
    <n v="9.27"/>
    <n v="4.3899999999999997"/>
    <x v="1"/>
    <x v="3"/>
    <x v="2"/>
    <x v="7"/>
    <s v="Wrap Bag"/>
    <s v="Wirebound Message Books, Four 2 3/4&quot; x 5&quot; Forms per Page, 600 Sets per Book"/>
    <n v="0.38"/>
    <s v="United States"/>
    <s v="Central"/>
    <x v="20"/>
    <s v="Bettendorf"/>
    <n v="52722"/>
    <x v="130"/>
    <d v="2015-05-14T00:00:00"/>
    <x v="1378"/>
    <n v="1"/>
    <n v="10.65"/>
    <n v="86959"/>
    <n v="9.27"/>
    <x v="1"/>
  </r>
  <r>
    <n v="1267"/>
    <s v="Rosemary Branch"/>
    <x v="3"/>
    <n v="0.04"/>
    <n v="5.98"/>
    <n v="4.38"/>
    <x v="1"/>
    <x v="3"/>
    <x v="1"/>
    <x v="1"/>
    <s v="Small Pack"/>
    <s v="Imation 3.5&quot; DS/HD IBM Formatted Diskettes, 10/Pack"/>
    <n v="0.75"/>
    <s v="United States"/>
    <s v="South"/>
    <x v="12"/>
    <s v="Boca Raton"/>
    <n v="33433"/>
    <x v="130"/>
    <d v="2015-05-14T00:00:00"/>
    <x v="1379"/>
    <n v="11"/>
    <n v="69.75"/>
    <n v="89515"/>
    <n v="5.94"/>
    <x v="0"/>
  </r>
  <r>
    <n v="1389"/>
    <s v="Jean Khan"/>
    <x v="1"/>
    <n v="0.08"/>
    <n v="2.62"/>
    <n v="0.8"/>
    <x v="2"/>
    <x v="0"/>
    <x v="2"/>
    <x v="14"/>
    <s v="Wrap Bag"/>
    <s v="Staples Metal Binder Clips"/>
    <n v="0.39"/>
    <s v="United States"/>
    <s v="West"/>
    <x v="8"/>
    <s v="Menlo Park"/>
    <n v="94025"/>
    <x v="131"/>
    <d v="2015-05-15T00:00:00"/>
    <x v="1380"/>
    <n v="12"/>
    <n v="31.55"/>
    <n v="88728"/>
    <n v="2.54"/>
    <x v="2"/>
  </r>
  <r>
    <n v="578"/>
    <s v="Evan K Bullard"/>
    <x v="4"/>
    <n v="0.03"/>
    <n v="162.93"/>
    <n v="19.989999999999998"/>
    <x v="1"/>
    <x v="3"/>
    <x v="2"/>
    <x v="15"/>
    <s v="Small Box"/>
    <s v="Multimedia Mailers"/>
    <n v="0.39"/>
    <s v="United States"/>
    <s v="East"/>
    <x v="22"/>
    <s v="Naugatuck"/>
    <n v="6770"/>
    <x v="131"/>
    <d v="2015-05-14T00:00:00"/>
    <x v="1381"/>
    <n v="3"/>
    <n v="515.88"/>
    <n v="88644"/>
    <n v="162.9"/>
    <x v="3"/>
  </r>
  <r>
    <n v="579"/>
    <s v="Marlene Abrams"/>
    <x v="4"/>
    <n v="0.01"/>
    <n v="11.58"/>
    <n v="5.72"/>
    <x v="1"/>
    <x v="3"/>
    <x v="2"/>
    <x v="15"/>
    <s v="Small Box"/>
    <s v="Peel &amp; Seel® Recycled Catalog Envelopes, Brown"/>
    <n v="0.35"/>
    <s v="United States"/>
    <s v="East"/>
    <x v="22"/>
    <s v="Seymour"/>
    <n v="6478"/>
    <x v="131"/>
    <d v="2015-05-15T00:00:00"/>
    <x v="1382"/>
    <n v="2"/>
    <n v="25.06"/>
    <n v="88644"/>
    <n v="11.57"/>
    <x v="3"/>
  </r>
  <r>
    <n v="580"/>
    <s v="Kathryn Patrick"/>
    <x v="4"/>
    <n v="0.01"/>
    <n v="55.99"/>
    <n v="5"/>
    <x v="1"/>
    <x v="3"/>
    <x v="1"/>
    <x v="12"/>
    <s v="Small Pack"/>
    <s v="Accessory6"/>
    <n v="0.8"/>
    <s v="United States"/>
    <s v="East"/>
    <x v="29"/>
    <s v="Auburn"/>
    <n v="4210"/>
    <x v="131"/>
    <d v="2015-05-14T00:00:00"/>
    <x v="1383"/>
    <n v="12"/>
    <n v="578.24"/>
    <n v="88644"/>
    <n v="55.980000000000004"/>
    <x v="3"/>
  </r>
  <r>
    <n v="585"/>
    <s v="William Larson"/>
    <x v="4"/>
    <n v="0.06"/>
    <n v="13.9"/>
    <n v="7.59"/>
    <x v="1"/>
    <x v="3"/>
    <x v="2"/>
    <x v="16"/>
    <s v="Small Pack"/>
    <s v="Acme Hot Forged Carbon Steel Scissors with Nickel-Plated Handles, 3 7/8&quot; Cut, 8&quot;L"/>
    <n v="0.56000000000000005"/>
    <s v="United States"/>
    <s v="East"/>
    <x v="47"/>
    <s v="Concord"/>
    <n v="3301"/>
    <x v="131"/>
    <d v="2015-05-14T00:00:00"/>
    <x v="1384"/>
    <n v="12"/>
    <n v="170.45"/>
    <n v="88644"/>
    <n v="13.84"/>
    <x v="3"/>
  </r>
  <r>
    <n v="3257"/>
    <s v="Sharon Marcus"/>
    <x v="4"/>
    <n v="0"/>
    <n v="25.38"/>
    <n v="8.99"/>
    <x v="1"/>
    <x v="1"/>
    <x v="0"/>
    <x v="11"/>
    <s v="Small Pack"/>
    <s v="Executive Impressions 13&quot; Chairman Wall Clock"/>
    <n v="0.5"/>
    <s v="United States"/>
    <s v="West"/>
    <x v="4"/>
    <s v="Longview"/>
    <n v="98632"/>
    <x v="131"/>
    <d v="2015-05-15T00:00:00"/>
    <x v="1385"/>
    <n v="26"/>
    <n v="700.41"/>
    <n v="88826"/>
    <n v="25.38"/>
    <x v="2"/>
  </r>
  <r>
    <n v="1085"/>
    <s v="Ted Dunlap"/>
    <x v="3"/>
    <n v="0.06"/>
    <n v="30.42"/>
    <n v="8.65"/>
    <x v="1"/>
    <x v="3"/>
    <x v="1"/>
    <x v="1"/>
    <s v="Small Box"/>
    <s v="Fellowes Internet Keyboard, Platinum"/>
    <n v="0.74"/>
    <s v="United States"/>
    <s v="East"/>
    <x v="11"/>
    <s v="Deer Park"/>
    <n v="11729"/>
    <x v="131"/>
    <d v="2015-05-15T00:00:00"/>
    <x v="1386"/>
    <n v="10"/>
    <n v="309.05"/>
    <n v="86124"/>
    <n v="30.360000000000003"/>
    <x v="3"/>
  </r>
  <r>
    <n v="1085"/>
    <s v="Ted Dunlap"/>
    <x v="3"/>
    <n v="0.02"/>
    <n v="37.94"/>
    <n v="5.08"/>
    <x v="1"/>
    <x v="3"/>
    <x v="2"/>
    <x v="7"/>
    <s v="Wrap Bag"/>
    <s v="Snap-A-Way® Black Print Carbonless Ruled Speed Letter, Triplicate"/>
    <n v="0.38"/>
    <s v="United States"/>
    <s v="East"/>
    <x v="11"/>
    <s v="Deer Park"/>
    <n v="11729"/>
    <x v="131"/>
    <d v="2015-05-14T00:00:00"/>
    <x v="1387"/>
    <n v="8"/>
    <n v="299.3"/>
    <n v="86124"/>
    <n v="37.919999999999995"/>
    <x v="3"/>
  </r>
  <r>
    <n v="156"/>
    <s v="Diana Xu"/>
    <x v="0"/>
    <n v="0.01"/>
    <n v="95.99"/>
    <n v="4.9000000000000004"/>
    <x v="1"/>
    <x v="3"/>
    <x v="1"/>
    <x v="12"/>
    <s v="Small Box"/>
    <s v="T60"/>
    <n v="0.56000000000000005"/>
    <s v="United States"/>
    <s v="West"/>
    <x v="3"/>
    <s v="Fort Collins"/>
    <n v="80525"/>
    <x v="132"/>
    <d v="2015-05-15T00:00:00"/>
    <x v="1388"/>
    <n v="13"/>
    <n v="1050.08"/>
    <n v="87671"/>
    <n v="95.97999999999999"/>
    <x v="2"/>
  </r>
  <r>
    <n v="497"/>
    <s v="Steve McKee"/>
    <x v="0"/>
    <n v="7.0000000000000007E-2"/>
    <n v="152.47999999999999"/>
    <n v="6.5"/>
    <x v="1"/>
    <x v="0"/>
    <x v="1"/>
    <x v="1"/>
    <s v="Small Box"/>
    <s v="Adesso Programmable 142-Key Keyboard"/>
    <n v="0.74"/>
    <s v="United States"/>
    <s v="South"/>
    <x v="34"/>
    <s v="Murfreesboro"/>
    <n v="37130"/>
    <x v="132"/>
    <d v="2015-05-16T00:00:00"/>
    <x v="1389"/>
    <n v="35"/>
    <n v="5062.49"/>
    <n v="90706"/>
    <n v="152.41"/>
    <x v="0"/>
  </r>
  <r>
    <n v="910"/>
    <s v="Carla Hauser"/>
    <x v="0"/>
    <n v="0"/>
    <n v="5.28"/>
    <n v="5.61"/>
    <x v="1"/>
    <x v="3"/>
    <x v="2"/>
    <x v="7"/>
    <s v="Small Box"/>
    <s v="Xerox 1954"/>
    <n v="0.4"/>
    <s v="United States"/>
    <s v="South"/>
    <x v="1"/>
    <s v="Texarkana"/>
    <n v="71854"/>
    <x v="132"/>
    <d v="2015-05-14T00:00:00"/>
    <x v="1390"/>
    <n v="15"/>
    <n v="85.26"/>
    <n v="90187"/>
    <n v="5.28"/>
    <x v="0"/>
  </r>
  <r>
    <n v="353"/>
    <s v="Bonnie Chambers"/>
    <x v="2"/>
    <n v="0.08"/>
    <n v="4.8899999999999997"/>
    <n v="4.93"/>
    <x v="2"/>
    <x v="2"/>
    <x v="1"/>
    <x v="1"/>
    <s v="Small Pack"/>
    <s v="Maxell 3.5&quot; DS/HD IBM-Formatted Diskettes, 10/Pack"/>
    <n v="0.66"/>
    <s v="United States"/>
    <s v="West"/>
    <x v="41"/>
    <s v="Glendale"/>
    <n v="85301"/>
    <x v="132"/>
    <d v="2015-05-14T00:00:00"/>
    <x v="1391"/>
    <n v="17"/>
    <n v="84.76"/>
    <n v="89647"/>
    <n v="4.8099999999999996"/>
    <x v="2"/>
  </r>
  <r>
    <n v="353"/>
    <s v="Bonnie Chambers"/>
    <x v="2"/>
    <n v="7.0000000000000007E-2"/>
    <n v="6.68"/>
    <n v="6.92"/>
    <x v="1"/>
    <x v="2"/>
    <x v="2"/>
    <x v="7"/>
    <s v="Small Box"/>
    <s v="Xerox 1898"/>
    <n v="0.37"/>
    <s v="United States"/>
    <s v="West"/>
    <x v="41"/>
    <s v="Glendale"/>
    <n v="85301"/>
    <x v="132"/>
    <d v="2015-05-21T00:00:00"/>
    <x v="1392"/>
    <n v="16"/>
    <n v="104.84"/>
    <n v="89647"/>
    <n v="6.6099999999999994"/>
    <x v="2"/>
  </r>
  <r>
    <n v="539"/>
    <s v="Alice Coley"/>
    <x v="4"/>
    <n v="0.05"/>
    <n v="59.78"/>
    <n v="10.29"/>
    <x v="1"/>
    <x v="0"/>
    <x v="2"/>
    <x v="5"/>
    <s v="Small Box"/>
    <s v="GBC Recycled Regency Composition Covers"/>
    <n v="0.39"/>
    <s v="United States"/>
    <s v="Central"/>
    <x v="10"/>
    <s v="Urbana"/>
    <n v="61801"/>
    <x v="132"/>
    <d v="2015-05-15T00:00:00"/>
    <x v="1393"/>
    <n v="7"/>
    <n v="414.49"/>
    <n v="91174"/>
    <n v="59.730000000000004"/>
    <x v="1"/>
  </r>
  <r>
    <n v="540"/>
    <s v="Ruth Lamm"/>
    <x v="4"/>
    <n v="0.08"/>
    <n v="20.99"/>
    <n v="1.25"/>
    <x v="1"/>
    <x v="0"/>
    <x v="1"/>
    <x v="12"/>
    <s v="Small Pack"/>
    <s v="Accessory29"/>
    <n v="0.83"/>
    <s v="United States"/>
    <s v="Central"/>
    <x v="10"/>
    <s v="Vernon Hills"/>
    <n v="60061"/>
    <x v="132"/>
    <d v="2015-05-16T00:00:00"/>
    <x v="1394"/>
    <n v="28"/>
    <n v="469.69"/>
    <n v="91174"/>
    <n v="20.91"/>
    <x v="1"/>
  </r>
  <r>
    <n v="1069"/>
    <s v="Pam Bennett"/>
    <x v="4"/>
    <n v="0.02"/>
    <n v="15.94"/>
    <n v="5.45"/>
    <x v="1"/>
    <x v="2"/>
    <x v="2"/>
    <x v="2"/>
    <s v="Small Pack"/>
    <s v="Boston 16701 Slimline Battery Pencil Sharpener"/>
    <n v="0.55000000000000004"/>
    <s v="United States"/>
    <s v="Central"/>
    <x v="10"/>
    <s v="Carbondale"/>
    <n v="62901"/>
    <x v="132"/>
    <d v="2015-05-15T00:00:00"/>
    <x v="1395"/>
    <n v="41"/>
    <n v="664.34"/>
    <n v="87110"/>
    <n v="15.92"/>
    <x v="1"/>
  </r>
  <r>
    <n v="1023"/>
    <s v="Glen Newman"/>
    <x v="0"/>
    <n v="0.02"/>
    <n v="39.06"/>
    <n v="10.55"/>
    <x v="1"/>
    <x v="0"/>
    <x v="2"/>
    <x v="5"/>
    <s v="Small Box"/>
    <s v="Ibico Recycled Linen-Style Covers"/>
    <n v="0.37"/>
    <s v="United States"/>
    <s v="East"/>
    <x v="28"/>
    <s v="Wilkinsburg"/>
    <n v="15221"/>
    <x v="133"/>
    <d v="2015-05-15T00:00:00"/>
    <x v="1396"/>
    <n v="16"/>
    <n v="640.71"/>
    <n v="88633"/>
    <n v="39.04"/>
    <x v="3"/>
  </r>
  <r>
    <n v="1023"/>
    <s v="Glen Newman"/>
    <x v="0"/>
    <n v="0.1"/>
    <n v="37.700000000000003"/>
    <n v="2.99"/>
    <x v="1"/>
    <x v="0"/>
    <x v="2"/>
    <x v="5"/>
    <s v="Small Box"/>
    <s v="Vinyl Sectional Post Binders"/>
    <n v="0.35"/>
    <s v="United States"/>
    <s v="East"/>
    <x v="28"/>
    <s v="Wilkinsburg"/>
    <n v="15221"/>
    <x v="133"/>
    <d v="2015-05-16T00:00:00"/>
    <x v="1397"/>
    <n v="18"/>
    <n v="659.6"/>
    <n v="88633"/>
    <n v="37.6"/>
    <x v="3"/>
  </r>
  <r>
    <n v="18"/>
    <s v="Laurie Hanna"/>
    <x v="1"/>
    <n v="0.05"/>
    <n v="26.48"/>
    <n v="6.93"/>
    <x v="1"/>
    <x v="0"/>
    <x v="0"/>
    <x v="11"/>
    <s v="Small Box"/>
    <s v="DAX Natural Wood-Tone Poster Frame"/>
    <n v="0.49"/>
    <s v="United States"/>
    <s v="West"/>
    <x v="24"/>
    <s v="Helena"/>
    <n v="59601"/>
    <x v="133"/>
    <d v="2015-05-16T00:00:00"/>
    <x v="1398"/>
    <n v="17"/>
    <n v="455.77"/>
    <n v="90031"/>
    <n v="26.43"/>
    <x v="2"/>
  </r>
  <r>
    <n v="21"/>
    <s v="Tony Wilkins Winters"/>
    <x v="1"/>
    <n v="0.05"/>
    <n v="26.48"/>
    <n v="6.93"/>
    <x v="1"/>
    <x v="0"/>
    <x v="0"/>
    <x v="11"/>
    <s v="Small Box"/>
    <s v="DAX Natural Wood-Tone Poster Frame"/>
    <n v="0.49"/>
    <s v="United States"/>
    <s v="East"/>
    <x v="11"/>
    <s v="New York City"/>
    <n v="10012"/>
    <x v="133"/>
    <d v="2015-05-16T00:00:00"/>
    <x v="1399"/>
    <n v="70"/>
    <n v="1876.69"/>
    <n v="41793"/>
    <n v="26.43"/>
    <x v="3"/>
  </r>
  <r>
    <n v="1989"/>
    <s v="David Weaver"/>
    <x v="1"/>
    <n v="0.01"/>
    <n v="30.98"/>
    <n v="6.5"/>
    <x v="1"/>
    <x v="3"/>
    <x v="1"/>
    <x v="1"/>
    <s v="Small Box"/>
    <s v="Belkin ErgoBoard™ Keyboard"/>
    <n v="0.64"/>
    <s v="United States"/>
    <s v="West"/>
    <x v="15"/>
    <s v="Holladay"/>
    <n v="84117"/>
    <x v="133"/>
    <d v="2015-05-16T00:00:00"/>
    <x v="1400"/>
    <n v="11"/>
    <n v="363.37"/>
    <n v="90001"/>
    <n v="30.97"/>
    <x v="2"/>
  </r>
  <r>
    <n v="1989"/>
    <s v="David Weaver"/>
    <x v="1"/>
    <n v="0.01"/>
    <n v="40.99"/>
    <n v="19.989999999999998"/>
    <x v="1"/>
    <x v="3"/>
    <x v="2"/>
    <x v="7"/>
    <s v="Small Box"/>
    <s v="White Dual Perf Computer Printout Paper, 2700 Sheets, 1 Part, Heavyweight, 20 lbs., 14 7/8 x 11"/>
    <n v="0.36"/>
    <s v="United States"/>
    <s v="West"/>
    <x v="15"/>
    <s v="Holladay"/>
    <n v="84117"/>
    <x v="133"/>
    <d v="2015-05-18T00:00:00"/>
    <x v="1401"/>
    <n v="11"/>
    <n v="480.75"/>
    <n v="90001"/>
    <n v="40.980000000000004"/>
    <x v="2"/>
  </r>
  <r>
    <n v="266"/>
    <s v="Ross Frederick"/>
    <x v="4"/>
    <n v="0.08"/>
    <n v="6.48"/>
    <n v="7.03"/>
    <x v="1"/>
    <x v="3"/>
    <x v="2"/>
    <x v="7"/>
    <s v="Small Box"/>
    <s v="Xerox 214"/>
    <n v="0.37"/>
    <s v="United States"/>
    <s v="Central"/>
    <x v="18"/>
    <s v="San Antonio"/>
    <n v="78207"/>
    <x v="133"/>
    <d v="2015-05-16T00:00:00"/>
    <x v="1402"/>
    <n v="10"/>
    <n v="67.86"/>
    <n v="90594"/>
    <n v="6.4"/>
    <x v="1"/>
  </r>
  <r>
    <n v="266"/>
    <s v="Ross Frederick"/>
    <x v="4"/>
    <n v="0.01"/>
    <n v="20.34"/>
    <n v="35"/>
    <x v="1"/>
    <x v="3"/>
    <x v="2"/>
    <x v="6"/>
    <s v="Large Box"/>
    <s v="Tennsco Commercial Shelving"/>
    <n v="0.84"/>
    <s v="United States"/>
    <s v="Central"/>
    <x v="18"/>
    <s v="San Antonio"/>
    <n v="78207"/>
    <x v="133"/>
    <d v="2015-05-16T00:00:00"/>
    <x v="1403"/>
    <n v="33"/>
    <n v="747.28"/>
    <n v="90594"/>
    <n v="20.329999999999998"/>
    <x v="1"/>
  </r>
  <r>
    <n v="491"/>
    <s v="Toni Swanson"/>
    <x v="4"/>
    <n v="0.08"/>
    <n v="2.94"/>
    <n v="0.96"/>
    <x v="1"/>
    <x v="1"/>
    <x v="2"/>
    <x v="2"/>
    <s v="Wrap Bag"/>
    <s v="Newell 343"/>
    <n v="0.57999999999999996"/>
    <s v="United States"/>
    <s v="East"/>
    <x v="11"/>
    <s v="New York City"/>
    <n v="10154"/>
    <x v="133"/>
    <d v="2015-05-17T00:00:00"/>
    <x v="1404"/>
    <n v="23"/>
    <n v="66.7"/>
    <n v="8353"/>
    <n v="2.86"/>
    <x v="3"/>
  </r>
  <r>
    <n v="494"/>
    <s v="Jimmy Alston Holder"/>
    <x v="4"/>
    <n v="0.06"/>
    <n v="8.32"/>
    <n v="2.38"/>
    <x v="1"/>
    <x v="1"/>
    <x v="1"/>
    <x v="1"/>
    <s v="Small Pack"/>
    <s v="Imation 3.5 IBM Formatted Diskettes, 10/Box"/>
    <n v="0.74"/>
    <s v="United States"/>
    <s v="West"/>
    <x v="4"/>
    <s v="Seattle"/>
    <n v="98115"/>
    <x v="133"/>
    <d v="2015-05-17T00:00:00"/>
    <x v="1405"/>
    <n v="12"/>
    <n v="101.26"/>
    <n v="88905"/>
    <n v="8.26"/>
    <x v="2"/>
  </r>
  <r>
    <n v="494"/>
    <s v="Jimmy Alston Holder"/>
    <x v="4"/>
    <n v="0.08"/>
    <n v="2.94"/>
    <n v="0.96"/>
    <x v="1"/>
    <x v="1"/>
    <x v="2"/>
    <x v="2"/>
    <s v="Wrap Bag"/>
    <s v="Newell 343"/>
    <n v="0.57999999999999996"/>
    <s v="United States"/>
    <s v="West"/>
    <x v="4"/>
    <s v="Seattle"/>
    <n v="98115"/>
    <x v="133"/>
    <d v="2015-05-17T00:00:00"/>
    <x v="1404"/>
    <n v="6"/>
    <n v="17.399999999999999"/>
    <n v="88905"/>
    <n v="2.86"/>
    <x v="2"/>
  </r>
  <r>
    <n v="3041"/>
    <s v="Carrie Duke"/>
    <x v="3"/>
    <n v="0.08"/>
    <n v="73.98"/>
    <n v="4"/>
    <x v="1"/>
    <x v="3"/>
    <x v="1"/>
    <x v="1"/>
    <s v="Small Box"/>
    <s v="Keytronic 105-Key Spanish Keyboard"/>
    <n v="0.77"/>
    <s v="United States"/>
    <s v="Central"/>
    <x v="38"/>
    <s v="Garden City"/>
    <n v="67846"/>
    <x v="133"/>
    <d v="2015-05-18T00:00:00"/>
    <x v="1406"/>
    <n v="17"/>
    <n v="1181.67"/>
    <n v="86102"/>
    <n v="73.900000000000006"/>
    <x v="1"/>
  </r>
  <r>
    <n v="3041"/>
    <s v="Carrie Duke"/>
    <x v="3"/>
    <n v="0.02"/>
    <n v="3.68"/>
    <n v="1.32"/>
    <x v="1"/>
    <x v="3"/>
    <x v="2"/>
    <x v="16"/>
    <s v="Wrap Bag"/>
    <s v="*Staples* vLetter Openers, 2/Pack"/>
    <n v="0.83"/>
    <s v="United States"/>
    <s v="Central"/>
    <x v="38"/>
    <s v="Garden City"/>
    <n v="67846"/>
    <x v="133"/>
    <d v="2015-05-17T00:00:00"/>
    <x v="1407"/>
    <n v="8"/>
    <n v="29.93"/>
    <n v="86102"/>
    <n v="3.66"/>
    <x v="1"/>
  </r>
  <r>
    <n v="136"/>
    <s v="Dale Gillespie"/>
    <x v="0"/>
    <n v="0.04"/>
    <n v="18.97"/>
    <n v="9.5399999999999991"/>
    <x v="1"/>
    <x v="0"/>
    <x v="2"/>
    <x v="7"/>
    <s v="Small Box"/>
    <s v="Xerox 1939"/>
    <n v="0.37"/>
    <s v="United States"/>
    <s v="West"/>
    <x v="8"/>
    <s v="Petaluma"/>
    <n v="94952"/>
    <x v="134"/>
    <d v="2015-05-17T00:00:00"/>
    <x v="1408"/>
    <n v="5"/>
    <n v="101.74"/>
    <n v="88534"/>
    <n v="18.93"/>
    <x v="2"/>
  </r>
  <r>
    <n v="136"/>
    <s v="Dale Gillespie"/>
    <x v="0"/>
    <n v="0.09"/>
    <n v="10.98"/>
    <n v="3.37"/>
    <x v="1"/>
    <x v="0"/>
    <x v="2"/>
    <x v="16"/>
    <s v="Small Pack"/>
    <s v="Fiskars® Softgrip Scissors"/>
    <n v="0.56999999999999995"/>
    <s v="United States"/>
    <s v="West"/>
    <x v="8"/>
    <s v="Petaluma"/>
    <n v="94952"/>
    <x v="134"/>
    <d v="2015-05-17T00:00:00"/>
    <x v="1409"/>
    <n v="8"/>
    <n v="84.52"/>
    <n v="88534"/>
    <n v="10.89"/>
    <x v="2"/>
  </r>
  <r>
    <n v="688"/>
    <s v="Ashley Reese"/>
    <x v="0"/>
    <n v="7.0000000000000007E-2"/>
    <n v="279.48"/>
    <n v="35"/>
    <x v="1"/>
    <x v="0"/>
    <x v="2"/>
    <x v="6"/>
    <s v="Large Box"/>
    <s v="Tennsco Snap-Together Open Shelving Units, Starter Sets and Add-On Units"/>
    <n v="0.8"/>
    <s v="United States"/>
    <s v="Central"/>
    <x v="6"/>
    <s v="Saint Louis"/>
    <n v="63116"/>
    <x v="134"/>
    <d v="2015-05-16T00:00:00"/>
    <x v="1410"/>
    <n v="10"/>
    <n v="2716.09"/>
    <n v="88503"/>
    <n v="279.41000000000003"/>
    <x v="1"/>
  </r>
  <r>
    <n v="1042"/>
    <s v="Jerome Burch"/>
    <x v="0"/>
    <n v="0"/>
    <n v="14.42"/>
    <n v="6.75"/>
    <x v="2"/>
    <x v="0"/>
    <x v="2"/>
    <x v="8"/>
    <s v="Medium Box"/>
    <s v="Holmes Odor Grabber"/>
    <n v="0.52"/>
    <s v="United States"/>
    <s v="West"/>
    <x v="8"/>
    <s v="Yuba City"/>
    <n v="95991"/>
    <x v="134"/>
    <d v="2015-05-17T00:00:00"/>
    <x v="1411"/>
    <n v="6"/>
    <n v="98.96"/>
    <n v="87847"/>
    <n v="14.42"/>
    <x v="2"/>
  </r>
  <r>
    <n v="1390"/>
    <s v="Hazel Jones"/>
    <x v="0"/>
    <n v="0.1"/>
    <n v="8.17"/>
    <n v="1.69"/>
    <x v="1"/>
    <x v="3"/>
    <x v="2"/>
    <x v="7"/>
    <s v="Wrap Bag"/>
    <s v="Wirebound Message Forms, Four 2 3/4 x 5 Forms per Page, Pink Paper"/>
    <n v="0.38"/>
    <s v="United States"/>
    <s v="West"/>
    <x v="8"/>
    <s v="Stockton"/>
    <n v="95207"/>
    <x v="134"/>
    <d v="2015-05-16T00:00:00"/>
    <x v="1412"/>
    <n v="19"/>
    <n v="145.36000000000001"/>
    <n v="88731"/>
    <n v="8.07"/>
    <x v="2"/>
  </r>
  <r>
    <n v="1390"/>
    <s v="Hazel Jones"/>
    <x v="0"/>
    <n v="0.03"/>
    <n v="110.99"/>
    <n v="2.5"/>
    <x v="1"/>
    <x v="3"/>
    <x v="1"/>
    <x v="12"/>
    <s v="Small Box"/>
    <s v="T18"/>
    <n v="0.56999999999999995"/>
    <s v="United States"/>
    <s v="West"/>
    <x v="8"/>
    <s v="Stockton"/>
    <n v="95207"/>
    <x v="134"/>
    <d v="2015-05-18T00:00:00"/>
    <x v="1413"/>
    <n v="38"/>
    <n v="3616.52"/>
    <n v="88731"/>
    <n v="110.96"/>
    <x v="2"/>
  </r>
  <r>
    <n v="1721"/>
    <s v="Jennifer Zimmerman"/>
    <x v="1"/>
    <n v="0.04"/>
    <n v="12.44"/>
    <n v="6.27"/>
    <x v="1"/>
    <x v="3"/>
    <x v="2"/>
    <x v="6"/>
    <s v="Medium Box"/>
    <s v="Eldon Simplefile® Box Office®"/>
    <n v="0.56999999999999995"/>
    <s v="United States"/>
    <s v="South"/>
    <x v="1"/>
    <s v="Jonesboro"/>
    <n v="72401"/>
    <x v="134"/>
    <d v="2015-05-17T00:00:00"/>
    <x v="1414"/>
    <n v="37"/>
    <n v="464.94"/>
    <n v="90787"/>
    <n v="12.4"/>
    <x v="0"/>
  </r>
  <r>
    <n v="1723"/>
    <s v="Constance Flowers"/>
    <x v="1"/>
    <n v="0.04"/>
    <n v="12.44"/>
    <n v="6.27"/>
    <x v="1"/>
    <x v="3"/>
    <x v="2"/>
    <x v="6"/>
    <s v="Medium Box"/>
    <s v="Eldon Simplefile® Box Office®"/>
    <n v="0.56999999999999995"/>
    <s v="United States"/>
    <s v="West"/>
    <x v="8"/>
    <s v="San Diego"/>
    <n v="92037"/>
    <x v="134"/>
    <d v="2015-05-17T00:00:00"/>
    <x v="1415"/>
    <n v="146"/>
    <n v="1834.61"/>
    <n v="32710"/>
    <n v="12.4"/>
    <x v="2"/>
  </r>
  <r>
    <n v="2610"/>
    <s v="Tommy Lutz"/>
    <x v="1"/>
    <n v="0.09"/>
    <n v="5.4"/>
    <n v="7.78"/>
    <x v="1"/>
    <x v="3"/>
    <x v="2"/>
    <x v="5"/>
    <s v="Small Box"/>
    <s v="3M Organizer Strips"/>
    <n v="0.37"/>
    <s v="United States"/>
    <s v="West"/>
    <x v="8"/>
    <s v="Davis"/>
    <n v="95616"/>
    <x v="134"/>
    <d v="2015-05-17T00:00:00"/>
    <x v="1416"/>
    <n v="9"/>
    <n v="49.24"/>
    <n v="86118"/>
    <n v="5.3100000000000005"/>
    <x v="2"/>
  </r>
  <r>
    <n v="3354"/>
    <s v="Sara Faulkner"/>
    <x v="1"/>
    <n v="0.03"/>
    <n v="28.53"/>
    <n v="1.49"/>
    <x v="1"/>
    <x v="3"/>
    <x v="2"/>
    <x v="5"/>
    <s v="Small Box"/>
    <s v="Lock-Up Easel 'Spel-Binder'"/>
    <n v="0.38"/>
    <s v="United States"/>
    <s v="West"/>
    <x v="8"/>
    <s v="Calexico"/>
    <n v="92231"/>
    <x v="134"/>
    <d v="2015-05-17T00:00:00"/>
    <x v="1417"/>
    <n v="7"/>
    <n v="199.53"/>
    <n v="88589"/>
    <n v="28.5"/>
    <x v="2"/>
  </r>
  <r>
    <n v="3354"/>
    <s v="Sara Faulkner"/>
    <x v="1"/>
    <n v="7.0000000000000007E-2"/>
    <n v="5.98"/>
    <n v="7.15"/>
    <x v="1"/>
    <x v="3"/>
    <x v="2"/>
    <x v="7"/>
    <s v="Small Box"/>
    <s v="Universal Premium White Copier/Laser Paper (20Lb. and 87 Bright)"/>
    <n v="0.36"/>
    <s v="United States"/>
    <s v="West"/>
    <x v="8"/>
    <s v="Calexico"/>
    <n v="92231"/>
    <x v="134"/>
    <d v="2015-05-18T00:00:00"/>
    <x v="1418"/>
    <n v="6"/>
    <n v="37.049999999999997"/>
    <n v="88589"/>
    <n v="5.91"/>
    <x v="2"/>
  </r>
  <r>
    <n v="2070"/>
    <s v="Kelly Collins"/>
    <x v="2"/>
    <n v="7.0000000000000007E-2"/>
    <n v="35.99"/>
    <n v="5.99"/>
    <x v="1"/>
    <x v="3"/>
    <x v="1"/>
    <x v="12"/>
    <s v="Wrap Bag"/>
    <s v="Accessory41"/>
    <n v="0.38"/>
    <s v="United States"/>
    <s v="Central"/>
    <x v="25"/>
    <s v="Eastpointe"/>
    <n v="48021"/>
    <x v="134"/>
    <d v="2015-05-20T00:00:00"/>
    <x v="1419"/>
    <n v="5"/>
    <n v="153.61000000000001"/>
    <n v="88558"/>
    <n v="35.92"/>
    <x v="1"/>
  </r>
  <r>
    <n v="2071"/>
    <s v="Victor Cherry"/>
    <x v="2"/>
    <n v="0.08"/>
    <n v="65.989999999999995"/>
    <n v="5.92"/>
    <x v="2"/>
    <x v="3"/>
    <x v="1"/>
    <x v="12"/>
    <s v="Small Box"/>
    <s v="i500plus"/>
    <n v="0.57999999999999996"/>
    <s v="United States"/>
    <s v="Central"/>
    <x v="25"/>
    <s v="Farmington Hills"/>
    <n v="48336"/>
    <x v="134"/>
    <d v="2015-05-23T00:00:00"/>
    <x v="1420"/>
    <n v="20"/>
    <n v="1063.81"/>
    <n v="88558"/>
    <n v="65.91"/>
    <x v="1"/>
  </r>
  <r>
    <n v="1984"/>
    <s v="Lynne Wilcox"/>
    <x v="3"/>
    <n v="0.1"/>
    <n v="7.37"/>
    <n v="5.53"/>
    <x v="1"/>
    <x v="1"/>
    <x v="1"/>
    <x v="1"/>
    <s v="Small Pack"/>
    <s v="Imation 3.5&quot; Unformatted DS/HD Diskettes, 10/Box"/>
    <n v="0.69"/>
    <s v="United States"/>
    <s v="South"/>
    <x v="23"/>
    <s v="Hilton Head Island"/>
    <n v="29915"/>
    <x v="134"/>
    <d v="2015-05-16T00:00:00"/>
    <x v="1421"/>
    <n v="38"/>
    <n v="269.33"/>
    <n v="91258"/>
    <n v="7.2700000000000005"/>
    <x v="0"/>
  </r>
  <r>
    <n v="91"/>
    <s v="Wallace Werner"/>
    <x v="1"/>
    <n v="7.0000000000000007E-2"/>
    <n v="19.84"/>
    <n v="4.0999999999999996"/>
    <x v="1"/>
    <x v="2"/>
    <x v="2"/>
    <x v="2"/>
    <s v="Wrap Bag"/>
    <s v="Prismacolor Color Pencil Set"/>
    <n v="0.44"/>
    <s v="United States"/>
    <s v="West"/>
    <x v="8"/>
    <s v="Vallejo"/>
    <n v="94591"/>
    <x v="135"/>
    <d v="2015-05-18T00:00:00"/>
    <x v="1422"/>
    <n v="9"/>
    <n v="170.8"/>
    <n v="87175"/>
    <n v="19.77"/>
    <x v="2"/>
  </r>
  <r>
    <n v="92"/>
    <s v="Victoria Baker Hoover"/>
    <x v="1"/>
    <n v="7.0000000000000007E-2"/>
    <n v="8.34"/>
    <n v="1.43"/>
    <x v="1"/>
    <x v="2"/>
    <x v="2"/>
    <x v="7"/>
    <s v="Wrap Bag"/>
    <s v="REDIFORM Incoming/Outgoing Call Register, 11&quot; X 8 1/2&quot;, 100 Messages"/>
    <n v="0.35"/>
    <s v="United States"/>
    <s v="South"/>
    <x v="17"/>
    <s v="Terrytown"/>
    <n v="70056"/>
    <x v="135"/>
    <d v="2015-05-19T00:00:00"/>
    <x v="1423"/>
    <n v="16"/>
    <n v="132.08000000000001"/>
    <n v="87175"/>
    <n v="8.27"/>
    <x v="0"/>
  </r>
  <r>
    <n v="92"/>
    <s v="Victoria Baker Hoover"/>
    <x v="1"/>
    <n v="0.09"/>
    <n v="4.9800000000000004"/>
    <n v="6.07"/>
    <x v="1"/>
    <x v="2"/>
    <x v="2"/>
    <x v="7"/>
    <s v="Small Box"/>
    <s v="Xerox 1897"/>
    <n v="0.36"/>
    <s v="United States"/>
    <s v="South"/>
    <x v="17"/>
    <s v="Terrytown"/>
    <n v="70056"/>
    <x v="135"/>
    <d v="2015-05-18T00:00:00"/>
    <x v="1424"/>
    <n v="9"/>
    <n v="45.34"/>
    <n v="87175"/>
    <n v="4.8900000000000006"/>
    <x v="0"/>
  </r>
  <r>
    <n v="772"/>
    <s v="Jean Webster"/>
    <x v="2"/>
    <n v="0.02"/>
    <n v="4.0599999999999996"/>
    <n v="6.89"/>
    <x v="2"/>
    <x v="0"/>
    <x v="2"/>
    <x v="8"/>
    <s v="Small Box"/>
    <s v="Eureka Disposable Bags for Sanitaire® Vibra Groomer I® Upright Vac"/>
    <n v="0.6"/>
    <s v="United States"/>
    <s v="East"/>
    <x v="28"/>
    <s v="Allentown"/>
    <n v="18103"/>
    <x v="135"/>
    <d v="2015-05-21T00:00:00"/>
    <x v="1425"/>
    <n v="12"/>
    <n v="64.41"/>
    <n v="88668"/>
    <n v="4.04"/>
    <x v="3"/>
  </r>
  <r>
    <n v="772"/>
    <s v="Jean Webster"/>
    <x v="2"/>
    <n v="7.0000000000000007E-2"/>
    <n v="9.49"/>
    <n v="5.76"/>
    <x v="1"/>
    <x v="0"/>
    <x v="1"/>
    <x v="3"/>
    <s v="Medium Box"/>
    <s v="Sharp EL501VB Scientific Calculator, Battery Operated, 10-Digit Display, Hard Case"/>
    <n v="0.39"/>
    <s v="United States"/>
    <s v="East"/>
    <x v="28"/>
    <s v="Allentown"/>
    <n v="18103"/>
    <x v="135"/>
    <d v="2015-05-21T00:00:00"/>
    <x v="1426"/>
    <n v="37"/>
    <n v="344.57"/>
    <n v="88668"/>
    <n v="9.42"/>
    <x v="3"/>
  </r>
  <r>
    <n v="1906"/>
    <s v="Penny Tuttle"/>
    <x v="2"/>
    <n v="7.0000000000000007E-2"/>
    <n v="172.99"/>
    <n v="19.989999999999998"/>
    <x v="1"/>
    <x v="3"/>
    <x v="2"/>
    <x v="5"/>
    <s v="Small Box"/>
    <s v="Ibico EB-19 Dual Function Manual Binding System"/>
    <n v="0.39"/>
    <s v="United States"/>
    <s v="East"/>
    <x v="27"/>
    <s v="Lima"/>
    <n v="45801"/>
    <x v="135"/>
    <d v="2015-05-17T00:00:00"/>
    <x v="1427"/>
    <n v="22"/>
    <n v="3627.08"/>
    <n v="86500"/>
    <n v="172.92000000000002"/>
    <x v="3"/>
  </r>
  <r>
    <n v="1907"/>
    <s v="Amy Hall"/>
    <x v="2"/>
    <n v="0.09"/>
    <n v="7.64"/>
    <n v="1.39"/>
    <x v="1"/>
    <x v="3"/>
    <x v="2"/>
    <x v="15"/>
    <s v="Small Box"/>
    <s v="#10- 4 1/8&quot; x 9 1/2&quot; Security-Tint Envelopes"/>
    <n v="0.36"/>
    <s v="United States"/>
    <s v="East"/>
    <x v="27"/>
    <s v="Lorain"/>
    <n v="44052"/>
    <x v="135"/>
    <d v="2015-05-26T00:00:00"/>
    <x v="1428"/>
    <n v="1"/>
    <n v="8.34"/>
    <n v="86500"/>
    <n v="7.55"/>
    <x v="3"/>
  </r>
  <r>
    <n v="2858"/>
    <s v="Jerry Webster"/>
    <x v="4"/>
    <n v="0.06"/>
    <n v="2.94"/>
    <n v="0.96"/>
    <x v="1"/>
    <x v="3"/>
    <x v="2"/>
    <x v="2"/>
    <s v="Wrap Bag"/>
    <s v="Newell 343"/>
    <n v="0.57999999999999996"/>
    <s v="United States"/>
    <s v="South"/>
    <x v="12"/>
    <s v="Fruit Cove"/>
    <n v="32259"/>
    <x v="135"/>
    <d v="2015-05-18T00:00:00"/>
    <x v="1429"/>
    <n v="3"/>
    <n v="8.7899999999999991"/>
    <n v="88279"/>
    <n v="2.88"/>
    <x v="0"/>
  </r>
  <r>
    <n v="3132"/>
    <s v="Anita Kang"/>
    <x v="4"/>
    <n v="0.04"/>
    <n v="62.05"/>
    <n v="3.99"/>
    <x v="1"/>
    <x v="3"/>
    <x v="2"/>
    <x v="8"/>
    <s v="Small Box"/>
    <s v="Acco Smartsocket™ Table Surge Protector, 6 Color-Coded Adapter Outlets"/>
    <n v="0.55000000000000004"/>
    <s v="United States"/>
    <s v="Central"/>
    <x v="10"/>
    <s v="Mundelein"/>
    <n v="60060"/>
    <x v="135"/>
    <d v="2015-05-18T00:00:00"/>
    <x v="1430"/>
    <n v="40"/>
    <n v="2382.7199999999998"/>
    <n v="86794"/>
    <n v="62.01"/>
    <x v="1"/>
  </r>
  <r>
    <n v="3113"/>
    <s v="Wayne English"/>
    <x v="3"/>
    <n v="7.0000000000000007E-2"/>
    <n v="34.54"/>
    <n v="14.72"/>
    <x v="1"/>
    <x v="3"/>
    <x v="2"/>
    <x v="5"/>
    <s v="Small Box"/>
    <s v="GBC Recycled Grain Textured Covers"/>
    <n v="0.37"/>
    <s v="United States"/>
    <s v="South"/>
    <x v="17"/>
    <s v="New Iberia"/>
    <n v="70560"/>
    <x v="135"/>
    <d v="2015-05-18T00:00:00"/>
    <x v="1431"/>
    <n v="17"/>
    <n v="574.97"/>
    <n v="86860"/>
    <n v="34.47"/>
    <x v="0"/>
  </r>
  <r>
    <n v="3113"/>
    <s v="Wayne English"/>
    <x v="3"/>
    <n v="0.02"/>
    <n v="12.28"/>
    <n v="6.47"/>
    <x v="1"/>
    <x v="3"/>
    <x v="2"/>
    <x v="7"/>
    <s v="Small Box"/>
    <s v="Xerox 1881"/>
    <n v="0.38"/>
    <s v="United States"/>
    <s v="South"/>
    <x v="17"/>
    <s v="New Iberia"/>
    <n v="70560"/>
    <x v="135"/>
    <d v="2015-05-17T00:00:00"/>
    <x v="1432"/>
    <n v="9"/>
    <n v="115.22"/>
    <n v="86860"/>
    <n v="12.26"/>
    <x v="0"/>
  </r>
  <r>
    <n v="3113"/>
    <s v="Wayne English"/>
    <x v="3"/>
    <n v="0.06"/>
    <n v="34.58"/>
    <n v="8.99"/>
    <x v="2"/>
    <x v="3"/>
    <x v="2"/>
    <x v="2"/>
    <s v="Small Pack"/>
    <s v="Panasonic KP-350BK Electric Pencil Sharpener with Auto Stop"/>
    <n v="0.56000000000000005"/>
    <s v="United States"/>
    <s v="South"/>
    <x v="17"/>
    <s v="New Iberia"/>
    <n v="70560"/>
    <x v="135"/>
    <d v="2015-05-19T00:00:00"/>
    <x v="1433"/>
    <n v="13"/>
    <n v="456.58"/>
    <n v="86860"/>
    <n v="34.519999999999996"/>
    <x v="0"/>
  </r>
  <r>
    <n v="2035"/>
    <s v="Jon Ward"/>
    <x v="0"/>
    <n v="0.1"/>
    <n v="1.89"/>
    <n v="0.76"/>
    <x v="1"/>
    <x v="1"/>
    <x v="2"/>
    <x v="14"/>
    <s v="Wrap Bag"/>
    <s v="Revere Boxed Rubber Bands by Revere"/>
    <n v="0.83"/>
    <s v="United States"/>
    <s v="South"/>
    <x v="12"/>
    <s v="Palm Beach Gardens"/>
    <n v="33403"/>
    <x v="136"/>
    <d v="2015-05-20T00:00:00"/>
    <x v="1434"/>
    <n v="20"/>
    <n v="36.72"/>
    <n v="87117"/>
    <n v="1.7899999999999998"/>
    <x v="0"/>
  </r>
  <r>
    <n v="1554"/>
    <s v="Joan Floyd"/>
    <x v="1"/>
    <n v="0.04"/>
    <n v="10.98"/>
    <n v="3.99"/>
    <x v="1"/>
    <x v="0"/>
    <x v="2"/>
    <x v="8"/>
    <s v="Small Box"/>
    <s v="Staples Surge Protector 6 outlet"/>
    <n v="0.57999999999999996"/>
    <s v="United States"/>
    <s v="South"/>
    <x v="0"/>
    <s v="Gulfport"/>
    <n v="39503"/>
    <x v="136"/>
    <d v="2015-05-18T00:00:00"/>
    <x v="1435"/>
    <n v="15"/>
    <n v="172.22"/>
    <n v="87485"/>
    <n v="10.940000000000001"/>
    <x v="0"/>
  </r>
  <r>
    <n v="3086"/>
    <s v="Ted Durham"/>
    <x v="1"/>
    <n v="0.05"/>
    <n v="39.99"/>
    <n v="10.25"/>
    <x v="2"/>
    <x v="1"/>
    <x v="1"/>
    <x v="1"/>
    <s v="Small Box"/>
    <s v="Zoom V.92 V.44 PCI Internal Controllerless FaxModem"/>
    <n v="0.55000000000000004"/>
    <s v="United States"/>
    <s v="South"/>
    <x v="12"/>
    <s v="North Port"/>
    <n v="34287"/>
    <x v="136"/>
    <d v="2015-05-19T00:00:00"/>
    <x v="1436"/>
    <n v="3"/>
    <n v="130.91"/>
    <n v="88380"/>
    <n v="39.940000000000005"/>
    <x v="0"/>
  </r>
  <r>
    <n v="487"/>
    <s v="Molly Vincent"/>
    <x v="4"/>
    <n v="0.1"/>
    <n v="3.36"/>
    <n v="6.27"/>
    <x v="2"/>
    <x v="3"/>
    <x v="2"/>
    <x v="5"/>
    <s v="Small Box"/>
    <s v="Cardinal Poly Pocket Divider Pockets for Ring Binders"/>
    <n v="0.4"/>
    <s v="United States"/>
    <s v="East"/>
    <x v="29"/>
    <s v="Sanford"/>
    <n v="4073"/>
    <x v="136"/>
    <d v="2015-05-19T00:00:00"/>
    <x v="1437"/>
    <n v="5"/>
    <n v="20.87"/>
    <n v="91063"/>
    <n v="3.26"/>
    <x v="3"/>
  </r>
  <r>
    <n v="488"/>
    <s v="Ronnie Creech"/>
    <x v="4"/>
    <n v="7.0000000000000007E-2"/>
    <n v="12.28"/>
    <n v="4.8600000000000003"/>
    <x v="1"/>
    <x v="3"/>
    <x v="2"/>
    <x v="7"/>
    <s v="Small Box"/>
    <s v="Xerox 1933"/>
    <n v="0.38"/>
    <s v="United States"/>
    <s v="East"/>
    <x v="29"/>
    <s v="South Portland"/>
    <n v="4106"/>
    <x v="136"/>
    <d v="2015-05-20T00:00:00"/>
    <x v="1438"/>
    <n v="2"/>
    <n v="25.7"/>
    <n v="91063"/>
    <n v="12.209999999999999"/>
    <x v="3"/>
  </r>
  <r>
    <n v="489"/>
    <s v="Eileen Cheek"/>
    <x v="4"/>
    <n v="0.09"/>
    <n v="20.99"/>
    <n v="0.99"/>
    <x v="1"/>
    <x v="3"/>
    <x v="1"/>
    <x v="12"/>
    <s v="Wrap Bag"/>
    <s v="Accessory25"/>
    <n v="0.56999999999999995"/>
    <s v="United States"/>
    <s v="East"/>
    <x v="35"/>
    <s v="Norwood"/>
    <n v="2062"/>
    <x v="136"/>
    <d v="2015-05-18T00:00:00"/>
    <x v="1439"/>
    <n v="14"/>
    <n v="229.57"/>
    <n v="91063"/>
    <n v="20.9"/>
    <x v="3"/>
  </r>
  <r>
    <n v="266"/>
    <s v="Ross Frederick"/>
    <x v="3"/>
    <n v="0"/>
    <n v="73.98"/>
    <n v="12.14"/>
    <x v="2"/>
    <x v="3"/>
    <x v="1"/>
    <x v="1"/>
    <s v="Small Box"/>
    <s v="Keytronic 105-Key Spanish Keyboard"/>
    <n v="0.67"/>
    <s v="United States"/>
    <s v="Central"/>
    <x v="18"/>
    <s v="San Antonio"/>
    <n v="78207"/>
    <x v="136"/>
    <d v="2015-05-20T00:00:00"/>
    <x v="1440"/>
    <n v="17"/>
    <n v="1300.81"/>
    <n v="90593"/>
    <n v="73.98"/>
    <x v="1"/>
  </r>
  <r>
    <n v="1433"/>
    <s v="Frances Jackson"/>
    <x v="1"/>
    <n v="7.0000000000000007E-2"/>
    <n v="300.98"/>
    <n v="64.73"/>
    <x v="0"/>
    <x v="3"/>
    <x v="0"/>
    <x v="9"/>
    <s v="Jumbo Drum"/>
    <s v="Global Leather and Oak Executive Chair, Black"/>
    <n v="0.56000000000000005"/>
    <s v="United States"/>
    <s v="Central"/>
    <x v="2"/>
    <s v="Jeffersonville"/>
    <n v="47130"/>
    <x v="137"/>
    <d v="2015-05-21T00:00:00"/>
    <x v="1441"/>
    <n v="14"/>
    <n v="4285.5600000000004"/>
    <n v="86828"/>
    <n v="300.91000000000003"/>
    <x v="1"/>
  </r>
  <r>
    <n v="1433"/>
    <s v="Frances Jackson"/>
    <x v="1"/>
    <n v="0.01"/>
    <n v="20.98"/>
    <n v="45"/>
    <x v="0"/>
    <x v="3"/>
    <x v="2"/>
    <x v="6"/>
    <s v="Jumbo Drum"/>
    <s v="Tennsco Lockers, Sand"/>
    <n v="0.61"/>
    <s v="United States"/>
    <s v="Central"/>
    <x v="2"/>
    <s v="Jeffersonville"/>
    <n v="47130"/>
    <x v="137"/>
    <d v="2015-05-19T00:00:00"/>
    <x v="1442"/>
    <n v="28"/>
    <n v="631.37"/>
    <n v="86828"/>
    <n v="20.97"/>
    <x v="1"/>
  </r>
  <r>
    <n v="2431"/>
    <s v="Troy Cassidy"/>
    <x v="1"/>
    <n v="7.0000000000000007E-2"/>
    <n v="155.06"/>
    <n v="7.07"/>
    <x v="1"/>
    <x v="1"/>
    <x v="2"/>
    <x v="6"/>
    <s v="Small Box"/>
    <s v="Dual Level, Single-Width Filing Carts"/>
    <n v="0.59"/>
    <s v="United States"/>
    <s v="West"/>
    <x v="8"/>
    <s v="Los Angeles"/>
    <n v="90004"/>
    <x v="137"/>
    <d v="2015-05-19T00:00:00"/>
    <x v="1443"/>
    <n v="14"/>
    <n v="2039.07"/>
    <n v="5920"/>
    <n v="154.99"/>
    <x v="2"/>
  </r>
  <r>
    <n v="2432"/>
    <s v="Lindsay Tate"/>
    <x v="1"/>
    <n v="7.0000000000000007E-2"/>
    <n v="155.06"/>
    <n v="7.07"/>
    <x v="1"/>
    <x v="1"/>
    <x v="2"/>
    <x v="6"/>
    <s v="Small Box"/>
    <s v="Dual Level, Single-Width Filing Carts"/>
    <n v="0.59"/>
    <s v="United States"/>
    <s v="Central"/>
    <x v="19"/>
    <s v="Midwest City"/>
    <n v="73110"/>
    <x v="137"/>
    <d v="2015-05-19T00:00:00"/>
    <x v="1444"/>
    <n v="3"/>
    <n v="436.94"/>
    <n v="89096"/>
    <n v="154.99"/>
    <x v="1"/>
  </r>
  <r>
    <n v="3264"/>
    <s v="Becky Puckett"/>
    <x v="4"/>
    <n v="0.04"/>
    <n v="9.99"/>
    <n v="11.59"/>
    <x v="1"/>
    <x v="3"/>
    <x v="2"/>
    <x v="7"/>
    <s v="Small Box"/>
    <s v="Hammermill Color Copier Paper (28Lb. and 96 Bright)"/>
    <n v="0.4"/>
    <s v="United States"/>
    <s v="West"/>
    <x v="8"/>
    <s v="Eureka"/>
    <n v="95501"/>
    <x v="137"/>
    <d v="2015-05-21T00:00:00"/>
    <x v="1445"/>
    <n v="5"/>
    <n v="52.09"/>
    <n v="89835"/>
    <n v="9.9500000000000011"/>
    <x v="2"/>
  </r>
  <r>
    <n v="918"/>
    <s v="Kerry Jernigan"/>
    <x v="0"/>
    <n v="0.09"/>
    <n v="58.14"/>
    <n v="36.61"/>
    <x v="0"/>
    <x v="3"/>
    <x v="0"/>
    <x v="10"/>
    <s v="Jumbo Box"/>
    <s v="O'Sullivan 3-Shelf Heavy-Duty Bookcases"/>
    <n v="0.61"/>
    <s v="United States"/>
    <s v="West"/>
    <x v="8"/>
    <s v="Rancho Cucamonga"/>
    <n v="91730"/>
    <x v="138"/>
    <d v="2015-05-21T00:00:00"/>
    <x v="1446"/>
    <n v="39"/>
    <n v="2115.06"/>
    <n v="90493"/>
    <n v="58.05"/>
    <x v="2"/>
  </r>
  <r>
    <n v="2973"/>
    <s v="Sally Liu"/>
    <x v="0"/>
    <n v="0.1"/>
    <n v="442.14"/>
    <n v="14.7"/>
    <x v="0"/>
    <x v="2"/>
    <x v="1"/>
    <x v="3"/>
    <s v="Jumbo Drum"/>
    <s v="Okidata ML390 Turbo Dot Matrix Printers"/>
    <n v="0.56000000000000005"/>
    <s v="United States"/>
    <s v="Central"/>
    <x v="30"/>
    <s v="New Berlin"/>
    <n v="53151"/>
    <x v="138"/>
    <d v="2015-05-21T00:00:00"/>
    <x v="1447"/>
    <n v="6"/>
    <n v="2411.4299999999998"/>
    <n v="87187"/>
    <n v="442.03999999999996"/>
    <x v="1"/>
  </r>
  <r>
    <n v="1159"/>
    <s v="Arlene Weeks"/>
    <x v="1"/>
    <n v="0.04"/>
    <n v="100.98"/>
    <n v="35.840000000000003"/>
    <x v="0"/>
    <x v="1"/>
    <x v="0"/>
    <x v="10"/>
    <s v="Jumbo Box"/>
    <s v="Bush Westfield Collection Bookcases, Fully Assembled"/>
    <n v="0.62"/>
    <s v="United States"/>
    <s v="East"/>
    <x v="33"/>
    <s v="Union City"/>
    <n v="7086"/>
    <x v="138"/>
    <d v="2015-05-21T00:00:00"/>
    <x v="1448"/>
    <n v="1"/>
    <n v="110.75"/>
    <n v="90854"/>
    <n v="100.94"/>
    <x v="3"/>
  </r>
  <r>
    <n v="2346"/>
    <s v="Sylvia Kumar"/>
    <x v="1"/>
    <n v="0.1"/>
    <n v="218.75"/>
    <n v="69.64"/>
    <x v="0"/>
    <x v="3"/>
    <x v="0"/>
    <x v="0"/>
    <s v="Jumbo Box"/>
    <s v="BoxOffice By Design Rectangular and Half-Moon Meeting Room Tables"/>
    <n v="0.77"/>
    <s v="United States"/>
    <s v="South"/>
    <x v="32"/>
    <s v="Pleasure Ridge Park"/>
    <n v="40258"/>
    <x v="138"/>
    <d v="2015-05-21T00:00:00"/>
    <x v="1449"/>
    <n v="17"/>
    <n v="2805.18"/>
    <n v="89505"/>
    <n v="218.65"/>
    <x v="0"/>
  </r>
  <r>
    <n v="2825"/>
    <s v="Carole Rosen"/>
    <x v="2"/>
    <n v="0.02"/>
    <n v="27.48"/>
    <n v="4"/>
    <x v="1"/>
    <x v="1"/>
    <x v="1"/>
    <x v="1"/>
    <s v="Small Box"/>
    <s v="Belkin MediaBoard 104- Keyboard"/>
    <n v="0.75"/>
    <s v="United States"/>
    <s v="West"/>
    <x v="37"/>
    <s v="Boise"/>
    <n v="83701"/>
    <x v="138"/>
    <d v="2015-05-27T00:00:00"/>
    <x v="1450"/>
    <n v="3"/>
    <n v="87.21"/>
    <n v="89497"/>
    <n v="27.46"/>
    <x v="2"/>
  </r>
  <r>
    <n v="2825"/>
    <s v="Carole Rosen"/>
    <x v="2"/>
    <n v="0.08"/>
    <n v="10.06"/>
    <n v="2.06"/>
    <x v="1"/>
    <x v="1"/>
    <x v="2"/>
    <x v="7"/>
    <s v="Wrap Bag"/>
    <s v="Riverleaf Stik-Withit® Designer Note Cubes®"/>
    <n v="0.39"/>
    <s v="United States"/>
    <s v="West"/>
    <x v="37"/>
    <s v="Boise"/>
    <n v="83701"/>
    <x v="138"/>
    <d v="2015-05-24T00:00:00"/>
    <x v="1451"/>
    <n v="4"/>
    <n v="40.15"/>
    <n v="89497"/>
    <n v="9.98"/>
    <x v="2"/>
  </r>
  <r>
    <n v="699"/>
    <s v="Jenny Gold"/>
    <x v="4"/>
    <n v="0.1"/>
    <n v="4.26"/>
    <n v="1.2"/>
    <x v="1"/>
    <x v="1"/>
    <x v="2"/>
    <x v="2"/>
    <s v="Wrap Bag"/>
    <s v="Dixon Prang® Watercolor Pencils, 10-Color Set with Brush"/>
    <n v="0.44"/>
    <s v="United States"/>
    <s v="West"/>
    <x v="8"/>
    <s v="Los Angeles"/>
    <n v="90041"/>
    <x v="138"/>
    <d v="2015-05-21T00:00:00"/>
    <x v="1452"/>
    <n v="88"/>
    <n v="351.56"/>
    <n v="3042"/>
    <n v="4.16"/>
    <x v="2"/>
  </r>
  <r>
    <n v="700"/>
    <s v="Joseph Grossman"/>
    <x v="4"/>
    <n v="0.1"/>
    <n v="4.26"/>
    <n v="1.2"/>
    <x v="1"/>
    <x v="1"/>
    <x v="2"/>
    <x v="2"/>
    <s v="Wrap Bag"/>
    <s v="Dixon Prang® Watercolor Pencils, 10-Color Set with Brush"/>
    <n v="0.44"/>
    <s v="United States"/>
    <s v="West"/>
    <x v="8"/>
    <s v="Santa Maria"/>
    <n v="93454"/>
    <x v="138"/>
    <d v="2015-05-21T00:00:00"/>
    <x v="1453"/>
    <n v="22"/>
    <n v="87.89"/>
    <n v="87980"/>
    <n v="4.16"/>
    <x v="2"/>
  </r>
  <r>
    <n v="1106"/>
    <s v="Maxine Collier Grady"/>
    <x v="4"/>
    <n v="0.04"/>
    <n v="6.35"/>
    <n v="1.02"/>
    <x v="1"/>
    <x v="0"/>
    <x v="2"/>
    <x v="7"/>
    <s v="Wrap Bag"/>
    <s v="Telephone Message Books with Fax/Mobile Section, 5 1/2&quot; x 3 3/16&quot;"/>
    <n v="0.39"/>
    <s v="United States"/>
    <s v="Central"/>
    <x v="18"/>
    <s v="Dallas"/>
    <n v="75220"/>
    <x v="138"/>
    <d v="2015-05-23T00:00:00"/>
    <x v="1454"/>
    <n v="52"/>
    <n v="318.47000000000003"/>
    <n v="20261"/>
    <n v="6.31"/>
    <x v="1"/>
  </r>
  <r>
    <n v="1108"/>
    <s v="Dwight Bishop"/>
    <x v="4"/>
    <n v="0.09"/>
    <n v="31.74"/>
    <n v="12.62"/>
    <x v="2"/>
    <x v="0"/>
    <x v="2"/>
    <x v="5"/>
    <s v="Small Box"/>
    <s v="GBC Wire Binding Strips"/>
    <n v="0.37"/>
    <s v="United States"/>
    <s v="Central"/>
    <x v="18"/>
    <s v="Lancaster"/>
    <n v="75146"/>
    <x v="138"/>
    <d v="2015-05-20T00:00:00"/>
    <x v="1455"/>
    <n v="9"/>
    <n v="270.55"/>
    <n v="86409"/>
    <n v="31.65"/>
    <x v="1"/>
  </r>
  <r>
    <n v="1108"/>
    <s v="Dwight Bishop"/>
    <x v="4"/>
    <n v="0.04"/>
    <n v="6.35"/>
    <n v="1.02"/>
    <x v="1"/>
    <x v="0"/>
    <x v="2"/>
    <x v="7"/>
    <s v="Wrap Bag"/>
    <s v="Telephone Message Books with Fax/Mobile Section, 5 1/2&quot; x 3 3/16&quot;"/>
    <n v="0.39"/>
    <s v="United States"/>
    <s v="Central"/>
    <x v="18"/>
    <s v="Lancaster"/>
    <n v="75146"/>
    <x v="138"/>
    <d v="2015-05-23T00:00:00"/>
    <x v="1456"/>
    <n v="13"/>
    <n v="79.62"/>
    <n v="86409"/>
    <n v="6.31"/>
    <x v="1"/>
  </r>
  <r>
    <n v="1108"/>
    <s v="Dwight Bishop"/>
    <x v="4"/>
    <n v="0.02"/>
    <n v="65.989999999999995"/>
    <n v="8.99"/>
    <x v="2"/>
    <x v="0"/>
    <x v="1"/>
    <x v="12"/>
    <s v="Small Box"/>
    <s v="Talkabout T8367"/>
    <n v="0.56000000000000005"/>
    <s v="United States"/>
    <s v="Central"/>
    <x v="18"/>
    <s v="Lancaster"/>
    <n v="75146"/>
    <x v="138"/>
    <d v="2015-05-21T00:00:00"/>
    <x v="1457"/>
    <n v="8"/>
    <n v="479.79"/>
    <n v="86409"/>
    <n v="65.97"/>
    <x v="1"/>
  </r>
  <r>
    <n v="1974"/>
    <s v="Robert Brantley"/>
    <x v="4"/>
    <n v="0.09"/>
    <n v="20.48"/>
    <n v="6.32"/>
    <x v="1"/>
    <x v="1"/>
    <x v="2"/>
    <x v="8"/>
    <s v="Small Box"/>
    <s v="Kensington 6 Outlet Guardian Standard Surge Protector"/>
    <n v="0.57999999999999996"/>
    <s v="United States"/>
    <s v="Central"/>
    <x v="25"/>
    <s v="Dearborn Heights"/>
    <n v="48127"/>
    <x v="138"/>
    <d v="2015-05-21T00:00:00"/>
    <x v="1458"/>
    <n v="5"/>
    <n v="99.02"/>
    <n v="89040"/>
    <n v="20.39"/>
    <x v="1"/>
  </r>
  <r>
    <n v="1974"/>
    <s v="Robert Brantley"/>
    <x v="4"/>
    <n v="0.06"/>
    <n v="15.67"/>
    <n v="1.39"/>
    <x v="1"/>
    <x v="1"/>
    <x v="2"/>
    <x v="15"/>
    <s v="Small Box"/>
    <s v="#10 White Business Envelopes,4 1/8 x 9 1/2"/>
    <n v="0.38"/>
    <s v="United States"/>
    <s v="Central"/>
    <x v="25"/>
    <s v="Dearborn Heights"/>
    <n v="48127"/>
    <x v="138"/>
    <d v="2015-05-21T00:00:00"/>
    <x v="1459"/>
    <n v="3"/>
    <n v="46.4"/>
    <n v="89040"/>
    <n v="15.61"/>
    <x v="1"/>
  </r>
  <r>
    <n v="2159"/>
    <s v="Wesley Field"/>
    <x v="4"/>
    <n v="0.08"/>
    <n v="30.98"/>
    <n v="8.74"/>
    <x v="1"/>
    <x v="3"/>
    <x v="2"/>
    <x v="7"/>
    <s v="Small Box"/>
    <s v="Xerox 1979"/>
    <n v="0.4"/>
    <s v="United States"/>
    <s v="Central"/>
    <x v="25"/>
    <s v="Westland"/>
    <n v="48185"/>
    <x v="138"/>
    <d v="2015-05-21T00:00:00"/>
    <x v="1460"/>
    <n v="25"/>
    <n v="727.2"/>
    <n v="90387"/>
    <n v="30.900000000000002"/>
    <x v="1"/>
  </r>
  <r>
    <n v="2162"/>
    <s v="Brenda Jain"/>
    <x v="4"/>
    <n v="0.09"/>
    <n v="159.31"/>
    <n v="60"/>
    <x v="0"/>
    <x v="3"/>
    <x v="0"/>
    <x v="0"/>
    <s v="Jumbo Drum"/>
    <s v="Hon Non-Folding Utility Tables"/>
    <n v="0.55000000000000004"/>
    <s v="United States"/>
    <s v="East"/>
    <x v="28"/>
    <s v="Sharon"/>
    <n v="16146"/>
    <x v="138"/>
    <d v="2015-05-22T00:00:00"/>
    <x v="1461"/>
    <n v="41"/>
    <n v="6173.42"/>
    <n v="90387"/>
    <n v="159.22"/>
    <x v="3"/>
  </r>
  <r>
    <n v="2162"/>
    <s v="Brenda Jain"/>
    <x v="4"/>
    <n v="0.06"/>
    <n v="55.99"/>
    <n v="5"/>
    <x v="1"/>
    <x v="3"/>
    <x v="1"/>
    <x v="12"/>
    <s v="Small Pack"/>
    <s v="Accessory36"/>
    <n v="0.83"/>
    <s v="United States"/>
    <s v="East"/>
    <x v="28"/>
    <s v="Sharon"/>
    <n v="16146"/>
    <x v="138"/>
    <d v="2015-05-22T00:00:00"/>
    <x v="1462"/>
    <n v="33"/>
    <n v="1553.7"/>
    <n v="90387"/>
    <n v="55.93"/>
    <x v="3"/>
  </r>
  <r>
    <n v="871"/>
    <s v="Sandy Ellington"/>
    <x v="3"/>
    <n v="0.01"/>
    <n v="5.94"/>
    <n v="9.92"/>
    <x v="1"/>
    <x v="2"/>
    <x v="2"/>
    <x v="5"/>
    <s v="Small Box"/>
    <s v="Storex Dura Pro™ Binders"/>
    <n v="0.38"/>
    <s v="United States"/>
    <s v="West"/>
    <x v="26"/>
    <s v="Reno"/>
    <n v="89502"/>
    <x v="138"/>
    <d v="2015-05-23T00:00:00"/>
    <x v="1463"/>
    <n v="12"/>
    <n v="74.77"/>
    <n v="90578"/>
    <n v="5.9300000000000006"/>
    <x v="2"/>
  </r>
  <r>
    <n v="871"/>
    <s v="Sandy Ellington"/>
    <x v="3"/>
    <n v="0"/>
    <n v="6.48"/>
    <n v="5.1100000000000003"/>
    <x v="1"/>
    <x v="2"/>
    <x v="2"/>
    <x v="7"/>
    <s v="Small Box"/>
    <s v="Xerox 231"/>
    <n v="0.37"/>
    <s v="United States"/>
    <s v="West"/>
    <x v="26"/>
    <s v="Reno"/>
    <n v="89502"/>
    <x v="138"/>
    <d v="2015-05-22T00:00:00"/>
    <x v="1464"/>
    <n v="18"/>
    <n v="127.81"/>
    <n v="90578"/>
    <n v="6.48"/>
    <x v="2"/>
  </r>
  <r>
    <n v="922"/>
    <s v="Dolores Abrams"/>
    <x v="3"/>
    <n v="0.01"/>
    <n v="65.989999999999995"/>
    <n v="8.99"/>
    <x v="2"/>
    <x v="0"/>
    <x v="1"/>
    <x v="12"/>
    <s v="Small Box"/>
    <s v="5180"/>
    <n v="0.56000000000000005"/>
    <s v="United States"/>
    <s v="West"/>
    <x v="8"/>
    <s v="Rancho Cucamonga"/>
    <n v="91730"/>
    <x v="138"/>
    <d v="2015-05-21T00:00:00"/>
    <x v="1465"/>
    <n v="14"/>
    <n v="782"/>
    <n v="87135"/>
    <n v="65.97999999999999"/>
    <x v="2"/>
  </r>
  <r>
    <n v="1708"/>
    <s v="Lillian Day"/>
    <x v="3"/>
    <n v="0.03"/>
    <n v="205.99"/>
    <n v="3"/>
    <x v="1"/>
    <x v="0"/>
    <x v="1"/>
    <x v="12"/>
    <s v="Small Box"/>
    <s v="6185"/>
    <n v="0.57999999999999996"/>
    <s v="United States"/>
    <s v="East"/>
    <x v="27"/>
    <s v="Shaker Heights"/>
    <n v="44118"/>
    <x v="138"/>
    <d v="2015-05-21T00:00:00"/>
    <x v="1466"/>
    <n v="29"/>
    <n v="5319.35"/>
    <n v="88784"/>
    <n v="205.96"/>
    <x v="3"/>
  </r>
  <r>
    <n v="276"/>
    <s v="Lucille Rankin"/>
    <x v="0"/>
    <n v="0.04"/>
    <n v="1.98"/>
    <n v="0.7"/>
    <x v="2"/>
    <x v="3"/>
    <x v="2"/>
    <x v="14"/>
    <s v="Wrap Bag"/>
    <s v="Brites Rubber Bands, 1 1/2 oz. Box"/>
    <n v="0.83"/>
    <s v="United States"/>
    <s v="East"/>
    <x v="22"/>
    <s v="Newington"/>
    <n v="6111"/>
    <x v="139"/>
    <d v="2015-05-22T00:00:00"/>
    <x v="1467"/>
    <n v="3"/>
    <n v="8.3000000000000007"/>
    <n v="89291"/>
    <n v="1.94"/>
    <x v="3"/>
  </r>
  <r>
    <n v="282"/>
    <s v="Vickie Andrews"/>
    <x v="0"/>
    <n v="0.03"/>
    <n v="55.99"/>
    <n v="5"/>
    <x v="1"/>
    <x v="3"/>
    <x v="1"/>
    <x v="12"/>
    <s v="Small Pack"/>
    <s v="Accessory36"/>
    <n v="0.83"/>
    <s v="United States"/>
    <s v="East"/>
    <x v="33"/>
    <s v="Belleville"/>
    <n v="7109"/>
    <x v="139"/>
    <d v="2015-05-22T00:00:00"/>
    <x v="1468"/>
    <n v="9"/>
    <n v="416.95"/>
    <n v="89291"/>
    <n v="55.96"/>
    <x v="3"/>
  </r>
  <r>
    <n v="825"/>
    <s v="Marvin Hunt"/>
    <x v="0"/>
    <n v="0"/>
    <n v="11.97"/>
    <n v="4.9800000000000004"/>
    <x v="1"/>
    <x v="2"/>
    <x v="2"/>
    <x v="8"/>
    <s v="Small Box"/>
    <s v="Staples 6 Outlet Surge"/>
    <n v="0.57999999999999996"/>
    <s v="United States"/>
    <s v="Central"/>
    <x v="18"/>
    <s v="Abilene"/>
    <n v="79605"/>
    <x v="139"/>
    <d v="2015-05-24T00:00:00"/>
    <x v="1469"/>
    <n v="4"/>
    <n v="53.3"/>
    <n v="89258"/>
    <n v="11.97"/>
    <x v="1"/>
  </r>
  <r>
    <n v="406"/>
    <s v="June Frank Hammond"/>
    <x v="1"/>
    <n v="0.03"/>
    <n v="4.9800000000000004"/>
    <n v="0.8"/>
    <x v="1"/>
    <x v="0"/>
    <x v="2"/>
    <x v="7"/>
    <s v="Wrap Bag"/>
    <s v="Rediform S.O.S. Phone Message Books"/>
    <n v="0.36"/>
    <s v="United States"/>
    <s v="East"/>
    <x v="33"/>
    <s v="South Vineland"/>
    <n v="8360"/>
    <x v="139"/>
    <d v="2015-05-22T00:00:00"/>
    <x v="1470"/>
    <n v="15"/>
    <n v="72.760000000000005"/>
    <n v="87804"/>
    <n v="4.95"/>
    <x v="3"/>
  </r>
  <r>
    <n v="1106"/>
    <s v="Maxine Collier Grady"/>
    <x v="1"/>
    <n v="0.01"/>
    <n v="9.31"/>
    <n v="3.98"/>
    <x v="1"/>
    <x v="0"/>
    <x v="2"/>
    <x v="16"/>
    <s v="Small Pack"/>
    <s v="Acme® Forged Steel Scissors with Black Enamel Handles"/>
    <n v="0.56000000000000005"/>
    <s v="United States"/>
    <s v="Central"/>
    <x v="18"/>
    <s v="Dallas"/>
    <n v="75220"/>
    <x v="139"/>
    <d v="2015-05-22T00:00:00"/>
    <x v="1471"/>
    <n v="61"/>
    <n v="586.96"/>
    <n v="646"/>
    <n v="9.3000000000000007"/>
    <x v="1"/>
  </r>
  <r>
    <n v="1107"/>
    <s v="Joanna Keith"/>
    <x v="1"/>
    <n v="0.01"/>
    <n v="9.31"/>
    <n v="3.98"/>
    <x v="1"/>
    <x v="0"/>
    <x v="2"/>
    <x v="16"/>
    <s v="Small Pack"/>
    <s v="Acme® Forged Steel Scissors with Black Enamel Handles"/>
    <n v="0.56000000000000005"/>
    <s v="United States"/>
    <s v="Central"/>
    <x v="18"/>
    <s v="Lake Jackson"/>
    <n v="77566"/>
    <x v="139"/>
    <d v="2015-05-22T00:00:00"/>
    <x v="1472"/>
    <n v="15"/>
    <n v="144.33000000000001"/>
    <n v="86411"/>
    <n v="9.3000000000000007"/>
    <x v="1"/>
  </r>
  <r>
    <n v="820"/>
    <s v="Catherine Mullins"/>
    <x v="2"/>
    <n v="0.09"/>
    <n v="5.84"/>
    <n v="0.83"/>
    <x v="1"/>
    <x v="0"/>
    <x v="2"/>
    <x v="2"/>
    <s v="Wrap Bag"/>
    <s v="Avery Hi-Liter® Smear-Safe Highlighters"/>
    <n v="0.49"/>
    <s v="United States"/>
    <s v="West"/>
    <x v="4"/>
    <s v="Walla Walla"/>
    <n v="99362"/>
    <x v="139"/>
    <d v="2015-05-25T00:00:00"/>
    <x v="1473"/>
    <n v="1"/>
    <n v="5.9"/>
    <n v="90244"/>
    <n v="5.75"/>
    <x v="2"/>
  </r>
  <r>
    <n v="1527"/>
    <s v="Neil Parker"/>
    <x v="2"/>
    <n v="0.09"/>
    <n v="50.98"/>
    <n v="6.5"/>
    <x v="1"/>
    <x v="2"/>
    <x v="1"/>
    <x v="1"/>
    <s v="Small Box"/>
    <s v="Microsoft Natural Multimedia Keyboard"/>
    <n v="0.73"/>
    <s v="United States"/>
    <s v="South"/>
    <x v="16"/>
    <s v="Decatur"/>
    <n v="35601"/>
    <x v="139"/>
    <d v="2015-05-28T00:00:00"/>
    <x v="1474"/>
    <n v="28"/>
    <n v="1395.41"/>
    <n v="86815"/>
    <n v="50.889999999999993"/>
    <x v="0"/>
  </r>
  <r>
    <n v="3319"/>
    <s v="Marlene Davidson"/>
    <x v="2"/>
    <n v="0.03"/>
    <n v="20.98"/>
    <n v="1.49"/>
    <x v="1"/>
    <x v="0"/>
    <x v="2"/>
    <x v="5"/>
    <s v="Small Box"/>
    <s v="Avery Legal 4-Ring Binder"/>
    <n v="0.35"/>
    <s v="United States"/>
    <s v="South"/>
    <x v="34"/>
    <s v="Hendersonville"/>
    <n v="37075"/>
    <x v="139"/>
    <d v="2015-05-21T00:00:00"/>
    <x v="1475"/>
    <n v="20"/>
    <n v="431.43"/>
    <n v="90104"/>
    <n v="20.95"/>
    <x v="0"/>
  </r>
  <r>
    <n v="1129"/>
    <s v="Pam Patton"/>
    <x v="4"/>
    <n v="0.02"/>
    <n v="7.64"/>
    <n v="1.39"/>
    <x v="1"/>
    <x v="2"/>
    <x v="2"/>
    <x v="15"/>
    <s v="Small Box"/>
    <s v="#10- 4 1/8&quot; x 9 1/2&quot; Security-Tint Envelopes"/>
    <n v="0.36"/>
    <s v="United States"/>
    <s v="East"/>
    <x v="35"/>
    <s v="Boston"/>
    <n v="2118"/>
    <x v="139"/>
    <d v="2015-05-23T00:00:00"/>
    <x v="1476"/>
    <n v="52"/>
    <n v="406.91"/>
    <n v="13735"/>
    <n v="7.62"/>
    <x v="3"/>
  </r>
  <r>
    <n v="1131"/>
    <s v="Benjamin Strauss"/>
    <x v="4"/>
    <n v="0.02"/>
    <n v="7.64"/>
    <n v="1.39"/>
    <x v="1"/>
    <x v="2"/>
    <x v="2"/>
    <x v="15"/>
    <s v="Small Box"/>
    <s v="#10- 4 1/8&quot; x 9 1/2&quot; Security-Tint Envelopes"/>
    <n v="0.36"/>
    <s v="United States"/>
    <s v="Central"/>
    <x v="18"/>
    <s v="El Paso"/>
    <n v="79907"/>
    <x v="139"/>
    <d v="2015-05-23T00:00:00"/>
    <x v="1477"/>
    <n v="13"/>
    <n v="101.73"/>
    <n v="88103"/>
    <n v="7.62"/>
    <x v="1"/>
  </r>
  <r>
    <n v="1254"/>
    <s v="Anne Bland"/>
    <x v="4"/>
    <n v="0.04"/>
    <n v="2.08"/>
    <n v="1.49"/>
    <x v="1"/>
    <x v="2"/>
    <x v="2"/>
    <x v="5"/>
    <s v="Small Box"/>
    <s v="Economy Binders"/>
    <n v="0.36"/>
    <s v="United States"/>
    <s v="Central"/>
    <x v="18"/>
    <s v="Channelview"/>
    <n v="77530"/>
    <x v="139"/>
    <d v="2015-05-23T00:00:00"/>
    <x v="1478"/>
    <n v="16"/>
    <n v="33.770000000000003"/>
    <n v="89982"/>
    <n v="2.04"/>
    <x v="1"/>
  </r>
  <r>
    <n v="19"/>
    <s v="Jim Rodgers"/>
    <x v="3"/>
    <n v="7.0000000000000007E-2"/>
    <n v="12.99"/>
    <n v="9.44"/>
    <x v="1"/>
    <x v="0"/>
    <x v="1"/>
    <x v="3"/>
    <s v="Medium Box"/>
    <s v="Hewlett Packard 6S Scientific Calculator"/>
    <n v="0.39"/>
    <s v="United States"/>
    <s v="West"/>
    <x v="24"/>
    <s v="Missoula"/>
    <n v="59801"/>
    <x v="139"/>
    <d v="2015-05-23T00:00:00"/>
    <x v="1479"/>
    <n v="18"/>
    <n v="231.79"/>
    <n v="90032"/>
    <n v="12.92"/>
    <x v="2"/>
  </r>
  <r>
    <n v="21"/>
    <s v="Tony Wilkins Winters"/>
    <x v="3"/>
    <n v="0.08"/>
    <n v="5"/>
    <n v="3.39"/>
    <x v="1"/>
    <x v="0"/>
    <x v="2"/>
    <x v="14"/>
    <s v="Wrap Bag"/>
    <s v="Advantus Plastic Paper Clips"/>
    <n v="0.37"/>
    <s v="United States"/>
    <s v="East"/>
    <x v="11"/>
    <s v="New York City"/>
    <n v="10012"/>
    <x v="139"/>
    <d v="2015-05-22T00:00:00"/>
    <x v="1480"/>
    <n v="58"/>
    <n v="293.06"/>
    <n v="42949"/>
    <n v="4.92"/>
    <x v="3"/>
  </r>
  <r>
    <n v="21"/>
    <s v="Tony Wilkins Winters"/>
    <x v="3"/>
    <n v="7.0000000000000007E-2"/>
    <n v="12.99"/>
    <n v="9.44"/>
    <x v="1"/>
    <x v="0"/>
    <x v="1"/>
    <x v="3"/>
    <s v="Medium Box"/>
    <s v="Hewlett Packard 6S Scientific Calculator"/>
    <n v="0.39"/>
    <s v="United States"/>
    <s v="East"/>
    <x v="11"/>
    <s v="New York City"/>
    <n v="10012"/>
    <x v="139"/>
    <d v="2015-05-23T00:00:00"/>
    <x v="1479"/>
    <n v="71"/>
    <n v="914.29"/>
    <n v="42949"/>
    <n v="12.92"/>
    <x v="3"/>
  </r>
  <r>
    <n v="3206"/>
    <s v="Dana Rankin"/>
    <x v="3"/>
    <n v="0.06"/>
    <n v="218.08"/>
    <n v="18.059999999999999"/>
    <x v="2"/>
    <x v="1"/>
    <x v="0"/>
    <x v="9"/>
    <s v="Large Box"/>
    <s v="Lifetime Advantage™ Folding Chairs, 4/Carton"/>
    <n v="0.56999999999999995"/>
    <s v="United States"/>
    <s v="West"/>
    <x v="37"/>
    <s v="Twin Falls"/>
    <n v="83301"/>
    <x v="139"/>
    <d v="2015-05-23T00:00:00"/>
    <x v="1481"/>
    <n v="7"/>
    <n v="1488.51"/>
    <n v="87934"/>
    <n v="218.02"/>
    <x v="2"/>
  </r>
  <r>
    <n v="2385"/>
    <s v="Janice Frye"/>
    <x v="0"/>
    <n v="0.1"/>
    <n v="130.97999999999999"/>
    <n v="30"/>
    <x v="0"/>
    <x v="0"/>
    <x v="0"/>
    <x v="9"/>
    <s v="Jumbo Drum"/>
    <s v="Office Star - Contemporary Task Swivel chair with 2-way adjustable arms, Plum"/>
    <n v="0.78"/>
    <s v="United States"/>
    <s v="West"/>
    <x v="43"/>
    <s v="Las Cruces"/>
    <n v="88001"/>
    <x v="140"/>
    <d v="2015-05-24T00:00:00"/>
    <x v="1482"/>
    <n v="18"/>
    <n v="2259.9899999999998"/>
    <n v="89184"/>
    <n v="130.88"/>
    <x v="2"/>
  </r>
  <r>
    <n v="2699"/>
    <s v="Marcia Greenberg"/>
    <x v="0"/>
    <n v="0.06"/>
    <n v="4.9800000000000004"/>
    <n v="4.95"/>
    <x v="1"/>
    <x v="3"/>
    <x v="2"/>
    <x v="5"/>
    <s v="Small Box"/>
    <s v="Cardinal Holdit Business Card Pockets"/>
    <n v="0.37"/>
    <s v="United States"/>
    <s v="West"/>
    <x v="41"/>
    <s v="Bullhead City"/>
    <n v="86442"/>
    <x v="140"/>
    <d v="2015-05-24T00:00:00"/>
    <x v="1483"/>
    <n v="16"/>
    <n v="78.989999999999995"/>
    <n v="87677"/>
    <n v="4.9200000000000008"/>
    <x v="2"/>
  </r>
  <r>
    <n v="181"/>
    <s v="Wesley Waller"/>
    <x v="1"/>
    <n v="7.0000000000000007E-2"/>
    <n v="1.68"/>
    <n v="1.57"/>
    <x v="1"/>
    <x v="3"/>
    <x v="2"/>
    <x v="2"/>
    <s v="Wrap Bag"/>
    <s v="Newell 323"/>
    <n v="0.59"/>
    <s v="United States"/>
    <s v="West"/>
    <x v="8"/>
    <s v="San Francisco"/>
    <n v="94122"/>
    <x v="140"/>
    <d v="2015-05-23T00:00:00"/>
    <x v="1484"/>
    <n v="116"/>
    <n v="186.59"/>
    <n v="3585"/>
    <n v="1.6099999999999999"/>
    <x v="2"/>
  </r>
  <r>
    <n v="188"/>
    <s v="Alex Harrell"/>
    <x v="1"/>
    <n v="7.0000000000000007E-2"/>
    <n v="10.06"/>
    <n v="2.06"/>
    <x v="1"/>
    <x v="3"/>
    <x v="2"/>
    <x v="7"/>
    <s v="Wrap Bag"/>
    <s v="Riverleaf Stik-Withit® Designer Note Cubes®"/>
    <n v="0.39"/>
    <s v="United States"/>
    <s v="Central"/>
    <x v="18"/>
    <s v="Gainesville"/>
    <n v="76240"/>
    <x v="140"/>
    <d v="2015-05-22T00:00:00"/>
    <x v="1485"/>
    <n v="23"/>
    <n v="221.24"/>
    <n v="88361"/>
    <n v="9.99"/>
    <x v="1"/>
  </r>
  <r>
    <n v="188"/>
    <s v="Alex Harrell"/>
    <x v="1"/>
    <n v="7.0000000000000007E-2"/>
    <n v="1.68"/>
    <n v="1.57"/>
    <x v="1"/>
    <x v="3"/>
    <x v="2"/>
    <x v="2"/>
    <s v="Wrap Bag"/>
    <s v="Newell 323"/>
    <n v="0.59"/>
    <s v="United States"/>
    <s v="Central"/>
    <x v="18"/>
    <s v="Gainesville"/>
    <n v="76240"/>
    <x v="140"/>
    <d v="2015-05-23T00:00:00"/>
    <x v="1486"/>
    <n v="29"/>
    <n v="46.65"/>
    <n v="88361"/>
    <n v="1.6099999999999999"/>
    <x v="1"/>
  </r>
  <r>
    <n v="1246"/>
    <s v="Lois Hansen"/>
    <x v="2"/>
    <n v="0.03"/>
    <n v="256.99"/>
    <n v="11.25"/>
    <x v="1"/>
    <x v="2"/>
    <x v="1"/>
    <x v="1"/>
    <s v="Small Box"/>
    <s v="Hayes Optima 56K V.90 Internal Voice Modem"/>
    <n v="0.51"/>
    <s v="United States"/>
    <s v="East"/>
    <x v="11"/>
    <s v="New York City"/>
    <n v="10009"/>
    <x v="140"/>
    <d v="2015-05-22T00:00:00"/>
    <x v="1487"/>
    <n v="32"/>
    <n v="8216.2800000000007"/>
    <n v="46853"/>
    <n v="256.96000000000004"/>
    <x v="3"/>
  </r>
  <r>
    <n v="1257"/>
    <s v="Ryan Foster"/>
    <x v="4"/>
    <n v="0.01"/>
    <n v="115.99"/>
    <n v="56.14"/>
    <x v="0"/>
    <x v="2"/>
    <x v="1"/>
    <x v="3"/>
    <s v="Jumbo Drum"/>
    <s v="Hewlett-Packard Deskjet 5550 Color Inkjet Printer"/>
    <n v="0.4"/>
    <s v="United States"/>
    <s v="West"/>
    <x v="3"/>
    <s v="Aurora"/>
    <n v="80013"/>
    <x v="140"/>
    <d v="2015-05-23T00:00:00"/>
    <x v="1488"/>
    <n v="5"/>
    <n v="604.35"/>
    <n v="86535"/>
    <n v="115.97999999999999"/>
    <x v="2"/>
  </r>
  <r>
    <n v="2976"/>
    <s v="Fred Barber"/>
    <x v="4"/>
    <n v="0.01"/>
    <n v="35.99"/>
    <n v="0.99"/>
    <x v="1"/>
    <x v="0"/>
    <x v="1"/>
    <x v="12"/>
    <s v="Small Pack"/>
    <s v="Accessory31"/>
    <n v="0.35"/>
    <s v="United States"/>
    <s v="Central"/>
    <x v="30"/>
    <s v="Oak Creek"/>
    <n v="53154"/>
    <x v="140"/>
    <d v="2015-05-23T00:00:00"/>
    <x v="1489"/>
    <n v="41"/>
    <n v="1278.96"/>
    <n v="89047"/>
    <n v="35.980000000000004"/>
    <x v="1"/>
  </r>
  <r>
    <n v="2198"/>
    <s v="Lester Woodward Maynard"/>
    <x v="3"/>
    <n v="0.03"/>
    <n v="25.98"/>
    <n v="4.08"/>
    <x v="1"/>
    <x v="0"/>
    <x v="2"/>
    <x v="2"/>
    <s v="Small Pack"/>
    <s v="Boston 1799 Powerhouse™ Electric Pencil Sharpener"/>
    <n v="0.56999999999999995"/>
    <s v="United States"/>
    <s v="East"/>
    <x v="11"/>
    <s v="Lindenhurst"/>
    <n v="11757"/>
    <x v="140"/>
    <d v="2015-05-25T00:00:00"/>
    <x v="1490"/>
    <n v="16"/>
    <n v="428.85"/>
    <n v="89174"/>
    <n v="25.95"/>
    <x v="3"/>
  </r>
  <r>
    <n v="2198"/>
    <s v="Lester Woodward Maynard"/>
    <x v="3"/>
    <n v="0.1"/>
    <n v="20.98"/>
    <n v="53.03"/>
    <x v="0"/>
    <x v="0"/>
    <x v="2"/>
    <x v="6"/>
    <s v="Jumbo Drum"/>
    <s v="Tennsco Lockers, Gray"/>
    <n v="0.78"/>
    <s v="United States"/>
    <s v="East"/>
    <x v="11"/>
    <s v="Lindenhurst"/>
    <n v="11757"/>
    <x v="140"/>
    <d v="2015-05-22T00:00:00"/>
    <x v="1491"/>
    <n v="16"/>
    <n v="342.54"/>
    <n v="89174"/>
    <n v="20.88"/>
    <x v="3"/>
  </r>
  <r>
    <n v="2526"/>
    <s v="Derek Sweeney"/>
    <x v="0"/>
    <n v="0.01"/>
    <n v="2.16"/>
    <n v="6.05"/>
    <x v="1"/>
    <x v="3"/>
    <x v="2"/>
    <x v="5"/>
    <s v="Small Box"/>
    <s v="Peel &amp; Stick Add-On Corner Pockets"/>
    <n v="0.37"/>
    <s v="United States"/>
    <s v="South"/>
    <x v="17"/>
    <s v="Lafayette"/>
    <n v="70506"/>
    <x v="141"/>
    <d v="2015-05-25T00:00:00"/>
    <x v="1492"/>
    <n v="24"/>
    <n v="58.05"/>
    <n v="87208"/>
    <n v="2.1500000000000004"/>
    <x v="0"/>
  </r>
  <r>
    <n v="2527"/>
    <s v="Gretchen Orr"/>
    <x v="0"/>
    <n v="7.0000000000000007E-2"/>
    <n v="21.38"/>
    <n v="8.99"/>
    <x v="1"/>
    <x v="3"/>
    <x v="2"/>
    <x v="2"/>
    <s v="Small Pack"/>
    <s v="Boston 1730 StandUp Electric Pencil Sharpener"/>
    <n v="0.59"/>
    <s v="United States"/>
    <s v="South"/>
    <x v="17"/>
    <s v="Lake Charles"/>
    <n v="70601"/>
    <x v="141"/>
    <d v="2015-05-25T00:00:00"/>
    <x v="1493"/>
    <n v="3"/>
    <n v="68.64"/>
    <n v="87208"/>
    <n v="21.31"/>
    <x v="0"/>
  </r>
  <r>
    <n v="1182"/>
    <s v="Jesse Williamson"/>
    <x v="1"/>
    <n v="7.0000000000000007E-2"/>
    <n v="2.61"/>
    <n v="0.5"/>
    <x v="1"/>
    <x v="2"/>
    <x v="2"/>
    <x v="13"/>
    <s v="Small Box"/>
    <s v="Avery 494"/>
    <n v="0.39"/>
    <s v="United States"/>
    <s v="West"/>
    <x v="15"/>
    <s v="Spanish Fork"/>
    <n v="84660"/>
    <x v="141"/>
    <d v="2015-05-23T00:00:00"/>
    <x v="1494"/>
    <n v="15"/>
    <n v="39.15"/>
    <n v="86913"/>
    <n v="2.54"/>
    <x v="2"/>
  </r>
  <r>
    <n v="3249"/>
    <s v="Nicole Goldstein"/>
    <x v="1"/>
    <n v="0.03"/>
    <n v="42.8"/>
    <n v="2.99"/>
    <x v="1"/>
    <x v="3"/>
    <x v="2"/>
    <x v="5"/>
    <s v="Small Box"/>
    <s v="Wilson Jones Elliptical Ring 3 1/2&quot; Capacity Binders, 800 sheets"/>
    <n v="0.36"/>
    <s v="United States"/>
    <s v="East"/>
    <x v="36"/>
    <s v="Annapolis"/>
    <n v="21403"/>
    <x v="141"/>
    <d v="2015-05-24T00:00:00"/>
    <x v="1495"/>
    <n v="16"/>
    <n v="670.9"/>
    <n v="87298"/>
    <n v="42.769999999999996"/>
    <x v="3"/>
  </r>
  <r>
    <n v="460"/>
    <s v="Anne Armstrong"/>
    <x v="2"/>
    <n v="7.0000000000000007E-2"/>
    <n v="16.91"/>
    <n v="6.25"/>
    <x v="1"/>
    <x v="2"/>
    <x v="2"/>
    <x v="6"/>
    <s v="Small Box"/>
    <s v="Tenex Personal Self-Stacking Standard File Box, Black/Gray"/>
    <n v="0.57999999999999996"/>
    <s v="United States"/>
    <s v="East"/>
    <x v="33"/>
    <s v="Millville"/>
    <n v="8332"/>
    <x v="141"/>
    <d v="2015-05-30T00:00:00"/>
    <x v="1496"/>
    <n v="31"/>
    <n v="492.9"/>
    <n v="86014"/>
    <n v="16.84"/>
    <x v="3"/>
  </r>
  <r>
    <n v="2858"/>
    <s v="Jerry Webster"/>
    <x v="2"/>
    <n v="0.04"/>
    <n v="67.28"/>
    <n v="19.989999999999998"/>
    <x v="1"/>
    <x v="3"/>
    <x v="2"/>
    <x v="5"/>
    <s v="Small Box"/>
    <s v="Catalog Binders with Expanding Posts"/>
    <n v="0.4"/>
    <s v="United States"/>
    <s v="South"/>
    <x v="12"/>
    <s v="Fruit Cove"/>
    <n v="32259"/>
    <x v="141"/>
    <d v="2015-05-28T00:00:00"/>
    <x v="1497"/>
    <n v="30"/>
    <n v="2051.6799999999998"/>
    <n v="88282"/>
    <n v="67.239999999999995"/>
    <x v="0"/>
  </r>
  <r>
    <n v="2858"/>
    <s v="Jerry Webster"/>
    <x v="2"/>
    <n v="0.1"/>
    <n v="130.97999999999999"/>
    <n v="54.74"/>
    <x v="0"/>
    <x v="3"/>
    <x v="0"/>
    <x v="10"/>
    <s v="Jumbo Box"/>
    <s v="O'Sullivan Elevations Bookcase, Cherry Finish"/>
    <n v="0.69"/>
    <s v="United States"/>
    <s v="South"/>
    <x v="12"/>
    <s v="Fruit Cove"/>
    <n v="32259"/>
    <x v="141"/>
    <d v="2015-05-23T00:00:00"/>
    <x v="1498"/>
    <n v="42"/>
    <n v="5295.03"/>
    <n v="88282"/>
    <n v="130.88"/>
    <x v="0"/>
  </r>
  <r>
    <n v="2858"/>
    <s v="Jerry Webster"/>
    <x v="2"/>
    <n v="0.04"/>
    <n v="2.78"/>
    <n v="1.25"/>
    <x v="1"/>
    <x v="3"/>
    <x v="2"/>
    <x v="2"/>
    <s v="Wrap Bag"/>
    <s v="Newell 318"/>
    <n v="0.59"/>
    <s v="United States"/>
    <s v="South"/>
    <x v="12"/>
    <s v="Fruit Cove"/>
    <n v="32259"/>
    <x v="141"/>
    <d v="2015-05-23T00:00:00"/>
    <x v="1499"/>
    <n v="28"/>
    <n v="80.27"/>
    <n v="88282"/>
    <n v="2.7399999999999998"/>
    <x v="0"/>
  </r>
  <r>
    <n v="398"/>
    <s v="Bruce Stark"/>
    <x v="4"/>
    <n v="0.05"/>
    <n v="63.94"/>
    <n v="14.48"/>
    <x v="1"/>
    <x v="3"/>
    <x v="0"/>
    <x v="11"/>
    <s v="Small Box"/>
    <s v="Howard Miller 16&quot; Diameter Gallery Wall Clock"/>
    <n v="0.46"/>
    <s v="United States"/>
    <s v="East"/>
    <x v="27"/>
    <s v="Dayton"/>
    <n v="45406"/>
    <x v="141"/>
    <d v="2015-05-25T00:00:00"/>
    <x v="1500"/>
    <n v="31"/>
    <n v="1989.32"/>
    <n v="89320"/>
    <n v="63.89"/>
    <x v="3"/>
  </r>
  <r>
    <n v="540"/>
    <s v="Ruth Lamm"/>
    <x v="4"/>
    <n v="0.05"/>
    <n v="204.1"/>
    <n v="13.99"/>
    <x v="1"/>
    <x v="0"/>
    <x v="1"/>
    <x v="3"/>
    <s v="Medium Box"/>
    <s v="Soundgear Copyboard Conference Phone, Optional Battery"/>
    <n v="0.37"/>
    <s v="United States"/>
    <s v="Central"/>
    <x v="10"/>
    <s v="Vernon Hills"/>
    <n v="60061"/>
    <x v="141"/>
    <d v="2015-05-25T00:00:00"/>
    <x v="1501"/>
    <n v="41"/>
    <n v="8585.67"/>
    <n v="91175"/>
    <n v="204.04999999999998"/>
    <x v="1"/>
  </r>
  <r>
    <n v="2458"/>
    <s v="Troy Casey"/>
    <x v="4"/>
    <n v="0.05"/>
    <n v="12.88"/>
    <n v="4.59"/>
    <x v="1"/>
    <x v="2"/>
    <x v="2"/>
    <x v="16"/>
    <s v="Wrap Bag"/>
    <s v="Martin-Yale Premier Letter Opener"/>
    <n v="0.82"/>
    <s v="United States"/>
    <s v="Central"/>
    <x v="7"/>
    <s v="Edina"/>
    <n v="55410"/>
    <x v="141"/>
    <d v="2015-05-25T00:00:00"/>
    <x v="1502"/>
    <n v="3"/>
    <n v="42.35"/>
    <n v="91286"/>
    <n v="12.83"/>
    <x v="1"/>
  </r>
  <r>
    <n v="1814"/>
    <s v="Albert Tyson"/>
    <x v="3"/>
    <n v="0.09"/>
    <n v="77.510000000000005"/>
    <n v="4"/>
    <x v="2"/>
    <x v="2"/>
    <x v="1"/>
    <x v="1"/>
    <s v="Small Box"/>
    <s v="Micro Innovations Media Access Pro Keyboard"/>
    <n v="0.76"/>
    <s v="United States"/>
    <s v="South"/>
    <x v="0"/>
    <s v="Olive Branch"/>
    <n v="38654"/>
    <x v="141"/>
    <d v="2015-05-25T00:00:00"/>
    <x v="1503"/>
    <n v="17"/>
    <n v="1300.54"/>
    <n v="90524"/>
    <n v="77.42"/>
    <x v="0"/>
  </r>
  <r>
    <n v="1814"/>
    <s v="Albert Tyson"/>
    <x v="3"/>
    <n v="0"/>
    <n v="2.88"/>
    <n v="0.7"/>
    <x v="1"/>
    <x v="2"/>
    <x v="2"/>
    <x v="2"/>
    <s v="Wrap Bag"/>
    <s v="Newell 340"/>
    <n v="0.56000000000000005"/>
    <s v="United States"/>
    <s v="South"/>
    <x v="0"/>
    <s v="Olive Branch"/>
    <n v="38654"/>
    <x v="141"/>
    <d v="2015-05-25T00:00:00"/>
    <x v="1504"/>
    <n v="13"/>
    <n v="38.06"/>
    <n v="90524"/>
    <n v="2.88"/>
    <x v="0"/>
  </r>
  <r>
    <n v="2450"/>
    <s v="Tonya Miller"/>
    <x v="3"/>
    <n v="0.08"/>
    <n v="4.13"/>
    <n v="1.17"/>
    <x v="1"/>
    <x v="2"/>
    <x v="2"/>
    <x v="2"/>
    <s v="Wrap Bag"/>
    <s v="Newell 31"/>
    <n v="0.56999999999999995"/>
    <s v="United States"/>
    <s v="Central"/>
    <x v="30"/>
    <s v="Janesville"/>
    <n v="53545"/>
    <x v="141"/>
    <d v="2015-05-25T00:00:00"/>
    <x v="1505"/>
    <n v="1"/>
    <n v="4.21"/>
    <n v="90322"/>
    <n v="4.05"/>
    <x v="1"/>
  </r>
  <r>
    <n v="357"/>
    <s v="Barbara McNamara"/>
    <x v="0"/>
    <n v="7.0000000000000007E-2"/>
    <n v="124.49"/>
    <n v="51.94"/>
    <x v="0"/>
    <x v="3"/>
    <x v="0"/>
    <x v="0"/>
    <s v="Jumbo Box"/>
    <s v="Bevis 36 x 72 Conference Tables"/>
    <n v="0.63"/>
    <s v="United States"/>
    <s v="West"/>
    <x v="41"/>
    <s v="Kingman"/>
    <n v="86401"/>
    <x v="142"/>
    <d v="2015-05-25T00:00:00"/>
    <x v="1506"/>
    <n v="14"/>
    <n v="1714.93"/>
    <n v="91131"/>
    <n v="124.42"/>
    <x v="2"/>
  </r>
  <r>
    <n v="885"/>
    <s v="Malcolm Robertson"/>
    <x v="0"/>
    <n v="0.06"/>
    <n v="25.98"/>
    <n v="14.36"/>
    <x v="0"/>
    <x v="3"/>
    <x v="0"/>
    <x v="9"/>
    <s v="Jumbo Drum"/>
    <s v="Global Stack Chair without Arms, Black"/>
    <n v="0.6"/>
    <s v="United States"/>
    <s v="Central"/>
    <x v="18"/>
    <s v="Amarillo"/>
    <n v="79109"/>
    <x v="142"/>
    <d v="2015-05-25T00:00:00"/>
    <x v="1507"/>
    <n v="41"/>
    <n v="1033.56"/>
    <n v="89537"/>
    <n v="25.92"/>
    <x v="1"/>
  </r>
  <r>
    <n v="1623"/>
    <s v="Patrick Adcock"/>
    <x v="1"/>
    <n v="0.06"/>
    <n v="15.01"/>
    <n v="8.4"/>
    <x v="1"/>
    <x v="0"/>
    <x v="2"/>
    <x v="5"/>
    <s v="Small Box"/>
    <s v="GBC Prepunched Paper, 19-Hole, for Binding Systems, 24-lb"/>
    <n v="0.39"/>
    <s v="United States"/>
    <s v="Central"/>
    <x v="2"/>
    <s v="Schererville"/>
    <n v="46375"/>
    <x v="142"/>
    <d v="2015-05-26T00:00:00"/>
    <x v="1508"/>
    <n v="22"/>
    <n v="333.04"/>
    <n v="87611"/>
    <n v="14.95"/>
    <x v="1"/>
  </r>
  <r>
    <n v="1623"/>
    <s v="Patrick Adcock"/>
    <x v="1"/>
    <n v="0.09"/>
    <n v="40.479999999999997"/>
    <n v="19.989999999999998"/>
    <x v="1"/>
    <x v="0"/>
    <x v="1"/>
    <x v="1"/>
    <s v="Small Box"/>
    <s v="Keytronic Designer 104- Key Black Keyboard"/>
    <n v="0.77"/>
    <s v="United States"/>
    <s v="Central"/>
    <x v="2"/>
    <s v="Schererville"/>
    <n v="46375"/>
    <x v="142"/>
    <d v="2015-05-26T00:00:00"/>
    <x v="1509"/>
    <n v="12"/>
    <n v="472.44"/>
    <n v="87611"/>
    <n v="40.389999999999993"/>
    <x v="1"/>
  </r>
  <r>
    <n v="1623"/>
    <s v="Patrick Adcock"/>
    <x v="1"/>
    <n v="0.05"/>
    <n v="12.28"/>
    <n v="6.13"/>
    <x v="1"/>
    <x v="0"/>
    <x v="2"/>
    <x v="6"/>
    <s v="Small Box"/>
    <s v="Recycled Eldon Regeneration Jumbo File"/>
    <n v="0.56999999999999995"/>
    <s v="United States"/>
    <s v="Central"/>
    <x v="2"/>
    <s v="Schererville"/>
    <n v="46375"/>
    <x v="142"/>
    <d v="2015-05-25T00:00:00"/>
    <x v="1510"/>
    <n v="1"/>
    <n v="18.73"/>
    <n v="87611"/>
    <n v="12.229999999999999"/>
    <x v="1"/>
  </r>
  <r>
    <n v="3096"/>
    <s v="Mike Howard"/>
    <x v="1"/>
    <n v="0.08"/>
    <n v="40.98"/>
    <n v="7.2"/>
    <x v="2"/>
    <x v="1"/>
    <x v="2"/>
    <x v="8"/>
    <s v="Small Box"/>
    <s v="Kensington 6 Outlet SmartSocket Surge Protector"/>
    <n v="0.6"/>
    <s v="United States"/>
    <s v="East"/>
    <x v="27"/>
    <s v="Hilliard"/>
    <n v="43026"/>
    <x v="142"/>
    <d v="2015-05-25T00:00:00"/>
    <x v="1511"/>
    <n v="3"/>
    <n v="119.86"/>
    <n v="86221"/>
    <n v="40.9"/>
    <x v="3"/>
  </r>
  <r>
    <n v="3096"/>
    <s v="Mike Howard"/>
    <x v="1"/>
    <n v="0.08"/>
    <n v="8.1199999999999992"/>
    <n v="2.83"/>
    <x v="2"/>
    <x v="1"/>
    <x v="1"/>
    <x v="1"/>
    <s v="Small Pack"/>
    <s v="Imation Neon Mac Format Diskettes, 10/Pack"/>
    <n v="0.77"/>
    <s v="United States"/>
    <s v="East"/>
    <x v="27"/>
    <s v="Hilliard"/>
    <n v="43026"/>
    <x v="142"/>
    <d v="2015-05-25T00:00:00"/>
    <x v="1512"/>
    <n v="12"/>
    <n v="98.77"/>
    <n v="86221"/>
    <n v="8.0399999999999991"/>
    <x v="3"/>
  </r>
  <r>
    <n v="3096"/>
    <s v="Mike Howard"/>
    <x v="1"/>
    <n v="0.02"/>
    <n v="262.11"/>
    <n v="62.74"/>
    <x v="0"/>
    <x v="1"/>
    <x v="0"/>
    <x v="0"/>
    <s v="Jumbo Box"/>
    <s v="Bevis Boat-Shaped Conference Table"/>
    <n v="0.75"/>
    <s v="United States"/>
    <s v="East"/>
    <x v="27"/>
    <s v="Hilliard"/>
    <n v="43026"/>
    <x v="142"/>
    <d v="2015-05-25T00:00:00"/>
    <x v="1513"/>
    <n v="9"/>
    <n v="2495.35"/>
    <n v="86221"/>
    <n v="262.09000000000003"/>
    <x v="3"/>
  </r>
  <r>
    <n v="3366"/>
    <s v="Dana Boyle"/>
    <x v="2"/>
    <n v="0.1"/>
    <n v="80.97"/>
    <n v="33.6"/>
    <x v="0"/>
    <x v="2"/>
    <x v="1"/>
    <x v="3"/>
    <s v="Jumbo Drum"/>
    <s v="Lexmark Z25 Color Inkjet Printer"/>
    <n v="0.37"/>
    <s v="United States"/>
    <s v="East"/>
    <x v="27"/>
    <s v="Troy"/>
    <n v="45373"/>
    <x v="142"/>
    <d v="2015-05-29T00:00:00"/>
    <x v="1514"/>
    <n v="11"/>
    <n v="837.57"/>
    <n v="90501"/>
    <n v="80.87"/>
    <x v="3"/>
  </r>
  <r>
    <n v="3366"/>
    <s v="Dana Boyle"/>
    <x v="2"/>
    <n v="0.02"/>
    <n v="6.48"/>
    <n v="5.1100000000000003"/>
    <x v="1"/>
    <x v="2"/>
    <x v="2"/>
    <x v="7"/>
    <s v="Small Box"/>
    <s v="Xerox 231"/>
    <n v="0.37"/>
    <s v="United States"/>
    <s v="East"/>
    <x v="27"/>
    <s v="Troy"/>
    <n v="45373"/>
    <x v="142"/>
    <d v="2015-05-28T00:00:00"/>
    <x v="1515"/>
    <n v="8"/>
    <n v="56.22"/>
    <n v="90501"/>
    <n v="6.4600000000000009"/>
    <x v="3"/>
  </r>
  <r>
    <n v="1450"/>
    <s v="Veronica Peck"/>
    <x v="4"/>
    <n v="0.1"/>
    <n v="218.08"/>
    <n v="18.059999999999999"/>
    <x v="2"/>
    <x v="1"/>
    <x v="0"/>
    <x v="9"/>
    <s v="Large Box"/>
    <s v="Lifetime Advantage™ Folding Chairs, 4/Carton"/>
    <n v="0.56999999999999995"/>
    <s v="United States"/>
    <s v="West"/>
    <x v="8"/>
    <s v="South Lake Tahoe"/>
    <n v="96150"/>
    <x v="142"/>
    <d v="2015-05-25T00:00:00"/>
    <x v="1516"/>
    <n v="12"/>
    <n v="2366.5100000000002"/>
    <n v="86735"/>
    <n v="217.98000000000002"/>
    <x v="2"/>
  </r>
  <r>
    <n v="2422"/>
    <s v="Arlene Wiggins Dalton"/>
    <x v="3"/>
    <n v="0.05"/>
    <n v="150.97999999999999"/>
    <n v="43.71"/>
    <x v="0"/>
    <x v="2"/>
    <x v="0"/>
    <x v="9"/>
    <s v="Jumbo Drum"/>
    <s v="Global Airflow Leather Mesh Back Chair, Black"/>
    <n v="0.55000000000000004"/>
    <s v="United States"/>
    <s v="Central"/>
    <x v="18"/>
    <s v="Huntsville"/>
    <n v="77340"/>
    <x v="142"/>
    <d v="2015-05-25T00:00:00"/>
    <x v="1517"/>
    <n v="12"/>
    <n v="1857.08"/>
    <n v="89053"/>
    <n v="150.92999999999998"/>
    <x v="1"/>
  </r>
  <r>
    <n v="3063"/>
    <s v="Ann Steele"/>
    <x v="3"/>
    <n v="0.03"/>
    <n v="20.99"/>
    <n v="0.99"/>
    <x v="1"/>
    <x v="1"/>
    <x v="1"/>
    <x v="12"/>
    <s v="Wrap Bag"/>
    <s v="Accessory25"/>
    <n v="0.56999999999999995"/>
    <s v="United States"/>
    <s v="West"/>
    <x v="4"/>
    <s v="Kirkland"/>
    <n v="98034"/>
    <x v="142"/>
    <d v="2015-05-26T00:00:00"/>
    <x v="1518"/>
    <n v="9"/>
    <n v="158.87"/>
    <n v="88449"/>
    <n v="20.959999999999997"/>
    <x v="2"/>
  </r>
  <r>
    <n v="444"/>
    <s v="Thelma Abrams"/>
    <x v="0"/>
    <n v="0"/>
    <n v="7.59"/>
    <n v="4"/>
    <x v="1"/>
    <x v="0"/>
    <x v="0"/>
    <x v="11"/>
    <s v="Wrap Bag"/>
    <s v="Master Giant Foot® Doorstop, Safety Yellow"/>
    <n v="0.42"/>
    <s v="United States"/>
    <s v="Central"/>
    <x v="10"/>
    <s v="Urbana"/>
    <n v="61801"/>
    <x v="143"/>
    <d v="2015-05-28T00:00:00"/>
    <x v="1519"/>
    <n v="43"/>
    <n v="355.92"/>
    <n v="88085"/>
    <n v="7.59"/>
    <x v="1"/>
  </r>
  <r>
    <n v="526"/>
    <s v="April Hu"/>
    <x v="1"/>
    <n v="0.09"/>
    <n v="17.98"/>
    <n v="8.51"/>
    <x v="1"/>
    <x v="2"/>
    <x v="1"/>
    <x v="3"/>
    <s v="Medium Box"/>
    <s v="Canon P1-DHIII Palm Printing Calculator"/>
    <n v="0.4"/>
    <s v="United States"/>
    <s v="West"/>
    <x v="41"/>
    <s v="Mesa"/>
    <n v="85204"/>
    <x v="143"/>
    <d v="2015-05-27T00:00:00"/>
    <x v="1520"/>
    <n v="12"/>
    <n v="211.13"/>
    <n v="90026"/>
    <n v="17.89"/>
    <x v="2"/>
  </r>
  <r>
    <n v="1008"/>
    <s v="Priscilla Frank"/>
    <x v="1"/>
    <n v="0.01"/>
    <n v="3.15"/>
    <n v="0.49"/>
    <x v="1"/>
    <x v="2"/>
    <x v="2"/>
    <x v="13"/>
    <s v="Small Box"/>
    <s v="Self-Adhesive Removable Labels"/>
    <n v="0.37"/>
    <s v="United States"/>
    <s v="East"/>
    <x v="29"/>
    <s v="Gorham"/>
    <n v="4038"/>
    <x v="143"/>
    <d v="2015-05-27T00:00:00"/>
    <x v="1521"/>
    <n v="8"/>
    <n v="25.37"/>
    <n v="88371"/>
    <n v="3.14"/>
    <x v="3"/>
  </r>
  <r>
    <n v="744"/>
    <s v="Joy Maxwell"/>
    <x v="2"/>
    <n v="0.09"/>
    <n v="125.99"/>
    <n v="8.99"/>
    <x v="1"/>
    <x v="1"/>
    <x v="1"/>
    <x v="12"/>
    <s v="Small Box"/>
    <s v="SC7868i"/>
    <n v="0.55000000000000004"/>
    <s v="United States"/>
    <s v="West"/>
    <x v="41"/>
    <s v="Oro Valley"/>
    <n v="85737"/>
    <x v="143"/>
    <d v="2015-06-02T00:00:00"/>
    <x v="1522"/>
    <n v="20"/>
    <n v="2104.9899999999998"/>
    <n v="87727"/>
    <n v="125.89999999999999"/>
    <x v="2"/>
  </r>
  <r>
    <n v="3287"/>
    <s v="Mary Norman"/>
    <x v="2"/>
    <n v="0.08"/>
    <n v="30.56"/>
    <n v="2.99"/>
    <x v="1"/>
    <x v="0"/>
    <x v="2"/>
    <x v="5"/>
    <s v="Small Box"/>
    <s v="Surelock™ Post Binders"/>
    <n v="0.35"/>
    <s v="United States"/>
    <s v="West"/>
    <x v="8"/>
    <s v="Granite Bay"/>
    <n v="95746"/>
    <x v="143"/>
    <d v="2015-05-27T00:00:00"/>
    <x v="1523"/>
    <n v="17"/>
    <n v="511.42"/>
    <n v="89897"/>
    <n v="30.48"/>
    <x v="2"/>
  </r>
  <r>
    <n v="827"/>
    <s v="Sheryl Marsh"/>
    <x v="4"/>
    <n v="0.01"/>
    <n v="6.98"/>
    <n v="1.6"/>
    <x v="1"/>
    <x v="2"/>
    <x v="2"/>
    <x v="7"/>
    <s v="Wrap Bag"/>
    <s v="Adams Phone Message Book, Professional, 400 Message Capacity, 5 3/6” x 11”"/>
    <n v="0.38"/>
    <s v="United States"/>
    <s v="Central"/>
    <x v="18"/>
    <s v="Amarillo"/>
    <n v="79109"/>
    <x v="143"/>
    <d v="2015-05-26T00:00:00"/>
    <x v="1524"/>
    <n v="3"/>
    <n v="21.93"/>
    <n v="89259"/>
    <n v="6.9700000000000006"/>
    <x v="1"/>
  </r>
  <r>
    <n v="1237"/>
    <s v="Eva Simpson"/>
    <x v="4"/>
    <n v="0.05"/>
    <n v="300.98"/>
    <n v="13.99"/>
    <x v="1"/>
    <x v="3"/>
    <x v="1"/>
    <x v="3"/>
    <s v="Medium Box"/>
    <s v="Polycom VoiceStation 100"/>
    <n v="0.39"/>
    <s v="United States"/>
    <s v="Central"/>
    <x v="18"/>
    <s v="Carrollton"/>
    <n v="75007"/>
    <x v="143"/>
    <d v="2015-05-26T00:00:00"/>
    <x v="1525"/>
    <n v="20"/>
    <n v="5775.81"/>
    <n v="86077"/>
    <n v="300.93"/>
    <x v="1"/>
  </r>
  <r>
    <n v="1237"/>
    <s v="Eva Simpson"/>
    <x v="4"/>
    <n v="0.04"/>
    <n v="205.99"/>
    <n v="5"/>
    <x v="2"/>
    <x v="3"/>
    <x v="1"/>
    <x v="12"/>
    <s v="Small Box"/>
    <s v="Phone 918"/>
    <n v="0.59"/>
    <s v="United States"/>
    <s v="Central"/>
    <x v="18"/>
    <s v="Carrollton"/>
    <n v="75007"/>
    <x v="143"/>
    <d v="2015-05-26T00:00:00"/>
    <x v="1526"/>
    <n v="11"/>
    <n v="1878.24"/>
    <n v="86077"/>
    <n v="205.95000000000002"/>
    <x v="1"/>
  </r>
  <r>
    <n v="1472"/>
    <s v="Tommy Ellis Ritchie"/>
    <x v="4"/>
    <n v="0.05"/>
    <n v="20.27"/>
    <n v="3.99"/>
    <x v="1"/>
    <x v="2"/>
    <x v="2"/>
    <x v="8"/>
    <s v="Small Box"/>
    <s v="Fellowes Mighty 8 Compact Surge Protector"/>
    <n v="0.56999999999999995"/>
    <s v="United States"/>
    <s v="East"/>
    <x v="27"/>
    <s v="Westlake"/>
    <n v="44145"/>
    <x v="143"/>
    <d v="2015-05-26T00:00:00"/>
    <x v="1527"/>
    <n v="30"/>
    <n v="621.55999999999995"/>
    <n v="87079"/>
    <n v="20.22"/>
    <x v="3"/>
  </r>
  <r>
    <n v="2339"/>
    <s v="Gordon Boswell"/>
    <x v="4"/>
    <n v="0.05"/>
    <n v="11.58"/>
    <n v="6.97"/>
    <x v="1"/>
    <x v="2"/>
    <x v="2"/>
    <x v="15"/>
    <s v="Small Box"/>
    <s v="Peel &amp; Seel® Recycled Catalog Envelopes, Brown"/>
    <n v="0.35"/>
    <s v="United States"/>
    <s v="Central"/>
    <x v="18"/>
    <s v="Cloverleaf"/>
    <n v="77015"/>
    <x v="143"/>
    <d v="2015-05-28T00:00:00"/>
    <x v="1528"/>
    <n v="6"/>
    <n v="73.959999999999994"/>
    <n v="91482"/>
    <n v="11.53"/>
    <x v="1"/>
  </r>
  <r>
    <n v="2652"/>
    <s v="Brenda Ross"/>
    <x v="4"/>
    <n v="0.06"/>
    <n v="47.9"/>
    <n v="5.86"/>
    <x v="1"/>
    <x v="1"/>
    <x v="2"/>
    <x v="7"/>
    <s v="Small Box"/>
    <s v="Xerox 1938"/>
    <n v="0.37"/>
    <s v="United States"/>
    <s v="West"/>
    <x v="8"/>
    <s v="Bakersfield"/>
    <n v="93309"/>
    <x v="143"/>
    <d v="2015-05-27T00:00:00"/>
    <x v="1529"/>
    <n v="2"/>
    <n v="94.2"/>
    <n v="89361"/>
    <n v="47.839999999999996"/>
    <x v="2"/>
  </r>
  <r>
    <n v="129"/>
    <s v="Kara Allison"/>
    <x v="3"/>
    <n v="7.0000000000000007E-2"/>
    <n v="15.74"/>
    <n v="1.39"/>
    <x v="1"/>
    <x v="0"/>
    <x v="2"/>
    <x v="15"/>
    <s v="Small Box"/>
    <s v="#10-4 1/8&quot; x 9 1/2&quot; Premium Diagonal Seam Envelopes"/>
    <n v="0.4"/>
    <s v="United States"/>
    <s v="Central"/>
    <x v="10"/>
    <s v="Alton"/>
    <n v="62002"/>
    <x v="143"/>
    <d v="2015-05-26T00:00:00"/>
    <x v="1530"/>
    <n v="14"/>
    <n v="217.23"/>
    <n v="86694"/>
    <n v="15.67"/>
    <x v="1"/>
  </r>
  <r>
    <n v="1054"/>
    <s v="Keith R Atkinson"/>
    <x v="3"/>
    <n v="0.03"/>
    <n v="5.44"/>
    <n v="7.46"/>
    <x v="2"/>
    <x v="3"/>
    <x v="2"/>
    <x v="5"/>
    <s v="Small Box"/>
    <s v="Wilson Jones Custom Binder Spines &amp; Labels"/>
    <n v="0.36"/>
    <s v="United States"/>
    <s v="West"/>
    <x v="41"/>
    <s v="Surprise"/>
    <n v="85374"/>
    <x v="143"/>
    <d v="2015-05-27T00:00:00"/>
    <x v="1531"/>
    <n v="4"/>
    <n v="26.31"/>
    <n v="90069"/>
    <n v="5.41"/>
    <x v="2"/>
  </r>
  <r>
    <n v="1054"/>
    <s v="Keith R Atkinson"/>
    <x v="3"/>
    <n v="0.08"/>
    <n v="26.38"/>
    <n v="5.58"/>
    <x v="1"/>
    <x v="3"/>
    <x v="2"/>
    <x v="7"/>
    <s v="Small Box"/>
    <s v="Xerox 1883"/>
    <n v="0.39"/>
    <s v="United States"/>
    <s v="West"/>
    <x v="41"/>
    <s v="Surprise"/>
    <n v="85374"/>
    <x v="143"/>
    <d v="2015-05-26T00:00:00"/>
    <x v="1532"/>
    <n v="8"/>
    <n v="209.78"/>
    <n v="90069"/>
    <n v="26.3"/>
    <x v="2"/>
  </r>
  <r>
    <n v="1054"/>
    <s v="Keith R Atkinson"/>
    <x v="3"/>
    <n v="0.06"/>
    <n v="20.99"/>
    <n v="2.5"/>
    <x v="1"/>
    <x v="3"/>
    <x v="1"/>
    <x v="12"/>
    <s v="Wrap Bag"/>
    <s v="Accessory37"/>
    <n v="0.81"/>
    <s v="United States"/>
    <s v="West"/>
    <x v="41"/>
    <s v="Surprise"/>
    <n v="85374"/>
    <x v="143"/>
    <d v="2015-05-27T00:00:00"/>
    <x v="1533"/>
    <n v="1"/>
    <n v="17.829999999999998"/>
    <n v="90069"/>
    <n v="20.93"/>
    <x v="2"/>
  </r>
  <r>
    <n v="2391"/>
    <s v="Jacob McNeill"/>
    <x v="3"/>
    <n v="0.06"/>
    <n v="4.7699999999999996"/>
    <n v="2.39"/>
    <x v="1"/>
    <x v="3"/>
    <x v="1"/>
    <x v="1"/>
    <s v="Small Pack"/>
    <s v="Imation Primaris 3.5&quot; 2HD Unformatted Diskettes, 10/Pack"/>
    <n v="0.72"/>
    <s v="United States"/>
    <s v="East"/>
    <x v="11"/>
    <s v="Oceanside"/>
    <n v="11572"/>
    <x v="143"/>
    <d v="2015-05-26T00:00:00"/>
    <x v="1534"/>
    <n v="9"/>
    <n v="42.46"/>
    <n v="91122"/>
    <n v="4.71"/>
    <x v="3"/>
  </r>
  <r>
    <n v="2391"/>
    <s v="Jacob McNeill"/>
    <x v="3"/>
    <n v="0.1"/>
    <n v="27.18"/>
    <n v="8.23"/>
    <x v="1"/>
    <x v="3"/>
    <x v="2"/>
    <x v="15"/>
    <s v="Small Box"/>
    <s v="Tyvek ® Top-Opening Peel &amp; Seel Envelopes, Plain White"/>
    <n v="0.38"/>
    <s v="United States"/>
    <s v="East"/>
    <x v="11"/>
    <s v="Oceanside"/>
    <n v="11572"/>
    <x v="143"/>
    <d v="2015-05-27T00:00:00"/>
    <x v="1535"/>
    <n v="12"/>
    <n v="314.06"/>
    <n v="91122"/>
    <n v="27.08"/>
    <x v="3"/>
  </r>
  <r>
    <n v="2868"/>
    <s v="Eugene Clayton"/>
    <x v="3"/>
    <n v="0.08"/>
    <n v="15.99"/>
    <n v="13.18"/>
    <x v="2"/>
    <x v="3"/>
    <x v="2"/>
    <x v="5"/>
    <s v="Small Box"/>
    <s v="GBC Pre-Punched Binding Paper, Plastic, White, 8-1/2&quot; x 11&quot;"/>
    <n v="0.37"/>
    <s v="United States"/>
    <s v="West"/>
    <x v="4"/>
    <s v="Edmonds"/>
    <n v="98026"/>
    <x v="143"/>
    <d v="2015-05-27T00:00:00"/>
    <x v="1536"/>
    <n v="4"/>
    <n v="66.02"/>
    <n v="85828"/>
    <n v="15.91"/>
    <x v="2"/>
  </r>
  <r>
    <n v="2266"/>
    <s v="Brandon Beach"/>
    <x v="0"/>
    <n v="0.02"/>
    <n v="11.33"/>
    <n v="6.12"/>
    <x v="1"/>
    <x v="3"/>
    <x v="2"/>
    <x v="8"/>
    <s v="Medium Box"/>
    <s v="Holmes Replacement Filter for HEPA Air Cleaner, Medium Room"/>
    <n v="0.42"/>
    <s v="United States"/>
    <s v="Central"/>
    <x v="6"/>
    <s v="Kirkwood"/>
    <n v="63122"/>
    <x v="144"/>
    <d v="2015-05-28T00:00:00"/>
    <x v="1537"/>
    <n v="3"/>
    <n v="35.35"/>
    <n v="86610"/>
    <n v="11.31"/>
    <x v="1"/>
  </r>
  <r>
    <n v="2266"/>
    <s v="Brandon Beach"/>
    <x v="0"/>
    <n v="0.01"/>
    <n v="15.67"/>
    <n v="1.39"/>
    <x v="1"/>
    <x v="3"/>
    <x v="2"/>
    <x v="15"/>
    <s v="Small Box"/>
    <s v="#10 White Business Envelopes,4 1/8 x 9 1/2"/>
    <n v="0.38"/>
    <s v="United States"/>
    <s v="Central"/>
    <x v="6"/>
    <s v="Kirkwood"/>
    <n v="63122"/>
    <x v="144"/>
    <d v="2015-05-27T00:00:00"/>
    <x v="1538"/>
    <n v="16"/>
    <n v="248.21"/>
    <n v="86610"/>
    <n v="15.66"/>
    <x v="1"/>
  </r>
  <r>
    <n v="2928"/>
    <s v="Leslie Woodard"/>
    <x v="0"/>
    <n v="0.02"/>
    <n v="5.58"/>
    <n v="2.99"/>
    <x v="1"/>
    <x v="1"/>
    <x v="2"/>
    <x v="5"/>
    <s v="Small Box"/>
    <s v="Avery Heavy-Duty EZD ™ Binder With Locking Rings"/>
    <n v="0.37"/>
    <s v="United States"/>
    <s v="South"/>
    <x v="23"/>
    <s v="Charleston"/>
    <n v="29418"/>
    <x v="144"/>
    <d v="2015-05-28T00:00:00"/>
    <x v="1539"/>
    <n v="42"/>
    <n v="236.83"/>
    <n v="90218"/>
    <n v="5.5600000000000005"/>
    <x v="0"/>
  </r>
  <r>
    <n v="2928"/>
    <s v="Leslie Woodard"/>
    <x v="0"/>
    <n v="0.02"/>
    <n v="54.1"/>
    <n v="19.989999999999998"/>
    <x v="1"/>
    <x v="1"/>
    <x v="2"/>
    <x v="6"/>
    <s v="Small Box"/>
    <s v="Desktop 3-Pocket Hot File®"/>
    <n v="0.59"/>
    <s v="United States"/>
    <s v="South"/>
    <x v="23"/>
    <s v="Charleston"/>
    <n v="29418"/>
    <x v="144"/>
    <d v="2015-05-27T00:00:00"/>
    <x v="1540"/>
    <n v="36"/>
    <n v="1944.87"/>
    <n v="90218"/>
    <n v="54.08"/>
    <x v="0"/>
  </r>
  <r>
    <n v="2941"/>
    <s v="Leah Pollock"/>
    <x v="0"/>
    <n v="0.05"/>
    <n v="2.62"/>
    <n v="0.8"/>
    <x v="1"/>
    <x v="0"/>
    <x v="2"/>
    <x v="14"/>
    <s v="Wrap Bag"/>
    <s v="Staples Metal Binder Clips"/>
    <n v="0.39"/>
    <s v="United States"/>
    <s v="East"/>
    <x v="33"/>
    <s v="Morristown"/>
    <n v="7960"/>
    <x v="144"/>
    <d v="2015-05-27T00:00:00"/>
    <x v="1541"/>
    <n v="8"/>
    <n v="21.41"/>
    <n v="87618"/>
    <n v="2.5700000000000003"/>
    <x v="3"/>
  </r>
  <r>
    <n v="241"/>
    <s v="Amy Ellis Holder"/>
    <x v="2"/>
    <n v="0.01"/>
    <n v="5.94"/>
    <n v="9.92"/>
    <x v="1"/>
    <x v="0"/>
    <x v="2"/>
    <x v="5"/>
    <s v="Small Box"/>
    <s v="Storex Dura Pro™ Binders"/>
    <n v="0.38"/>
    <s v="United States"/>
    <s v="West"/>
    <x v="3"/>
    <s v="Grand Junction"/>
    <n v="81503"/>
    <x v="144"/>
    <d v="2015-06-02T00:00:00"/>
    <x v="1542"/>
    <n v="13"/>
    <n v="79.930000000000007"/>
    <n v="90480"/>
    <n v="5.9300000000000006"/>
    <x v="2"/>
  </r>
  <r>
    <n v="241"/>
    <s v="Amy Ellis Holder"/>
    <x v="2"/>
    <n v="0.02"/>
    <n v="125.99"/>
    <n v="3"/>
    <x v="1"/>
    <x v="0"/>
    <x v="1"/>
    <x v="12"/>
    <s v="Small Box"/>
    <s v="270c"/>
    <n v="0.59"/>
    <s v="United States"/>
    <s v="West"/>
    <x v="3"/>
    <s v="Grand Junction"/>
    <n v="81503"/>
    <x v="144"/>
    <d v="2015-05-26T00:00:00"/>
    <x v="1543"/>
    <n v="8"/>
    <n v="873.18"/>
    <n v="90480"/>
    <n v="125.97"/>
    <x v="2"/>
  </r>
  <r>
    <n v="451"/>
    <s v="Joyce Murray"/>
    <x v="0"/>
    <n v="0.04"/>
    <n v="37.700000000000003"/>
    <n v="2.99"/>
    <x v="1"/>
    <x v="2"/>
    <x v="2"/>
    <x v="5"/>
    <s v="Small Box"/>
    <s v="Vinyl Sectional Post Binders"/>
    <n v="0.35"/>
    <s v="United States"/>
    <s v="West"/>
    <x v="8"/>
    <s v="Los Altos"/>
    <n v="94024"/>
    <x v="145"/>
    <d v="2015-05-28T00:00:00"/>
    <x v="1544"/>
    <n v="12"/>
    <n v="434.31"/>
    <n v="86012"/>
    <n v="37.660000000000004"/>
    <x v="2"/>
  </r>
  <r>
    <n v="452"/>
    <s v="Leslie Rowland"/>
    <x v="0"/>
    <n v="0.01"/>
    <n v="55.99"/>
    <n v="5"/>
    <x v="1"/>
    <x v="2"/>
    <x v="1"/>
    <x v="12"/>
    <s v="Small Pack"/>
    <s v="Accessory36"/>
    <n v="0.83"/>
    <s v="United States"/>
    <s v="West"/>
    <x v="8"/>
    <s v="Los Banos"/>
    <n v="93635"/>
    <x v="145"/>
    <d v="2015-05-28T00:00:00"/>
    <x v="1545"/>
    <n v="1"/>
    <n v="51.83"/>
    <n v="86012"/>
    <n v="55.980000000000004"/>
    <x v="2"/>
  </r>
  <r>
    <n v="865"/>
    <s v="Dana Burgess"/>
    <x v="0"/>
    <n v="0.03"/>
    <n v="14.2"/>
    <n v="5.3"/>
    <x v="1"/>
    <x v="3"/>
    <x v="0"/>
    <x v="11"/>
    <s v="Wrap Bag"/>
    <s v="Coloredge Poster Frame"/>
    <n v="0.46"/>
    <s v="United States"/>
    <s v="Central"/>
    <x v="2"/>
    <s v="East Chicago"/>
    <n v="46312"/>
    <x v="145"/>
    <d v="2015-05-28T00:00:00"/>
    <x v="1546"/>
    <n v="18"/>
    <n v="267.2"/>
    <n v="90674"/>
    <n v="14.17"/>
    <x v="1"/>
  </r>
  <r>
    <n v="370"/>
    <s v="Sam Oh"/>
    <x v="3"/>
    <n v="0.02"/>
    <n v="20.99"/>
    <n v="4.8099999999999996"/>
    <x v="1"/>
    <x v="3"/>
    <x v="1"/>
    <x v="12"/>
    <s v="Medium Box"/>
    <s v="1726 Digital Answering Machine"/>
    <n v="0.57999999999999996"/>
    <s v="United States"/>
    <s v="East"/>
    <x v="29"/>
    <s v="Lewiston"/>
    <n v="4240"/>
    <x v="145"/>
    <d v="2015-05-29T00:00:00"/>
    <x v="1547"/>
    <n v="15"/>
    <n v="266.39"/>
    <n v="90291"/>
    <n v="20.97"/>
    <x v="3"/>
  </r>
  <r>
    <n v="371"/>
    <s v="Roberta Mullins Peters"/>
    <x v="3"/>
    <n v="0.05"/>
    <n v="5.4"/>
    <n v="7.78"/>
    <x v="2"/>
    <x v="3"/>
    <x v="2"/>
    <x v="5"/>
    <s v="Small Box"/>
    <s v="3M Organizer Strips"/>
    <n v="0.37"/>
    <s v="United States"/>
    <s v="East"/>
    <x v="35"/>
    <s v="Everett"/>
    <n v="2149"/>
    <x v="145"/>
    <d v="2015-05-29T00:00:00"/>
    <x v="1548"/>
    <n v="9"/>
    <n v="51.82"/>
    <n v="90291"/>
    <n v="5.3500000000000005"/>
    <x v="3"/>
  </r>
  <r>
    <n v="250"/>
    <s v="Brenda Nelson Blanchard"/>
    <x v="0"/>
    <n v="0.02"/>
    <n v="2.58"/>
    <n v="1.3"/>
    <x v="2"/>
    <x v="3"/>
    <x v="2"/>
    <x v="2"/>
    <s v="Wrap Bag"/>
    <s v="DIXON Oriole® Pencils"/>
    <n v="0.59"/>
    <s v="United States"/>
    <s v="Central"/>
    <x v="7"/>
    <s v="Richfield"/>
    <n v="55423"/>
    <x v="146"/>
    <d v="2015-05-29T00:00:00"/>
    <x v="1549"/>
    <n v="39"/>
    <n v="109.74"/>
    <n v="87214"/>
    <n v="2.56"/>
    <x v="1"/>
  </r>
  <r>
    <n v="250"/>
    <s v="Brenda Nelson Blanchard"/>
    <x v="0"/>
    <n v="0.02"/>
    <n v="65.989999999999995"/>
    <n v="3.9"/>
    <x v="1"/>
    <x v="3"/>
    <x v="1"/>
    <x v="12"/>
    <s v="Small Box"/>
    <s v="StarTAC Series"/>
    <n v="0.55000000000000004"/>
    <s v="United States"/>
    <s v="Central"/>
    <x v="7"/>
    <s v="Richfield"/>
    <n v="55423"/>
    <x v="146"/>
    <d v="2015-05-29T00:00:00"/>
    <x v="1550"/>
    <n v="27"/>
    <n v="1543.55"/>
    <n v="87214"/>
    <n v="65.97"/>
    <x v="1"/>
  </r>
  <r>
    <n v="3011"/>
    <s v="Tammy Raynor"/>
    <x v="0"/>
    <n v="0.03"/>
    <n v="5.98"/>
    <n v="5.35"/>
    <x v="1"/>
    <x v="3"/>
    <x v="2"/>
    <x v="7"/>
    <s v="Small Box"/>
    <s v="Xerox 1947"/>
    <n v="0.4"/>
    <s v="United States"/>
    <s v="East"/>
    <x v="35"/>
    <s v="Boston"/>
    <n v="2113"/>
    <x v="146"/>
    <d v="2015-05-29T00:00:00"/>
    <x v="1551"/>
    <n v="16"/>
    <n v="107.08"/>
    <n v="56486"/>
    <n v="5.95"/>
    <x v="3"/>
  </r>
  <r>
    <n v="3154"/>
    <s v="Faye Manning"/>
    <x v="0"/>
    <n v="0.03"/>
    <n v="17.7"/>
    <n v="9.4700000000000006"/>
    <x v="1"/>
    <x v="1"/>
    <x v="2"/>
    <x v="6"/>
    <s v="Small Box"/>
    <s v="Portfile® Personal File Boxes"/>
    <n v="0.59"/>
    <s v="United States"/>
    <s v="South"/>
    <x v="12"/>
    <s v="Saint Petersburg"/>
    <n v="33710"/>
    <x v="146"/>
    <d v="2015-05-30T00:00:00"/>
    <x v="1552"/>
    <n v="11"/>
    <n v="201.77"/>
    <n v="86900"/>
    <n v="17.669999999999998"/>
    <x v="0"/>
  </r>
  <r>
    <n v="1627"/>
    <s v="Aaron Day"/>
    <x v="1"/>
    <n v="0.06"/>
    <n v="43.57"/>
    <n v="16.36"/>
    <x v="1"/>
    <x v="3"/>
    <x v="2"/>
    <x v="6"/>
    <s v="Small Box"/>
    <s v="Trav-L-File Heavy-Duty Shuttle II, Black"/>
    <n v="0.55000000000000004"/>
    <s v="United States"/>
    <s v="South"/>
    <x v="34"/>
    <s v="Greeneville"/>
    <n v="37743"/>
    <x v="146"/>
    <d v="2015-05-30T00:00:00"/>
    <x v="1553"/>
    <n v="17"/>
    <n v="710.16"/>
    <n v="90602"/>
    <n v="43.51"/>
    <x v="0"/>
  </r>
  <r>
    <n v="2765"/>
    <s v="Tracy Schultz"/>
    <x v="2"/>
    <n v="0.03"/>
    <n v="5.85"/>
    <n v="2.27"/>
    <x v="1"/>
    <x v="3"/>
    <x v="2"/>
    <x v="2"/>
    <s v="Wrap Bag"/>
    <s v="Dixon My First Ticonderoga Pencil, #2"/>
    <n v="0.56000000000000005"/>
    <s v="United States"/>
    <s v="East"/>
    <x v="33"/>
    <s v="Lindenwold"/>
    <n v="8021"/>
    <x v="146"/>
    <d v="2015-05-30T00:00:00"/>
    <x v="1554"/>
    <n v="7"/>
    <n v="41.4"/>
    <n v="90725"/>
    <n v="5.8199999999999994"/>
    <x v="3"/>
  </r>
  <r>
    <n v="15"/>
    <s v="Timothy Reese"/>
    <x v="4"/>
    <n v="0.01"/>
    <n v="35.94"/>
    <n v="6.66"/>
    <x v="1"/>
    <x v="0"/>
    <x v="2"/>
    <x v="15"/>
    <s v="Small Box"/>
    <s v="Tyvek ® Top-Opening Peel &amp; Seel ® Envelopes, Gray"/>
    <n v="0.4"/>
    <s v="United States"/>
    <s v="East"/>
    <x v="11"/>
    <s v="Smithtown"/>
    <n v="11787"/>
    <x v="146"/>
    <d v="2015-05-28T00:00:00"/>
    <x v="1555"/>
    <n v="10"/>
    <n v="379.53"/>
    <n v="86839"/>
    <n v="35.93"/>
    <x v="3"/>
  </r>
  <r>
    <n v="2709"/>
    <s v="Stanley Steele"/>
    <x v="4"/>
    <n v="7.0000000000000007E-2"/>
    <n v="60.97"/>
    <n v="4.5"/>
    <x v="1"/>
    <x v="1"/>
    <x v="2"/>
    <x v="8"/>
    <s v="Small Box"/>
    <s v="Tripp Lite Isotel 6 Outlet Surge Protector with Fax/Modem Protection"/>
    <n v="0.56000000000000005"/>
    <s v="United States"/>
    <s v="East"/>
    <x v="36"/>
    <s v="Ellicott City"/>
    <n v="21042"/>
    <x v="146"/>
    <d v="2015-05-30T00:00:00"/>
    <x v="1556"/>
    <n v="1"/>
    <n v="57.84"/>
    <n v="89240"/>
    <n v="60.9"/>
    <x v="3"/>
  </r>
  <r>
    <n v="2709"/>
    <s v="Stanley Steele"/>
    <x v="4"/>
    <n v="0"/>
    <n v="90.98"/>
    <n v="56.2"/>
    <x v="1"/>
    <x v="1"/>
    <x v="0"/>
    <x v="11"/>
    <s v="Medium Box"/>
    <s v="Eldon ClusterMat Chair Mat with Cordless Antistatic Protection"/>
    <n v="0.74"/>
    <s v="United States"/>
    <s v="East"/>
    <x v="36"/>
    <s v="Ellicott City"/>
    <n v="21042"/>
    <x v="146"/>
    <d v="2015-05-30T00:00:00"/>
    <x v="1557"/>
    <n v="15"/>
    <n v="1425.71"/>
    <n v="89240"/>
    <n v="90.98"/>
    <x v="3"/>
  </r>
  <r>
    <n v="3206"/>
    <s v="Dana Rankin"/>
    <x v="3"/>
    <n v="0.05"/>
    <n v="35.44"/>
    <n v="5.09"/>
    <x v="1"/>
    <x v="1"/>
    <x v="2"/>
    <x v="7"/>
    <s v="Small Box"/>
    <s v="Xerox 1932"/>
    <n v="0.38"/>
    <s v="United States"/>
    <s v="West"/>
    <x v="37"/>
    <s v="Twin Falls"/>
    <n v="83301"/>
    <x v="146"/>
    <d v="2015-05-29T00:00:00"/>
    <x v="1558"/>
    <n v="23"/>
    <n v="801.93"/>
    <n v="87935"/>
    <n v="35.39"/>
    <x v="2"/>
  </r>
  <r>
    <n v="663"/>
    <s v="Hilda Bennett"/>
    <x v="0"/>
    <n v="0.02"/>
    <n v="14.58"/>
    <n v="7.4"/>
    <x v="1"/>
    <x v="2"/>
    <x v="0"/>
    <x v="11"/>
    <s v="Small Box"/>
    <s v="DAX Clear Channel Poster Frame"/>
    <n v="0.48"/>
    <s v="United States"/>
    <s v="East"/>
    <x v="27"/>
    <s v="Steubenville"/>
    <n v="43952"/>
    <x v="147"/>
    <d v="2015-06-01T00:00:00"/>
    <x v="1559"/>
    <n v="17"/>
    <n v="261.33999999999997"/>
    <n v="90922"/>
    <n v="14.56"/>
    <x v="3"/>
  </r>
  <r>
    <n v="1026"/>
    <s v="Eugene Kerr"/>
    <x v="1"/>
    <n v="0.1"/>
    <n v="5.98"/>
    <n v="3.85"/>
    <x v="1"/>
    <x v="0"/>
    <x v="1"/>
    <x v="1"/>
    <s v="Small Pack"/>
    <s v="Imation 3.5&quot; IBM-Formatted Diskettes, 10/Pack"/>
    <n v="0.68"/>
    <s v="United States"/>
    <s v="East"/>
    <x v="11"/>
    <s v="Central Islip"/>
    <n v="11722"/>
    <x v="147"/>
    <d v="2015-05-30T00:00:00"/>
    <x v="1560"/>
    <n v="26"/>
    <n v="151.55000000000001"/>
    <n v="89008"/>
    <n v="5.8800000000000008"/>
    <x v="3"/>
  </r>
  <r>
    <n v="1026"/>
    <s v="Eugene Kerr"/>
    <x v="1"/>
    <n v="7.0000000000000007E-2"/>
    <n v="2.61"/>
    <n v="0.5"/>
    <x v="1"/>
    <x v="0"/>
    <x v="2"/>
    <x v="13"/>
    <s v="Small Box"/>
    <s v="Avery 494"/>
    <n v="0.39"/>
    <s v="United States"/>
    <s v="East"/>
    <x v="11"/>
    <s v="Central Islip"/>
    <n v="11722"/>
    <x v="147"/>
    <d v="2015-06-01T00:00:00"/>
    <x v="1561"/>
    <n v="22"/>
    <n v="57.03"/>
    <n v="89008"/>
    <n v="2.54"/>
    <x v="3"/>
  </r>
  <r>
    <n v="1713"/>
    <s v="Rosemary Stark"/>
    <x v="1"/>
    <n v="0.01"/>
    <n v="23.99"/>
    <n v="6.3"/>
    <x v="1"/>
    <x v="3"/>
    <x v="1"/>
    <x v="3"/>
    <s v="Medium Box"/>
    <s v="TI 36X Solar Scientific Calculator"/>
    <n v="0.38"/>
    <s v="United States"/>
    <s v="South"/>
    <x v="5"/>
    <s v="Newnan"/>
    <n v="30265"/>
    <x v="147"/>
    <d v="2015-05-31T00:00:00"/>
    <x v="1562"/>
    <n v="11"/>
    <n v="284.39"/>
    <n v="87748"/>
    <n v="23.979999999999997"/>
    <x v="0"/>
  </r>
  <r>
    <n v="2670"/>
    <s v="Yvonne Mann"/>
    <x v="1"/>
    <n v="0.05"/>
    <n v="165.2"/>
    <n v="19.989999999999998"/>
    <x v="1"/>
    <x v="2"/>
    <x v="2"/>
    <x v="6"/>
    <s v="Small Box"/>
    <s v="Economy Rollaway Files"/>
    <n v="0.59"/>
    <s v="United States"/>
    <s v="West"/>
    <x v="8"/>
    <s v="Los Angeles"/>
    <n v="90049"/>
    <x v="147"/>
    <d v="2015-05-29T00:00:00"/>
    <x v="1563"/>
    <n v="167"/>
    <n v="27587.55"/>
    <n v="37924"/>
    <n v="165.14999999999998"/>
    <x v="2"/>
  </r>
  <r>
    <n v="2670"/>
    <s v="Yvonne Mann"/>
    <x v="1"/>
    <n v="0.09"/>
    <n v="17.989999999999998"/>
    <n v="8.65"/>
    <x v="1"/>
    <x v="2"/>
    <x v="2"/>
    <x v="2"/>
    <s v="Small Box"/>
    <s v="Model L Table or Wall-Mount Pencil Sharpener"/>
    <n v="0.56999999999999995"/>
    <s v="United States"/>
    <s v="West"/>
    <x v="8"/>
    <s v="Los Angeles"/>
    <n v="90049"/>
    <x v="147"/>
    <d v="2015-05-29T00:00:00"/>
    <x v="1564"/>
    <n v="71"/>
    <n v="1191.58"/>
    <n v="37924"/>
    <n v="17.899999999999999"/>
    <x v="2"/>
  </r>
  <r>
    <n v="2671"/>
    <s v="Lloyd Fuller"/>
    <x v="1"/>
    <n v="0.05"/>
    <n v="165.2"/>
    <n v="19.989999999999998"/>
    <x v="1"/>
    <x v="2"/>
    <x v="2"/>
    <x v="6"/>
    <s v="Small Box"/>
    <s v="Economy Rollaway Files"/>
    <n v="0.59"/>
    <s v="United States"/>
    <s v="South"/>
    <x v="34"/>
    <s v="Brentwood"/>
    <n v="37027"/>
    <x v="147"/>
    <d v="2015-05-29T00:00:00"/>
    <x v="1565"/>
    <n v="42"/>
    <n v="6938.19"/>
    <n v="90551"/>
    <n v="165.14999999999998"/>
    <x v="0"/>
  </r>
  <r>
    <n v="759"/>
    <s v="Bernice F Day"/>
    <x v="2"/>
    <n v="0"/>
    <n v="20.99"/>
    <n v="3.3"/>
    <x v="1"/>
    <x v="0"/>
    <x v="1"/>
    <x v="12"/>
    <s v="Small Pack"/>
    <s v="Accessory39"/>
    <n v="0.81"/>
    <s v="United States"/>
    <s v="Central"/>
    <x v="10"/>
    <s v="Quincy"/>
    <n v="62301"/>
    <x v="147"/>
    <d v="2015-06-05T00:00:00"/>
    <x v="1566"/>
    <n v="5"/>
    <n v="92.96"/>
    <n v="86639"/>
    <n v="20.99"/>
    <x v="1"/>
  </r>
  <r>
    <n v="649"/>
    <s v="Roger Meyer"/>
    <x v="4"/>
    <n v="0.02"/>
    <n v="3.78"/>
    <n v="0.71"/>
    <x v="1"/>
    <x v="2"/>
    <x v="2"/>
    <x v="14"/>
    <s v="Wrap Bag"/>
    <s v="Staples Bulldog Clip"/>
    <n v="0.39"/>
    <s v="United States"/>
    <s v="Central"/>
    <x v="10"/>
    <s v="Buffalo Grove"/>
    <n v="60089"/>
    <x v="147"/>
    <d v="2015-05-30T00:00:00"/>
    <x v="1567"/>
    <n v="40"/>
    <n v="154.71"/>
    <n v="91366"/>
    <n v="3.76"/>
    <x v="1"/>
  </r>
  <r>
    <n v="2393"/>
    <s v="Debbie Dillon"/>
    <x v="4"/>
    <n v="0.02"/>
    <n v="6.48"/>
    <n v="7.91"/>
    <x v="1"/>
    <x v="3"/>
    <x v="2"/>
    <x v="7"/>
    <s v="Small Box"/>
    <s v="Xerox 216"/>
    <n v="0.37"/>
    <s v="United States"/>
    <s v="South"/>
    <x v="5"/>
    <s v="Roswell"/>
    <n v="30076"/>
    <x v="147"/>
    <d v="2015-05-31T00:00:00"/>
    <x v="1568"/>
    <n v="2"/>
    <n v="16.5"/>
    <n v="86950"/>
    <n v="6.4600000000000009"/>
    <x v="0"/>
  </r>
  <r>
    <n v="1060"/>
    <s v="Gene Gilliam"/>
    <x v="2"/>
    <n v="7.0000000000000007E-2"/>
    <n v="6.3"/>
    <n v="0.5"/>
    <x v="1"/>
    <x v="0"/>
    <x v="2"/>
    <x v="13"/>
    <s v="Small Box"/>
    <s v="Avery 51"/>
    <n v="0.39"/>
    <s v="United States"/>
    <s v="South"/>
    <x v="5"/>
    <s v="Atlanta"/>
    <n v="30318"/>
    <x v="148"/>
    <d v="2015-05-30T00:00:00"/>
    <x v="1569"/>
    <n v="20"/>
    <n v="121.87"/>
    <n v="57061"/>
    <n v="6.2299999999999995"/>
    <x v="0"/>
  </r>
  <r>
    <n v="1062"/>
    <s v="Willie Robinson"/>
    <x v="2"/>
    <n v="0.04"/>
    <n v="22.38"/>
    <n v="15.1"/>
    <x v="1"/>
    <x v="0"/>
    <x v="2"/>
    <x v="5"/>
    <s v="Small Box"/>
    <s v="Avery Flip-Chart Easel Binder, Black"/>
    <n v="0.38"/>
    <s v="United States"/>
    <s v="East"/>
    <x v="11"/>
    <s v="Coram"/>
    <n v="11727"/>
    <x v="148"/>
    <d v="2015-06-07T00:00:00"/>
    <x v="1570"/>
    <n v="18"/>
    <n v="403.53"/>
    <n v="91355"/>
    <n v="22.34"/>
    <x v="3"/>
  </r>
  <r>
    <n v="1062"/>
    <s v="Willie Robinson"/>
    <x v="2"/>
    <n v="0.06"/>
    <n v="17.78"/>
    <n v="5.03"/>
    <x v="1"/>
    <x v="0"/>
    <x v="0"/>
    <x v="11"/>
    <s v="Small Box"/>
    <s v="Seth Thomas 13 1/2&quot; Wall Clock"/>
    <n v="0.54"/>
    <s v="United States"/>
    <s v="East"/>
    <x v="11"/>
    <s v="Coram"/>
    <n v="11727"/>
    <x v="148"/>
    <d v="2015-06-02T00:00:00"/>
    <x v="1571"/>
    <n v="3"/>
    <n v="55.17"/>
    <n v="91355"/>
    <n v="17.720000000000002"/>
    <x v="3"/>
  </r>
  <r>
    <n v="1934"/>
    <s v="Scott Moore"/>
    <x v="2"/>
    <n v="0.04"/>
    <n v="180.98"/>
    <n v="30"/>
    <x v="0"/>
    <x v="2"/>
    <x v="0"/>
    <x v="9"/>
    <s v="Jumbo Drum"/>
    <s v="Office Star - Ergonomic Mid Back Chair with 2-Way Adjustable Arms"/>
    <n v="0.69"/>
    <s v="United States"/>
    <s v="Central"/>
    <x v="18"/>
    <s v="Georgetown"/>
    <n v="78626"/>
    <x v="148"/>
    <d v="2015-05-30T00:00:00"/>
    <x v="1572"/>
    <n v="3"/>
    <n v="561.65"/>
    <n v="86688"/>
    <n v="180.94"/>
    <x v="1"/>
  </r>
  <r>
    <n v="1935"/>
    <s v="Diana Coble Hubbard"/>
    <x v="2"/>
    <n v="0.06"/>
    <n v="3.25"/>
    <n v="49"/>
    <x v="1"/>
    <x v="2"/>
    <x v="2"/>
    <x v="8"/>
    <s v="Large Box"/>
    <s v="Bravo II™ Megaboss® 12-Amp Hard Body Upright, Replacement Belts, 2 Belts per Pack"/>
    <n v="0.56000000000000005"/>
    <s v="United States"/>
    <s v="Central"/>
    <x v="18"/>
    <s v="Grand Prairie"/>
    <n v="75051"/>
    <x v="148"/>
    <d v="2015-06-05T00:00:00"/>
    <x v="1573"/>
    <n v="2"/>
    <n v="55.6"/>
    <n v="86688"/>
    <n v="3.19"/>
    <x v="1"/>
  </r>
  <r>
    <n v="1935"/>
    <s v="Diana Coble Hubbard"/>
    <x v="2"/>
    <n v="0.01"/>
    <n v="110.98"/>
    <n v="13.99"/>
    <x v="1"/>
    <x v="2"/>
    <x v="0"/>
    <x v="11"/>
    <s v="Medium Box"/>
    <s v="Rubbermaid ClusterMat Chairmats, Mat Size- 66&quot; x 60&quot;, Lip 20&quot; x 11&quot; -90 Degree Angle"/>
    <n v="0.69"/>
    <s v="United States"/>
    <s v="Central"/>
    <x v="18"/>
    <s v="Grand Prairie"/>
    <n v="75051"/>
    <x v="148"/>
    <d v="2015-06-04T00:00:00"/>
    <x v="1574"/>
    <n v="19"/>
    <n v="2099.61"/>
    <n v="86688"/>
    <n v="110.97"/>
    <x v="1"/>
  </r>
  <r>
    <n v="1935"/>
    <s v="Diana Coble Hubbard"/>
    <x v="2"/>
    <n v="0.05"/>
    <n v="3.95"/>
    <n v="2"/>
    <x v="2"/>
    <x v="2"/>
    <x v="2"/>
    <x v="14"/>
    <s v="Wrap Bag"/>
    <s v="Advantus Map Pennant Flags and Round Head Tacks"/>
    <n v="0.53"/>
    <s v="United States"/>
    <s v="Central"/>
    <x v="18"/>
    <s v="Grand Prairie"/>
    <n v="75051"/>
    <x v="148"/>
    <d v="2015-06-07T00:00:00"/>
    <x v="1575"/>
    <n v="23"/>
    <n v="96.6"/>
    <n v="86688"/>
    <n v="3.9000000000000004"/>
    <x v="1"/>
  </r>
  <r>
    <n v="2980"/>
    <s v="Joanna Kenney"/>
    <x v="2"/>
    <n v="0.04"/>
    <n v="2.88"/>
    <n v="1.01"/>
    <x v="1"/>
    <x v="3"/>
    <x v="2"/>
    <x v="2"/>
    <s v="Wrap Bag"/>
    <s v="Sanford Colorific Colored Pencils, 12/Box"/>
    <n v="0.55000000000000004"/>
    <s v="United States"/>
    <s v="East"/>
    <x v="27"/>
    <s v="Sandusky"/>
    <n v="44870"/>
    <x v="148"/>
    <d v="2015-06-04T00:00:00"/>
    <x v="1576"/>
    <n v="39"/>
    <n v="111.92"/>
    <n v="86548"/>
    <n v="2.84"/>
    <x v="3"/>
  </r>
  <r>
    <n v="3124"/>
    <s v="Neil Barbee"/>
    <x v="3"/>
    <n v="0.05"/>
    <n v="120.98"/>
    <n v="9.07"/>
    <x v="1"/>
    <x v="2"/>
    <x v="2"/>
    <x v="5"/>
    <s v="Small Box"/>
    <s v="GBC VeloBinder Electric Binding Machine"/>
    <n v="0.35"/>
    <s v="United States"/>
    <s v="Central"/>
    <x v="10"/>
    <s v="Moline"/>
    <n v="61265"/>
    <x v="148"/>
    <d v="2015-05-31T00:00:00"/>
    <x v="1577"/>
    <n v="11"/>
    <n v="1276.8800000000001"/>
    <n v="87286"/>
    <n v="120.93"/>
    <x v="1"/>
  </r>
  <r>
    <n v="1802"/>
    <s v="Jack Morse"/>
    <x v="0"/>
    <n v="0.04"/>
    <n v="3.68"/>
    <n v="1.32"/>
    <x v="1"/>
    <x v="3"/>
    <x v="2"/>
    <x v="16"/>
    <s v="Wrap Bag"/>
    <s v="*Staples* vLetter Openers, 2/Pack"/>
    <n v="0.83"/>
    <s v="United States"/>
    <s v="South"/>
    <x v="12"/>
    <s v="Dunedin"/>
    <n v="34698"/>
    <x v="149"/>
    <d v="2015-06-02T00:00:00"/>
    <x v="1578"/>
    <n v="11"/>
    <n v="41.29"/>
    <n v="91543"/>
    <n v="3.64"/>
    <x v="0"/>
  </r>
  <r>
    <n v="2817"/>
    <s v="Paul W French"/>
    <x v="1"/>
    <n v="0.05"/>
    <n v="4.71"/>
    <n v="0.7"/>
    <x v="2"/>
    <x v="3"/>
    <x v="2"/>
    <x v="14"/>
    <s v="Wrap Bag"/>
    <s v="Plymouth Boxed Rubber Bands by Plymouth"/>
    <n v="0.8"/>
    <s v="United States"/>
    <s v="East"/>
    <x v="27"/>
    <s v="Newark"/>
    <n v="43055"/>
    <x v="149"/>
    <d v="2015-06-02T00:00:00"/>
    <x v="1579"/>
    <n v="2"/>
    <n v="12.16"/>
    <n v="89743"/>
    <n v="4.66"/>
    <x v="3"/>
  </r>
  <r>
    <n v="2817"/>
    <s v="Paul W French"/>
    <x v="1"/>
    <n v="0.04"/>
    <n v="55.99"/>
    <n v="1.25"/>
    <x v="2"/>
    <x v="3"/>
    <x v="1"/>
    <x v="12"/>
    <s v="Small Pack"/>
    <s v="Accessory32"/>
    <n v="0.35"/>
    <s v="United States"/>
    <s v="East"/>
    <x v="27"/>
    <s v="Newark"/>
    <n v="43055"/>
    <x v="149"/>
    <d v="2015-06-02T00:00:00"/>
    <x v="1580"/>
    <n v="3"/>
    <n v="147.56"/>
    <n v="89743"/>
    <n v="55.95"/>
    <x v="3"/>
  </r>
  <r>
    <n v="3069"/>
    <s v="Tiffany Merrill"/>
    <x v="1"/>
    <n v="0.03"/>
    <n v="120.98"/>
    <n v="30"/>
    <x v="0"/>
    <x v="1"/>
    <x v="0"/>
    <x v="9"/>
    <s v="Jumbo Drum"/>
    <s v="Hon Every-Day® Chair Series Swivel Task Chairs"/>
    <n v="0.64"/>
    <s v="United States"/>
    <s v="Central"/>
    <x v="7"/>
    <s v="Oakdale"/>
    <n v="55128"/>
    <x v="149"/>
    <d v="2015-06-03T00:00:00"/>
    <x v="1581"/>
    <n v="15"/>
    <n v="1894.45"/>
    <n v="88191"/>
    <n v="120.95"/>
    <x v="1"/>
  </r>
  <r>
    <n v="3069"/>
    <s v="Tiffany Merrill"/>
    <x v="1"/>
    <n v="0.01"/>
    <n v="15.68"/>
    <n v="3.73"/>
    <x v="1"/>
    <x v="1"/>
    <x v="0"/>
    <x v="11"/>
    <s v="Small Pack"/>
    <s v="Artistic Insta-Plaque"/>
    <n v="0.46"/>
    <s v="United States"/>
    <s v="Central"/>
    <x v="7"/>
    <s v="Oakdale"/>
    <n v="55128"/>
    <x v="149"/>
    <d v="2015-06-03T00:00:00"/>
    <x v="1582"/>
    <n v="12"/>
    <n v="200.72"/>
    <n v="88191"/>
    <n v="15.67"/>
    <x v="1"/>
  </r>
  <r>
    <n v="3141"/>
    <s v="Jerome McIntosh"/>
    <x v="2"/>
    <n v="0.09"/>
    <n v="6.84"/>
    <n v="8.3699999999999992"/>
    <x v="1"/>
    <x v="1"/>
    <x v="2"/>
    <x v="16"/>
    <s v="Small Pack"/>
    <s v="Acme Design Line 8&quot; Stainless Steel Bent Scissors w/Champagne Handles, 3-1/8&quot; Cut"/>
    <n v="0.57999999999999996"/>
    <s v="United States"/>
    <s v="Central"/>
    <x v="18"/>
    <s v="Pasadena"/>
    <n v="77506"/>
    <x v="149"/>
    <d v="2015-06-08T00:00:00"/>
    <x v="1583"/>
    <n v="13"/>
    <n v="87.1"/>
    <n v="86369"/>
    <n v="6.75"/>
    <x v="1"/>
  </r>
  <r>
    <n v="3141"/>
    <s v="Jerome McIntosh"/>
    <x v="2"/>
    <n v="7.0000000000000007E-2"/>
    <n v="48.91"/>
    <n v="35"/>
    <x v="2"/>
    <x v="1"/>
    <x v="2"/>
    <x v="6"/>
    <s v="Large Box"/>
    <s v="Tennsco Industrial Shelving"/>
    <n v="0.83"/>
    <s v="United States"/>
    <s v="Central"/>
    <x v="18"/>
    <s v="Pasadena"/>
    <n v="77506"/>
    <x v="149"/>
    <d v="2015-06-03T00:00:00"/>
    <x v="1584"/>
    <n v="15"/>
    <n v="736.86"/>
    <n v="86369"/>
    <n v="48.839999999999996"/>
    <x v="1"/>
  </r>
  <r>
    <n v="2737"/>
    <s v="Rachel Bates"/>
    <x v="4"/>
    <n v="0.03"/>
    <n v="15.31"/>
    <n v="8.7799999999999994"/>
    <x v="1"/>
    <x v="0"/>
    <x v="2"/>
    <x v="6"/>
    <s v="Small Box"/>
    <s v="Eldon Jumbo ProFile™ Portable File Boxes Graphite/Black"/>
    <n v="0.56999999999999995"/>
    <s v="United States"/>
    <s v="East"/>
    <x v="42"/>
    <s v="Rutland"/>
    <n v="5701"/>
    <x v="149"/>
    <d v="2015-06-02T00:00:00"/>
    <x v="1585"/>
    <n v="12"/>
    <n v="194.08"/>
    <n v="89019"/>
    <n v="15.280000000000001"/>
    <x v="3"/>
  </r>
  <r>
    <n v="2828"/>
    <s v="Monica Howard"/>
    <x v="4"/>
    <n v="7.0000000000000007E-2"/>
    <n v="39.479999999999997"/>
    <n v="1.99"/>
    <x v="1"/>
    <x v="3"/>
    <x v="1"/>
    <x v="1"/>
    <s v="Small Pack"/>
    <s v="80 Minute CD-R Spindle, 100/Pack - Staples"/>
    <n v="0.54"/>
    <s v="United States"/>
    <s v="West"/>
    <x v="8"/>
    <s v="El Centro"/>
    <n v="92243"/>
    <x v="149"/>
    <d v="2015-06-02T00:00:00"/>
    <x v="1586"/>
    <n v="12"/>
    <n v="467.03"/>
    <n v="87721"/>
    <n v="39.409999999999997"/>
    <x v="2"/>
  </r>
  <r>
    <n v="797"/>
    <s v="Eileen Riddle"/>
    <x v="3"/>
    <n v="0.04"/>
    <n v="9.11"/>
    <n v="2.25"/>
    <x v="1"/>
    <x v="3"/>
    <x v="2"/>
    <x v="2"/>
    <s v="Wrap Bag"/>
    <s v="Dixon Ticonderoga Core-Lock Colored Pencils"/>
    <n v="0.52"/>
    <s v="United States"/>
    <s v="West"/>
    <x v="15"/>
    <s v="Roy"/>
    <n v="84067"/>
    <x v="149"/>
    <d v="2015-06-04T00:00:00"/>
    <x v="1587"/>
    <n v="2"/>
    <n v="18.59"/>
    <n v="86868"/>
    <n v="9.07"/>
    <x v="2"/>
  </r>
  <r>
    <n v="797"/>
    <s v="Eileen Riddle"/>
    <x v="3"/>
    <n v="7.0000000000000007E-2"/>
    <n v="64.650000000000006"/>
    <n v="35"/>
    <x v="1"/>
    <x v="3"/>
    <x v="2"/>
    <x v="6"/>
    <s v="Large Box"/>
    <s v="Space Solutions Commercial Steel Shelving"/>
    <n v="0.8"/>
    <s v="United States"/>
    <s v="West"/>
    <x v="15"/>
    <s v="Roy"/>
    <n v="84067"/>
    <x v="149"/>
    <d v="2015-06-03T00:00:00"/>
    <x v="1588"/>
    <n v="13"/>
    <n v="834.08"/>
    <n v="86868"/>
    <n v="64.580000000000013"/>
    <x v="2"/>
  </r>
  <r>
    <n v="1556"/>
    <s v="Carol Wood"/>
    <x v="3"/>
    <n v="0.06"/>
    <n v="2.89"/>
    <n v="0.99"/>
    <x v="1"/>
    <x v="1"/>
    <x v="2"/>
    <x v="13"/>
    <s v="Small Box"/>
    <s v="Avery 482"/>
    <n v="0.38"/>
    <s v="United States"/>
    <s v="South"/>
    <x v="21"/>
    <s v="Alexandria"/>
    <n v="22304"/>
    <x v="149"/>
    <d v="2015-06-03T00:00:00"/>
    <x v="1589"/>
    <n v="6"/>
    <n v="16.670000000000002"/>
    <n v="87425"/>
    <n v="2.83"/>
    <x v="0"/>
  </r>
  <r>
    <n v="1556"/>
    <s v="Carol Wood"/>
    <x v="3"/>
    <n v="0.08"/>
    <n v="22.84"/>
    <n v="11.54"/>
    <x v="1"/>
    <x v="1"/>
    <x v="2"/>
    <x v="7"/>
    <s v="Small Box"/>
    <s v="Xerox 1964"/>
    <n v="0.39"/>
    <s v="United States"/>
    <s v="South"/>
    <x v="21"/>
    <s v="Alexandria"/>
    <n v="22304"/>
    <x v="149"/>
    <d v="2015-06-03T00:00:00"/>
    <x v="1590"/>
    <n v="9"/>
    <n v="195.16"/>
    <n v="87425"/>
    <n v="22.76"/>
    <x v="0"/>
  </r>
  <r>
    <n v="1690"/>
    <s v="Neil Bailey"/>
    <x v="3"/>
    <n v="0.09"/>
    <n v="95.43"/>
    <n v="19.989999999999998"/>
    <x v="1"/>
    <x v="3"/>
    <x v="2"/>
    <x v="6"/>
    <s v="Small Box"/>
    <s v="Fellowes Stor/Drawer® Steel Plus™ Storage Drawers"/>
    <n v="0.79"/>
    <s v="United States"/>
    <s v="East"/>
    <x v="28"/>
    <s v="Harrisburg"/>
    <n v="17112"/>
    <x v="149"/>
    <d v="2015-06-02T00:00:00"/>
    <x v="1591"/>
    <n v="22"/>
    <n v="2053.6"/>
    <n v="91078"/>
    <n v="95.34"/>
    <x v="3"/>
  </r>
  <r>
    <n v="2443"/>
    <s v="Danny Richmond"/>
    <x v="3"/>
    <n v="0.06"/>
    <n v="2.2799999999999998"/>
    <n v="5.2"/>
    <x v="1"/>
    <x v="3"/>
    <x v="2"/>
    <x v="2"/>
    <s v="Wrap Bag"/>
    <s v="Binney &amp; Smith inkTank™ Erasable Pocket Highlighter, Chisel Tip, Yellow"/>
    <n v="0.41"/>
    <s v="United States"/>
    <s v="South"/>
    <x v="12"/>
    <s v="Miami"/>
    <n v="33142"/>
    <x v="149"/>
    <d v="2015-06-03T00:00:00"/>
    <x v="1592"/>
    <n v="13"/>
    <n v="30.47"/>
    <n v="89301"/>
    <n v="2.2199999999999998"/>
    <x v="0"/>
  </r>
  <r>
    <n v="142"/>
    <s v="Brooke Weeks Taylor"/>
    <x v="0"/>
    <n v="0.03"/>
    <n v="22.84"/>
    <n v="11.54"/>
    <x v="1"/>
    <x v="0"/>
    <x v="2"/>
    <x v="7"/>
    <s v="Small Box"/>
    <s v="Xerox 1964"/>
    <n v="0.39"/>
    <s v="United States"/>
    <s v="East"/>
    <x v="22"/>
    <s v="Ansonia"/>
    <n v="6401"/>
    <x v="150"/>
    <d v="2015-06-03T00:00:00"/>
    <x v="1593"/>
    <n v="13"/>
    <n v="312.58999999999997"/>
    <n v="91087"/>
    <n v="22.81"/>
    <x v="3"/>
  </r>
  <r>
    <n v="144"/>
    <s v="Marguerite Moss"/>
    <x v="0"/>
    <n v="0.05"/>
    <n v="10.98"/>
    <n v="3.37"/>
    <x v="1"/>
    <x v="0"/>
    <x v="2"/>
    <x v="16"/>
    <s v="Small Pack"/>
    <s v="Fiskars® Softgrip Scissors"/>
    <n v="0.56999999999999995"/>
    <s v="United States"/>
    <s v="East"/>
    <x v="35"/>
    <s v="Yarmouth"/>
    <n v="2664"/>
    <x v="150"/>
    <d v="2015-06-03T00:00:00"/>
    <x v="1594"/>
    <n v="6"/>
    <n v="64.400000000000006"/>
    <n v="91087"/>
    <n v="10.93"/>
    <x v="3"/>
  </r>
  <r>
    <n v="1461"/>
    <s v="Norman Adams"/>
    <x v="1"/>
    <n v="0.05"/>
    <n v="12.95"/>
    <n v="4.9800000000000004"/>
    <x v="1"/>
    <x v="1"/>
    <x v="2"/>
    <x v="5"/>
    <s v="Small Box"/>
    <s v="GBC Binding covers"/>
    <n v="0.4"/>
    <s v="United States"/>
    <s v="Central"/>
    <x v="2"/>
    <s v="Lafayette"/>
    <n v="47905"/>
    <x v="150"/>
    <d v="2015-06-04T00:00:00"/>
    <x v="1595"/>
    <n v="19"/>
    <n v="252.36"/>
    <n v="86397"/>
    <n v="12.899999999999999"/>
    <x v="1"/>
  </r>
  <r>
    <n v="1997"/>
    <s v="Harriet Bowman"/>
    <x v="2"/>
    <n v="0"/>
    <n v="24.92"/>
    <n v="12.98"/>
    <x v="1"/>
    <x v="1"/>
    <x v="2"/>
    <x v="5"/>
    <s v="Small Box"/>
    <s v="GBC Standard Therm-A-Bind Covers"/>
    <n v="0.39"/>
    <s v="United States"/>
    <s v="South"/>
    <x v="23"/>
    <s v="Hilton Head Island"/>
    <n v="29915"/>
    <x v="150"/>
    <d v="2015-06-02T00:00:00"/>
    <x v="1596"/>
    <n v="1"/>
    <n v="32.659999999999997"/>
    <n v="90335"/>
    <n v="24.92"/>
    <x v="0"/>
  </r>
  <r>
    <n v="2334"/>
    <s v="Stephanie Hawkins"/>
    <x v="2"/>
    <n v="0.06"/>
    <n v="3.74"/>
    <n v="0.94"/>
    <x v="1"/>
    <x v="2"/>
    <x v="2"/>
    <x v="14"/>
    <s v="Wrap Bag"/>
    <s v="Rubber Band Ball"/>
    <n v="0.83"/>
    <s v="United States"/>
    <s v="Central"/>
    <x v="30"/>
    <s v="Greenfield"/>
    <n v="53220"/>
    <x v="150"/>
    <d v="2015-06-09T00:00:00"/>
    <x v="1597"/>
    <n v="12"/>
    <n v="44.75"/>
    <n v="89610"/>
    <n v="3.68"/>
    <x v="1"/>
  </r>
  <r>
    <n v="210"/>
    <s v="Floyd Dale"/>
    <x v="4"/>
    <n v="0.09"/>
    <n v="5.4"/>
    <n v="7.78"/>
    <x v="2"/>
    <x v="2"/>
    <x v="2"/>
    <x v="5"/>
    <s v="Small Box"/>
    <s v="3M Organizer Strips"/>
    <n v="0.37"/>
    <s v="United States"/>
    <s v="East"/>
    <x v="11"/>
    <s v="Troy"/>
    <n v="12180"/>
    <x v="150"/>
    <d v="2015-06-02T00:00:00"/>
    <x v="1598"/>
    <n v="4"/>
    <n v="27.3"/>
    <n v="85966"/>
    <n v="5.3100000000000005"/>
    <x v="3"/>
  </r>
  <r>
    <n v="210"/>
    <s v="Floyd Dale"/>
    <x v="4"/>
    <n v="0.02"/>
    <n v="20.28"/>
    <n v="6.68"/>
    <x v="1"/>
    <x v="2"/>
    <x v="0"/>
    <x v="11"/>
    <s v="Small Box"/>
    <s v="Seth Thomas 8 1/2&quot; Cubicle Clock"/>
    <n v="0.53"/>
    <s v="United States"/>
    <s v="East"/>
    <x v="11"/>
    <s v="Troy"/>
    <n v="12180"/>
    <x v="150"/>
    <d v="2015-06-02T00:00:00"/>
    <x v="1599"/>
    <n v="3"/>
    <n v="64.75"/>
    <n v="85966"/>
    <n v="20.260000000000002"/>
    <x v="3"/>
  </r>
  <r>
    <n v="210"/>
    <s v="Floyd Dale"/>
    <x v="4"/>
    <n v="0"/>
    <n v="11.55"/>
    <n v="2.36"/>
    <x v="1"/>
    <x v="2"/>
    <x v="2"/>
    <x v="2"/>
    <s v="Wrap Bag"/>
    <s v="Newell 309"/>
    <n v="0.55000000000000004"/>
    <s v="United States"/>
    <s v="East"/>
    <x v="11"/>
    <s v="Troy"/>
    <n v="12180"/>
    <x v="150"/>
    <d v="2015-06-03T00:00:00"/>
    <x v="1600"/>
    <n v="5"/>
    <n v="62.98"/>
    <n v="85966"/>
    <n v="11.55"/>
    <x v="3"/>
  </r>
  <r>
    <n v="211"/>
    <s v="Anna Wood"/>
    <x v="4"/>
    <n v="0.05"/>
    <n v="2.08"/>
    <n v="2.56"/>
    <x v="1"/>
    <x v="2"/>
    <x v="2"/>
    <x v="16"/>
    <s v="Small Pack"/>
    <s v="Kleencut® Forged Office Shears by Acme United Corporation"/>
    <n v="0.55000000000000004"/>
    <s v="United States"/>
    <s v="East"/>
    <x v="11"/>
    <s v="Utica"/>
    <n v="13501"/>
    <x v="150"/>
    <d v="2015-06-03T00:00:00"/>
    <x v="1601"/>
    <n v="20"/>
    <n v="42.29"/>
    <n v="85966"/>
    <n v="2.0300000000000002"/>
    <x v="3"/>
  </r>
  <r>
    <n v="3374"/>
    <s v="Jamie Ward"/>
    <x v="4"/>
    <n v="0.01"/>
    <n v="179.29"/>
    <n v="29.21"/>
    <x v="0"/>
    <x v="3"/>
    <x v="0"/>
    <x v="0"/>
    <s v="Jumbo Box"/>
    <s v="Bevis Round Conference Table Top, X-Base"/>
    <n v="0.76"/>
    <s v="United States"/>
    <s v="East"/>
    <x v="36"/>
    <s v="Odenton"/>
    <n v="21113"/>
    <x v="150"/>
    <d v="2015-06-04T00:00:00"/>
    <x v="1602"/>
    <n v="8"/>
    <n v="1487.9"/>
    <n v="87473"/>
    <n v="179.28"/>
    <x v="3"/>
  </r>
  <r>
    <n v="1170"/>
    <s v="Jessie Houston"/>
    <x v="3"/>
    <n v="0.09"/>
    <n v="9.7799999999999994"/>
    <n v="1.39"/>
    <x v="1"/>
    <x v="1"/>
    <x v="2"/>
    <x v="15"/>
    <s v="Small Box"/>
    <s v="Staples #10 Laser &amp; Inkjet Envelopes, 4 1/8&quot; x 9 1/2&quot;, 100/Box"/>
    <n v="0.39"/>
    <s v="United States"/>
    <s v="East"/>
    <x v="48"/>
    <s v="Newark"/>
    <n v="19711"/>
    <x v="150"/>
    <d v="2015-06-03T00:00:00"/>
    <x v="1603"/>
    <n v="19"/>
    <n v="181.46"/>
    <n v="87520"/>
    <n v="9.69"/>
    <x v="3"/>
  </r>
  <r>
    <n v="1170"/>
    <s v="Jessie Houston"/>
    <x v="3"/>
    <n v="0"/>
    <n v="200.99"/>
    <n v="8.08"/>
    <x v="1"/>
    <x v="1"/>
    <x v="1"/>
    <x v="12"/>
    <s v="Small Box"/>
    <s v="5125"/>
    <n v="0.59"/>
    <s v="United States"/>
    <s v="East"/>
    <x v="48"/>
    <s v="Newark"/>
    <n v="19711"/>
    <x v="150"/>
    <d v="2015-06-04T00:00:00"/>
    <x v="1604"/>
    <n v="6"/>
    <n v="1076.3"/>
    <n v="87520"/>
    <n v="200.99"/>
    <x v="3"/>
  </r>
  <r>
    <n v="2487"/>
    <s v="Michelle Bryant Phillips"/>
    <x v="3"/>
    <n v="0.02"/>
    <n v="136.97999999999999"/>
    <n v="24.49"/>
    <x v="2"/>
    <x v="0"/>
    <x v="0"/>
    <x v="11"/>
    <s v="Large Box"/>
    <s v="3M Polarizing Task Lamp with Clamp Arm, Light Gray"/>
    <n v="0.59"/>
    <s v="United States"/>
    <s v="South"/>
    <x v="5"/>
    <s v="Tucker"/>
    <n v="30084"/>
    <x v="150"/>
    <d v="2015-06-03T00:00:00"/>
    <x v="1605"/>
    <n v="8"/>
    <n v="1140.95"/>
    <n v="91417"/>
    <n v="136.95999999999998"/>
    <x v="0"/>
  </r>
  <r>
    <n v="1389"/>
    <s v="Jean Khan"/>
    <x v="1"/>
    <n v="0.09"/>
    <n v="2.61"/>
    <n v="0.5"/>
    <x v="1"/>
    <x v="1"/>
    <x v="2"/>
    <x v="13"/>
    <s v="Small Box"/>
    <s v="Avery 494"/>
    <n v="0.39"/>
    <s v="United States"/>
    <s v="West"/>
    <x v="8"/>
    <s v="Menlo Park"/>
    <n v="94025"/>
    <x v="151"/>
    <d v="2015-06-05T00:00:00"/>
    <x v="1606"/>
    <n v="17"/>
    <n v="42.58"/>
    <n v="88729"/>
    <n v="2.52"/>
    <x v="2"/>
  </r>
  <r>
    <n v="87"/>
    <s v="Norman Shields"/>
    <x v="2"/>
    <n v="0.05"/>
    <n v="161.55000000000001"/>
    <n v="19.989999999999998"/>
    <x v="1"/>
    <x v="3"/>
    <x v="2"/>
    <x v="6"/>
    <s v="Small Box"/>
    <s v="Fellowes Super Stor/Drawer® Files"/>
    <n v="0.66"/>
    <s v="United States"/>
    <s v="West"/>
    <x v="8"/>
    <s v="Vacaville"/>
    <n v="95687"/>
    <x v="151"/>
    <d v="2015-06-08T00:00:00"/>
    <x v="1607"/>
    <n v="19"/>
    <n v="3127.69"/>
    <n v="90596"/>
    <n v="161.5"/>
    <x v="2"/>
  </r>
  <r>
    <n v="2268"/>
    <s v="Carlos Adkins"/>
    <x v="2"/>
    <n v="0.08"/>
    <n v="259.70999999999998"/>
    <n v="66.67"/>
    <x v="0"/>
    <x v="0"/>
    <x v="0"/>
    <x v="0"/>
    <s v="Jumbo Box"/>
    <s v="Bevis Round Bullnose 29&quot; High Table Top"/>
    <n v="0.61"/>
    <s v="United States"/>
    <s v="South"/>
    <x v="12"/>
    <s v="Land O Lakes"/>
    <n v="34639"/>
    <x v="151"/>
    <d v="2015-06-07T00:00:00"/>
    <x v="1608"/>
    <n v="17"/>
    <n v="4086.5"/>
    <n v="89571"/>
    <n v="259.63"/>
    <x v="0"/>
  </r>
  <r>
    <n v="1357"/>
    <s v="Marguerite Yu"/>
    <x v="4"/>
    <n v="0.03"/>
    <n v="125.99"/>
    <n v="7.69"/>
    <x v="1"/>
    <x v="2"/>
    <x v="1"/>
    <x v="12"/>
    <s v="Small Box"/>
    <s v="Timeport L7089"/>
    <n v="0.57999999999999996"/>
    <s v="United States"/>
    <s v="Central"/>
    <x v="18"/>
    <s v="Weslaco"/>
    <n v="78596"/>
    <x v="151"/>
    <d v="2015-06-05T00:00:00"/>
    <x v="1609"/>
    <n v="9"/>
    <n v="981.65"/>
    <n v="88184"/>
    <n v="125.96"/>
    <x v="1"/>
  </r>
  <r>
    <n v="1737"/>
    <s v="Danielle Myers"/>
    <x v="3"/>
    <n v="0.09"/>
    <n v="30.93"/>
    <n v="3.92"/>
    <x v="1"/>
    <x v="3"/>
    <x v="0"/>
    <x v="11"/>
    <s v="Small Pack"/>
    <s v="Advantus Employee of the Month Certificate Frame, 11 x 13-1/2"/>
    <n v="0.44"/>
    <s v="United States"/>
    <s v="South"/>
    <x v="9"/>
    <s v="Garner"/>
    <n v="27529"/>
    <x v="151"/>
    <d v="2015-06-05T00:00:00"/>
    <x v="1610"/>
    <n v="16"/>
    <n v="451.83"/>
    <n v="85866"/>
    <n v="30.84"/>
    <x v="0"/>
  </r>
  <r>
    <n v="1737"/>
    <s v="Danielle Myers"/>
    <x v="3"/>
    <n v="0.03"/>
    <n v="1.68"/>
    <n v="0.7"/>
    <x v="2"/>
    <x v="3"/>
    <x v="2"/>
    <x v="2"/>
    <s v="Wrap Bag"/>
    <s v="Newell 308"/>
    <n v="0.6"/>
    <s v="United States"/>
    <s v="South"/>
    <x v="9"/>
    <s v="Garner"/>
    <n v="27529"/>
    <x v="151"/>
    <d v="2015-06-05T00:00:00"/>
    <x v="1611"/>
    <n v="11"/>
    <n v="20.239999999999998"/>
    <n v="85866"/>
    <n v="1.65"/>
    <x v="0"/>
  </r>
  <r>
    <n v="1998"/>
    <s v="Judy Frazier"/>
    <x v="3"/>
    <n v="0.06"/>
    <n v="4.42"/>
    <n v="4.99"/>
    <x v="1"/>
    <x v="3"/>
    <x v="2"/>
    <x v="15"/>
    <s v="Small Box"/>
    <s v="Grip Seal Envelopes"/>
    <n v="0.38"/>
    <s v="United States"/>
    <s v="East"/>
    <x v="11"/>
    <s v="East Massapequa"/>
    <n v="11758"/>
    <x v="151"/>
    <d v="2015-06-05T00:00:00"/>
    <x v="1612"/>
    <n v="3"/>
    <n v="14.85"/>
    <n v="90568"/>
    <n v="4.3600000000000003"/>
    <x v="3"/>
  </r>
  <r>
    <n v="3151"/>
    <s v="Glenda Hunter"/>
    <x v="3"/>
    <n v="0.01"/>
    <n v="145.97999999999999"/>
    <n v="46.2"/>
    <x v="0"/>
    <x v="3"/>
    <x v="0"/>
    <x v="0"/>
    <s v="Jumbo Box"/>
    <s v="Bevis Rectangular Conference Tables"/>
    <n v="0.69"/>
    <s v="United States"/>
    <s v="West"/>
    <x v="8"/>
    <s v="Twentynine Palms"/>
    <n v="92277"/>
    <x v="151"/>
    <d v="2015-06-03T00:00:00"/>
    <x v="1613"/>
    <n v="9"/>
    <n v="1370.79"/>
    <n v="88543"/>
    <n v="145.97"/>
    <x v="2"/>
  </r>
  <r>
    <n v="754"/>
    <s v="Helen Lyons"/>
    <x v="1"/>
    <n v="0.06"/>
    <n v="218.75"/>
    <n v="69.64"/>
    <x v="0"/>
    <x v="3"/>
    <x v="0"/>
    <x v="0"/>
    <s v="Jumbo Box"/>
    <s v="BoxOffice By Design Rectangular and Half-Moon Meeting Room Tables"/>
    <n v="0.77"/>
    <s v="United States"/>
    <s v="West"/>
    <x v="41"/>
    <s v="Prescott Valley"/>
    <n v="86314"/>
    <x v="152"/>
    <d v="2015-06-05T00:00:00"/>
    <x v="1614"/>
    <n v="4"/>
    <n v="905.4"/>
    <n v="90437"/>
    <n v="218.69"/>
    <x v="2"/>
  </r>
  <r>
    <n v="1233"/>
    <s v="Gary Hester"/>
    <x v="1"/>
    <n v="0.09"/>
    <n v="99.99"/>
    <n v="19.989999999999998"/>
    <x v="1"/>
    <x v="1"/>
    <x v="1"/>
    <x v="1"/>
    <s v="Small Box"/>
    <s v="US Robotics 56K V.92 External Faxmodem"/>
    <n v="0.52"/>
    <s v="United States"/>
    <s v="Central"/>
    <x v="18"/>
    <s v="Flower Mound"/>
    <n v="75028"/>
    <x v="152"/>
    <d v="2015-06-06T00:00:00"/>
    <x v="1615"/>
    <n v="1"/>
    <n v="97.65"/>
    <n v="89376"/>
    <n v="99.899999999999991"/>
    <x v="1"/>
  </r>
  <r>
    <n v="1233"/>
    <s v="Gary Hester"/>
    <x v="1"/>
    <n v="0.04"/>
    <n v="205.99"/>
    <n v="5.26"/>
    <x v="1"/>
    <x v="1"/>
    <x v="1"/>
    <x v="12"/>
    <s v="Small Box"/>
    <s v="i470"/>
    <n v="0.56000000000000005"/>
    <s v="United States"/>
    <s v="Central"/>
    <x v="18"/>
    <s v="Flower Mound"/>
    <n v="75028"/>
    <x v="152"/>
    <d v="2015-06-05T00:00:00"/>
    <x v="1616"/>
    <n v="6"/>
    <n v="1018.61"/>
    <n v="89376"/>
    <n v="205.95000000000002"/>
    <x v="1"/>
  </r>
  <r>
    <n v="3238"/>
    <s v="Kathleen P Bloom"/>
    <x v="2"/>
    <n v="0.06"/>
    <n v="115.99"/>
    <n v="5.92"/>
    <x v="1"/>
    <x v="3"/>
    <x v="1"/>
    <x v="12"/>
    <s v="Small Box"/>
    <s v="8890"/>
    <n v="0.57999999999999996"/>
    <s v="United States"/>
    <s v="West"/>
    <x v="14"/>
    <s v="Corvallis"/>
    <n v="97330"/>
    <x v="152"/>
    <d v="2015-06-06T00:00:00"/>
    <x v="1617"/>
    <n v="5"/>
    <n v="495.82"/>
    <n v="89564"/>
    <n v="115.92999999999999"/>
    <x v="2"/>
  </r>
  <r>
    <n v="2391"/>
    <s v="Jacob McNeill"/>
    <x v="3"/>
    <n v="0"/>
    <n v="999.99"/>
    <n v="13.99"/>
    <x v="1"/>
    <x v="3"/>
    <x v="1"/>
    <x v="3"/>
    <s v="Medium Box"/>
    <s v="Polycom Soundstation EX Audio-Conferencing Telephone, Black"/>
    <n v="0.36"/>
    <s v="United States"/>
    <s v="East"/>
    <x v="11"/>
    <s v="Oceanside"/>
    <n v="11572"/>
    <x v="152"/>
    <d v="2015-06-06T00:00:00"/>
    <x v="1618"/>
    <n v="1"/>
    <n v="1009.99"/>
    <n v="91123"/>
    <n v="999.99"/>
    <x v="3"/>
  </r>
  <r>
    <n v="2391"/>
    <s v="Jacob McNeill"/>
    <x v="3"/>
    <n v="0.05"/>
    <n v="6.48"/>
    <n v="5.14"/>
    <x v="2"/>
    <x v="3"/>
    <x v="2"/>
    <x v="7"/>
    <s v="Small Box"/>
    <s v="Xerox 23"/>
    <n v="0.37"/>
    <s v="United States"/>
    <s v="East"/>
    <x v="11"/>
    <s v="Oceanside"/>
    <n v="11572"/>
    <x v="152"/>
    <d v="2015-06-05T00:00:00"/>
    <x v="1619"/>
    <n v="13"/>
    <n v="92.16"/>
    <n v="91123"/>
    <n v="6.4300000000000006"/>
    <x v="3"/>
  </r>
  <r>
    <n v="2548"/>
    <s v="Wayne Bass"/>
    <x v="3"/>
    <n v="0.09"/>
    <n v="5.98"/>
    <n v="1.67"/>
    <x v="1"/>
    <x v="0"/>
    <x v="2"/>
    <x v="2"/>
    <s v="Wrap Bag"/>
    <s v="Dixon Ticonderoga® Erasable Colored Pencil Set, 12-Color"/>
    <n v="0.51"/>
    <s v="United States"/>
    <s v="West"/>
    <x v="8"/>
    <s v="Los Angeles"/>
    <n v="90068"/>
    <x v="152"/>
    <d v="2015-06-07T00:00:00"/>
    <x v="1620"/>
    <n v="81"/>
    <n v="448.26"/>
    <n v="29889"/>
    <n v="5.8900000000000006"/>
    <x v="2"/>
  </r>
  <r>
    <n v="2549"/>
    <s v="Martha Bowers"/>
    <x v="3"/>
    <n v="0.09"/>
    <n v="5.98"/>
    <n v="1.67"/>
    <x v="1"/>
    <x v="0"/>
    <x v="2"/>
    <x v="2"/>
    <s v="Wrap Bag"/>
    <s v="Dixon Ticonderoga® Erasable Colored Pencil Set, 12-Color"/>
    <n v="0.51"/>
    <s v="United States"/>
    <s v="East"/>
    <x v="27"/>
    <s v="Whitehall"/>
    <n v="43213"/>
    <x v="152"/>
    <d v="2015-06-07T00:00:00"/>
    <x v="1621"/>
    <n v="20"/>
    <n v="110.68"/>
    <n v="88658"/>
    <n v="5.8900000000000006"/>
    <x v="3"/>
  </r>
  <r>
    <n v="2882"/>
    <s v="Andrew Gonzalez"/>
    <x v="1"/>
    <n v="0.09"/>
    <n v="363.25"/>
    <n v="19.989999999999998"/>
    <x v="1"/>
    <x v="1"/>
    <x v="2"/>
    <x v="8"/>
    <s v="Small Box"/>
    <s v="Hoover WindTunnel™ Plus Canister Vacuum"/>
    <n v="0.56999999999999995"/>
    <s v="United States"/>
    <s v="South"/>
    <x v="9"/>
    <s v="Charlotte"/>
    <n v="28206"/>
    <x v="153"/>
    <d v="2015-06-06T00:00:00"/>
    <x v="1622"/>
    <n v="21"/>
    <n v="7497.05"/>
    <n v="21958"/>
    <n v="363.16"/>
    <x v="0"/>
  </r>
  <r>
    <n v="2884"/>
    <s v="Stuart C Robinson"/>
    <x v="1"/>
    <n v="0.09"/>
    <n v="363.25"/>
    <n v="19.989999999999998"/>
    <x v="1"/>
    <x v="1"/>
    <x v="2"/>
    <x v="8"/>
    <s v="Small Box"/>
    <s v="Hoover WindTunnel™ Plus Canister Vacuum"/>
    <n v="0.56999999999999995"/>
    <s v="United States"/>
    <s v="East"/>
    <x v="27"/>
    <s v="North Ridgeville"/>
    <n v="44039"/>
    <x v="153"/>
    <d v="2015-06-06T00:00:00"/>
    <x v="1623"/>
    <n v="5"/>
    <n v="1785.01"/>
    <n v="87633"/>
    <n v="363.16"/>
    <x v="3"/>
  </r>
  <r>
    <n v="269"/>
    <s v="Calvin Boyette"/>
    <x v="2"/>
    <n v="0.09"/>
    <n v="35.94"/>
    <n v="6.66"/>
    <x v="1"/>
    <x v="2"/>
    <x v="2"/>
    <x v="15"/>
    <s v="Small Box"/>
    <s v="Tyvek ® Top-Opening Peel &amp; Seel ® Envelopes, Gray"/>
    <n v="0.4"/>
    <s v="United States"/>
    <s v="West"/>
    <x v="41"/>
    <s v="Gilbert"/>
    <n v="85234"/>
    <x v="153"/>
    <d v="2015-06-10T00:00:00"/>
    <x v="1624"/>
    <n v="6"/>
    <n v="209.12"/>
    <n v="88942"/>
    <n v="35.849999999999994"/>
    <x v="2"/>
  </r>
  <r>
    <n v="269"/>
    <s v="Calvin Boyette"/>
    <x v="2"/>
    <n v="0"/>
    <n v="170.98"/>
    <n v="13.99"/>
    <x v="1"/>
    <x v="2"/>
    <x v="0"/>
    <x v="11"/>
    <s v="Medium Box"/>
    <s v="Tenex Antistatic Computer Chair Mats"/>
    <n v="0.75"/>
    <s v="United States"/>
    <s v="West"/>
    <x v="41"/>
    <s v="Gilbert"/>
    <n v="85234"/>
    <x v="153"/>
    <d v="2015-06-12T00:00:00"/>
    <x v="1625"/>
    <n v="7"/>
    <n v="1287.17"/>
    <n v="88942"/>
    <n v="170.98"/>
    <x v="2"/>
  </r>
  <r>
    <n v="269"/>
    <s v="Calvin Boyette"/>
    <x v="2"/>
    <n v="0.09"/>
    <n v="4.9800000000000004"/>
    <n v="7.44"/>
    <x v="1"/>
    <x v="2"/>
    <x v="2"/>
    <x v="7"/>
    <s v="Small Box"/>
    <s v="Xerox 1922"/>
    <n v="0.36"/>
    <s v="United States"/>
    <s v="West"/>
    <x v="41"/>
    <s v="Gilbert"/>
    <n v="85234"/>
    <x v="153"/>
    <d v="2015-06-07T00:00:00"/>
    <x v="1626"/>
    <n v="9"/>
    <n v="46.17"/>
    <n v="88942"/>
    <n v="4.8900000000000006"/>
    <x v="2"/>
  </r>
  <r>
    <n v="272"/>
    <s v="Eleanor Swain"/>
    <x v="2"/>
    <n v="0.09"/>
    <n v="35.94"/>
    <n v="6.66"/>
    <x v="1"/>
    <x v="2"/>
    <x v="2"/>
    <x v="15"/>
    <s v="Small Box"/>
    <s v="Tyvek ® Top-Opening Peel &amp; Seel ® Envelopes, Gray"/>
    <n v="0.4"/>
    <s v="United States"/>
    <s v="South"/>
    <x v="9"/>
    <s v="Charlotte"/>
    <n v="28204"/>
    <x v="153"/>
    <d v="2015-06-10T00:00:00"/>
    <x v="1627"/>
    <n v="24"/>
    <n v="836.47"/>
    <n v="36069"/>
    <n v="35.849999999999994"/>
    <x v="0"/>
  </r>
  <r>
    <n v="272"/>
    <s v="Eleanor Swain"/>
    <x v="2"/>
    <n v="0.09"/>
    <n v="4.9800000000000004"/>
    <n v="7.44"/>
    <x v="1"/>
    <x v="2"/>
    <x v="2"/>
    <x v="7"/>
    <s v="Small Box"/>
    <s v="Xerox 1922"/>
    <n v="0.36"/>
    <s v="United States"/>
    <s v="South"/>
    <x v="9"/>
    <s v="Charlotte"/>
    <n v="28204"/>
    <x v="153"/>
    <d v="2015-06-07T00:00:00"/>
    <x v="1628"/>
    <n v="37"/>
    <n v="189.83"/>
    <n v="36069"/>
    <n v="4.8900000000000006"/>
    <x v="0"/>
  </r>
  <r>
    <n v="518"/>
    <s v="Mark Ritchie"/>
    <x v="2"/>
    <n v="7.0000000000000007E-2"/>
    <n v="12.64"/>
    <n v="4.9800000000000004"/>
    <x v="1"/>
    <x v="2"/>
    <x v="0"/>
    <x v="11"/>
    <s v="Small Pack"/>
    <s v="Nu-Dell Executive Frame"/>
    <n v="0.48"/>
    <s v="United States"/>
    <s v="Central"/>
    <x v="6"/>
    <s v="Clayton"/>
    <n v="63105"/>
    <x v="153"/>
    <d v="2015-06-12T00:00:00"/>
    <x v="1629"/>
    <n v="16"/>
    <n v="199.76"/>
    <n v="90867"/>
    <n v="12.57"/>
    <x v="1"/>
  </r>
  <r>
    <n v="2506"/>
    <s v="Alfred Harmon"/>
    <x v="4"/>
    <n v="0.02"/>
    <n v="6.48"/>
    <n v="8.74"/>
    <x v="1"/>
    <x v="2"/>
    <x v="2"/>
    <x v="7"/>
    <s v="Small Box"/>
    <s v="Xerox 1984"/>
    <n v="0.36"/>
    <s v="United States"/>
    <s v="East"/>
    <x v="22"/>
    <s v="Cheshire"/>
    <n v="6408"/>
    <x v="153"/>
    <d v="2015-06-07T00:00:00"/>
    <x v="1630"/>
    <n v="1"/>
    <n v="10.72"/>
    <n v="87033"/>
    <n v="6.4600000000000009"/>
    <x v="3"/>
  </r>
  <r>
    <n v="2507"/>
    <s v="Jeanette Davies"/>
    <x v="4"/>
    <n v="0.06"/>
    <n v="699.99"/>
    <n v="24.49"/>
    <x v="2"/>
    <x v="2"/>
    <x v="1"/>
    <x v="4"/>
    <s v="Large Box"/>
    <s v="Canon PC1060 Personal Laser Copier"/>
    <n v="0.41"/>
    <s v="United States"/>
    <s v="East"/>
    <x v="29"/>
    <s v="Bangor"/>
    <n v="4401"/>
    <x v="153"/>
    <d v="2015-06-07T00:00:00"/>
    <x v="1631"/>
    <n v="15"/>
    <n v="10180.01"/>
    <n v="87033"/>
    <n v="699.93000000000006"/>
    <x v="3"/>
  </r>
  <r>
    <n v="2516"/>
    <s v="Leo E Underwood"/>
    <x v="4"/>
    <n v="0.02"/>
    <n v="17.149999999999999"/>
    <n v="4.96"/>
    <x v="1"/>
    <x v="2"/>
    <x v="2"/>
    <x v="6"/>
    <s v="Small Box"/>
    <s v="Advantus Rolling Storage Box"/>
    <n v="0.57999999999999996"/>
    <s v="United States"/>
    <s v="East"/>
    <x v="33"/>
    <s v="Englewood"/>
    <n v="7631"/>
    <x v="153"/>
    <d v="2015-06-07T00:00:00"/>
    <x v="1632"/>
    <n v="11"/>
    <n v="190.85"/>
    <n v="87033"/>
    <n v="17.13"/>
    <x v="3"/>
  </r>
  <r>
    <n v="2520"/>
    <s v="Sandy Mueller"/>
    <x v="4"/>
    <n v="7.0000000000000007E-2"/>
    <n v="30.98"/>
    <n v="8.74"/>
    <x v="1"/>
    <x v="2"/>
    <x v="2"/>
    <x v="7"/>
    <s v="Small Box"/>
    <s v="Xerox 1979"/>
    <n v="0.4"/>
    <s v="United States"/>
    <s v="East"/>
    <x v="40"/>
    <s v="Providence"/>
    <n v="2908"/>
    <x v="153"/>
    <d v="2015-06-06T00:00:00"/>
    <x v="1633"/>
    <n v="12"/>
    <n v="370.68"/>
    <n v="87033"/>
    <n v="30.91"/>
    <x v="3"/>
  </r>
  <r>
    <n v="2522"/>
    <s v="Harriet Wooten"/>
    <x v="4"/>
    <n v="0.04"/>
    <n v="1360.14"/>
    <n v="14.7"/>
    <x v="0"/>
    <x v="2"/>
    <x v="1"/>
    <x v="3"/>
    <s v="Jumbo Drum"/>
    <s v="Okidata ML395C Color Dot Matrix Printer"/>
    <n v="0.59"/>
    <s v="United States"/>
    <s v="East"/>
    <x v="42"/>
    <s v="Burlington"/>
    <n v="5401"/>
    <x v="153"/>
    <d v="2015-06-08T00:00:00"/>
    <x v="1634"/>
    <n v="6"/>
    <n v="7303.05"/>
    <n v="87033"/>
    <n v="1360.1000000000001"/>
    <x v="3"/>
  </r>
  <r>
    <n v="699"/>
    <s v="Jenny Gold"/>
    <x v="0"/>
    <n v="0.02"/>
    <n v="6.47"/>
    <n v="1.22"/>
    <x v="1"/>
    <x v="1"/>
    <x v="2"/>
    <x v="2"/>
    <s v="Wrap Bag"/>
    <s v="Staples Pen Style Liquid Stix; Assorted (yellow, pink, green, blue, orange), 5/Pack"/>
    <n v="0.4"/>
    <s v="United States"/>
    <s v="West"/>
    <x v="8"/>
    <s v="Los Angeles"/>
    <n v="90041"/>
    <x v="154"/>
    <d v="2015-06-07T00:00:00"/>
    <x v="1635"/>
    <n v="30"/>
    <n v="193.95"/>
    <n v="55392"/>
    <n v="6.45"/>
    <x v="2"/>
  </r>
  <r>
    <n v="699"/>
    <s v="Jenny Gold"/>
    <x v="0"/>
    <n v="7.0000000000000007E-2"/>
    <n v="2.84"/>
    <n v="0.93"/>
    <x v="1"/>
    <x v="1"/>
    <x v="2"/>
    <x v="2"/>
    <s v="Wrap Bag"/>
    <s v="SANFORD Liquid Accent™ Tank-Style Highlighters"/>
    <n v="0.54"/>
    <s v="United States"/>
    <s v="West"/>
    <x v="8"/>
    <s v="Los Angeles"/>
    <n v="90041"/>
    <x v="154"/>
    <d v="2015-06-08T00:00:00"/>
    <x v="1636"/>
    <n v="59"/>
    <n v="158.80000000000001"/>
    <n v="55392"/>
    <n v="2.77"/>
    <x v="2"/>
  </r>
  <r>
    <n v="711"/>
    <s v="Pam Anthony"/>
    <x v="0"/>
    <n v="7.0000000000000007E-2"/>
    <n v="2.84"/>
    <n v="0.93"/>
    <x v="1"/>
    <x v="1"/>
    <x v="2"/>
    <x v="2"/>
    <s v="Wrap Bag"/>
    <s v="SANFORD Liquid Accent™ Tank-Style Highlighters"/>
    <n v="0.54"/>
    <s v="United States"/>
    <s v="East"/>
    <x v="35"/>
    <s v="Winthrop"/>
    <n v="2152"/>
    <x v="154"/>
    <d v="2015-06-08T00:00:00"/>
    <x v="1637"/>
    <n v="15"/>
    <n v="40.369999999999997"/>
    <n v="87978"/>
    <n v="2.77"/>
    <x v="3"/>
  </r>
  <r>
    <n v="3045"/>
    <s v="Jordan Beard"/>
    <x v="1"/>
    <n v="0"/>
    <n v="6.48"/>
    <n v="5.19"/>
    <x v="1"/>
    <x v="0"/>
    <x v="2"/>
    <x v="7"/>
    <s v="Small Box"/>
    <s v="Xerox 1995"/>
    <n v="0.37"/>
    <s v="United States"/>
    <s v="Central"/>
    <x v="38"/>
    <s v="Leavenworth"/>
    <n v="66048"/>
    <x v="154"/>
    <d v="2015-06-07T00:00:00"/>
    <x v="1638"/>
    <n v="12"/>
    <n v="84.04"/>
    <n v="86104"/>
    <n v="6.48"/>
    <x v="1"/>
  </r>
  <r>
    <n v="1142"/>
    <s v="Russell Chan"/>
    <x v="4"/>
    <n v="0.01"/>
    <n v="18.97"/>
    <n v="9.5399999999999991"/>
    <x v="1"/>
    <x v="2"/>
    <x v="2"/>
    <x v="7"/>
    <s v="Small Box"/>
    <s v="Xerox 1939"/>
    <n v="0.37"/>
    <s v="United States"/>
    <s v="Central"/>
    <x v="18"/>
    <s v="Waco"/>
    <n v="76706"/>
    <x v="154"/>
    <d v="2015-06-09T00:00:00"/>
    <x v="1639"/>
    <n v="11"/>
    <n v="227.67"/>
    <n v="86575"/>
    <n v="18.959999999999997"/>
    <x v="1"/>
  </r>
  <r>
    <n v="2107"/>
    <s v="Leigh Burnette Hurley"/>
    <x v="4"/>
    <n v="0.05"/>
    <n v="399.98"/>
    <n v="12.06"/>
    <x v="0"/>
    <x v="3"/>
    <x v="1"/>
    <x v="3"/>
    <s v="Jumbo Box"/>
    <s v="Okidata ML320 Series Turbo Dot Matrix Printers"/>
    <n v="0.56000000000000005"/>
    <s v="United States"/>
    <s v="Central"/>
    <x v="10"/>
    <s v="Chicago"/>
    <n v="60601"/>
    <x v="154"/>
    <d v="2015-06-06T00:00:00"/>
    <x v="1640"/>
    <n v="24"/>
    <n v="9666.7199999999993"/>
    <n v="39015"/>
    <n v="399.93"/>
    <x v="1"/>
  </r>
  <r>
    <n v="2107"/>
    <s v="Leigh Burnette Hurley"/>
    <x v="4"/>
    <n v="7.0000000000000007E-2"/>
    <n v="6.48"/>
    <n v="5.74"/>
    <x v="1"/>
    <x v="3"/>
    <x v="2"/>
    <x v="7"/>
    <s v="Small Box"/>
    <s v="Xerox 1994"/>
    <n v="0.37"/>
    <s v="United States"/>
    <s v="Central"/>
    <x v="10"/>
    <s v="Chicago"/>
    <n v="60601"/>
    <x v="154"/>
    <d v="2015-06-06T00:00:00"/>
    <x v="835"/>
    <n v="20"/>
    <n v="134.58000000000001"/>
    <n v="39015"/>
    <n v="6.41"/>
    <x v="1"/>
  </r>
  <r>
    <n v="2108"/>
    <s v="Alfred Barber"/>
    <x v="4"/>
    <n v="7.0000000000000007E-2"/>
    <n v="6.48"/>
    <n v="5.74"/>
    <x v="1"/>
    <x v="3"/>
    <x v="2"/>
    <x v="7"/>
    <s v="Small Box"/>
    <s v="Xerox 1994"/>
    <n v="0.37"/>
    <s v="United States"/>
    <s v="Central"/>
    <x v="6"/>
    <s v="Mehlville"/>
    <n v="63129"/>
    <x v="154"/>
    <d v="2015-06-06T00:00:00"/>
    <x v="1641"/>
    <n v="5"/>
    <n v="33.65"/>
    <n v="87862"/>
    <n v="6.41"/>
    <x v="1"/>
  </r>
  <r>
    <n v="2848"/>
    <s v="Eileen Dalton"/>
    <x v="4"/>
    <n v="0"/>
    <n v="49.99"/>
    <n v="19.989999999999998"/>
    <x v="1"/>
    <x v="3"/>
    <x v="1"/>
    <x v="1"/>
    <s v="Small Box"/>
    <s v="Zoom V.92 USB External Faxmodem"/>
    <n v="0.41"/>
    <s v="United States"/>
    <s v="South"/>
    <x v="34"/>
    <s v="Columbia"/>
    <n v="38401"/>
    <x v="154"/>
    <d v="2015-06-08T00:00:00"/>
    <x v="1642"/>
    <n v="16"/>
    <n v="832.97"/>
    <n v="85929"/>
    <n v="49.99"/>
    <x v="0"/>
  </r>
  <r>
    <n v="1106"/>
    <s v="Maxine Collier Grady"/>
    <x v="3"/>
    <n v="0.08"/>
    <n v="140.81"/>
    <n v="24.49"/>
    <x v="1"/>
    <x v="1"/>
    <x v="0"/>
    <x v="9"/>
    <s v="Large Box"/>
    <s v="Hon Olson Stacker Stools"/>
    <n v="0.56999999999999995"/>
    <s v="United States"/>
    <s v="Central"/>
    <x v="18"/>
    <s v="Dallas"/>
    <n v="75220"/>
    <x v="154"/>
    <d v="2015-06-08T00:00:00"/>
    <x v="1643"/>
    <n v="81"/>
    <n v="11272.77"/>
    <n v="45824"/>
    <n v="140.72999999999999"/>
    <x v="1"/>
  </r>
  <r>
    <n v="1340"/>
    <s v="Marie Bass"/>
    <x v="3"/>
    <n v="7.0000000000000007E-2"/>
    <n v="3.98"/>
    <n v="0.83"/>
    <x v="1"/>
    <x v="2"/>
    <x v="2"/>
    <x v="2"/>
    <s v="Wrap Bag"/>
    <s v="Fluorescent Highlighters by Dixon"/>
    <n v="0.51"/>
    <s v="United States"/>
    <s v="East"/>
    <x v="11"/>
    <s v="New York City"/>
    <n v="10170"/>
    <x v="154"/>
    <d v="2015-06-09T00:00:00"/>
    <x v="1644"/>
    <n v="76"/>
    <n v="282.85000000000002"/>
    <n v="24455"/>
    <n v="3.91"/>
    <x v="3"/>
  </r>
  <r>
    <n v="1341"/>
    <s v="Edward Bynum"/>
    <x v="3"/>
    <n v="0"/>
    <n v="20.89"/>
    <n v="1.99"/>
    <x v="1"/>
    <x v="2"/>
    <x v="1"/>
    <x v="1"/>
    <s v="Small Pack"/>
    <s v="IBM 80 Minute CD-R Spindle, 50/Pack"/>
    <n v="0.48"/>
    <s v="United States"/>
    <s v="East"/>
    <x v="28"/>
    <s v="Chambersburg"/>
    <n v="17201"/>
    <x v="154"/>
    <d v="2015-06-08T00:00:00"/>
    <x v="1645"/>
    <n v="4"/>
    <n v="84.56"/>
    <n v="91245"/>
    <n v="20.89"/>
    <x v="3"/>
  </r>
  <r>
    <n v="1341"/>
    <s v="Edward Bynum"/>
    <x v="3"/>
    <n v="7.0000000000000007E-2"/>
    <n v="3.98"/>
    <n v="0.83"/>
    <x v="1"/>
    <x v="2"/>
    <x v="2"/>
    <x v="2"/>
    <s v="Wrap Bag"/>
    <s v="Fluorescent Highlighters by Dixon"/>
    <n v="0.51"/>
    <s v="United States"/>
    <s v="East"/>
    <x v="28"/>
    <s v="Chambersburg"/>
    <n v="17201"/>
    <x v="154"/>
    <d v="2015-06-09T00:00:00"/>
    <x v="1646"/>
    <n v="19"/>
    <n v="70.709999999999994"/>
    <n v="91245"/>
    <n v="3.91"/>
    <x v="3"/>
  </r>
  <r>
    <n v="2432"/>
    <s v="Lindsay Tate"/>
    <x v="3"/>
    <n v="0.09"/>
    <n v="5.4"/>
    <n v="7.78"/>
    <x v="2"/>
    <x v="1"/>
    <x v="2"/>
    <x v="5"/>
    <s v="Small Box"/>
    <s v="3M Organizer Strips"/>
    <n v="0.37"/>
    <s v="United States"/>
    <s v="Central"/>
    <x v="19"/>
    <s v="Midwest City"/>
    <n v="73110"/>
    <x v="154"/>
    <d v="2015-06-08T00:00:00"/>
    <x v="1647"/>
    <n v="6"/>
    <n v="37.380000000000003"/>
    <n v="89097"/>
    <n v="5.3100000000000005"/>
    <x v="1"/>
  </r>
  <r>
    <n v="1374"/>
    <s v="Earl Buck"/>
    <x v="0"/>
    <n v="0.06"/>
    <n v="44.01"/>
    <n v="3.5"/>
    <x v="1"/>
    <x v="2"/>
    <x v="2"/>
    <x v="8"/>
    <s v="Small Box"/>
    <s v="Acco Smartsocket® Color-Coded Six-Outlet AC Adapter Model Surge Protectors"/>
    <n v="0.59"/>
    <s v="United States"/>
    <s v="West"/>
    <x v="8"/>
    <s v="Stockton"/>
    <n v="95207"/>
    <x v="155"/>
    <d v="2015-06-08T00:00:00"/>
    <x v="1648"/>
    <n v="1"/>
    <n v="46.94"/>
    <n v="88212"/>
    <n v="43.949999999999996"/>
    <x v="2"/>
  </r>
  <r>
    <n v="2794"/>
    <s v="Connie Bunn"/>
    <x v="1"/>
    <n v="7.0000000000000007E-2"/>
    <n v="4.76"/>
    <n v="0.88"/>
    <x v="1"/>
    <x v="3"/>
    <x v="2"/>
    <x v="7"/>
    <s v="Wrap Bag"/>
    <s v="Wirebound Voice Message Log Book"/>
    <n v="0.39"/>
    <s v="United States"/>
    <s v="Central"/>
    <x v="20"/>
    <s v="Marshalltown"/>
    <n v="50158"/>
    <x v="155"/>
    <d v="2015-06-07T00:00:00"/>
    <x v="1649"/>
    <n v="5"/>
    <n v="22.92"/>
    <n v="87555"/>
    <n v="4.6899999999999995"/>
    <x v="1"/>
  </r>
  <r>
    <n v="737"/>
    <s v="Danny Vaughn"/>
    <x v="2"/>
    <n v="0.02"/>
    <n v="48.04"/>
    <n v="5.79"/>
    <x v="1"/>
    <x v="1"/>
    <x v="2"/>
    <x v="7"/>
    <s v="Small Box"/>
    <s v="Xerox 1937"/>
    <n v="0.37"/>
    <s v="United States"/>
    <s v="East"/>
    <x v="33"/>
    <s v="Bloomfield"/>
    <n v="7003"/>
    <x v="155"/>
    <d v="2015-06-14T00:00:00"/>
    <x v="1650"/>
    <n v="12"/>
    <n v="612.25"/>
    <n v="90360"/>
    <n v="48.019999999999996"/>
    <x v="3"/>
  </r>
  <r>
    <n v="1384"/>
    <s v="George McLamb"/>
    <x v="2"/>
    <n v="0.02"/>
    <n v="70.97"/>
    <n v="3.5"/>
    <x v="1"/>
    <x v="1"/>
    <x v="2"/>
    <x v="8"/>
    <s v="Small Box"/>
    <s v="Tripp Lite Isotel 8 Ultra 8 Outlet Metal Surge"/>
    <n v="0.59"/>
    <s v="United States"/>
    <s v="South"/>
    <x v="21"/>
    <s v="Alexandria"/>
    <n v="22304"/>
    <x v="155"/>
    <d v="2015-06-14T00:00:00"/>
    <x v="526"/>
    <n v="21"/>
    <n v="1533.59"/>
    <n v="89408"/>
    <n v="70.95"/>
    <x v="0"/>
  </r>
  <r>
    <n v="1672"/>
    <s v="Sidney Scarborough"/>
    <x v="2"/>
    <n v="0.02"/>
    <n v="284.98"/>
    <n v="69.55"/>
    <x v="0"/>
    <x v="0"/>
    <x v="0"/>
    <x v="9"/>
    <s v="Jumbo Drum"/>
    <s v="Global Commerce™ Series High-Back Swivel/Tilt Chairs"/>
    <n v="0.6"/>
    <s v="United States"/>
    <s v="South"/>
    <x v="21"/>
    <s v="Charlottesville"/>
    <n v="22901"/>
    <x v="155"/>
    <d v="2015-06-12T00:00:00"/>
    <x v="1651"/>
    <n v="3"/>
    <n v="926.3"/>
    <n v="86723"/>
    <n v="284.96000000000004"/>
    <x v="0"/>
  </r>
  <r>
    <n v="1672"/>
    <s v="Sidney Scarborough"/>
    <x v="2"/>
    <n v="0.08"/>
    <n v="55.48"/>
    <n v="14.3"/>
    <x v="1"/>
    <x v="0"/>
    <x v="2"/>
    <x v="7"/>
    <s v="Small Box"/>
    <s v="Xerox 194"/>
    <n v="0.37"/>
    <s v="United States"/>
    <s v="South"/>
    <x v="21"/>
    <s v="Charlottesville"/>
    <n v="22901"/>
    <x v="155"/>
    <d v="2015-06-09T00:00:00"/>
    <x v="1652"/>
    <n v="17"/>
    <n v="942.53"/>
    <n v="86723"/>
    <n v="55.4"/>
    <x v="0"/>
  </r>
  <r>
    <n v="3397"/>
    <s v="Andrea Shaw"/>
    <x v="2"/>
    <n v="0"/>
    <n v="1270.99"/>
    <n v="19.989999999999998"/>
    <x v="1"/>
    <x v="0"/>
    <x v="2"/>
    <x v="5"/>
    <s v="Small Box"/>
    <s v="Fellowes PB500 Electric Punch Plastic Comb Binding Machine with Manual Bind"/>
    <n v="0.35"/>
    <s v="United States"/>
    <s v="Central"/>
    <x v="10"/>
    <s v="Danville"/>
    <n v="61832"/>
    <x v="155"/>
    <d v="2015-06-09T00:00:00"/>
    <x v="1653"/>
    <n v="7"/>
    <n v="9252.81"/>
    <n v="87535"/>
    <n v="1270.99"/>
    <x v="1"/>
  </r>
  <r>
    <n v="92"/>
    <s v="Victoria Baker Hoover"/>
    <x v="4"/>
    <n v="0.04"/>
    <n v="12.98"/>
    <n v="3.14"/>
    <x v="2"/>
    <x v="3"/>
    <x v="2"/>
    <x v="16"/>
    <s v="Small Pack"/>
    <s v="Acme® 8&quot; Straight Scissors"/>
    <n v="0.6"/>
    <s v="United States"/>
    <s v="South"/>
    <x v="17"/>
    <s v="Terrytown"/>
    <n v="70056"/>
    <x v="155"/>
    <d v="2015-06-09T00:00:00"/>
    <x v="1654"/>
    <n v="16"/>
    <n v="216.04"/>
    <n v="87178"/>
    <n v="12.940000000000001"/>
    <x v="0"/>
  </r>
  <r>
    <n v="2583"/>
    <s v="Wendy Pridgen Pearce"/>
    <x v="4"/>
    <n v="0.04"/>
    <n v="510.14"/>
    <n v="14.7"/>
    <x v="0"/>
    <x v="2"/>
    <x v="1"/>
    <x v="3"/>
    <s v="Jumbo Drum"/>
    <s v="Okidata ML520 Series Dot Matrix Printers"/>
    <n v="0.56000000000000005"/>
    <s v="United States"/>
    <s v="Central"/>
    <x v="25"/>
    <s v="Holland"/>
    <n v="49423"/>
    <x v="155"/>
    <d v="2015-06-09T00:00:00"/>
    <x v="1655"/>
    <n v="3"/>
    <n v="1527.97"/>
    <n v="89657"/>
    <n v="510.09999999999997"/>
    <x v="1"/>
  </r>
  <r>
    <n v="2583"/>
    <s v="Wendy Pridgen Pearce"/>
    <x v="4"/>
    <n v="0"/>
    <n v="4.76"/>
    <n v="3.01"/>
    <x v="1"/>
    <x v="2"/>
    <x v="2"/>
    <x v="7"/>
    <s v="Wrap Bag"/>
    <s v="TOPS Voice Message Log Book, Flash Format"/>
    <n v="0.36"/>
    <s v="United States"/>
    <s v="Central"/>
    <x v="25"/>
    <s v="Holland"/>
    <n v="49423"/>
    <x v="155"/>
    <d v="2015-06-09T00:00:00"/>
    <x v="1656"/>
    <n v="23"/>
    <n v="110.86"/>
    <n v="89657"/>
    <n v="4.76"/>
    <x v="1"/>
  </r>
  <r>
    <n v="2920"/>
    <s v="Ernest Peele"/>
    <x v="4"/>
    <n v="0.05"/>
    <n v="535.64"/>
    <n v="14.7"/>
    <x v="0"/>
    <x v="2"/>
    <x v="1"/>
    <x v="3"/>
    <s v="Jumbo Drum"/>
    <s v="Epson LQ-870 Dot Matrix Printer"/>
    <n v="0.59"/>
    <s v="United States"/>
    <s v="Central"/>
    <x v="10"/>
    <s v="Chicago"/>
    <n v="60603"/>
    <x v="155"/>
    <d v="2015-06-09T00:00:00"/>
    <x v="1657"/>
    <n v="2"/>
    <n v="1068.5999999999999"/>
    <n v="59365"/>
    <n v="535.59"/>
    <x v="1"/>
  </r>
  <r>
    <n v="3005"/>
    <s v="Teresa Watts"/>
    <x v="0"/>
    <n v="0.05"/>
    <n v="122.99"/>
    <n v="19.989999999999998"/>
    <x v="2"/>
    <x v="3"/>
    <x v="2"/>
    <x v="5"/>
    <s v="Small Box"/>
    <s v="GBC Therma-A-Bind 250T Electric Binding System"/>
    <n v="0.37"/>
    <s v="United States"/>
    <s v="West"/>
    <x v="37"/>
    <s v="Coeur D Alene"/>
    <n v="83814"/>
    <x v="156"/>
    <d v="2015-06-11T00:00:00"/>
    <x v="1658"/>
    <n v="12"/>
    <n v="1506.89"/>
    <n v="91389"/>
    <n v="122.94"/>
    <x v="2"/>
  </r>
  <r>
    <n v="2638"/>
    <s v="Alicia Wood Shah"/>
    <x v="2"/>
    <n v="0.05"/>
    <n v="100.97"/>
    <n v="7.18"/>
    <x v="2"/>
    <x v="1"/>
    <x v="1"/>
    <x v="1"/>
    <s v="Small Box"/>
    <s v="Gyration Ultra Cordless Optical Suite"/>
    <n v="0.46"/>
    <s v="United States"/>
    <s v="West"/>
    <x v="37"/>
    <s v="Boise"/>
    <n v="83704"/>
    <x v="156"/>
    <d v="2015-06-08T00:00:00"/>
    <x v="1659"/>
    <n v="13"/>
    <n v="1277.49"/>
    <n v="90951"/>
    <n v="100.92"/>
    <x v="2"/>
  </r>
  <r>
    <n v="3137"/>
    <s v="Alison Sharp"/>
    <x v="3"/>
    <n v="0.09"/>
    <n v="304.99"/>
    <n v="19.989999999999998"/>
    <x v="1"/>
    <x v="3"/>
    <x v="2"/>
    <x v="5"/>
    <s v="Small Box"/>
    <s v="Ibico Hi-Tech Manual Binding System"/>
    <n v="0.4"/>
    <s v="United States"/>
    <s v="East"/>
    <x v="47"/>
    <s v="Laconia"/>
    <n v="3246"/>
    <x v="156"/>
    <d v="2015-06-09T00:00:00"/>
    <x v="1660"/>
    <n v="8"/>
    <n v="2353.5500000000002"/>
    <n v="86795"/>
    <n v="304.90000000000003"/>
    <x v="3"/>
  </r>
  <r>
    <n v="349"/>
    <s v="Kim Weiss"/>
    <x v="0"/>
    <n v="0"/>
    <n v="8.34"/>
    <n v="2.64"/>
    <x v="2"/>
    <x v="2"/>
    <x v="2"/>
    <x v="16"/>
    <s v="Small Pack"/>
    <s v="Acme® Elite Stainless Steel Scissors"/>
    <n v="0.59"/>
    <s v="United States"/>
    <s v="South"/>
    <x v="12"/>
    <s v="Miami"/>
    <n v="33132"/>
    <x v="157"/>
    <d v="2015-06-11T00:00:00"/>
    <x v="1661"/>
    <n v="23"/>
    <n v="212.89"/>
    <n v="17446"/>
    <n v="8.34"/>
    <x v="0"/>
  </r>
  <r>
    <n v="351"/>
    <s v="Juanita Coley Knox"/>
    <x v="0"/>
    <n v="0"/>
    <n v="8.34"/>
    <n v="2.64"/>
    <x v="2"/>
    <x v="2"/>
    <x v="2"/>
    <x v="16"/>
    <s v="Small Pack"/>
    <s v="Acme® Elite Stainless Steel Scissors"/>
    <n v="0.59"/>
    <s v="United States"/>
    <s v="East"/>
    <x v="11"/>
    <s v="Watertown"/>
    <n v="13601"/>
    <x v="157"/>
    <d v="2015-06-11T00:00:00"/>
    <x v="1662"/>
    <n v="6"/>
    <n v="55.54"/>
    <n v="88685"/>
    <n v="8.34"/>
    <x v="3"/>
  </r>
  <r>
    <n v="2584"/>
    <s v="Seth Matthews"/>
    <x v="0"/>
    <n v="0.04"/>
    <n v="6.3"/>
    <n v="0.5"/>
    <x v="1"/>
    <x v="2"/>
    <x v="2"/>
    <x v="13"/>
    <s v="Small Box"/>
    <s v="Avery 48"/>
    <n v="0.39"/>
    <s v="United States"/>
    <s v="Central"/>
    <x v="25"/>
    <s v="Inkster"/>
    <n v="48141"/>
    <x v="157"/>
    <d v="2015-06-11T00:00:00"/>
    <x v="1663"/>
    <n v="15"/>
    <n v="97.98"/>
    <n v="89658"/>
    <n v="6.26"/>
    <x v="1"/>
  </r>
  <r>
    <n v="1151"/>
    <s v="Edna Huang"/>
    <x v="2"/>
    <n v="0.05"/>
    <n v="7.59"/>
    <n v="4"/>
    <x v="1"/>
    <x v="3"/>
    <x v="0"/>
    <x v="11"/>
    <s v="Wrap Bag"/>
    <s v="Master Giant Foot® Doorstop, Safety Yellow"/>
    <n v="0.42"/>
    <s v="United States"/>
    <s v="East"/>
    <x v="35"/>
    <s v="South Hadley"/>
    <n v="1075"/>
    <x v="157"/>
    <d v="2015-06-09T00:00:00"/>
    <x v="1664"/>
    <n v="1"/>
    <n v="8.83"/>
    <n v="91344"/>
    <n v="7.54"/>
    <x v="3"/>
  </r>
  <r>
    <n v="218"/>
    <s v="Frances Saunders"/>
    <x v="4"/>
    <n v="0.05"/>
    <n v="119.99"/>
    <n v="56.14"/>
    <x v="0"/>
    <x v="1"/>
    <x v="1"/>
    <x v="3"/>
    <s v="Jumbo Box"/>
    <s v="Hewlett-Packard 2600DN Business Color Inkjet Printer"/>
    <n v="0.39"/>
    <s v="United States"/>
    <s v="West"/>
    <x v="15"/>
    <s v="Murray"/>
    <n v="84107"/>
    <x v="157"/>
    <d v="2015-06-11T00:00:00"/>
    <x v="1665"/>
    <n v="6"/>
    <n v="730.37"/>
    <n v="88048"/>
    <n v="119.94"/>
    <x v="2"/>
  </r>
  <r>
    <n v="3361"/>
    <s v="Oscar Kenney"/>
    <x v="4"/>
    <n v="0.03"/>
    <n v="4.9800000000000004"/>
    <n v="4.95"/>
    <x v="1"/>
    <x v="2"/>
    <x v="2"/>
    <x v="5"/>
    <s v="Small Box"/>
    <s v="Cardinal Holdit Business Card Pockets"/>
    <n v="0.37"/>
    <s v="United States"/>
    <s v="Central"/>
    <x v="30"/>
    <s v="West Bend"/>
    <n v="53095"/>
    <x v="157"/>
    <d v="2015-06-11T00:00:00"/>
    <x v="1666"/>
    <n v="19"/>
    <n v="95"/>
    <n v="91438"/>
    <n v="4.95"/>
    <x v="1"/>
  </r>
  <r>
    <n v="326"/>
    <s v="Brenda May"/>
    <x v="3"/>
    <n v="0.06"/>
    <n v="7.99"/>
    <n v="5.03"/>
    <x v="1"/>
    <x v="1"/>
    <x v="1"/>
    <x v="12"/>
    <s v="Medium Box"/>
    <s v="Bell Sonecor JB700 Caller ID"/>
    <n v="0.6"/>
    <s v="United States"/>
    <s v="Central"/>
    <x v="10"/>
    <s v="Batavia"/>
    <n v="60510"/>
    <x v="157"/>
    <d v="2015-06-10T00:00:00"/>
    <x v="1667"/>
    <n v="4"/>
    <n v="28.46"/>
    <n v="90973"/>
    <n v="7.9300000000000006"/>
    <x v="1"/>
  </r>
  <r>
    <n v="3079"/>
    <s v="Andrew Levine"/>
    <x v="0"/>
    <n v="0"/>
    <n v="2.21"/>
    <n v="1"/>
    <x v="2"/>
    <x v="0"/>
    <x v="2"/>
    <x v="2"/>
    <s v="Wrap Bag"/>
    <s v="Quartet Alpha® White Chalk, 12/Pack"/>
    <n v="0.38"/>
    <s v="United States"/>
    <s v="East"/>
    <x v="28"/>
    <s v="Philadelphia"/>
    <n v="19112"/>
    <x v="158"/>
    <d v="2015-06-11T00:00:00"/>
    <x v="1668"/>
    <n v="33"/>
    <n v="87.18"/>
    <n v="48483"/>
    <n v="2.21"/>
    <x v="3"/>
  </r>
  <r>
    <n v="3243"/>
    <s v="Marlene Phillips"/>
    <x v="1"/>
    <n v="0"/>
    <n v="7.28"/>
    <n v="3.52"/>
    <x v="1"/>
    <x v="0"/>
    <x v="1"/>
    <x v="1"/>
    <s v="Small Pack"/>
    <s v="Imation 3.5&quot; DS-HD Macintosh Formatted Diskettes, 10/Pack"/>
    <n v="0.68"/>
    <s v="United States"/>
    <s v="East"/>
    <x v="22"/>
    <s v="Bristol"/>
    <n v="6010"/>
    <x v="158"/>
    <d v="2015-06-10T00:00:00"/>
    <x v="1669"/>
    <n v="3"/>
    <n v="24.44"/>
    <n v="88329"/>
    <n v="7.28"/>
    <x v="3"/>
  </r>
  <r>
    <n v="254"/>
    <s v="Brett Hawkins"/>
    <x v="4"/>
    <n v="0.1"/>
    <n v="280.98"/>
    <n v="35.67"/>
    <x v="0"/>
    <x v="2"/>
    <x v="0"/>
    <x v="0"/>
    <s v="Jumbo Box"/>
    <s v="Global Adaptabilities™ Conference Tables"/>
    <n v="0.66"/>
    <s v="United States"/>
    <s v="West"/>
    <x v="3"/>
    <s v="Highlands Ranch"/>
    <n v="80126"/>
    <x v="158"/>
    <d v="2015-06-11T00:00:00"/>
    <x v="1670"/>
    <n v="5"/>
    <n v="1332.82"/>
    <n v="86268"/>
    <n v="280.88"/>
    <x v="2"/>
  </r>
  <r>
    <n v="597"/>
    <s v="Alexandra Wise"/>
    <x v="3"/>
    <n v="0.1"/>
    <n v="6.48"/>
    <n v="5.9"/>
    <x v="1"/>
    <x v="0"/>
    <x v="2"/>
    <x v="7"/>
    <s v="Small Box"/>
    <s v="Xerox 1976"/>
    <n v="0.37"/>
    <s v="United States"/>
    <s v="Central"/>
    <x v="2"/>
    <s v="Columbus"/>
    <n v="47201"/>
    <x v="158"/>
    <d v="2015-06-10T00:00:00"/>
    <x v="1671"/>
    <n v="19"/>
    <n v="116.8"/>
    <n v="86310"/>
    <n v="6.3800000000000008"/>
    <x v="1"/>
  </r>
  <r>
    <n v="2431"/>
    <s v="Troy Cassidy"/>
    <x v="3"/>
    <n v="0.05"/>
    <n v="8.85"/>
    <n v="5.6"/>
    <x v="1"/>
    <x v="1"/>
    <x v="2"/>
    <x v="5"/>
    <s v="Small Box"/>
    <s v="GBC Standard Plastic Binding Systems Combs"/>
    <n v="0.36"/>
    <s v="United States"/>
    <s v="West"/>
    <x v="8"/>
    <s v="Los Angeles"/>
    <n v="90004"/>
    <x v="158"/>
    <d v="2015-06-11T00:00:00"/>
    <x v="1672"/>
    <n v="21"/>
    <n v="199.08"/>
    <n v="24869"/>
    <n v="8.7999999999999989"/>
    <x v="2"/>
  </r>
  <r>
    <n v="2433"/>
    <s v="Debra P May"/>
    <x v="3"/>
    <n v="0.05"/>
    <n v="8.85"/>
    <n v="5.6"/>
    <x v="1"/>
    <x v="1"/>
    <x v="2"/>
    <x v="5"/>
    <s v="Small Box"/>
    <s v="GBC Standard Plastic Binding Systems Combs"/>
    <n v="0.36"/>
    <s v="United States"/>
    <s v="Central"/>
    <x v="19"/>
    <s v="Moore"/>
    <n v="73160"/>
    <x v="158"/>
    <d v="2015-06-11T00:00:00"/>
    <x v="1673"/>
    <n v="5"/>
    <n v="47.4"/>
    <n v="89095"/>
    <n v="8.7999999999999989"/>
    <x v="1"/>
  </r>
  <r>
    <n v="1265"/>
    <s v="Danielle Kramer"/>
    <x v="0"/>
    <n v="0.05"/>
    <n v="5.28"/>
    <n v="6.26"/>
    <x v="1"/>
    <x v="2"/>
    <x v="2"/>
    <x v="7"/>
    <s v="Small Box"/>
    <s v="Xerox 1928"/>
    <n v="0.4"/>
    <s v="United States"/>
    <s v="Central"/>
    <x v="19"/>
    <s v="Altus"/>
    <n v="73521"/>
    <x v="159"/>
    <d v="2015-06-12T00:00:00"/>
    <x v="1674"/>
    <n v="1"/>
    <n v="7.15"/>
    <n v="89729"/>
    <n v="5.23"/>
    <x v="1"/>
  </r>
  <r>
    <n v="2779"/>
    <s v="Jacob Burgess"/>
    <x v="0"/>
    <n v="0.01"/>
    <n v="35.99"/>
    <n v="5.99"/>
    <x v="1"/>
    <x v="3"/>
    <x v="1"/>
    <x v="12"/>
    <s v="Wrap Bag"/>
    <s v="Accessory41"/>
    <n v="0.38"/>
    <s v="United States"/>
    <s v="South"/>
    <x v="9"/>
    <s v="Wilson"/>
    <n v="27893"/>
    <x v="159"/>
    <d v="2015-06-12T00:00:00"/>
    <x v="1675"/>
    <n v="11"/>
    <n v="345.07"/>
    <n v="87161"/>
    <n v="35.980000000000004"/>
    <x v="0"/>
  </r>
  <r>
    <n v="3251"/>
    <s v="Peter Brooks"/>
    <x v="0"/>
    <n v="0.02"/>
    <n v="5.28"/>
    <n v="6.26"/>
    <x v="1"/>
    <x v="3"/>
    <x v="2"/>
    <x v="7"/>
    <s v="Small Box"/>
    <s v="Xerox 1928"/>
    <n v="0.4"/>
    <s v="United States"/>
    <s v="East"/>
    <x v="11"/>
    <s v="New York City"/>
    <n v="10112"/>
    <x v="159"/>
    <d v="2015-06-12T00:00:00"/>
    <x v="1676"/>
    <n v="76"/>
    <n v="412.72"/>
    <n v="39076"/>
    <n v="5.2600000000000007"/>
    <x v="3"/>
  </r>
  <r>
    <n v="3252"/>
    <s v="Milton Harrell"/>
    <x v="0"/>
    <n v="0.02"/>
    <n v="5.28"/>
    <n v="6.26"/>
    <x v="1"/>
    <x v="3"/>
    <x v="2"/>
    <x v="7"/>
    <s v="Small Box"/>
    <s v="Xerox 1928"/>
    <n v="0.4"/>
    <s v="United States"/>
    <s v="East"/>
    <x v="11"/>
    <s v="Rotterdam"/>
    <n v="12306"/>
    <x v="159"/>
    <d v="2015-06-12T00:00:00"/>
    <x v="1677"/>
    <n v="19"/>
    <n v="103.18"/>
    <n v="87299"/>
    <n v="5.2600000000000007"/>
    <x v="3"/>
  </r>
  <r>
    <n v="1466"/>
    <s v="Wesley Reid"/>
    <x v="1"/>
    <n v="0"/>
    <n v="65.989999999999995"/>
    <n v="8.99"/>
    <x v="1"/>
    <x v="0"/>
    <x v="1"/>
    <x v="12"/>
    <s v="Small Box"/>
    <s v="5180"/>
    <n v="0.56000000000000005"/>
    <s v="United States"/>
    <s v="Central"/>
    <x v="13"/>
    <s v="Columbus"/>
    <n v="68601"/>
    <x v="159"/>
    <d v="2015-06-13T00:00:00"/>
    <x v="1678"/>
    <n v="10"/>
    <n v="575.07000000000005"/>
    <n v="91115"/>
    <n v="65.989999999999995"/>
    <x v="1"/>
  </r>
  <r>
    <n v="2649"/>
    <s v="Leo J Olson"/>
    <x v="1"/>
    <n v="0.01"/>
    <n v="39.979999999999997"/>
    <n v="4"/>
    <x v="1"/>
    <x v="3"/>
    <x v="1"/>
    <x v="1"/>
    <s v="Small Box"/>
    <s v="Microsoft Natural Keyboard Elite"/>
    <n v="0.7"/>
    <s v="United States"/>
    <s v="East"/>
    <x v="36"/>
    <s v="Edgewood"/>
    <n v="21040"/>
    <x v="159"/>
    <d v="2015-06-12T00:00:00"/>
    <x v="1679"/>
    <n v="5"/>
    <n v="203.29"/>
    <n v="88814"/>
    <n v="39.97"/>
    <x v="3"/>
  </r>
  <r>
    <n v="3008"/>
    <s v="Penny Rich"/>
    <x v="1"/>
    <n v="0.01"/>
    <n v="12.28"/>
    <n v="6.47"/>
    <x v="1"/>
    <x v="2"/>
    <x v="2"/>
    <x v="7"/>
    <s v="Small Box"/>
    <s v="Xerox 1881"/>
    <n v="0.38"/>
    <s v="United States"/>
    <s v="Central"/>
    <x v="7"/>
    <s v="Minnetonka Mills"/>
    <n v="55343"/>
    <x v="159"/>
    <d v="2015-06-12T00:00:00"/>
    <x v="1680"/>
    <n v="12"/>
    <n v="160.66"/>
    <n v="89415"/>
    <n v="12.27"/>
    <x v="1"/>
  </r>
  <r>
    <n v="2543"/>
    <s v="Josephine Dalton"/>
    <x v="4"/>
    <n v="0.05"/>
    <n v="15.68"/>
    <n v="3.73"/>
    <x v="1"/>
    <x v="0"/>
    <x v="0"/>
    <x v="11"/>
    <s v="Small Pack"/>
    <s v="Artistic Insta-Plaque"/>
    <n v="0.46"/>
    <s v="United States"/>
    <s v="South"/>
    <x v="21"/>
    <s v="Richmond"/>
    <n v="23223"/>
    <x v="159"/>
    <d v="2015-06-12T00:00:00"/>
    <x v="1681"/>
    <n v="17"/>
    <n v="257.48"/>
    <n v="87917"/>
    <n v="15.629999999999999"/>
    <x v="0"/>
  </r>
  <r>
    <n v="2543"/>
    <s v="Josephine Dalton"/>
    <x v="4"/>
    <n v="0.02"/>
    <n v="195.99"/>
    <n v="4.2"/>
    <x v="1"/>
    <x v="0"/>
    <x v="1"/>
    <x v="12"/>
    <s v="Small Box"/>
    <s v="T65"/>
    <n v="0.56000000000000005"/>
    <s v="United States"/>
    <s v="South"/>
    <x v="21"/>
    <s v="Richmond"/>
    <n v="23223"/>
    <x v="159"/>
    <d v="2015-06-12T00:00:00"/>
    <x v="1682"/>
    <n v="19"/>
    <n v="3194.99"/>
    <n v="87917"/>
    <n v="195.97"/>
    <x v="0"/>
  </r>
  <r>
    <n v="2840"/>
    <s v="Bob Berg"/>
    <x v="4"/>
    <n v="0.05"/>
    <n v="15.68"/>
    <n v="3.73"/>
    <x v="1"/>
    <x v="3"/>
    <x v="0"/>
    <x v="11"/>
    <s v="Small Pack"/>
    <s v="Artistic Insta-Plaque"/>
    <n v="0.46"/>
    <s v="United States"/>
    <s v="South"/>
    <x v="12"/>
    <s v="North Miami"/>
    <n v="33161"/>
    <x v="159"/>
    <d v="2015-06-13T00:00:00"/>
    <x v="1683"/>
    <n v="17"/>
    <n v="260.01"/>
    <n v="87885"/>
    <n v="15.629999999999999"/>
    <x v="0"/>
  </r>
  <r>
    <n v="2840"/>
    <s v="Bob Berg"/>
    <x v="4"/>
    <n v="0"/>
    <n v="14.98"/>
    <n v="8.99"/>
    <x v="1"/>
    <x v="3"/>
    <x v="0"/>
    <x v="11"/>
    <s v="Small Pack"/>
    <s v="GE 4 Foot Flourescent Tube, 40 Watt"/>
    <n v="0.39"/>
    <s v="United States"/>
    <s v="South"/>
    <x v="12"/>
    <s v="North Miami"/>
    <n v="33161"/>
    <x v="159"/>
    <d v="2015-06-12T00:00:00"/>
    <x v="1684"/>
    <n v="18"/>
    <n v="273.79000000000002"/>
    <n v="87885"/>
    <n v="14.98"/>
    <x v="0"/>
  </r>
  <r>
    <n v="2840"/>
    <s v="Bob Berg"/>
    <x v="4"/>
    <n v="0.02"/>
    <n v="38.76"/>
    <n v="13.26"/>
    <x v="1"/>
    <x v="3"/>
    <x v="2"/>
    <x v="7"/>
    <s v="Small Box"/>
    <s v="Xerox 1892"/>
    <n v="0.36"/>
    <s v="United States"/>
    <s v="South"/>
    <x v="12"/>
    <s v="North Miami"/>
    <n v="33161"/>
    <x v="159"/>
    <d v="2015-06-12T00:00:00"/>
    <x v="1685"/>
    <n v="1"/>
    <n v="44.62"/>
    <n v="87885"/>
    <n v="38.739999999999995"/>
    <x v="0"/>
  </r>
  <r>
    <n v="3078"/>
    <s v="Kate McKenna"/>
    <x v="3"/>
    <n v="0.04"/>
    <n v="35.44"/>
    <n v="5.09"/>
    <x v="1"/>
    <x v="0"/>
    <x v="2"/>
    <x v="7"/>
    <s v="Small Box"/>
    <s v="Xerox 1932"/>
    <n v="0.38"/>
    <s v="United States"/>
    <s v="East"/>
    <x v="27"/>
    <s v="Toledo"/>
    <n v="43615"/>
    <x v="159"/>
    <d v="2015-06-11T00:00:00"/>
    <x v="1686"/>
    <n v="5"/>
    <n v="171.93"/>
    <n v="88240"/>
    <n v="35.4"/>
    <x v="3"/>
  </r>
  <r>
    <n v="3078"/>
    <s v="Kate McKenna"/>
    <x v="3"/>
    <n v="0.08"/>
    <n v="3.98"/>
    <n v="0.7"/>
    <x v="1"/>
    <x v="0"/>
    <x v="2"/>
    <x v="2"/>
    <s v="Wrap Bag"/>
    <s v="4009® Highlighters by Sanford"/>
    <n v="0.52"/>
    <s v="United States"/>
    <s v="East"/>
    <x v="27"/>
    <s v="Toledo"/>
    <n v="43615"/>
    <x v="159"/>
    <d v="2015-06-14T00:00:00"/>
    <x v="1687"/>
    <n v="9"/>
    <n v="35.19"/>
    <n v="88240"/>
    <n v="3.9"/>
    <x v="3"/>
  </r>
  <r>
    <n v="3079"/>
    <s v="Andrew Levine"/>
    <x v="3"/>
    <n v="0.04"/>
    <n v="35.44"/>
    <n v="5.09"/>
    <x v="1"/>
    <x v="0"/>
    <x v="2"/>
    <x v="7"/>
    <s v="Small Box"/>
    <s v="Xerox 1932"/>
    <n v="0.38"/>
    <s v="United States"/>
    <s v="East"/>
    <x v="28"/>
    <s v="Philadelphia"/>
    <n v="19112"/>
    <x v="159"/>
    <d v="2015-06-11T00:00:00"/>
    <x v="1688"/>
    <n v="21"/>
    <n v="722.1"/>
    <n v="53476"/>
    <n v="35.4"/>
    <x v="3"/>
  </r>
  <r>
    <n v="3079"/>
    <s v="Andrew Levine"/>
    <x v="3"/>
    <n v="0.08"/>
    <n v="3.98"/>
    <n v="0.7"/>
    <x v="1"/>
    <x v="0"/>
    <x v="2"/>
    <x v="2"/>
    <s v="Wrap Bag"/>
    <s v="4009® Highlighters by Sanford"/>
    <n v="0.52"/>
    <s v="United States"/>
    <s v="East"/>
    <x v="28"/>
    <s v="Philadelphia"/>
    <n v="19112"/>
    <x v="159"/>
    <d v="2015-06-14T00:00:00"/>
    <x v="1689"/>
    <n v="36"/>
    <n v="140.78"/>
    <n v="53476"/>
    <n v="3.9"/>
    <x v="3"/>
  </r>
  <r>
    <n v="3079"/>
    <s v="Andrew Levine"/>
    <x v="3"/>
    <n v="0.01"/>
    <n v="1.76"/>
    <n v="0.7"/>
    <x v="1"/>
    <x v="0"/>
    <x v="2"/>
    <x v="2"/>
    <s v="Wrap Bag"/>
    <s v="Newell 310"/>
    <n v="0.56000000000000005"/>
    <s v="United States"/>
    <s v="East"/>
    <x v="28"/>
    <s v="Philadelphia"/>
    <n v="19112"/>
    <x v="159"/>
    <d v="2015-06-12T00:00:00"/>
    <x v="1690"/>
    <n v="71"/>
    <n v="129.72"/>
    <n v="53476"/>
    <n v="1.75"/>
    <x v="3"/>
  </r>
  <r>
    <n v="3079"/>
    <s v="Andrew Levine"/>
    <x v="3"/>
    <n v="0.01"/>
    <n v="193.17"/>
    <n v="19.989999999999998"/>
    <x v="2"/>
    <x v="0"/>
    <x v="2"/>
    <x v="6"/>
    <s v="Small Box"/>
    <s v="Fellowes Staxonsteel® Drawer Files"/>
    <n v="0.71"/>
    <s v="United States"/>
    <s v="East"/>
    <x v="28"/>
    <s v="Philadelphia"/>
    <n v="19112"/>
    <x v="159"/>
    <d v="2015-06-11T00:00:00"/>
    <x v="1691"/>
    <n v="63"/>
    <n v="12190.98"/>
    <n v="53476"/>
    <n v="193.16"/>
    <x v="3"/>
  </r>
  <r>
    <n v="2046"/>
    <s v="Eileen Schwartz"/>
    <x v="0"/>
    <n v="0.04"/>
    <n v="4.28"/>
    <n v="5.68"/>
    <x v="1"/>
    <x v="3"/>
    <x v="2"/>
    <x v="7"/>
    <s v="Small Box"/>
    <s v="Xerox 199"/>
    <n v="0.4"/>
    <s v="United States"/>
    <s v="Central"/>
    <x v="38"/>
    <s v="Liberal"/>
    <n v="67901"/>
    <x v="160"/>
    <d v="2015-06-14T00:00:00"/>
    <x v="1692"/>
    <n v="7"/>
    <n v="31.54"/>
    <n v="88219"/>
    <n v="4.24"/>
    <x v="1"/>
  </r>
  <r>
    <n v="2046"/>
    <s v="Eileen Schwartz"/>
    <x v="0"/>
    <n v="0.06"/>
    <n v="376.13"/>
    <n v="85.63"/>
    <x v="0"/>
    <x v="3"/>
    <x v="0"/>
    <x v="0"/>
    <s v="Jumbo Box"/>
    <s v="Bretford Rectangular Conference Table Tops"/>
    <n v="0.74"/>
    <s v="United States"/>
    <s v="Central"/>
    <x v="38"/>
    <s v="Liberal"/>
    <n v="67901"/>
    <x v="160"/>
    <d v="2015-06-14T00:00:00"/>
    <x v="1693"/>
    <n v="13"/>
    <n v="4634.6899999999996"/>
    <n v="88219"/>
    <n v="376.07"/>
    <x v="1"/>
  </r>
  <r>
    <n v="2046"/>
    <s v="Eileen Schwartz"/>
    <x v="0"/>
    <n v="0.06"/>
    <n v="424.21"/>
    <n v="110.2"/>
    <x v="0"/>
    <x v="3"/>
    <x v="0"/>
    <x v="0"/>
    <s v="Jumbo Box"/>
    <s v="Bush Advantage Collection® Racetrack Conference Table"/>
    <n v="0.67"/>
    <s v="United States"/>
    <s v="Central"/>
    <x v="38"/>
    <s v="Liberal"/>
    <n v="67901"/>
    <x v="160"/>
    <d v="2015-06-13T00:00:00"/>
    <x v="1694"/>
    <n v="17"/>
    <n v="7304.03"/>
    <n v="88219"/>
    <n v="424.15"/>
    <x v="1"/>
  </r>
  <r>
    <n v="2046"/>
    <s v="Eileen Schwartz"/>
    <x v="0"/>
    <n v="0.06"/>
    <n v="195.99"/>
    <n v="8.99"/>
    <x v="1"/>
    <x v="3"/>
    <x v="1"/>
    <x v="12"/>
    <s v="Small Box"/>
    <s v="T28 WORLD"/>
    <n v="0.6"/>
    <s v="United States"/>
    <s v="Central"/>
    <x v="38"/>
    <s v="Liberal"/>
    <n v="67901"/>
    <x v="160"/>
    <d v="2015-06-14T00:00:00"/>
    <x v="1695"/>
    <n v="4"/>
    <n v="632.65"/>
    <n v="88219"/>
    <n v="195.93"/>
    <x v="1"/>
  </r>
  <r>
    <n v="62"/>
    <s v="Pam Gilbert"/>
    <x v="1"/>
    <n v="0.04"/>
    <n v="29.14"/>
    <n v="4.8600000000000003"/>
    <x v="1"/>
    <x v="3"/>
    <x v="2"/>
    <x v="7"/>
    <s v="Wrap Bag"/>
    <s v="Snap-A-Way® Black Print Carbonless Speed Message, No Reply Area, Duplicate"/>
    <n v="0.38"/>
    <s v="United States"/>
    <s v="Central"/>
    <x v="18"/>
    <s v="Round Rock"/>
    <n v="78664"/>
    <x v="160"/>
    <d v="2015-06-14T00:00:00"/>
    <x v="1696"/>
    <n v="17"/>
    <n v="506.39"/>
    <n v="87408"/>
    <n v="29.1"/>
    <x v="1"/>
  </r>
  <r>
    <n v="387"/>
    <s v="Angela Howe"/>
    <x v="1"/>
    <n v="0.1"/>
    <n v="8.8800000000000008"/>
    <n v="6.28"/>
    <x v="2"/>
    <x v="3"/>
    <x v="2"/>
    <x v="5"/>
    <s v="Small Box"/>
    <s v="GBC Instant Index™ System for Binding Systems"/>
    <n v="0.35"/>
    <s v="United States"/>
    <s v="Central"/>
    <x v="13"/>
    <s v="Grand Island"/>
    <n v="68801"/>
    <x v="160"/>
    <d v="2015-06-14T00:00:00"/>
    <x v="1697"/>
    <n v="15"/>
    <n v="126.9"/>
    <n v="90339"/>
    <n v="8.7800000000000011"/>
    <x v="1"/>
  </r>
  <r>
    <n v="1016"/>
    <s v="Francis Sherrill"/>
    <x v="1"/>
    <n v="0.02"/>
    <n v="6.48"/>
    <n v="7.86"/>
    <x v="2"/>
    <x v="2"/>
    <x v="2"/>
    <x v="7"/>
    <s v="Small Box"/>
    <s v="Xerox 213"/>
    <n v="0.37"/>
    <s v="United States"/>
    <s v="South"/>
    <x v="9"/>
    <s v="Asheville"/>
    <n v="28806"/>
    <x v="160"/>
    <d v="2015-06-13T00:00:00"/>
    <x v="1698"/>
    <n v="1"/>
    <n v="11.41"/>
    <n v="88389"/>
    <n v="6.4600000000000009"/>
    <x v="0"/>
  </r>
  <r>
    <n v="1745"/>
    <s v="Herbert Holden"/>
    <x v="1"/>
    <n v="0.04"/>
    <n v="124.49"/>
    <n v="51.94"/>
    <x v="0"/>
    <x v="1"/>
    <x v="0"/>
    <x v="0"/>
    <s v="Jumbo Box"/>
    <s v="Bevis 36 x 72 Conference Tables"/>
    <n v="0.63"/>
    <s v="United States"/>
    <s v="South"/>
    <x v="5"/>
    <s v="Atlanta"/>
    <n v="30305"/>
    <x v="160"/>
    <d v="2015-06-14T00:00:00"/>
    <x v="1699"/>
    <n v="4"/>
    <n v="605.82000000000005"/>
    <n v="12224"/>
    <n v="124.44999999999999"/>
    <x v="0"/>
  </r>
  <r>
    <n v="1745"/>
    <s v="Herbert Holden"/>
    <x v="1"/>
    <n v="0.1"/>
    <n v="35.99"/>
    <n v="5"/>
    <x v="1"/>
    <x v="1"/>
    <x v="1"/>
    <x v="12"/>
    <s v="Wrap Bag"/>
    <s v="Accessory17"/>
    <n v="0.82"/>
    <s v="United States"/>
    <s v="South"/>
    <x v="5"/>
    <s v="Atlanta"/>
    <n v="30305"/>
    <x v="160"/>
    <d v="2015-06-12T00:00:00"/>
    <x v="1700"/>
    <n v="54"/>
    <n v="1569"/>
    <n v="12224"/>
    <n v="35.89"/>
    <x v="0"/>
  </r>
  <r>
    <n v="1748"/>
    <s v="Helen Simpson"/>
    <x v="1"/>
    <n v="0.04"/>
    <n v="124.49"/>
    <n v="51.94"/>
    <x v="0"/>
    <x v="1"/>
    <x v="0"/>
    <x v="0"/>
    <s v="Jumbo Box"/>
    <s v="Bevis 36 x 72 Conference Tables"/>
    <n v="0.63"/>
    <s v="United States"/>
    <s v="Central"/>
    <x v="19"/>
    <s v="Enid"/>
    <n v="73703"/>
    <x v="160"/>
    <d v="2015-06-14T00:00:00"/>
    <x v="1701"/>
    <n v="1"/>
    <n v="151.46"/>
    <n v="87245"/>
    <n v="124.44999999999999"/>
    <x v="1"/>
  </r>
  <r>
    <n v="1781"/>
    <s v="Jackie Capps"/>
    <x v="1"/>
    <n v="0"/>
    <n v="55.48"/>
    <n v="14.3"/>
    <x v="1"/>
    <x v="3"/>
    <x v="2"/>
    <x v="7"/>
    <s v="Small Box"/>
    <s v="Xerox 194"/>
    <n v="0.37"/>
    <s v="United States"/>
    <s v="West"/>
    <x v="8"/>
    <s v="San Carlos"/>
    <n v="94070"/>
    <x v="160"/>
    <d v="2015-06-14T00:00:00"/>
    <x v="1702"/>
    <n v="11"/>
    <n v="658.62"/>
    <n v="89857"/>
    <n v="55.48"/>
    <x v="2"/>
  </r>
  <r>
    <n v="2257"/>
    <s v="Bernard Thompson"/>
    <x v="1"/>
    <n v="0.06"/>
    <n v="6.68"/>
    <n v="6.93"/>
    <x v="1"/>
    <x v="3"/>
    <x v="2"/>
    <x v="7"/>
    <s v="Small Box"/>
    <s v="HP Office Paper (20Lb. and 87 Bright)"/>
    <n v="0.37"/>
    <s v="United States"/>
    <s v="South"/>
    <x v="9"/>
    <s v="Raleigh"/>
    <n v="27604"/>
    <x v="160"/>
    <d v="2015-06-13T00:00:00"/>
    <x v="1703"/>
    <n v="14"/>
    <n v="91.92"/>
    <n v="87965"/>
    <n v="6.62"/>
    <x v="0"/>
  </r>
  <r>
    <n v="1466"/>
    <s v="Wesley Reid"/>
    <x v="2"/>
    <n v="0.04"/>
    <n v="130.97999999999999"/>
    <n v="54.74"/>
    <x v="0"/>
    <x v="0"/>
    <x v="0"/>
    <x v="10"/>
    <s v="Jumbo Box"/>
    <s v="O'Sullivan Elevations Bookcase, Cherry Finish"/>
    <n v="0.69"/>
    <s v="United States"/>
    <s v="Central"/>
    <x v="13"/>
    <s v="Columbus"/>
    <n v="68601"/>
    <x v="160"/>
    <d v="2015-06-12T00:00:00"/>
    <x v="1704"/>
    <n v="14"/>
    <n v="1781.66"/>
    <n v="91116"/>
    <n v="130.94"/>
    <x v="1"/>
  </r>
  <r>
    <n v="1469"/>
    <s v="Vicki Zhu Daniels"/>
    <x v="2"/>
    <n v="0.04"/>
    <n v="105.29"/>
    <n v="10.119999999999999"/>
    <x v="1"/>
    <x v="0"/>
    <x v="0"/>
    <x v="11"/>
    <s v="Large Box"/>
    <s v="Eldon Antistatic Chair Mats for Low to Medium Pile Carpets"/>
    <n v="0.79"/>
    <s v="United States"/>
    <s v="West"/>
    <x v="15"/>
    <s v="Clearfield"/>
    <n v="84015"/>
    <x v="160"/>
    <d v="2015-06-16T00:00:00"/>
    <x v="1705"/>
    <n v="9"/>
    <n v="940.64"/>
    <n v="91116"/>
    <n v="105.25"/>
    <x v="2"/>
  </r>
  <r>
    <n v="1469"/>
    <s v="Vicki Zhu Daniels"/>
    <x v="2"/>
    <n v="7.0000000000000007E-2"/>
    <n v="31.76"/>
    <n v="45.51"/>
    <x v="0"/>
    <x v="0"/>
    <x v="0"/>
    <x v="0"/>
    <s v="Jumbo Box"/>
    <s v="Hon iLevel™ Computer Training Table"/>
    <n v="0.65"/>
    <s v="United States"/>
    <s v="West"/>
    <x v="15"/>
    <s v="Clearfield"/>
    <n v="84015"/>
    <x v="160"/>
    <d v="2015-06-14T00:00:00"/>
    <x v="1706"/>
    <n v="18"/>
    <n v="439.27"/>
    <n v="91116"/>
    <n v="31.69"/>
    <x v="2"/>
  </r>
  <r>
    <n v="3179"/>
    <s v="Marie Pittman"/>
    <x v="2"/>
    <n v="7.0000000000000007E-2"/>
    <n v="35.44"/>
    <n v="7.5"/>
    <x v="1"/>
    <x v="3"/>
    <x v="2"/>
    <x v="7"/>
    <s v="Small Box"/>
    <s v="Xerox 1906"/>
    <n v="0.38"/>
    <s v="United States"/>
    <s v="Central"/>
    <x v="7"/>
    <s v="Owatonna"/>
    <n v="55060"/>
    <x v="160"/>
    <d v="2015-06-19T00:00:00"/>
    <x v="1707"/>
    <n v="11"/>
    <n v="380"/>
    <n v="86989"/>
    <n v="35.369999999999997"/>
    <x v="1"/>
  </r>
  <r>
    <n v="550"/>
    <s v="Edna Monroe Talley"/>
    <x v="4"/>
    <n v="0.06"/>
    <n v="549.99"/>
    <n v="49"/>
    <x v="0"/>
    <x v="3"/>
    <x v="1"/>
    <x v="4"/>
    <s v="Jumbo Drum"/>
    <s v="Sharp 1540cs Digital Laser Copier"/>
    <n v="0.35"/>
    <s v="United States"/>
    <s v="Central"/>
    <x v="18"/>
    <s v="Seguin"/>
    <n v="78155"/>
    <x v="160"/>
    <d v="2015-06-13T00:00:00"/>
    <x v="1708"/>
    <n v="13"/>
    <n v="6720.88"/>
    <n v="90910"/>
    <n v="549.93000000000006"/>
    <x v="1"/>
  </r>
  <r>
    <n v="550"/>
    <s v="Edna Monroe Talley"/>
    <x v="4"/>
    <n v="0.08"/>
    <n v="115.99"/>
    <n v="5.99"/>
    <x v="2"/>
    <x v="3"/>
    <x v="1"/>
    <x v="12"/>
    <s v="Small Box"/>
    <s v="2160"/>
    <n v="0.56999999999999995"/>
    <s v="United States"/>
    <s v="Central"/>
    <x v="18"/>
    <s v="Seguin"/>
    <n v="78155"/>
    <x v="160"/>
    <d v="2015-06-13T00:00:00"/>
    <x v="1709"/>
    <n v="1"/>
    <n v="102.21"/>
    <n v="90910"/>
    <n v="115.91"/>
    <x v="1"/>
  </r>
  <r>
    <n v="3230"/>
    <s v="Monica Stuart"/>
    <x v="0"/>
    <n v="0.06"/>
    <n v="4.91"/>
    <n v="5.68"/>
    <x v="2"/>
    <x v="0"/>
    <x v="2"/>
    <x v="5"/>
    <s v="Small Box"/>
    <s v="Acco Pressboard Covers with Storage Hooks, 14 7/8&quot; x 11&quot;, Light Blue"/>
    <n v="0.36"/>
    <s v="United States"/>
    <s v="Central"/>
    <x v="30"/>
    <s v="Waukesha"/>
    <n v="53186"/>
    <x v="161"/>
    <d v="2015-06-13T00:00:00"/>
    <x v="1710"/>
    <n v="10"/>
    <n v="53.89"/>
    <n v="87436"/>
    <n v="4.8500000000000005"/>
    <x v="1"/>
  </r>
  <r>
    <n v="3230"/>
    <s v="Monica Stuart"/>
    <x v="0"/>
    <n v="7.0000000000000007E-2"/>
    <n v="48.94"/>
    <n v="5.86"/>
    <x v="2"/>
    <x v="0"/>
    <x v="2"/>
    <x v="7"/>
    <s v="Small Box"/>
    <s v="Xerox 1916"/>
    <n v="0.35"/>
    <s v="United States"/>
    <s v="Central"/>
    <x v="30"/>
    <s v="Waukesha"/>
    <n v="53186"/>
    <x v="161"/>
    <d v="2015-06-14T00:00:00"/>
    <x v="1711"/>
    <n v="21"/>
    <n v="1001.02"/>
    <n v="87436"/>
    <n v="48.87"/>
    <x v="1"/>
  </r>
  <r>
    <n v="2143"/>
    <s v="Lester Sawyer"/>
    <x v="1"/>
    <n v="0.08"/>
    <n v="17.149999999999999"/>
    <n v="4.96"/>
    <x v="1"/>
    <x v="2"/>
    <x v="2"/>
    <x v="6"/>
    <s v="Small Box"/>
    <s v="Advantus Rolling Storage Box"/>
    <n v="0.57999999999999996"/>
    <s v="United States"/>
    <s v="South"/>
    <x v="21"/>
    <s v="Fairfax"/>
    <n v="20151"/>
    <x v="161"/>
    <d v="2015-06-16T00:00:00"/>
    <x v="1712"/>
    <n v="12"/>
    <n v="200.61"/>
    <n v="87569"/>
    <n v="17.07"/>
    <x v="0"/>
  </r>
  <r>
    <n v="2771"/>
    <s v="Kevin Wolfe"/>
    <x v="1"/>
    <n v="7.0000000000000007E-2"/>
    <n v="177.98"/>
    <n v="0.99"/>
    <x v="1"/>
    <x v="3"/>
    <x v="2"/>
    <x v="8"/>
    <s v="Small Box"/>
    <s v="Kensington 7 Outlet MasterPiece Power Center"/>
    <n v="0.56000000000000005"/>
    <s v="United States"/>
    <s v="South"/>
    <x v="5"/>
    <s v="East Point"/>
    <n v="30344"/>
    <x v="161"/>
    <d v="2015-06-13T00:00:00"/>
    <x v="1713"/>
    <n v="3"/>
    <n v="536.29"/>
    <n v="88974"/>
    <n v="177.91"/>
    <x v="0"/>
  </r>
  <r>
    <n v="1129"/>
    <s v="Pam Patton"/>
    <x v="2"/>
    <n v="0.03"/>
    <n v="30.98"/>
    <n v="6.5"/>
    <x v="1"/>
    <x v="3"/>
    <x v="1"/>
    <x v="1"/>
    <s v="Small Box"/>
    <s v="Logitech Internet Navigator Keyboard"/>
    <n v="0.79"/>
    <s v="United States"/>
    <s v="East"/>
    <x v="35"/>
    <s v="Boston"/>
    <n v="2118"/>
    <x v="161"/>
    <d v="2015-06-17T00:00:00"/>
    <x v="1714"/>
    <n v="44"/>
    <n v="1332.09"/>
    <n v="39430"/>
    <n v="30.95"/>
    <x v="3"/>
  </r>
  <r>
    <n v="1132"/>
    <s v="Michael Robbins"/>
    <x v="2"/>
    <n v="0.03"/>
    <n v="30.98"/>
    <n v="6.5"/>
    <x v="1"/>
    <x v="3"/>
    <x v="1"/>
    <x v="1"/>
    <s v="Small Box"/>
    <s v="Logitech Internet Navigator Keyboard"/>
    <n v="0.79"/>
    <s v="United States"/>
    <s v="Central"/>
    <x v="18"/>
    <s v="Euless"/>
    <n v="76039"/>
    <x v="161"/>
    <d v="2015-06-17T00:00:00"/>
    <x v="1715"/>
    <n v="11"/>
    <n v="333.02"/>
    <n v="88104"/>
    <n v="30.95"/>
    <x v="1"/>
  </r>
  <r>
    <n v="1505"/>
    <s v="Kay Schultz"/>
    <x v="2"/>
    <n v="0"/>
    <n v="85.99"/>
    <n v="0.99"/>
    <x v="1"/>
    <x v="0"/>
    <x v="1"/>
    <x v="12"/>
    <s v="Wrap Bag"/>
    <s v="Accessory4"/>
    <n v="0.85"/>
    <s v="United States"/>
    <s v="Central"/>
    <x v="18"/>
    <s v="College Station"/>
    <n v="77840"/>
    <x v="161"/>
    <d v="2015-06-18T00:00:00"/>
    <x v="1716"/>
    <n v="6"/>
    <n v="464.86"/>
    <n v="86181"/>
    <n v="85.99"/>
    <x v="1"/>
  </r>
  <r>
    <n v="5"/>
    <s v="Ronnie Proctor"/>
    <x v="3"/>
    <n v="0.02"/>
    <n v="500.98"/>
    <n v="26"/>
    <x v="0"/>
    <x v="2"/>
    <x v="0"/>
    <x v="9"/>
    <s v="Jumbo Drum"/>
    <s v="Global Troy™ Executive Leather Low-Back Tilter"/>
    <n v="0.6"/>
    <s v="United States"/>
    <s v="West"/>
    <x v="8"/>
    <s v="San Gabriel"/>
    <n v="91776"/>
    <x v="161"/>
    <d v="2015-06-15T00:00:00"/>
    <x v="1717"/>
    <n v="12"/>
    <n v="6362.85"/>
    <n v="90193"/>
    <n v="500.96000000000004"/>
    <x v="2"/>
  </r>
  <r>
    <n v="1044"/>
    <s v="Erin Ballard"/>
    <x v="0"/>
    <n v="0.02"/>
    <n v="209.84"/>
    <n v="21.21"/>
    <x v="1"/>
    <x v="2"/>
    <x v="0"/>
    <x v="11"/>
    <s v="Large Box"/>
    <s v="Luxo Professional Fluorescent Magnifier Lamp with Clamp-Mount Base"/>
    <n v="0.59"/>
    <s v="United States"/>
    <s v="West"/>
    <x v="8"/>
    <s v="Los Angeles"/>
    <n v="90004"/>
    <x v="162"/>
    <d v="2015-06-14T00:00:00"/>
    <x v="1718"/>
    <n v="62"/>
    <n v="13546.94"/>
    <n v="28001"/>
    <n v="209.82"/>
    <x v="2"/>
  </r>
  <r>
    <n v="1044"/>
    <s v="Erin Ballard"/>
    <x v="0"/>
    <n v="0.01"/>
    <n v="194.3"/>
    <n v="11.54"/>
    <x v="1"/>
    <x v="2"/>
    <x v="0"/>
    <x v="11"/>
    <s v="Large Box"/>
    <s v="Electrix Halogen Magnifier Lamp"/>
    <n v="0.59"/>
    <s v="United States"/>
    <s v="West"/>
    <x v="8"/>
    <s v="Los Angeles"/>
    <n v="90004"/>
    <x v="162"/>
    <d v="2015-06-16T00:00:00"/>
    <x v="1719"/>
    <n v="32"/>
    <n v="6401.65"/>
    <n v="28001"/>
    <n v="194.29000000000002"/>
    <x v="2"/>
  </r>
  <r>
    <n v="1519"/>
    <s v="Randall Boykin"/>
    <x v="0"/>
    <n v="0.06"/>
    <n v="55.48"/>
    <n v="4.8499999999999996"/>
    <x v="1"/>
    <x v="1"/>
    <x v="2"/>
    <x v="7"/>
    <s v="Small Box"/>
    <s v="Xerox 1888"/>
    <n v="0.37"/>
    <s v="United States"/>
    <s v="East"/>
    <x v="29"/>
    <s v="Auburn"/>
    <n v="4210"/>
    <x v="162"/>
    <d v="2015-06-14T00:00:00"/>
    <x v="1720"/>
    <n v="19"/>
    <n v="1030.51"/>
    <n v="89957"/>
    <n v="55.419999999999995"/>
    <x v="3"/>
  </r>
  <r>
    <n v="1522"/>
    <s v="Earl Watts"/>
    <x v="0"/>
    <n v="0.1"/>
    <n v="122.99"/>
    <n v="70.2"/>
    <x v="0"/>
    <x v="1"/>
    <x v="0"/>
    <x v="9"/>
    <s v="Jumbo Drum"/>
    <s v="Global High-Back Leather Tilter, Burgundy"/>
    <n v="0.74"/>
    <s v="United States"/>
    <s v="Central"/>
    <x v="7"/>
    <s v="Hopkins"/>
    <n v="55305"/>
    <x v="162"/>
    <d v="2015-06-15T00:00:00"/>
    <x v="1721"/>
    <n v="17"/>
    <n v="2026.91"/>
    <n v="89957"/>
    <n v="122.89"/>
    <x v="1"/>
  </r>
  <r>
    <n v="3339"/>
    <s v="Lester Copeland"/>
    <x v="1"/>
    <n v="0.03"/>
    <n v="2.61"/>
    <n v="0.5"/>
    <x v="1"/>
    <x v="1"/>
    <x v="2"/>
    <x v="13"/>
    <s v="Small Box"/>
    <s v="Avery 494"/>
    <n v="0.39"/>
    <s v="United States"/>
    <s v="South"/>
    <x v="12"/>
    <s v="Titusville"/>
    <n v="32780"/>
    <x v="162"/>
    <d v="2015-06-15T00:00:00"/>
    <x v="1722"/>
    <n v="7"/>
    <n v="19.02"/>
    <n v="85981"/>
    <n v="2.58"/>
    <x v="0"/>
  </r>
  <r>
    <n v="3339"/>
    <s v="Lester Copeland"/>
    <x v="1"/>
    <n v="0.01"/>
    <n v="11.66"/>
    <n v="7.95"/>
    <x v="1"/>
    <x v="1"/>
    <x v="2"/>
    <x v="2"/>
    <s v="Small Pack"/>
    <s v="Hunt BOSTON® Vista® Battery-Operated Pencil Sharpener, Black"/>
    <n v="0.57999999999999996"/>
    <s v="United States"/>
    <s v="South"/>
    <x v="12"/>
    <s v="Titusville"/>
    <n v="32780"/>
    <x v="162"/>
    <d v="2015-06-15T00:00:00"/>
    <x v="1723"/>
    <n v="16"/>
    <n v="193.87"/>
    <n v="85981"/>
    <n v="11.65"/>
    <x v="0"/>
  </r>
  <r>
    <n v="1644"/>
    <s v="Sam Woodward"/>
    <x v="2"/>
    <n v="0.09"/>
    <n v="107.53"/>
    <n v="5.81"/>
    <x v="1"/>
    <x v="0"/>
    <x v="0"/>
    <x v="11"/>
    <s v="Medium Box"/>
    <s v="Tenex Contemporary Contur Chairmats for Low and Medium Pile Carpet, Computer, 39&quot; x 49&quot;"/>
    <n v="0.65"/>
    <s v="United States"/>
    <s v="Central"/>
    <x v="18"/>
    <s v="Friendswood"/>
    <n v="77546"/>
    <x v="162"/>
    <d v="2015-06-16T00:00:00"/>
    <x v="1724"/>
    <n v="1"/>
    <n v="100.79"/>
    <n v="87342"/>
    <n v="107.44"/>
    <x v="1"/>
  </r>
  <r>
    <n v="1738"/>
    <s v="Dean Solomon"/>
    <x v="2"/>
    <n v="0.04"/>
    <n v="35.44"/>
    <n v="19.989999999999998"/>
    <x v="1"/>
    <x v="3"/>
    <x v="2"/>
    <x v="7"/>
    <s v="Small Box"/>
    <s v="Xerox 1880"/>
    <n v="0.38"/>
    <s v="United States"/>
    <s v="South"/>
    <x v="9"/>
    <s v="Gastonia"/>
    <n v="28052"/>
    <x v="162"/>
    <d v="2015-06-21T00:00:00"/>
    <x v="1725"/>
    <n v="11"/>
    <n v="406.26"/>
    <n v="85868"/>
    <n v="35.4"/>
    <x v="0"/>
  </r>
  <r>
    <n v="1775"/>
    <s v="Marlene Kirk"/>
    <x v="2"/>
    <n v="0.09"/>
    <n v="12.95"/>
    <n v="4.9800000000000004"/>
    <x v="1"/>
    <x v="1"/>
    <x v="2"/>
    <x v="5"/>
    <s v="Small Box"/>
    <s v="GBC Binding covers"/>
    <n v="0.4"/>
    <s v="United States"/>
    <s v="Central"/>
    <x v="2"/>
    <s v="South Bend"/>
    <n v="46614"/>
    <x v="162"/>
    <d v="2015-06-21T00:00:00"/>
    <x v="1726"/>
    <n v="21"/>
    <n v="269.54000000000002"/>
    <n v="89944"/>
    <n v="12.86"/>
    <x v="1"/>
  </r>
  <r>
    <n v="547"/>
    <s v="Henry Ball"/>
    <x v="3"/>
    <n v="0.03"/>
    <n v="13.73"/>
    <n v="6.85"/>
    <x v="2"/>
    <x v="3"/>
    <x v="0"/>
    <x v="11"/>
    <s v="Wrap Bag"/>
    <s v="DAX Wood Document Frame."/>
    <n v="0.54"/>
    <s v="United States"/>
    <s v="East"/>
    <x v="44"/>
    <s v="Morgantown"/>
    <n v="26501"/>
    <x v="162"/>
    <d v="2015-06-15T00:00:00"/>
    <x v="1727"/>
    <n v="4"/>
    <n v="57.37"/>
    <n v="86250"/>
    <n v="13.700000000000001"/>
    <x v="3"/>
  </r>
  <r>
    <n v="2979"/>
    <s v="Lloyd Dolan"/>
    <x v="3"/>
    <n v="0.01"/>
    <n v="5.84"/>
    <n v="0.83"/>
    <x v="1"/>
    <x v="3"/>
    <x v="2"/>
    <x v="2"/>
    <s v="Wrap Bag"/>
    <s v="Avery Hi-Liter® Smear-Safe Highlighters"/>
    <n v="0.49"/>
    <s v="United States"/>
    <s v="Central"/>
    <x v="39"/>
    <s v="Dickinson"/>
    <n v="58601"/>
    <x v="162"/>
    <d v="2015-06-16T00:00:00"/>
    <x v="1728"/>
    <n v="4"/>
    <n v="23.89"/>
    <n v="86546"/>
    <n v="5.83"/>
    <x v="1"/>
  </r>
  <r>
    <n v="3120"/>
    <s v="Daniel Christian"/>
    <x v="3"/>
    <n v="0.08"/>
    <n v="315.98"/>
    <n v="19.989999999999998"/>
    <x v="1"/>
    <x v="2"/>
    <x v="2"/>
    <x v="5"/>
    <s v="Small Box"/>
    <s v="GBC ProClick™ 150 Presentation Binding System"/>
    <n v="0.38"/>
    <s v="United States"/>
    <s v="South"/>
    <x v="17"/>
    <s v="New Orleans"/>
    <n v="70117"/>
    <x v="162"/>
    <d v="2015-06-14T00:00:00"/>
    <x v="1729"/>
    <n v="9"/>
    <n v="2642.48"/>
    <n v="90160"/>
    <n v="315.90000000000003"/>
    <x v="0"/>
  </r>
  <r>
    <n v="1860"/>
    <s v="Gina B Hess"/>
    <x v="0"/>
    <n v="0.09"/>
    <n v="5.98"/>
    <n v="1.49"/>
    <x v="1"/>
    <x v="2"/>
    <x v="2"/>
    <x v="5"/>
    <s v="Small Box"/>
    <s v="Avery Hanging File Binders"/>
    <n v="0.39"/>
    <s v="United States"/>
    <s v="East"/>
    <x v="35"/>
    <s v="Webster"/>
    <n v="1570"/>
    <x v="163"/>
    <d v="2015-06-17T00:00:00"/>
    <x v="1730"/>
    <n v="5"/>
    <n v="28.01"/>
    <n v="86846"/>
    <n v="5.8900000000000006"/>
    <x v="3"/>
  </r>
  <r>
    <n v="33"/>
    <s v="Ricky Hensley"/>
    <x v="3"/>
    <n v="0.03"/>
    <n v="4.24"/>
    <n v="5.41"/>
    <x v="1"/>
    <x v="3"/>
    <x v="2"/>
    <x v="5"/>
    <s v="Small Box"/>
    <s v="Storex DuraTech Recycled Plastic Frosted Binders"/>
    <n v="0.35"/>
    <s v="United States"/>
    <s v="West"/>
    <x v="14"/>
    <s v="Gresham"/>
    <n v="97030"/>
    <x v="163"/>
    <d v="2015-06-17T00:00:00"/>
    <x v="1731"/>
    <n v="13"/>
    <n v="58.68"/>
    <n v="89201"/>
    <n v="4.21"/>
    <x v="2"/>
  </r>
  <r>
    <n v="33"/>
    <s v="Ricky Hensley"/>
    <x v="3"/>
    <n v="0.04"/>
    <n v="2.94"/>
    <n v="0.7"/>
    <x v="1"/>
    <x v="3"/>
    <x v="2"/>
    <x v="2"/>
    <s v="Wrap Bag"/>
    <s v="Newell 338"/>
    <n v="0.57999999999999996"/>
    <s v="United States"/>
    <s v="West"/>
    <x v="14"/>
    <s v="Gresham"/>
    <n v="97030"/>
    <x v="163"/>
    <d v="2015-06-16T00:00:00"/>
    <x v="1732"/>
    <n v="18"/>
    <n v="53.1"/>
    <n v="89201"/>
    <n v="2.9"/>
    <x v="2"/>
  </r>
  <r>
    <n v="736"/>
    <s v="Meredith Walters"/>
    <x v="3"/>
    <n v="0.06"/>
    <n v="350.98"/>
    <n v="30"/>
    <x v="0"/>
    <x v="1"/>
    <x v="0"/>
    <x v="9"/>
    <s v="Jumbo Drum"/>
    <s v="Office Star - Professional Matrix Back Chair with 2-to-1 Synchro Tilt and Mesh Fabric Seat"/>
    <n v="0.61"/>
    <s v="United States"/>
    <s v="East"/>
    <x v="47"/>
    <s v="Salem"/>
    <n v="3079"/>
    <x v="163"/>
    <d v="2015-06-17T00:00:00"/>
    <x v="1733"/>
    <n v="6"/>
    <n v="2016.32"/>
    <n v="90361"/>
    <n v="350.92"/>
    <x v="3"/>
  </r>
  <r>
    <n v="738"/>
    <s v="Peggy Rowe"/>
    <x v="3"/>
    <n v="0.02"/>
    <n v="70.98"/>
    <n v="46.74"/>
    <x v="0"/>
    <x v="1"/>
    <x v="0"/>
    <x v="10"/>
    <s v="Jumbo Box"/>
    <s v="Hon Metal Bookcases, Putty"/>
    <n v="0.56000000000000005"/>
    <s v="United States"/>
    <s v="East"/>
    <x v="33"/>
    <s v="Cranford"/>
    <n v="7016"/>
    <x v="163"/>
    <d v="2015-06-16T00:00:00"/>
    <x v="1734"/>
    <n v="4"/>
    <n v="313.63"/>
    <n v="90361"/>
    <n v="70.960000000000008"/>
    <x v="3"/>
  </r>
  <r>
    <n v="741"/>
    <s v="Stacey Hale"/>
    <x v="3"/>
    <n v="0.04"/>
    <n v="27.48"/>
    <n v="4"/>
    <x v="1"/>
    <x v="1"/>
    <x v="1"/>
    <x v="1"/>
    <s v="Small Box"/>
    <s v="Belkin MediaBoard 104- Keyboard"/>
    <n v="0.75"/>
    <s v="United States"/>
    <s v="East"/>
    <x v="33"/>
    <s v="Summit"/>
    <n v="7901"/>
    <x v="163"/>
    <d v="2015-06-17T00:00:00"/>
    <x v="1735"/>
    <n v="15"/>
    <n v="397.17"/>
    <n v="90361"/>
    <n v="27.44"/>
    <x v="3"/>
  </r>
  <r>
    <n v="2183"/>
    <s v="Sheryl Reese"/>
    <x v="3"/>
    <n v="0"/>
    <n v="1.48"/>
    <n v="0.7"/>
    <x v="1"/>
    <x v="2"/>
    <x v="2"/>
    <x v="14"/>
    <s v="Wrap Bag"/>
    <s v="Binder Clips by OIC"/>
    <n v="0.37"/>
    <s v="United States"/>
    <s v="South"/>
    <x v="32"/>
    <s v="Owensboro"/>
    <n v="42301"/>
    <x v="163"/>
    <d v="2015-06-17T00:00:00"/>
    <x v="1736"/>
    <n v="12"/>
    <n v="19.32"/>
    <n v="91571"/>
    <n v="1.48"/>
    <x v="0"/>
  </r>
  <r>
    <n v="2512"/>
    <s v="Frances Holt"/>
    <x v="3"/>
    <n v="0.04"/>
    <n v="6.48"/>
    <n v="9.5399999999999991"/>
    <x v="1"/>
    <x v="2"/>
    <x v="2"/>
    <x v="7"/>
    <s v="Small Box"/>
    <s v="Xerox 1905"/>
    <n v="0.37"/>
    <s v="United States"/>
    <s v="East"/>
    <x v="35"/>
    <s v="Cambridge"/>
    <n v="2138"/>
    <x v="163"/>
    <d v="2015-06-17T00:00:00"/>
    <x v="1737"/>
    <n v="19"/>
    <n v="125.37"/>
    <n v="87030"/>
    <n v="6.44"/>
    <x v="3"/>
  </r>
  <r>
    <n v="1038"/>
    <s v="Jon Hale"/>
    <x v="0"/>
    <n v="0.1"/>
    <n v="7.64"/>
    <n v="5.83"/>
    <x v="1"/>
    <x v="3"/>
    <x v="2"/>
    <x v="7"/>
    <s v="Wrap Bag"/>
    <s v="Rediform Wirebound &quot;Phone Memo&quot; Message Book, 11 x 5-3/4"/>
    <n v="0.36"/>
    <s v="United States"/>
    <s v="South"/>
    <x v="12"/>
    <s v="Belle Glade"/>
    <n v="33430"/>
    <x v="164"/>
    <d v="2015-06-17T00:00:00"/>
    <x v="1738"/>
    <n v="5"/>
    <n v="39.36"/>
    <n v="90641"/>
    <n v="7.54"/>
    <x v="0"/>
  </r>
  <r>
    <n v="2677"/>
    <s v="Geoffrey Rivera"/>
    <x v="0"/>
    <n v="0.03"/>
    <n v="41.32"/>
    <n v="58.66"/>
    <x v="2"/>
    <x v="0"/>
    <x v="0"/>
    <x v="11"/>
    <s v="Medium Box"/>
    <s v="Deflect-o EconoMat Studded, No Bevel Mat for Low Pile Carpeting"/>
    <n v="0.76"/>
    <s v="United States"/>
    <s v="South"/>
    <x v="21"/>
    <s v="Winchester"/>
    <n v="22601"/>
    <x v="164"/>
    <d v="2015-06-17T00:00:00"/>
    <x v="1739"/>
    <n v="10"/>
    <n v="419.27"/>
    <n v="86633"/>
    <n v="41.29"/>
    <x v="0"/>
  </r>
  <r>
    <n v="2677"/>
    <s v="Geoffrey Rivera"/>
    <x v="0"/>
    <n v="0"/>
    <n v="6.88"/>
    <n v="2"/>
    <x v="1"/>
    <x v="0"/>
    <x v="2"/>
    <x v="7"/>
    <s v="Wrap Bag"/>
    <s v="Adams Phone Message Book, 200 Message Capacity, 8 1/16” x 11”"/>
    <n v="0.39"/>
    <s v="United States"/>
    <s v="South"/>
    <x v="21"/>
    <s v="Winchester"/>
    <n v="22601"/>
    <x v="164"/>
    <d v="2015-06-16T00:00:00"/>
    <x v="1740"/>
    <n v="5"/>
    <n v="36"/>
    <n v="86633"/>
    <n v="6.88"/>
    <x v="0"/>
  </r>
  <r>
    <n v="2720"/>
    <s v="Donna Block"/>
    <x v="0"/>
    <n v="0"/>
    <n v="40.479999999999997"/>
    <n v="19.989999999999998"/>
    <x v="1"/>
    <x v="0"/>
    <x v="1"/>
    <x v="1"/>
    <s v="Small Box"/>
    <s v="Keytronic Designer 104- Key Black Keyboard"/>
    <n v="0.77"/>
    <s v="United States"/>
    <s v="South"/>
    <x v="5"/>
    <s v="Dalton"/>
    <n v="30721"/>
    <x v="164"/>
    <d v="2015-06-17T00:00:00"/>
    <x v="1741"/>
    <n v="6"/>
    <n v="264.95"/>
    <n v="88766"/>
    <n v="40.479999999999997"/>
    <x v="0"/>
  </r>
  <r>
    <n v="1492"/>
    <s v="Don Beard"/>
    <x v="1"/>
    <n v="0.04"/>
    <n v="119.99"/>
    <n v="14"/>
    <x v="0"/>
    <x v="3"/>
    <x v="1"/>
    <x v="3"/>
    <s v="Jumbo Drum"/>
    <s v="Epson C82 Color Inkjet Printer"/>
    <n v="0.36"/>
    <s v="United States"/>
    <s v="Central"/>
    <x v="6"/>
    <s v="Ozark"/>
    <n v="65721"/>
    <x v="164"/>
    <d v="2015-06-18T00:00:00"/>
    <x v="1742"/>
    <n v="6"/>
    <n v="739.07"/>
    <n v="88004"/>
    <n v="119.94999999999999"/>
    <x v="1"/>
  </r>
  <r>
    <n v="2355"/>
    <s v="Clyde Burnett"/>
    <x v="4"/>
    <n v="0.06"/>
    <n v="146.34"/>
    <n v="43.75"/>
    <x v="0"/>
    <x v="1"/>
    <x v="0"/>
    <x v="0"/>
    <s v="Jumbo Box"/>
    <s v="Bevis Round Conference Table Top &amp; Single Column Base"/>
    <n v="0.65"/>
    <s v="United States"/>
    <s v="West"/>
    <x v="8"/>
    <s v="Coachella"/>
    <n v="92236"/>
    <x v="164"/>
    <d v="2015-06-18T00:00:00"/>
    <x v="1743"/>
    <n v="12"/>
    <n v="1721.24"/>
    <n v="91306"/>
    <n v="146.28"/>
    <x v="2"/>
  </r>
  <r>
    <n v="3096"/>
    <s v="Mike Howard"/>
    <x v="0"/>
    <n v="0.04"/>
    <n v="33.89"/>
    <n v="5.0999999999999996"/>
    <x v="2"/>
    <x v="1"/>
    <x v="2"/>
    <x v="6"/>
    <s v="Small Box"/>
    <s v="File Shuttle II and Handi-File, Black"/>
    <n v="0.6"/>
    <s v="United States"/>
    <s v="East"/>
    <x v="27"/>
    <s v="Hilliard"/>
    <n v="43026"/>
    <x v="165"/>
    <d v="2015-06-18T00:00:00"/>
    <x v="1744"/>
    <n v="6"/>
    <n v="200.83"/>
    <n v="86222"/>
    <n v="33.85"/>
    <x v="3"/>
  </r>
  <r>
    <n v="283"/>
    <s v="Pauline Boyette"/>
    <x v="1"/>
    <n v="0.1"/>
    <n v="1.68"/>
    <n v="1.57"/>
    <x v="1"/>
    <x v="3"/>
    <x v="2"/>
    <x v="2"/>
    <s v="Wrap Bag"/>
    <s v="Newell 323"/>
    <n v="0.59"/>
    <s v="United States"/>
    <s v="East"/>
    <x v="33"/>
    <s v="Newark"/>
    <n v="7101"/>
    <x v="165"/>
    <d v="2015-06-18T00:00:00"/>
    <x v="1745"/>
    <n v="11"/>
    <n v="18.71"/>
    <n v="89293"/>
    <n v="1.5799999999999998"/>
    <x v="3"/>
  </r>
  <r>
    <n v="286"/>
    <s v="Virginia Gay"/>
    <x v="2"/>
    <n v="0"/>
    <n v="4.13"/>
    <n v="5.34"/>
    <x v="1"/>
    <x v="0"/>
    <x v="2"/>
    <x v="5"/>
    <s v="Small Box"/>
    <s v="ACCOHIDE® Binder by Acco"/>
    <n v="0.38"/>
    <s v="United States"/>
    <s v="Central"/>
    <x v="38"/>
    <s v="Shawnee"/>
    <n v="66203"/>
    <x v="165"/>
    <d v="2015-06-21T00:00:00"/>
    <x v="1746"/>
    <n v="9"/>
    <n v="40.950000000000003"/>
    <n v="89761"/>
    <n v="4.13"/>
    <x v="1"/>
  </r>
  <r>
    <n v="286"/>
    <s v="Virginia Gay"/>
    <x v="2"/>
    <n v="0.1"/>
    <n v="130.97999999999999"/>
    <n v="54.74"/>
    <x v="0"/>
    <x v="0"/>
    <x v="0"/>
    <x v="10"/>
    <s v="Jumbo Box"/>
    <s v="O'Sullivan Elevations Bookcase, Cherry Finish"/>
    <n v="0.69"/>
    <s v="United States"/>
    <s v="Central"/>
    <x v="38"/>
    <s v="Shawnee"/>
    <n v="66203"/>
    <x v="165"/>
    <d v="2015-06-21T00:00:00"/>
    <x v="1747"/>
    <n v="9"/>
    <n v="1155.73"/>
    <n v="89761"/>
    <n v="130.88"/>
    <x v="1"/>
  </r>
  <r>
    <n v="646"/>
    <s v="Robin High"/>
    <x v="2"/>
    <n v="0.03"/>
    <n v="51.75"/>
    <n v="19.989999999999998"/>
    <x v="1"/>
    <x v="3"/>
    <x v="0"/>
    <x v="11"/>
    <s v="Small Box"/>
    <s v="Howard Miller 13-3/4&quot; Diameter Brushed Chrome Round Wall Clock"/>
    <n v="0.55000000000000004"/>
    <s v="United States"/>
    <s v="Central"/>
    <x v="7"/>
    <s v="Shakopee"/>
    <n v="55379"/>
    <x v="165"/>
    <d v="2015-06-22T00:00:00"/>
    <x v="1748"/>
    <n v="16"/>
    <n v="818.81"/>
    <n v="90735"/>
    <n v="51.72"/>
    <x v="1"/>
  </r>
  <r>
    <n v="1189"/>
    <s v="Dwight Stephenson"/>
    <x v="2"/>
    <n v="0.06"/>
    <n v="10.89"/>
    <n v="4.5"/>
    <x v="1"/>
    <x v="1"/>
    <x v="2"/>
    <x v="8"/>
    <s v="Small Box"/>
    <s v="Belkin 6 Outlet Metallic Surge Strip"/>
    <n v="0.59"/>
    <s v="United States"/>
    <s v="West"/>
    <x v="8"/>
    <s v="Huntington Beach"/>
    <n v="92646"/>
    <x v="165"/>
    <d v="2015-06-22T00:00:00"/>
    <x v="1749"/>
    <n v="14"/>
    <n v="149.32"/>
    <n v="87584"/>
    <n v="10.83"/>
    <x v="2"/>
  </r>
  <r>
    <n v="1189"/>
    <s v="Dwight Stephenson"/>
    <x v="2"/>
    <n v="0.03"/>
    <n v="10.64"/>
    <n v="5.16"/>
    <x v="1"/>
    <x v="1"/>
    <x v="0"/>
    <x v="11"/>
    <s v="Small Box"/>
    <s v="Eldon Expressions Punched Metal &amp; Wood Desk Accessories, Pewter &amp; Cherry"/>
    <n v="0.56999999999999995"/>
    <s v="United States"/>
    <s v="West"/>
    <x v="8"/>
    <s v="Huntington Beach"/>
    <n v="92646"/>
    <x v="165"/>
    <d v="2015-06-22T00:00:00"/>
    <x v="1750"/>
    <n v="16"/>
    <n v="177.01"/>
    <n v="87584"/>
    <n v="10.610000000000001"/>
    <x v="2"/>
  </r>
  <r>
    <n v="1189"/>
    <s v="Dwight Stephenson"/>
    <x v="2"/>
    <n v="0.03"/>
    <n v="7.96"/>
    <n v="4.95"/>
    <x v="1"/>
    <x v="1"/>
    <x v="0"/>
    <x v="11"/>
    <s v="Small Box"/>
    <s v="Staples Plastic Wall Frames"/>
    <n v="0.41"/>
    <s v="United States"/>
    <s v="West"/>
    <x v="8"/>
    <s v="Huntington Beach"/>
    <n v="92646"/>
    <x v="165"/>
    <d v="2015-06-19T00:00:00"/>
    <x v="1751"/>
    <n v="4"/>
    <n v="35.159999999999997"/>
    <n v="87584"/>
    <n v="7.93"/>
    <x v="2"/>
  </r>
  <r>
    <n v="1193"/>
    <s v="Louis Parrish"/>
    <x v="2"/>
    <n v="0.03"/>
    <n v="10.64"/>
    <n v="5.16"/>
    <x v="1"/>
    <x v="1"/>
    <x v="0"/>
    <x v="11"/>
    <s v="Small Box"/>
    <s v="Eldon Expressions Punched Metal &amp; Wood Desk Accessories, Pewter &amp; Cherry"/>
    <n v="0.56999999999999995"/>
    <s v="United States"/>
    <s v="East"/>
    <x v="31"/>
    <s v="Washington"/>
    <n v="20016"/>
    <x v="165"/>
    <d v="2015-06-22T00:00:00"/>
    <x v="1752"/>
    <n v="63"/>
    <n v="696.96"/>
    <n v="5984"/>
    <n v="10.610000000000001"/>
    <x v="3"/>
  </r>
  <r>
    <n v="1193"/>
    <s v="Louis Parrish"/>
    <x v="2"/>
    <n v="0.03"/>
    <n v="7.96"/>
    <n v="4.95"/>
    <x v="1"/>
    <x v="1"/>
    <x v="0"/>
    <x v="11"/>
    <s v="Small Box"/>
    <s v="Staples Plastic Wall Frames"/>
    <n v="0.41"/>
    <s v="United States"/>
    <s v="East"/>
    <x v="31"/>
    <s v="Washington"/>
    <n v="20016"/>
    <x v="165"/>
    <d v="2015-06-19T00:00:00"/>
    <x v="1753"/>
    <n v="17"/>
    <n v="149.41"/>
    <n v="5984"/>
    <n v="7.93"/>
    <x v="3"/>
  </r>
  <r>
    <n v="3098"/>
    <s v="Lorraine Boykin"/>
    <x v="2"/>
    <n v="0"/>
    <n v="11.7"/>
    <n v="6.96"/>
    <x v="2"/>
    <x v="1"/>
    <x v="2"/>
    <x v="8"/>
    <s v="Medium Box"/>
    <s v="Harmony HEPA Quiet Air Purifiers"/>
    <n v="0.5"/>
    <s v="United States"/>
    <s v="East"/>
    <x v="11"/>
    <s v="Shirley"/>
    <n v="11967"/>
    <x v="165"/>
    <d v="2015-06-19T00:00:00"/>
    <x v="1754"/>
    <n v="10"/>
    <n v="131.69"/>
    <n v="89315"/>
    <n v="11.7"/>
    <x v="3"/>
  </r>
  <r>
    <n v="907"/>
    <s v="Rachel Casey"/>
    <x v="4"/>
    <n v="0.09"/>
    <n v="2.6"/>
    <n v="2.4"/>
    <x v="1"/>
    <x v="2"/>
    <x v="2"/>
    <x v="2"/>
    <s v="Wrap Bag"/>
    <s v="12 Colored Short Pencils"/>
    <n v="0.57999999999999996"/>
    <s v="United States"/>
    <s v="South"/>
    <x v="32"/>
    <s v="Henderson"/>
    <n v="42420"/>
    <x v="165"/>
    <d v="2015-06-19T00:00:00"/>
    <x v="1755"/>
    <n v="12"/>
    <n v="31.73"/>
    <n v="86460"/>
    <n v="2.5100000000000002"/>
    <x v="0"/>
  </r>
  <r>
    <n v="317"/>
    <s v="Katherine Kearney"/>
    <x v="3"/>
    <n v="0.09"/>
    <n v="7.38"/>
    <n v="5.21"/>
    <x v="1"/>
    <x v="3"/>
    <x v="0"/>
    <x v="11"/>
    <s v="Small Box"/>
    <s v="Eldon® Expressions™ Wood Desk Accessories, Oak"/>
    <n v="0.56000000000000005"/>
    <s v="United States"/>
    <s v="West"/>
    <x v="8"/>
    <s v="Lemon Grove"/>
    <n v="91945"/>
    <x v="165"/>
    <d v="2015-06-18T00:00:00"/>
    <x v="1756"/>
    <n v="9"/>
    <n v="66.55"/>
    <n v="86041"/>
    <n v="7.29"/>
    <x v="2"/>
  </r>
  <r>
    <n v="317"/>
    <s v="Katherine Kearney"/>
    <x v="3"/>
    <n v="0.04"/>
    <n v="5.98"/>
    <n v="5.15"/>
    <x v="1"/>
    <x v="3"/>
    <x v="2"/>
    <x v="7"/>
    <s v="Small Box"/>
    <s v="Xerox 193"/>
    <n v="0.36"/>
    <s v="United States"/>
    <s v="West"/>
    <x v="8"/>
    <s v="Lemon Grove"/>
    <n v="91945"/>
    <x v="165"/>
    <d v="2015-06-18T00:00:00"/>
    <x v="1757"/>
    <n v="17"/>
    <n v="103.49"/>
    <n v="86041"/>
    <n v="5.94"/>
    <x v="2"/>
  </r>
  <r>
    <n v="317"/>
    <s v="Katherine Kearney"/>
    <x v="3"/>
    <n v="0.04"/>
    <n v="15.42"/>
    <n v="10.68"/>
    <x v="1"/>
    <x v="3"/>
    <x v="2"/>
    <x v="6"/>
    <s v="Small Box"/>
    <s v="Decoflex Hanging Personal Folder File, Blue"/>
    <n v="0.57999999999999996"/>
    <s v="United States"/>
    <s v="West"/>
    <x v="8"/>
    <s v="Lemon Grove"/>
    <n v="91945"/>
    <x v="165"/>
    <d v="2015-06-18T00:00:00"/>
    <x v="1758"/>
    <n v="12"/>
    <n v="192.18"/>
    <n v="86041"/>
    <n v="15.38"/>
    <x v="2"/>
  </r>
  <r>
    <n v="395"/>
    <s v="Monica McCormick"/>
    <x v="0"/>
    <n v="0.04"/>
    <n v="15.98"/>
    <n v="4"/>
    <x v="1"/>
    <x v="3"/>
    <x v="1"/>
    <x v="1"/>
    <s v="Small Box"/>
    <s v="Logitech Access Keyboard"/>
    <n v="0.37"/>
    <s v="United States"/>
    <s v="South"/>
    <x v="9"/>
    <s v="Albemarle"/>
    <n v="28001"/>
    <x v="166"/>
    <d v="2015-06-19T00:00:00"/>
    <x v="1759"/>
    <n v="4"/>
    <n v="64.59"/>
    <n v="86384"/>
    <n v="15.940000000000001"/>
    <x v="0"/>
  </r>
  <r>
    <n v="395"/>
    <s v="Monica McCormick"/>
    <x v="0"/>
    <n v="0.06"/>
    <n v="22.84"/>
    <n v="5.47"/>
    <x v="1"/>
    <x v="3"/>
    <x v="2"/>
    <x v="7"/>
    <s v="Small Box"/>
    <s v="Xerox 1929"/>
    <n v="0.39"/>
    <s v="United States"/>
    <s v="South"/>
    <x v="9"/>
    <s v="Albemarle"/>
    <n v="28001"/>
    <x v="166"/>
    <d v="2015-06-20T00:00:00"/>
    <x v="1760"/>
    <n v="20"/>
    <n v="461.94"/>
    <n v="86384"/>
    <n v="22.78"/>
    <x v="0"/>
  </r>
  <r>
    <n v="152"/>
    <s v="Kent Kerr"/>
    <x v="2"/>
    <n v="0.1"/>
    <n v="39.979999999999997"/>
    <n v="4"/>
    <x v="1"/>
    <x v="0"/>
    <x v="1"/>
    <x v="1"/>
    <s v="Small Box"/>
    <s v="Microsoft Natural Keyboard Elite"/>
    <n v="0.7"/>
    <s v="United States"/>
    <s v="South"/>
    <x v="34"/>
    <s v="Knoxville"/>
    <n v="37918"/>
    <x v="166"/>
    <d v="2015-06-22T00:00:00"/>
    <x v="1761"/>
    <n v="21"/>
    <n v="772.56"/>
    <n v="89525"/>
    <n v="39.879999999999995"/>
    <x v="0"/>
  </r>
  <r>
    <n v="1958"/>
    <s v="Vickie Martinez"/>
    <x v="2"/>
    <n v="0.09"/>
    <n v="30.98"/>
    <n v="6.5"/>
    <x v="2"/>
    <x v="1"/>
    <x v="1"/>
    <x v="1"/>
    <s v="Small Box"/>
    <s v="Belkin ErgoBoard™ Keyboard"/>
    <n v="0.64"/>
    <s v="United States"/>
    <s v="West"/>
    <x v="14"/>
    <s v="West Linn"/>
    <n v="97068"/>
    <x v="166"/>
    <d v="2015-06-22T00:00:00"/>
    <x v="1762"/>
    <n v="7"/>
    <n v="204.34"/>
    <n v="89819"/>
    <n v="30.89"/>
    <x v="2"/>
  </r>
  <r>
    <n v="2954"/>
    <s v="William Sharma"/>
    <x v="2"/>
    <n v="0.09"/>
    <n v="12.22"/>
    <n v="2.85"/>
    <x v="1"/>
    <x v="1"/>
    <x v="0"/>
    <x v="11"/>
    <s v="Small Pack"/>
    <s v="Aluminum Document Frame"/>
    <n v="0.55000000000000004"/>
    <s v="United States"/>
    <s v="Central"/>
    <x v="7"/>
    <s v="Maplewood"/>
    <n v="55119"/>
    <x v="166"/>
    <d v="2015-06-25T00:00:00"/>
    <x v="1763"/>
    <n v="9"/>
    <n v="102.43"/>
    <n v="86427"/>
    <n v="12.13"/>
    <x v="1"/>
  </r>
  <r>
    <n v="553"/>
    <s v="Kristine Connolly"/>
    <x v="4"/>
    <n v="0.08"/>
    <n v="124.49"/>
    <n v="51.94"/>
    <x v="0"/>
    <x v="3"/>
    <x v="0"/>
    <x v="0"/>
    <s v="Jumbo Box"/>
    <s v="Bevis 36 x 72 Conference Tables"/>
    <n v="0.63"/>
    <s v="United States"/>
    <s v="West"/>
    <x v="8"/>
    <s v="Los Angeles"/>
    <n v="90008"/>
    <x v="166"/>
    <d v="2015-06-19T00:00:00"/>
    <x v="1764"/>
    <n v="56"/>
    <n v="6831.37"/>
    <n v="359"/>
    <n v="124.41"/>
    <x v="2"/>
  </r>
  <r>
    <n v="555"/>
    <s v="Walter Young"/>
    <x v="4"/>
    <n v="0.08"/>
    <n v="124.49"/>
    <n v="51.94"/>
    <x v="0"/>
    <x v="3"/>
    <x v="0"/>
    <x v="0"/>
    <s v="Jumbo Box"/>
    <s v="Bevis 36 x 72 Conference Tables"/>
    <n v="0.63"/>
    <s v="United States"/>
    <s v="West"/>
    <x v="15"/>
    <s v="Pleasant Grove"/>
    <n v="84062"/>
    <x v="166"/>
    <d v="2015-06-19T00:00:00"/>
    <x v="1765"/>
    <n v="14"/>
    <n v="1707.84"/>
    <n v="86192"/>
    <n v="124.41"/>
    <x v="2"/>
  </r>
  <r>
    <n v="2016"/>
    <s v="Wayne Bean"/>
    <x v="4"/>
    <n v="0.1"/>
    <n v="10.48"/>
    <n v="2.89"/>
    <x v="1"/>
    <x v="3"/>
    <x v="2"/>
    <x v="2"/>
    <s v="Small Pack"/>
    <s v="Staples Battery-Operated Desktop Pencil Sharpener"/>
    <n v="0.6"/>
    <s v="United States"/>
    <s v="Central"/>
    <x v="25"/>
    <s v="Southgate"/>
    <n v="48195"/>
    <x v="166"/>
    <d v="2015-06-19T00:00:00"/>
    <x v="1766"/>
    <n v="4"/>
    <n v="40.29"/>
    <n v="86874"/>
    <n v="10.38"/>
    <x v="1"/>
  </r>
  <r>
    <n v="594"/>
    <s v="Charlie Moore"/>
    <x v="0"/>
    <n v="0.04"/>
    <n v="39.479999999999997"/>
    <n v="1.99"/>
    <x v="1"/>
    <x v="1"/>
    <x v="1"/>
    <x v="1"/>
    <s v="Small Pack"/>
    <s v="80 Minute CD-R Spindle, 100/Pack - Staples"/>
    <n v="0.54"/>
    <s v="United States"/>
    <s v="Central"/>
    <x v="2"/>
    <s v="Anderson"/>
    <n v="46016"/>
    <x v="167"/>
    <d v="2015-06-22T00:00:00"/>
    <x v="1767"/>
    <n v="18"/>
    <n v="702.68"/>
    <n v="86311"/>
    <n v="39.44"/>
    <x v="1"/>
  </r>
  <r>
    <n v="594"/>
    <s v="Charlie Moore"/>
    <x v="0"/>
    <n v="0.04"/>
    <n v="3.7"/>
    <n v="1.61"/>
    <x v="1"/>
    <x v="1"/>
    <x v="0"/>
    <x v="11"/>
    <s v="Wrap Bag"/>
    <s v="3M Hangers With Command Adhesive"/>
    <n v="0.44"/>
    <s v="United States"/>
    <s v="Central"/>
    <x v="2"/>
    <s v="Anderson"/>
    <n v="46016"/>
    <x v="167"/>
    <d v="2015-06-20T00:00:00"/>
    <x v="1768"/>
    <n v="18"/>
    <n v="67.239999999999995"/>
    <n v="86311"/>
    <n v="3.66"/>
    <x v="1"/>
  </r>
  <r>
    <n v="1009"/>
    <s v="Kristin George"/>
    <x v="1"/>
    <n v="0.1"/>
    <n v="550.98"/>
    <n v="45.7"/>
    <x v="0"/>
    <x v="3"/>
    <x v="0"/>
    <x v="0"/>
    <s v="Jumbo Box"/>
    <s v="Chromcraft Bull-Nose Wood Oval Conference Tables &amp; Bases"/>
    <n v="0.71"/>
    <s v="United States"/>
    <s v="East"/>
    <x v="29"/>
    <s v="Saco"/>
    <n v="4072"/>
    <x v="167"/>
    <d v="2015-06-21T00:00:00"/>
    <x v="1769"/>
    <n v="14"/>
    <n v="6963.67"/>
    <n v="88372"/>
    <n v="550.88"/>
    <x v="3"/>
  </r>
  <r>
    <n v="1956"/>
    <s v="Justin Frank"/>
    <x v="1"/>
    <n v="0.09"/>
    <n v="40.98"/>
    <n v="6.5"/>
    <x v="1"/>
    <x v="1"/>
    <x v="1"/>
    <x v="1"/>
    <s v="Small Box"/>
    <s v="Targus USB Numeric Keypad"/>
    <n v="0.74"/>
    <s v="United States"/>
    <s v="West"/>
    <x v="3"/>
    <s v="Louisville"/>
    <n v="80027"/>
    <x v="167"/>
    <d v="2015-06-21T00:00:00"/>
    <x v="1770"/>
    <n v="19"/>
    <n v="746.91"/>
    <n v="89820"/>
    <n v="40.889999999999993"/>
    <x v="2"/>
  </r>
  <r>
    <n v="796"/>
    <s v="Amanda Conner"/>
    <x v="3"/>
    <n v="0.1"/>
    <n v="14.42"/>
    <n v="6.75"/>
    <x v="1"/>
    <x v="3"/>
    <x v="2"/>
    <x v="8"/>
    <s v="Medium Box"/>
    <s v="Holmes Odor Grabber"/>
    <n v="0.52"/>
    <s v="United States"/>
    <s v="Central"/>
    <x v="13"/>
    <s v="Papillion"/>
    <n v="68046"/>
    <x v="167"/>
    <d v="2015-06-22T00:00:00"/>
    <x v="1771"/>
    <n v="1"/>
    <n v="15.49"/>
    <n v="86869"/>
    <n v="14.32"/>
    <x v="1"/>
  </r>
  <r>
    <n v="2323"/>
    <s v="Emma Buckley"/>
    <x v="3"/>
    <n v="0.06"/>
    <n v="4.9800000000000004"/>
    <n v="4.62"/>
    <x v="2"/>
    <x v="0"/>
    <x v="1"/>
    <x v="1"/>
    <s v="Small Pack"/>
    <s v="Imation 3.5&quot;, DISKETTE 44766 HGHLD3.52HD/FM, 10/Pack"/>
    <n v="0.64"/>
    <s v="United States"/>
    <s v="West"/>
    <x v="8"/>
    <s v="Coachella"/>
    <n v="92236"/>
    <x v="167"/>
    <d v="2015-06-19T00:00:00"/>
    <x v="1772"/>
    <n v="7"/>
    <n v="38.74"/>
    <n v="88722"/>
    <n v="4.9200000000000008"/>
    <x v="2"/>
  </r>
  <r>
    <n v="3138"/>
    <s v="Herbert Donnelly Swanson"/>
    <x v="3"/>
    <n v="0.05"/>
    <n v="4.0599999999999996"/>
    <n v="6.89"/>
    <x v="2"/>
    <x v="3"/>
    <x v="2"/>
    <x v="8"/>
    <s v="Small Box"/>
    <s v="Eureka Disposable Bags for Sanitaire® Vibra Groomer I® Upright Vac"/>
    <n v="0.6"/>
    <s v="United States"/>
    <s v="East"/>
    <x v="47"/>
    <s v="Londonderry"/>
    <n v="3053"/>
    <x v="167"/>
    <d v="2015-06-21T00:00:00"/>
    <x v="1773"/>
    <n v="22"/>
    <n v="92.57"/>
    <n v="86796"/>
    <n v="4.01"/>
    <x v="3"/>
  </r>
  <r>
    <n v="3167"/>
    <s v="Ray Silverman"/>
    <x v="3"/>
    <n v="7.0000000000000007E-2"/>
    <n v="280.98"/>
    <n v="57"/>
    <x v="0"/>
    <x v="3"/>
    <x v="0"/>
    <x v="9"/>
    <s v="Jumbo Drum"/>
    <s v="Hon 2090 “Pillow Soft” Series Mid Back Swivel/Tilt Chairs"/>
    <n v="0.78"/>
    <s v="United States"/>
    <s v="South"/>
    <x v="12"/>
    <s v="Ponte Vedra Beach"/>
    <n v="32004"/>
    <x v="167"/>
    <d v="2015-06-20T00:00:00"/>
    <x v="1774"/>
    <n v="14"/>
    <n v="3936.61"/>
    <n v="86491"/>
    <n v="280.91000000000003"/>
    <x v="0"/>
  </r>
  <r>
    <n v="3167"/>
    <s v="Ray Silverman"/>
    <x v="3"/>
    <n v="0"/>
    <n v="4.9800000000000004"/>
    <n v="7.44"/>
    <x v="1"/>
    <x v="3"/>
    <x v="2"/>
    <x v="7"/>
    <s v="Small Box"/>
    <s v="Xerox 1922"/>
    <n v="0.36"/>
    <s v="United States"/>
    <s v="South"/>
    <x v="12"/>
    <s v="Ponte Vedra Beach"/>
    <n v="32004"/>
    <x v="167"/>
    <d v="2015-06-21T00:00:00"/>
    <x v="1775"/>
    <n v="15"/>
    <n v="78.31"/>
    <n v="86491"/>
    <n v="4.9800000000000004"/>
    <x v="0"/>
  </r>
  <r>
    <n v="3167"/>
    <s v="Ray Silverman"/>
    <x v="3"/>
    <n v="0.1"/>
    <n v="3.98"/>
    <n v="0.83"/>
    <x v="1"/>
    <x v="3"/>
    <x v="2"/>
    <x v="2"/>
    <s v="Wrap Bag"/>
    <s v="Fluorescent Highlighters by Dixon"/>
    <n v="0.51"/>
    <s v="United States"/>
    <s v="South"/>
    <x v="12"/>
    <s v="Ponte Vedra Beach"/>
    <n v="32004"/>
    <x v="167"/>
    <d v="2015-06-21T00:00:00"/>
    <x v="1776"/>
    <n v="11"/>
    <n v="42.46"/>
    <n v="86491"/>
    <n v="3.88"/>
    <x v="0"/>
  </r>
  <r>
    <n v="491"/>
    <s v="Toni Swanson"/>
    <x v="0"/>
    <n v="0.02"/>
    <n v="1360.14"/>
    <n v="14.7"/>
    <x v="0"/>
    <x v="1"/>
    <x v="1"/>
    <x v="3"/>
    <s v="Jumbo Drum"/>
    <s v="Okidata ML395C Color Dot Matrix Printer"/>
    <n v="0.59"/>
    <s v="United States"/>
    <s v="East"/>
    <x v="11"/>
    <s v="New York City"/>
    <n v="10154"/>
    <x v="168"/>
    <d v="2015-06-22T00:00:00"/>
    <x v="1777"/>
    <n v="22"/>
    <n v="31670.6"/>
    <n v="6562"/>
    <n v="1360.1200000000001"/>
    <x v="3"/>
  </r>
  <r>
    <n v="494"/>
    <s v="Jimmy Alston Holder"/>
    <x v="0"/>
    <n v="0.02"/>
    <n v="1360.14"/>
    <n v="14.7"/>
    <x v="0"/>
    <x v="1"/>
    <x v="1"/>
    <x v="3"/>
    <s v="Jumbo Drum"/>
    <s v="Okidata ML395C Color Dot Matrix Printer"/>
    <n v="0.59"/>
    <s v="United States"/>
    <s v="West"/>
    <x v="4"/>
    <s v="Seattle"/>
    <n v="98115"/>
    <x v="168"/>
    <d v="2015-06-22T00:00:00"/>
    <x v="1778"/>
    <n v="6"/>
    <n v="8637.44"/>
    <n v="88908"/>
    <n v="1360.1200000000001"/>
    <x v="2"/>
  </r>
  <r>
    <n v="896"/>
    <s v="Jennifer Siegel"/>
    <x v="0"/>
    <n v="0.06"/>
    <n v="47.98"/>
    <n v="3.61"/>
    <x v="1"/>
    <x v="3"/>
    <x v="1"/>
    <x v="1"/>
    <s v="Small Pack"/>
    <s v="DS/HD IBM Formatted Diskettes, 200/Pack - Staples"/>
    <n v="0.71"/>
    <s v="United States"/>
    <s v="Central"/>
    <x v="18"/>
    <s v="Denton"/>
    <n v="76201"/>
    <x v="168"/>
    <d v="2015-06-22T00:00:00"/>
    <x v="1779"/>
    <n v="11"/>
    <n v="517.67999999999995"/>
    <n v="90167"/>
    <n v="47.919999999999995"/>
    <x v="1"/>
  </r>
  <r>
    <n v="2352"/>
    <s v="Kerry Beach"/>
    <x v="0"/>
    <n v="0.06"/>
    <n v="59.76"/>
    <n v="9.7100000000000009"/>
    <x v="1"/>
    <x v="1"/>
    <x v="2"/>
    <x v="6"/>
    <s v="Small Box"/>
    <s v="Advantus 10-Drawer Portable Organizer, Chrome Metal Frame, Smoke Drawers"/>
    <n v="0.56999999999999995"/>
    <s v="United States"/>
    <s v="East"/>
    <x v="36"/>
    <s v="Cumberland"/>
    <n v="21501"/>
    <x v="168"/>
    <d v="2015-06-23T00:00:00"/>
    <x v="1780"/>
    <n v="18"/>
    <n v="1096.6300000000001"/>
    <n v="86165"/>
    <n v="59.699999999999996"/>
    <x v="3"/>
  </r>
  <r>
    <n v="2352"/>
    <s v="Kerry Beach"/>
    <x v="0"/>
    <n v="7.0000000000000007E-2"/>
    <n v="195.99"/>
    <n v="4.2"/>
    <x v="1"/>
    <x v="1"/>
    <x v="1"/>
    <x v="12"/>
    <s v="Small Box"/>
    <s v="T65"/>
    <n v="0.56000000000000005"/>
    <s v="United States"/>
    <s v="East"/>
    <x v="36"/>
    <s v="Cumberland"/>
    <n v="21501"/>
    <x v="168"/>
    <d v="2015-06-23T00:00:00"/>
    <x v="1781"/>
    <n v="4"/>
    <n v="632.12"/>
    <n v="86165"/>
    <n v="195.92000000000002"/>
    <x v="3"/>
  </r>
  <r>
    <n v="1123"/>
    <s v="Peggy Lanier"/>
    <x v="1"/>
    <n v="0.09"/>
    <n v="175.99"/>
    <n v="4.99"/>
    <x v="1"/>
    <x v="0"/>
    <x v="1"/>
    <x v="12"/>
    <s v="Small Box"/>
    <s v="5165"/>
    <n v="0.59"/>
    <s v="United States"/>
    <s v="West"/>
    <x v="8"/>
    <s v="Roseville"/>
    <n v="95661"/>
    <x v="168"/>
    <d v="2015-06-22T00:00:00"/>
    <x v="1782"/>
    <n v="22"/>
    <n v="3144.56"/>
    <n v="87016"/>
    <n v="175.9"/>
    <x v="2"/>
  </r>
  <r>
    <n v="1124"/>
    <s v="Randy Jiang"/>
    <x v="1"/>
    <n v="0.09"/>
    <n v="160.97999999999999"/>
    <n v="35.020000000000003"/>
    <x v="0"/>
    <x v="0"/>
    <x v="0"/>
    <x v="10"/>
    <s v="Jumbo Box"/>
    <s v="Rush Hierlooms Collection Rich Wood Bookcases"/>
    <n v="0.72"/>
    <s v="United States"/>
    <s v="East"/>
    <x v="22"/>
    <s v="Norwich"/>
    <n v="6360"/>
    <x v="168"/>
    <d v="2015-06-21T00:00:00"/>
    <x v="1783"/>
    <n v="18"/>
    <n v="2653.02"/>
    <n v="87016"/>
    <n v="160.88999999999999"/>
    <x v="3"/>
  </r>
  <r>
    <n v="1432"/>
    <s v="Kerry Green"/>
    <x v="2"/>
    <n v="7.0000000000000007E-2"/>
    <n v="10.98"/>
    <n v="4.8"/>
    <x v="1"/>
    <x v="3"/>
    <x v="2"/>
    <x v="15"/>
    <s v="Small Box"/>
    <s v="Manila Recycled Extra-Heavyweight Clasp Envelopes, 6&quot; x 9&quot;"/>
    <n v="0.36"/>
    <s v="United States"/>
    <s v="Central"/>
    <x v="2"/>
    <s v="Indianapolis"/>
    <n v="46203"/>
    <x v="168"/>
    <d v="2015-06-27T00:00:00"/>
    <x v="1784"/>
    <n v="16"/>
    <n v="165.21"/>
    <n v="86827"/>
    <n v="10.91"/>
    <x v="1"/>
  </r>
  <r>
    <n v="491"/>
    <s v="Toni Swanson"/>
    <x v="3"/>
    <n v="0.02"/>
    <n v="9.06"/>
    <n v="9.86"/>
    <x v="1"/>
    <x v="1"/>
    <x v="2"/>
    <x v="7"/>
    <s v="Small Box"/>
    <s v="Southworth 25% Cotton Linen-Finish Paper &amp; Envelopes"/>
    <n v="0.4"/>
    <s v="United States"/>
    <s v="East"/>
    <x v="11"/>
    <s v="New York City"/>
    <n v="10154"/>
    <x v="168"/>
    <d v="2015-06-22T00:00:00"/>
    <x v="1785"/>
    <n v="24"/>
    <n v="239.82"/>
    <n v="42852"/>
    <n v="9.0400000000000009"/>
    <x v="3"/>
  </r>
  <r>
    <n v="494"/>
    <s v="Jimmy Alston Holder"/>
    <x v="3"/>
    <n v="0.02"/>
    <n v="9.06"/>
    <n v="9.86"/>
    <x v="1"/>
    <x v="1"/>
    <x v="2"/>
    <x v="7"/>
    <s v="Small Box"/>
    <s v="Southworth 25% Cotton Linen-Finish Paper &amp; Envelopes"/>
    <n v="0.4"/>
    <s v="United States"/>
    <s v="West"/>
    <x v="4"/>
    <s v="Seattle"/>
    <n v="98115"/>
    <x v="168"/>
    <d v="2015-06-22T00:00:00"/>
    <x v="1786"/>
    <n v="6"/>
    <n v="59.95"/>
    <n v="88908"/>
    <n v="9.0400000000000009"/>
    <x v="2"/>
  </r>
  <r>
    <n v="1424"/>
    <s v="Robyn Zhou"/>
    <x v="3"/>
    <n v="0.05"/>
    <n v="8.0399999999999991"/>
    <n v="8.94"/>
    <x v="1"/>
    <x v="2"/>
    <x v="2"/>
    <x v="5"/>
    <s v="Small Box"/>
    <s v="Fellowes Twister Kit, Gray/Clear, 3/pkg"/>
    <n v="0.4"/>
    <s v="United States"/>
    <s v="West"/>
    <x v="3"/>
    <s v="Englewood"/>
    <n v="80112"/>
    <x v="168"/>
    <d v="2015-06-22T00:00:00"/>
    <x v="1787"/>
    <n v="15"/>
    <n v="121.36"/>
    <n v="89449"/>
    <n v="7.9899999999999993"/>
    <x v="2"/>
  </r>
  <r>
    <n v="2487"/>
    <s v="Michelle Bryant Phillips"/>
    <x v="3"/>
    <n v="0.04"/>
    <n v="3.08"/>
    <n v="0.99"/>
    <x v="1"/>
    <x v="0"/>
    <x v="2"/>
    <x v="13"/>
    <s v="Small Box"/>
    <s v="Avery 481"/>
    <n v="0.37"/>
    <s v="United States"/>
    <s v="South"/>
    <x v="5"/>
    <s v="Tucker"/>
    <n v="30084"/>
    <x v="168"/>
    <d v="2015-06-21T00:00:00"/>
    <x v="1788"/>
    <n v="14"/>
    <n v="43.41"/>
    <n v="91415"/>
    <n v="3.04"/>
    <x v="0"/>
  </r>
  <r>
    <n v="2487"/>
    <s v="Michelle Bryant Phillips"/>
    <x v="3"/>
    <n v="0.1"/>
    <n v="2.78"/>
    <n v="1.25"/>
    <x v="1"/>
    <x v="0"/>
    <x v="2"/>
    <x v="2"/>
    <s v="Wrap Bag"/>
    <s v="Newell 318"/>
    <n v="0.59"/>
    <s v="United States"/>
    <s v="South"/>
    <x v="5"/>
    <s v="Tucker"/>
    <n v="30084"/>
    <x v="168"/>
    <d v="2015-06-21T00:00:00"/>
    <x v="1789"/>
    <n v="18"/>
    <n v="46.42"/>
    <n v="91415"/>
    <n v="2.6799999999999997"/>
    <x v="0"/>
  </r>
  <r>
    <n v="2713"/>
    <s v="Lynda Banks"/>
    <x v="0"/>
    <n v="7.0000000000000007E-2"/>
    <n v="2.88"/>
    <n v="0.5"/>
    <x v="1"/>
    <x v="3"/>
    <x v="2"/>
    <x v="13"/>
    <s v="Small Box"/>
    <s v="Avery 492"/>
    <n v="0.39"/>
    <s v="United States"/>
    <s v="Central"/>
    <x v="25"/>
    <s v="Kalamazoo"/>
    <n v="49001"/>
    <x v="169"/>
    <d v="2015-06-24T00:00:00"/>
    <x v="99"/>
    <n v="9"/>
    <n v="25.26"/>
    <n v="88701"/>
    <n v="2.81"/>
    <x v="1"/>
  </r>
  <r>
    <n v="2713"/>
    <s v="Lynda Banks"/>
    <x v="0"/>
    <n v="0.03"/>
    <n v="348.21"/>
    <n v="40.19"/>
    <x v="0"/>
    <x v="3"/>
    <x v="0"/>
    <x v="0"/>
    <s v="Jumbo Box"/>
    <s v="Bretford CR4500 Series Slim Rectangular Table"/>
    <n v="0.62"/>
    <s v="United States"/>
    <s v="Central"/>
    <x v="25"/>
    <s v="Kalamazoo"/>
    <n v="49001"/>
    <x v="169"/>
    <d v="2015-06-22T00:00:00"/>
    <x v="1790"/>
    <n v="2"/>
    <n v="736.16"/>
    <n v="88701"/>
    <n v="348.18"/>
    <x v="1"/>
  </r>
  <r>
    <n v="2049"/>
    <s v="Kenneth Pollock"/>
    <x v="1"/>
    <n v="0.03"/>
    <n v="15.28"/>
    <n v="1.99"/>
    <x v="1"/>
    <x v="3"/>
    <x v="1"/>
    <x v="1"/>
    <s v="Small Pack"/>
    <s v="Memorex 4.7GB DVD+R, 3/Pack"/>
    <n v="0.42"/>
    <s v="United States"/>
    <s v="South"/>
    <x v="21"/>
    <s v="Harrisonburg"/>
    <n v="22801"/>
    <x v="169"/>
    <d v="2015-06-23T00:00:00"/>
    <x v="1791"/>
    <n v="19"/>
    <n v="290.98"/>
    <n v="88220"/>
    <n v="15.25"/>
    <x v="0"/>
  </r>
  <r>
    <n v="2049"/>
    <s v="Kenneth Pollock"/>
    <x v="1"/>
    <n v="0.09"/>
    <n v="1.76"/>
    <n v="0.7"/>
    <x v="1"/>
    <x v="3"/>
    <x v="2"/>
    <x v="2"/>
    <s v="Wrap Bag"/>
    <s v="Newell 326"/>
    <n v="0.56000000000000005"/>
    <s v="United States"/>
    <s v="South"/>
    <x v="21"/>
    <s v="Harrisonburg"/>
    <n v="22801"/>
    <x v="169"/>
    <d v="2015-06-24T00:00:00"/>
    <x v="1792"/>
    <n v="13"/>
    <n v="21.77"/>
    <n v="88220"/>
    <n v="1.67"/>
    <x v="0"/>
  </r>
  <r>
    <n v="2305"/>
    <s v="Pat Kinney"/>
    <x v="1"/>
    <n v="0"/>
    <n v="90.48"/>
    <n v="19.989999999999998"/>
    <x v="1"/>
    <x v="0"/>
    <x v="2"/>
    <x v="15"/>
    <s v="Small Box"/>
    <s v="Tyvek® Side-Opening Peel &amp; Seel® Expanding Envelopes"/>
    <n v="0.4"/>
    <s v="United States"/>
    <s v="Central"/>
    <x v="46"/>
    <s v="Watertown"/>
    <n v="57201"/>
    <x v="169"/>
    <d v="2015-06-24T00:00:00"/>
    <x v="1793"/>
    <n v="12"/>
    <n v="1159.79"/>
    <n v="89869"/>
    <n v="90.48"/>
    <x v="1"/>
  </r>
  <r>
    <n v="648"/>
    <s v="Steve O'Brien"/>
    <x v="3"/>
    <n v="0.02"/>
    <n v="25.38"/>
    <n v="8.99"/>
    <x v="1"/>
    <x v="2"/>
    <x v="0"/>
    <x v="11"/>
    <s v="Small Pack"/>
    <s v="Executive Impressions 13&quot; Chairman Wall Clock"/>
    <n v="0.5"/>
    <s v="United States"/>
    <s v="Central"/>
    <x v="10"/>
    <s v="Bolingbrook"/>
    <n v="60440"/>
    <x v="169"/>
    <d v="2015-06-22T00:00:00"/>
    <x v="1794"/>
    <n v="1"/>
    <n v="34.11"/>
    <n v="91365"/>
    <n v="25.36"/>
    <x v="1"/>
  </r>
  <r>
    <n v="792"/>
    <s v="Holly Pate"/>
    <x v="3"/>
    <n v="0.09"/>
    <n v="6.48"/>
    <n v="9.68"/>
    <x v="1"/>
    <x v="3"/>
    <x v="2"/>
    <x v="7"/>
    <s v="Small Box"/>
    <s v="Xerox 1993"/>
    <n v="0.36"/>
    <s v="United States"/>
    <s v="Central"/>
    <x v="19"/>
    <s v="Mustang"/>
    <n v="73064"/>
    <x v="169"/>
    <d v="2015-06-22T00:00:00"/>
    <x v="1795"/>
    <n v="16"/>
    <n v="99.92"/>
    <n v="88753"/>
    <n v="6.3900000000000006"/>
    <x v="1"/>
  </r>
  <r>
    <n v="1511"/>
    <s v="Joseph Dawson"/>
    <x v="0"/>
    <n v="0.09"/>
    <n v="20.98"/>
    <n v="1.49"/>
    <x v="1"/>
    <x v="3"/>
    <x v="2"/>
    <x v="5"/>
    <s v="Small Box"/>
    <s v="Avery Legal 4-Ring Binder"/>
    <n v="0.35"/>
    <s v="United States"/>
    <s v="Central"/>
    <x v="2"/>
    <s v="Muncie"/>
    <n v="47302"/>
    <x v="170"/>
    <d v="2015-06-24T00:00:00"/>
    <x v="1796"/>
    <n v="14"/>
    <n v="288.67"/>
    <n v="90303"/>
    <n v="20.89"/>
    <x v="1"/>
  </r>
  <r>
    <n v="2874"/>
    <s v="Marian Willis"/>
    <x v="0"/>
    <n v="0.03"/>
    <n v="304.99"/>
    <n v="19.989999999999998"/>
    <x v="1"/>
    <x v="2"/>
    <x v="2"/>
    <x v="5"/>
    <s v="Small Box"/>
    <s v="Ibico Hi-Tech Manual Binding System"/>
    <n v="0.4"/>
    <s v="United States"/>
    <s v="Central"/>
    <x v="13"/>
    <s v="La Vista"/>
    <n v="68128"/>
    <x v="170"/>
    <d v="2015-06-24T00:00:00"/>
    <x v="1797"/>
    <n v="19"/>
    <n v="5845.81"/>
    <n v="89874"/>
    <n v="304.96000000000004"/>
    <x v="1"/>
  </r>
  <r>
    <n v="2874"/>
    <s v="Marian Willis"/>
    <x v="0"/>
    <n v="0.09"/>
    <n v="65.989999999999995"/>
    <n v="8.99"/>
    <x v="1"/>
    <x v="2"/>
    <x v="1"/>
    <x v="12"/>
    <s v="Small Box"/>
    <s v="V 3600 Series"/>
    <n v="0.57999999999999996"/>
    <s v="United States"/>
    <s v="Central"/>
    <x v="13"/>
    <s v="La Vista"/>
    <n v="68128"/>
    <x v="170"/>
    <d v="2015-06-24T00:00:00"/>
    <x v="1798"/>
    <n v="12"/>
    <n v="633.85"/>
    <n v="89874"/>
    <n v="65.899999999999991"/>
    <x v="1"/>
  </r>
  <r>
    <n v="2963"/>
    <s v="Frances Johnson"/>
    <x v="0"/>
    <n v="0.01"/>
    <n v="7.98"/>
    <n v="6.5"/>
    <x v="1"/>
    <x v="1"/>
    <x v="2"/>
    <x v="6"/>
    <s v="Medium Box"/>
    <s v="Iris Project Case"/>
    <n v="0.59"/>
    <s v="United States"/>
    <s v="East"/>
    <x v="36"/>
    <s v="Middle River"/>
    <n v="21220"/>
    <x v="170"/>
    <d v="2015-06-23T00:00:00"/>
    <x v="1799"/>
    <n v="4"/>
    <n v="34.909999999999997"/>
    <n v="88612"/>
    <n v="7.9700000000000006"/>
    <x v="3"/>
  </r>
  <r>
    <n v="3132"/>
    <s v="Anita Kang"/>
    <x v="1"/>
    <n v="0.1"/>
    <n v="180.98"/>
    <n v="26.2"/>
    <x v="0"/>
    <x v="3"/>
    <x v="0"/>
    <x v="9"/>
    <s v="Jumbo Drum"/>
    <s v="Global Ergonomic Managers Chair"/>
    <n v="0.59"/>
    <s v="United States"/>
    <s v="Central"/>
    <x v="10"/>
    <s v="Mundelein"/>
    <n v="60060"/>
    <x v="170"/>
    <d v="2015-06-23T00:00:00"/>
    <x v="1800"/>
    <n v="3"/>
    <n v="519.41999999999996"/>
    <n v="86790"/>
    <n v="180.88"/>
    <x v="1"/>
  </r>
  <r>
    <n v="437"/>
    <s v="Alice Berger McIntyre"/>
    <x v="2"/>
    <n v="0.05"/>
    <n v="125.99"/>
    <n v="8.08"/>
    <x v="1"/>
    <x v="0"/>
    <x v="1"/>
    <x v="12"/>
    <s v="Small Box"/>
    <s v="StarTAC ST7762"/>
    <n v="0.56999999999999995"/>
    <s v="United States"/>
    <s v="East"/>
    <x v="35"/>
    <s v="Lunenburg"/>
    <n v="1462"/>
    <x v="170"/>
    <d v="2015-06-27T00:00:00"/>
    <x v="1801"/>
    <n v="9"/>
    <n v="952.26"/>
    <n v="90695"/>
    <n v="125.94"/>
    <x v="3"/>
  </r>
  <r>
    <n v="1127"/>
    <s v="Ray Grady"/>
    <x v="2"/>
    <n v="0.04"/>
    <n v="4.71"/>
    <n v="0.7"/>
    <x v="1"/>
    <x v="1"/>
    <x v="2"/>
    <x v="14"/>
    <s v="Wrap Bag"/>
    <s v="Plymouth Boxed Rubber Bands by Plymouth"/>
    <n v="0.8"/>
    <s v="United States"/>
    <s v="Central"/>
    <x v="18"/>
    <s v="Eagle Pass"/>
    <n v="78852"/>
    <x v="170"/>
    <d v="2015-06-26T00:00:00"/>
    <x v="1802"/>
    <n v="19"/>
    <n v="90.52"/>
    <n v="87222"/>
    <n v="4.67"/>
    <x v="1"/>
  </r>
  <r>
    <n v="1128"/>
    <s v="Kurt O'Connor"/>
    <x v="2"/>
    <n v="0.06"/>
    <n v="4.2"/>
    <n v="2.2599999999999998"/>
    <x v="1"/>
    <x v="1"/>
    <x v="2"/>
    <x v="7"/>
    <s v="Wrap Bag"/>
    <s v="Important Message Pads, 50 4-1/4 x 5-1/2 Forms per Pad"/>
    <n v="0.36"/>
    <s v="United States"/>
    <s v="Central"/>
    <x v="18"/>
    <s v="Edinburg"/>
    <n v="78539"/>
    <x v="170"/>
    <d v="2015-06-27T00:00:00"/>
    <x v="1803"/>
    <n v="13"/>
    <n v="55.97"/>
    <n v="87222"/>
    <n v="4.1400000000000006"/>
    <x v="1"/>
  </r>
  <r>
    <n v="2279"/>
    <s v="Lucille McGee"/>
    <x v="2"/>
    <n v="0.04"/>
    <n v="4.4800000000000004"/>
    <n v="2.5"/>
    <x v="2"/>
    <x v="2"/>
    <x v="2"/>
    <x v="15"/>
    <s v="Small Box"/>
    <s v="Ampad #10 Peel &amp; Seel® Holiday Envelopes"/>
    <n v="0.37"/>
    <s v="United States"/>
    <s v="East"/>
    <x v="28"/>
    <s v="Greensburg"/>
    <n v="15601"/>
    <x v="170"/>
    <d v="2015-06-26T00:00:00"/>
    <x v="1804"/>
    <n v="7"/>
    <n v="35.93"/>
    <n v="85949"/>
    <n v="4.4400000000000004"/>
    <x v="3"/>
  </r>
  <r>
    <n v="101"/>
    <s v="Claudia Boyle"/>
    <x v="4"/>
    <n v="0.1"/>
    <n v="19.98"/>
    <n v="4"/>
    <x v="1"/>
    <x v="1"/>
    <x v="1"/>
    <x v="1"/>
    <s v="Small Box"/>
    <s v="Belkin 105-Key Black Keyboard"/>
    <n v="0.68"/>
    <s v="United States"/>
    <s v="East"/>
    <x v="29"/>
    <s v="Biddeford"/>
    <n v="4005"/>
    <x v="170"/>
    <d v="2015-06-24T00:00:00"/>
    <x v="1805"/>
    <n v="16"/>
    <n v="303.58999999999997"/>
    <n v="88205"/>
    <n v="19.88"/>
    <x v="3"/>
  </r>
  <r>
    <n v="102"/>
    <s v="Caroline Johnston"/>
    <x v="4"/>
    <n v="0.1"/>
    <n v="19.98"/>
    <n v="4"/>
    <x v="1"/>
    <x v="1"/>
    <x v="1"/>
    <x v="1"/>
    <s v="Small Box"/>
    <s v="Belkin 105-Key Black Keyboard"/>
    <n v="0.68"/>
    <s v="United States"/>
    <s v="East"/>
    <x v="35"/>
    <s v="Boston"/>
    <n v="2129"/>
    <x v="170"/>
    <d v="2015-06-24T00:00:00"/>
    <x v="1806"/>
    <n v="65"/>
    <n v="1233.32"/>
    <n v="3397"/>
    <n v="19.88"/>
    <x v="3"/>
  </r>
  <r>
    <n v="102"/>
    <s v="Caroline Johnston"/>
    <x v="4"/>
    <n v="0.09"/>
    <n v="2.88"/>
    <n v="1.49"/>
    <x v="1"/>
    <x v="1"/>
    <x v="2"/>
    <x v="5"/>
    <s v="Small Box"/>
    <s v="Avery Durable Binders"/>
    <n v="0.36"/>
    <s v="United States"/>
    <s v="East"/>
    <x v="35"/>
    <s v="Boston"/>
    <n v="2129"/>
    <x v="170"/>
    <d v="2015-06-23T00:00:00"/>
    <x v="1807"/>
    <n v="17"/>
    <n v="47.31"/>
    <n v="3397"/>
    <n v="2.79"/>
    <x v="3"/>
  </r>
  <r>
    <n v="109"/>
    <s v="Tom McFarland"/>
    <x v="4"/>
    <n v="0.09"/>
    <n v="2.88"/>
    <n v="1.49"/>
    <x v="1"/>
    <x v="1"/>
    <x v="2"/>
    <x v="5"/>
    <s v="Small Box"/>
    <s v="Avery Durable Binders"/>
    <n v="0.36"/>
    <s v="United States"/>
    <s v="East"/>
    <x v="33"/>
    <s v="Lodi"/>
    <n v="7644"/>
    <x v="170"/>
    <d v="2015-06-23T00:00:00"/>
    <x v="1808"/>
    <n v="4"/>
    <n v="11.13"/>
    <n v="88205"/>
    <n v="2.79"/>
    <x v="3"/>
  </r>
  <r>
    <n v="522"/>
    <s v="Aaron Riggs"/>
    <x v="4"/>
    <n v="0.02"/>
    <n v="150.97999999999999"/>
    <n v="13.99"/>
    <x v="2"/>
    <x v="0"/>
    <x v="1"/>
    <x v="3"/>
    <s v="Medium Box"/>
    <s v="Canon MP41DH Printing Calculator"/>
    <n v="0.38"/>
    <s v="United States"/>
    <s v="West"/>
    <x v="14"/>
    <s v="Redmond"/>
    <n v="97756"/>
    <x v="170"/>
    <d v="2015-06-24T00:00:00"/>
    <x v="1809"/>
    <n v="3"/>
    <n v="480.37"/>
    <n v="89327"/>
    <n v="150.95999999999998"/>
    <x v="2"/>
  </r>
  <r>
    <n v="522"/>
    <s v="Aaron Riggs"/>
    <x v="4"/>
    <n v="0.1"/>
    <n v="5.43"/>
    <n v="0.95"/>
    <x v="1"/>
    <x v="0"/>
    <x v="2"/>
    <x v="7"/>
    <s v="Wrap Bag"/>
    <s v="Wirebound Message Book, 4 per Page"/>
    <n v="0.36"/>
    <s v="United States"/>
    <s v="West"/>
    <x v="14"/>
    <s v="Redmond"/>
    <n v="97756"/>
    <x v="170"/>
    <d v="2015-06-24T00:00:00"/>
    <x v="1810"/>
    <n v="1"/>
    <n v="5.76"/>
    <n v="89327"/>
    <n v="5.33"/>
    <x v="2"/>
  </r>
  <r>
    <n v="522"/>
    <s v="Aaron Riggs"/>
    <x v="4"/>
    <n v="0.01"/>
    <n v="179.29"/>
    <n v="29.21"/>
    <x v="0"/>
    <x v="0"/>
    <x v="0"/>
    <x v="0"/>
    <s v="Jumbo Box"/>
    <s v="Bevis Round Conference Table Top, X-Base"/>
    <n v="0.74"/>
    <s v="United States"/>
    <s v="West"/>
    <x v="14"/>
    <s v="Redmond"/>
    <n v="97756"/>
    <x v="170"/>
    <d v="2015-06-23T00:00:00"/>
    <x v="1811"/>
    <n v="21"/>
    <n v="3112.13"/>
    <n v="89327"/>
    <n v="179.28"/>
    <x v="2"/>
  </r>
  <r>
    <n v="445"/>
    <s v="Judy Barrett"/>
    <x v="1"/>
    <n v="0.09"/>
    <n v="200.98"/>
    <n v="55.96"/>
    <x v="0"/>
    <x v="0"/>
    <x v="0"/>
    <x v="10"/>
    <s v="Jumbo Box"/>
    <s v="O'Sullivan Living Dimensions 3-Shelf Bookcases"/>
    <n v="0.75"/>
    <s v="United States"/>
    <s v="Central"/>
    <x v="13"/>
    <s v="Norfolk"/>
    <n v="68701"/>
    <x v="171"/>
    <d v="2015-06-24T00:00:00"/>
    <x v="1812"/>
    <n v="9"/>
    <n v="1766.68"/>
    <n v="88084"/>
    <n v="200.89"/>
    <x v="1"/>
  </r>
  <r>
    <n v="445"/>
    <s v="Judy Barrett"/>
    <x v="1"/>
    <n v="0.09"/>
    <n v="2.78"/>
    <n v="0.97"/>
    <x v="1"/>
    <x v="0"/>
    <x v="2"/>
    <x v="2"/>
    <s v="Wrap Bag"/>
    <s v="Newell 333"/>
    <n v="0.59"/>
    <s v="United States"/>
    <s v="Central"/>
    <x v="13"/>
    <s v="Norfolk"/>
    <n v="68701"/>
    <x v="171"/>
    <d v="2015-06-24T00:00:00"/>
    <x v="1813"/>
    <n v="11"/>
    <n v="29.02"/>
    <n v="88084"/>
    <n v="2.69"/>
    <x v="1"/>
  </r>
  <r>
    <n v="2333"/>
    <s v="Megan Woods"/>
    <x v="1"/>
    <n v="0.06"/>
    <n v="180.98"/>
    <n v="26.2"/>
    <x v="0"/>
    <x v="0"/>
    <x v="0"/>
    <x v="9"/>
    <s v="Jumbo Drum"/>
    <s v="Global Ergonomic Managers Chair"/>
    <n v="0.59"/>
    <s v="United States"/>
    <s v="Central"/>
    <x v="30"/>
    <s v="Green Bay"/>
    <n v="54302"/>
    <x v="171"/>
    <d v="2015-06-24T00:00:00"/>
    <x v="1814"/>
    <n v="1"/>
    <n v="191.73"/>
    <n v="89611"/>
    <n v="180.92"/>
    <x v="1"/>
  </r>
  <r>
    <n v="1548"/>
    <s v="John Bray"/>
    <x v="2"/>
    <n v="0"/>
    <n v="599.99"/>
    <n v="24.49"/>
    <x v="1"/>
    <x v="3"/>
    <x v="1"/>
    <x v="4"/>
    <s v="Large Box"/>
    <s v="Canon Image Class D660 Copier"/>
    <n v="0.44"/>
    <s v="United States"/>
    <s v="Central"/>
    <x v="2"/>
    <s v="Richmond"/>
    <n v="47374"/>
    <x v="171"/>
    <d v="2015-06-25T00:00:00"/>
    <x v="1815"/>
    <n v="18"/>
    <n v="11015.82"/>
    <n v="88487"/>
    <n v="599.99"/>
    <x v="1"/>
  </r>
  <r>
    <n v="2215"/>
    <s v="Christopher High"/>
    <x v="2"/>
    <n v="7.0000000000000007E-2"/>
    <n v="3.28"/>
    <n v="3.97"/>
    <x v="1"/>
    <x v="3"/>
    <x v="2"/>
    <x v="2"/>
    <s v="Wrap Bag"/>
    <s v="Newell 337"/>
    <n v="0.56000000000000005"/>
    <s v="United States"/>
    <s v="East"/>
    <x v="27"/>
    <s v="Massillon"/>
    <n v="44646"/>
    <x v="171"/>
    <d v="2015-06-23T00:00:00"/>
    <x v="1816"/>
    <n v="4"/>
    <n v="14.76"/>
    <n v="90314"/>
    <n v="3.21"/>
    <x v="3"/>
  </r>
  <r>
    <n v="2216"/>
    <s v="Clara Kaplan"/>
    <x v="2"/>
    <n v="0.02"/>
    <n v="256.99"/>
    <n v="11.25"/>
    <x v="1"/>
    <x v="3"/>
    <x v="1"/>
    <x v="1"/>
    <s v="Small Box"/>
    <s v="Hayes Optima 56K V.90 Internal Voice Modem"/>
    <n v="0.51"/>
    <s v="United States"/>
    <s v="East"/>
    <x v="27"/>
    <s v="Medina"/>
    <n v="44256"/>
    <x v="171"/>
    <d v="2015-06-30T00:00:00"/>
    <x v="1817"/>
    <n v="3"/>
    <n v="808.44"/>
    <n v="90314"/>
    <n v="256.97000000000003"/>
    <x v="3"/>
  </r>
  <r>
    <n v="2216"/>
    <s v="Clara Kaplan"/>
    <x v="2"/>
    <n v="0.01"/>
    <n v="6.48"/>
    <n v="5.14"/>
    <x v="1"/>
    <x v="3"/>
    <x v="2"/>
    <x v="7"/>
    <s v="Small Box"/>
    <s v="Xerox 23"/>
    <n v="0.37"/>
    <s v="United States"/>
    <s v="East"/>
    <x v="27"/>
    <s v="Medina"/>
    <n v="44256"/>
    <x v="171"/>
    <d v="2015-06-25T00:00:00"/>
    <x v="1818"/>
    <n v="10"/>
    <n v="67.41"/>
    <n v="90314"/>
    <n v="6.4700000000000006"/>
    <x v="3"/>
  </r>
  <r>
    <n v="2352"/>
    <s v="Kerry Beach"/>
    <x v="3"/>
    <n v="0.09"/>
    <n v="71.37"/>
    <n v="69"/>
    <x v="1"/>
    <x v="2"/>
    <x v="0"/>
    <x v="0"/>
    <s v="Large Box"/>
    <s v="Lesro Sheffield Collection Coffee Table, End Table, Center Table, Corner Table"/>
    <n v="0.68"/>
    <s v="United States"/>
    <s v="East"/>
    <x v="36"/>
    <s v="Cumberland"/>
    <n v="21501"/>
    <x v="171"/>
    <d v="2015-06-24T00:00:00"/>
    <x v="1819"/>
    <n v="19"/>
    <n v="1302.98"/>
    <n v="86166"/>
    <n v="71.28"/>
    <x v="3"/>
  </r>
  <r>
    <n v="2044"/>
    <s v="Jay Simon"/>
    <x v="2"/>
    <n v="0.09"/>
    <n v="20.99"/>
    <n v="2.5"/>
    <x v="1"/>
    <x v="3"/>
    <x v="1"/>
    <x v="12"/>
    <s v="Wrap Bag"/>
    <s v="Accessory37"/>
    <n v="0.81"/>
    <s v="United States"/>
    <s v="South"/>
    <x v="1"/>
    <s v="Rogers"/>
    <n v="72756"/>
    <x v="172"/>
    <d v="2015-07-01T00:00:00"/>
    <x v="1820"/>
    <n v="6"/>
    <n v="100.11"/>
    <n v="88692"/>
    <n v="20.9"/>
    <x v="0"/>
  </r>
  <r>
    <n v="3325"/>
    <s v="Diane Barr"/>
    <x v="2"/>
    <n v="0"/>
    <n v="8.74"/>
    <n v="8.2899999999999991"/>
    <x v="1"/>
    <x v="1"/>
    <x v="2"/>
    <x v="15"/>
    <s v="Small Box"/>
    <s v="#10- 4 1/8&quot; x 9 1/2&quot; Recycled Envelopes"/>
    <n v="0.38"/>
    <s v="United States"/>
    <s v="West"/>
    <x v="14"/>
    <s v="Coos Bay"/>
    <n v="97420"/>
    <x v="172"/>
    <d v="2015-06-26T00:00:00"/>
    <x v="1821"/>
    <n v="14"/>
    <n v="131.62"/>
    <n v="90986"/>
    <n v="8.74"/>
    <x v="2"/>
  </r>
  <r>
    <n v="721"/>
    <s v="Melvin Duke"/>
    <x v="3"/>
    <n v="0.04"/>
    <n v="10.64"/>
    <n v="5.16"/>
    <x v="1"/>
    <x v="3"/>
    <x v="0"/>
    <x v="11"/>
    <s v="Small Box"/>
    <s v="Eldon Expressions Punched Metal &amp; Wood Desk Accessories, Pewter &amp; Cherry"/>
    <n v="0.56999999999999995"/>
    <s v="United States"/>
    <s v="Central"/>
    <x v="2"/>
    <s v="Frankfort"/>
    <n v="46041"/>
    <x v="172"/>
    <d v="2015-06-25T00:00:00"/>
    <x v="1822"/>
    <n v="6"/>
    <n v="66.900000000000006"/>
    <n v="91053"/>
    <n v="10.600000000000001"/>
    <x v="1"/>
  </r>
  <r>
    <n v="721"/>
    <s v="Melvin Duke"/>
    <x v="3"/>
    <n v="0.03"/>
    <n v="2.78"/>
    <n v="1.34"/>
    <x v="2"/>
    <x v="3"/>
    <x v="2"/>
    <x v="2"/>
    <s v="Wrap Bag"/>
    <s v="Prang Drawing Pencil Set"/>
    <n v="0.45"/>
    <s v="United States"/>
    <s v="Central"/>
    <x v="2"/>
    <s v="Frankfort"/>
    <n v="46041"/>
    <x v="172"/>
    <d v="2015-06-26T00:00:00"/>
    <x v="1823"/>
    <n v="15"/>
    <n v="43.13"/>
    <n v="91053"/>
    <n v="2.75"/>
    <x v="1"/>
  </r>
  <r>
    <n v="3084"/>
    <s v="Debbie Hsu"/>
    <x v="3"/>
    <n v="0.01"/>
    <n v="7.1"/>
    <n v="6.05"/>
    <x v="1"/>
    <x v="0"/>
    <x v="2"/>
    <x v="5"/>
    <s v="Small Box"/>
    <s v="Wilson Jones Hanging View Binder, White, 1&quot;"/>
    <n v="0.39"/>
    <s v="United States"/>
    <s v="West"/>
    <x v="4"/>
    <s v="Lacey"/>
    <n v="98503"/>
    <x v="172"/>
    <d v="2015-06-25T00:00:00"/>
    <x v="1824"/>
    <n v="18"/>
    <n v="133.19"/>
    <n v="89880"/>
    <n v="7.09"/>
    <x v="2"/>
  </r>
  <r>
    <n v="3084"/>
    <s v="Debbie Hsu"/>
    <x v="3"/>
    <n v="0.05"/>
    <n v="18.97"/>
    <n v="9.0299999999999994"/>
    <x v="1"/>
    <x v="0"/>
    <x v="2"/>
    <x v="7"/>
    <s v="Small Box"/>
    <s v="Computer Printout Paper with Letter-Trim Perforations"/>
    <n v="0.37"/>
    <s v="United States"/>
    <s v="West"/>
    <x v="4"/>
    <s v="Lacey"/>
    <n v="98503"/>
    <x v="172"/>
    <d v="2015-06-25T00:00:00"/>
    <x v="1825"/>
    <n v="5"/>
    <n v="97.33"/>
    <n v="89880"/>
    <n v="18.919999999999998"/>
    <x v="2"/>
  </r>
  <r>
    <n v="1416"/>
    <s v="Betsy Gibson"/>
    <x v="1"/>
    <n v="0.04"/>
    <n v="46.89"/>
    <n v="5.0999999999999996"/>
    <x v="1"/>
    <x v="0"/>
    <x v="2"/>
    <x v="8"/>
    <s v="Medium Box"/>
    <s v="Bionaire Personal Warm Mist Humidifier/Vaporizer"/>
    <n v="0.46"/>
    <s v="United States"/>
    <s v="Central"/>
    <x v="2"/>
    <s v="Indianapolis"/>
    <n v="46203"/>
    <x v="173"/>
    <d v="2015-06-27T00:00:00"/>
    <x v="1826"/>
    <n v="4"/>
    <n v="182.61"/>
    <n v="90540"/>
    <n v="46.85"/>
    <x v="1"/>
  </r>
  <r>
    <n v="1551"/>
    <s v="Laurence Flowers"/>
    <x v="2"/>
    <n v="7.0000000000000007E-2"/>
    <n v="17.7"/>
    <n v="9.4700000000000006"/>
    <x v="1"/>
    <x v="1"/>
    <x v="2"/>
    <x v="6"/>
    <s v="Small Box"/>
    <s v="Portfile® Personal File Boxes"/>
    <n v="0.59"/>
    <s v="United States"/>
    <s v="South"/>
    <x v="0"/>
    <s v="Biloxi"/>
    <n v="39530"/>
    <x v="173"/>
    <d v="2015-07-01T00:00:00"/>
    <x v="1827"/>
    <n v="18"/>
    <n v="300.67"/>
    <n v="87488"/>
    <n v="17.63"/>
    <x v="0"/>
  </r>
  <r>
    <n v="3128"/>
    <s v="Cathy Burgess"/>
    <x v="2"/>
    <n v="0.08"/>
    <n v="3.69"/>
    <n v="2.5"/>
    <x v="1"/>
    <x v="0"/>
    <x v="2"/>
    <x v="15"/>
    <s v="Small Box"/>
    <s v="Colored Envelopes"/>
    <n v="0.39"/>
    <s v="United States"/>
    <s v="South"/>
    <x v="17"/>
    <s v="Shreveport"/>
    <n v="71109"/>
    <x v="173"/>
    <d v="2015-06-30T00:00:00"/>
    <x v="1828"/>
    <n v="9"/>
    <n v="31.98"/>
    <n v="89810"/>
    <n v="3.61"/>
    <x v="0"/>
  </r>
  <r>
    <n v="3176"/>
    <s v="Jackie McCullough"/>
    <x v="2"/>
    <n v="0.02"/>
    <n v="58.14"/>
    <n v="36.61"/>
    <x v="0"/>
    <x v="1"/>
    <x v="0"/>
    <x v="10"/>
    <s v="Jumbo Box"/>
    <s v="O'Sullivan 3-Shelf Heavy-Duty Bookcases"/>
    <n v="0.61"/>
    <s v="United States"/>
    <s v="South"/>
    <x v="12"/>
    <s v="Jacksonville"/>
    <n v="32216"/>
    <x v="173"/>
    <d v="2015-07-01T00:00:00"/>
    <x v="1829"/>
    <n v="22"/>
    <n v="1358.02"/>
    <n v="90821"/>
    <n v="58.12"/>
    <x v="0"/>
  </r>
  <r>
    <n v="3176"/>
    <s v="Jackie McCullough"/>
    <x v="2"/>
    <n v="0.03"/>
    <n v="15.57"/>
    <n v="1.39"/>
    <x v="1"/>
    <x v="1"/>
    <x v="2"/>
    <x v="15"/>
    <s v="Small Box"/>
    <s v="Park Ridge™ Embossed Executive Business Envelopes"/>
    <n v="0.38"/>
    <s v="United States"/>
    <s v="South"/>
    <x v="12"/>
    <s v="Jacksonville"/>
    <n v="32216"/>
    <x v="173"/>
    <d v="2015-07-01T00:00:00"/>
    <x v="1830"/>
    <n v="22"/>
    <n v="358.84"/>
    <n v="90821"/>
    <n v="15.540000000000001"/>
    <x v="0"/>
  </r>
  <r>
    <n v="447"/>
    <s v="Valerie Moon"/>
    <x v="3"/>
    <n v="0.04"/>
    <n v="130.97999999999999"/>
    <n v="30"/>
    <x v="0"/>
    <x v="3"/>
    <x v="0"/>
    <x v="9"/>
    <s v="Jumbo Drum"/>
    <s v="Office Star - Contemporary Task Swivel chair with 2-way adjustable arms, Plum"/>
    <n v="0.78"/>
    <s v="United States"/>
    <s v="Central"/>
    <x v="7"/>
    <s v="Roseville"/>
    <n v="55113"/>
    <x v="173"/>
    <d v="2015-06-28T00:00:00"/>
    <x v="1831"/>
    <n v="1"/>
    <n v="159.51"/>
    <n v="90449"/>
    <n v="130.94"/>
    <x v="1"/>
  </r>
  <r>
    <n v="447"/>
    <s v="Valerie Moon"/>
    <x v="3"/>
    <n v="0.05"/>
    <n v="200.99"/>
    <n v="4.2"/>
    <x v="1"/>
    <x v="3"/>
    <x v="1"/>
    <x v="12"/>
    <s v="Small Box"/>
    <s v="2160i"/>
    <n v="0.59"/>
    <s v="United States"/>
    <s v="Central"/>
    <x v="7"/>
    <s v="Roseville"/>
    <n v="55113"/>
    <x v="173"/>
    <d v="2015-06-25T00:00:00"/>
    <x v="1832"/>
    <n v="11"/>
    <n v="1838.85"/>
    <n v="90449"/>
    <n v="200.94"/>
    <x v="1"/>
  </r>
  <r>
    <n v="1419"/>
    <s v="Brooke Lancaster"/>
    <x v="3"/>
    <n v="0.01"/>
    <n v="124.49"/>
    <n v="51.94"/>
    <x v="0"/>
    <x v="0"/>
    <x v="0"/>
    <x v="0"/>
    <s v="Jumbo Box"/>
    <s v="Bevis 36 x 72 Conference Tables"/>
    <n v="0.63"/>
    <s v="United States"/>
    <s v="Central"/>
    <x v="2"/>
    <s v="Lafayette"/>
    <n v="47905"/>
    <x v="173"/>
    <d v="2015-06-26T00:00:00"/>
    <x v="1833"/>
    <n v="18"/>
    <n v="2376.12"/>
    <n v="90540"/>
    <n v="124.47999999999999"/>
    <x v="1"/>
  </r>
  <r>
    <n v="1442"/>
    <s v="Rodney Field"/>
    <x v="3"/>
    <n v="0.04"/>
    <n v="177.98"/>
    <n v="0.99"/>
    <x v="1"/>
    <x v="3"/>
    <x v="2"/>
    <x v="8"/>
    <s v="Small Box"/>
    <s v="Kensington 7 Outlet MasterPiece Power Center"/>
    <n v="0.56000000000000005"/>
    <s v="United States"/>
    <s v="Central"/>
    <x v="6"/>
    <s v="Springfield"/>
    <n v="65807"/>
    <x v="173"/>
    <d v="2015-06-27T00:00:00"/>
    <x v="1834"/>
    <n v="15"/>
    <n v="2767.95"/>
    <n v="89076"/>
    <n v="177.94"/>
    <x v="1"/>
  </r>
  <r>
    <n v="2903"/>
    <s v="Frances Powers"/>
    <x v="3"/>
    <n v="0.06"/>
    <n v="70.89"/>
    <n v="89.3"/>
    <x v="0"/>
    <x v="0"/>
    <x v="0"/>
    <x v="0"/>
    <s v="Jumbo Box"/>
    <s v="KI Conference Tables"/>
    <n v="0.72"/>
    <s v="United States"/>
    <s v="East"/>
    <x v="27"/>
    <s v="Reynoldsburg"/>
    <n v="43068"/>
    <x v="173"/>
    <d v="2015-06-25T00:00:00"/>
    <x v="1835"/>
    <n v="6"/>
    <n v="364.26"/>
    <n v="87374"/>
    <n v="70.83"/>
    <x v="3"/>
  </r>
  <r>
    <n v="3261"/>
    <s v="Steven Long"/>
    <x v="3"/>
    <n v="7.0000000000000007E-2"/>
    <n v="105.34"/>
    <n v="24.49"/>
    <x v="2"/>
    <x v="1"/>
    <x v="0"/>
    <x v="11"/>
    <s v="Large Box"/>
    <s v="Deflect-o DuraMat Antistatic Studded Beveled Mat for Medium Pile Carpeting"/>
    <n v="0.61"/>
    <s v="United States"/>
    <s v="Central"/>
    <x v="25"/>
    <s v="Adrian"/>
    <n v="49221"/>
    <x v="173"/>
    <d v="2015-06-26T00:00:00"/>
    <x v="1836"/>
    <n v="10"/>
    <n v="1029.96"/>
    <n v="90296"/>
    <n v="105.27000000000001"/>
    <x v="1"/>
  </r>
  <r>
    <n v="2197"/>
    <s v="Karen O'Donnell"/>
    <x v="0"/>
    <n v="0.08"/>
    <n v="100.97"/>
    <n v="7.18"/>
    <x v="1"/>
    <x v="0"/>
    <x v="1"/>
    <x v="1"/>
    <s v="Small Box"/>
    <s v="Gyration Ultra Cordless Optical Suite"/>
    <n v="0.46"/>
    <s v="United States"/>
    <s v="East"/>
    <x v="11"/>
    <s v="Levittown"/>
    <n v="11756"/>
    <x v="174"/>
    <d v="2015-06-27T00:00:00"/>
    <x v="1837"/>
    <n v="7"/>
    <n v="650.25"/>
    <n v="89176"/>
    <n v="100.89"/>
    <x v="3"/>
  </r>
  <r>
    <n v="2197"/>
    <s v="Karen O'Donnell"/>
    <x v="0"/>
    <n v="0"/>
    <n v="13.4"/>
    <n v="4.95"/>
    <x v="1"/>
    <x v="0"/>
    <x v="0"/>
    <x v="11"/>
    <s v="Small Pack"/>
    <s v="Electrix 20W Halogen Replacement Bulb for Zoom-In Desk Lamp"/>
    <n v="0.37"/>
    <s v="United States"/>
    <s v="East"/>
    <x v="11"/>
    <s v="Levittown"/>
    <n v="11756"/>
    <x v="174"/>
    <d v="2015-06-27T00:00:00"/>
    <x v="1838"/>
    <n v="19"/>
    <n v="272.12"/>
    <n v="89176"/>
    <n v="13.4"/>
    <x v="3"/>
  </r>
  <r>
    <n v="2062"/>
    <s v="Alfred Singh"/>
    <x v="2"/>
    <n v="0.04"/>
    <n v="291.73"/>
    <n v="48.8"/>
    <x v="0"/>
    <x v="3"/>
    <x v="0"/>
    <x v="9"/>
    <s v="Jumbo Drum"/>
    <s v="Hon 4070 Series Pagoda™ Armless Upholstered Stacking Chairs"/>
    <n v="0.56000000000000005"/>
    <s v="United States"/>
    <s v="South"/>
    <x v="21"/>
    <s v="Mechanicsville"/>
    <n v="23111"/>
    <x v="174"/>
    <d v="2015-06-30T00:00:00"/>
    <x v="1839"/>
    <n v="22"/>
    <n v="6676.61"/>
    <n v="87148"/>
    <n v="291.69"/>
    <x v="0"/>
  </r>
  <r>
    <n v="2587"/>
    <s v="Eugene H Walsh"/>
    <x v="3"/>
    <n v="0.02"/>
    <n v="22.72"/>
    <n v="8.99"/>
    <x v="1"/>
    <x v="2"/>
    <x v="0"/>
    <x v="11"/>
    <s v="Small Pack"/>
    <s v="Executive Impressions 14&quot; Two-Color Numerals Wall Clock"/>
    <n v="0.44"/>
    <s v="United States"/>
    <s v="Central"/>
    <x v="30"/>
    <s v="Manitowoc"/>
    <n v="54220"/>
    <x v="174"/>
    <d v="2015-06-26T00:00:00"/>
    <x v="1840"/>
    <n v="12"/>
    <n v="289.88"/>
    <n v="91167"/>
    <n v="22.7"/>
    <x v="1"/>
  </r>
  <r>
    <n v="1380"/>
    <s v="Jeanne Walker"/>
    <x v="2"/>
    <n v="0.05"/>
    <n v="2.89"/>
    <n v="0.5"/>
    <x v="1"/>
    <x v="2"/>
    <x v="2"/>
    <x v="13"/>
    <s v="Small Box"/>
    <s v="Avery 498"/>
    <n v="0.38"/>
    <s v="United States"/>
    <s v="East"/>
    <x v="47"/>
    <s v="Portsmouth"/>
    <n v="3801"/>
    <x v="175"/>
    <d v="2015-07-03T00:00:00"/>
    <x v="1841"/>
    <n v="9"/>
    <n v="26.18"/>
    <n v="88213"/>
    <n v="2.8400000000000003"/>
    <x v="3"/>
  </r>
  <r>
    <n v="936"/>
    <s v="Robyn Garner"/>
    <x v="3"/>
    <n v="0.05"/>
    <n v="5.98"/>
    <n v="5.46"/>
    <x v="1"/>
    <x v="3"/>
    <x v="2"/>
    <x v="7"/>
    <s v="Small Box"/>
    <s v="Xerox 1983"/>
    <n v="0.36"/>
    <s v="United States"/>
    <s v="West"/>
    <x v="8"/>
    <s v="Redlands"/>
    <n v="92374"/>
    <x v="175"/>
    <d v="2015-06-27T00:00:00"/>
    <x v="1842"/>
    <n v="17"/>
    <n v="104.95"/>
    <n v="90589"/>
    <n v="5.9300000000000006"/>
    <x v="2"/>
  </r>
  <r>
    <n v="937"/>
    <s v="Kelly Shaw"/>
    <x v="3"/>
    <n v="0.01"/>
    <n v="65.989999999999995"/>
    <n v="3.99"/>
    <x v="1"/>
    <x v="3"/>
    <x v="1"/>
    <x v="12"/>
    <s v="Small Box"/>
    <s v="StarTAC 7760"/>
    <n v="0.59"/>
    <s v="United States"/>
    <s v="West"/>
    <x v="8"/>
    <s v="Redondo Beach"/>
    <n v="90278"/>
    <x v="175"/>
    <d v="2015-06-28T00:00:00"/>
    <x v="1843"/>
    <n v="3"/>
    <n v="166.59"/>
    <n v="90589"/>
    <n v="65.97999999999999"/>
    <x v="2"/>
  </r>
  <r>
    <n v="2617"/>
    <s v="Gerald Crabtree"/>
    <x v="3"/>
    <n v="0.1"/>
    <n v="3.25"/>
    <n v="49"/>
    <x v="1"/>
    <x v="3"/>
    <x v="2"/>
    <x v="8"/>
    <s v="Large Box"/>
    <s v="Bravo II™ Megaboss® 12-Amp Hard Body Upright, Replacement Belts, 2 Belts per Pack"/>
    <n v="0.56000000000000005"/>
    <s v="United States"/>
    <s v="Central"/>
    <x v="46"/>
    <s v="Aberdeen"/>
    <n v="57401"/>
    <x v="175"/>
    <d v="2015-06-28T00:00:00"/>
    <x v="1844"/>
    <n v="6"/>
    <n v="40.69"/>
    <n v="91496"/>
    <n v="3.15"/>
    <x v="1"/>
  </r>
  <r>
    <n v="2987"/>
    <s v="Natalie Watts"/>
    <x v="0"/>
    <n v="0.09"/>
    <n v="100.98"/>
    <n v="35.840000000000003"/>
    <x v="0"/>
    <x v="2"/>
    <x v="0"/>
    <x v="10"/>
    <s v="Jumbo Box"/>
    <s v="Bush Westfield Collection Bookcases, Fully Assembled"/>
    <n v="0.62"/>
    <s v="United States"/>
    <s v="Central"/>
    <x v="20"/>
    <s v="West Des Moines"/>
    <n v="50265"/>
    <x v="176"/>
    <d v="2015-06-28T00:00:00"/>
    <x v="1845"/>
    <n v="17"/>
    <n v="1700.38"/>
    <n v="91180"/>
    <n v="100.89"/>
    <x v="1"/>
  </r>
  <r>
    <n v="2987"/>
    <s v="Natalie Watts"/>
    <x v="0"/>
    <n v="0.1"/>
    <n v="5.78"/>
    <n v="7.96"/>
    <x v="1"/>
    <x v="2"/>
    <x v="2"/>
    <x v="7"/>
    <s v="Small Box"/>
    <s v="Xerox 196"/>
    <n v="0.36"/>
    <s v="United States"/>
    <s v="Central"/>
    <x v="20"/>
    <s v="West Des Moines"/>
    <n v="50265"/>
    <x v="176"/>
    <d v="2015-06-28T00:00:00"/>
    <x v="1846"/>
    <n v="6"/>
    <n v="35.96"/>
    <n v="91180"/>
    <n v="5.6800000000000006"/>
    <x v="1"/>
  </r>
  <r>
    <n v="3209"/>
    <s v="Elsie Floyd"/>
    <x v="0"/>
    <n v="0.03"/>
    <n v="4.9800000000000004"/>
    <n v="4.62"/>
    <x v="2"/>
    <x v="3"/>
    <x v="1"/>
    <x v="1"/>
    <s v="Small Pack"/>
    <s v="Imation 3.5&quot;, DISKETTE 44766 HGHLD3.52HD/FM, 10/Pack"/>
    <n v="0.64"/>
    <s v="United States"/>
    <s v="West"/>
    <x v="8"/>
    <s v="Beverly Hills"/>
    <n v="90210"/>
    <x v="176"/>
    <d v="2015-06-29T00:00:00"/>
    <x v="1847"/>
    <n v="8"/>
    <n v="44.24"/>
    <n v="90739"/>
    <n v="4.95"/>
    <x v="2"/>
  </r>
  <r>
    <n v="1357"/>
    <s v="Marguerite Yu"/>
    <x v="1"/>
    <n v="7.0000000000000007E-2"/>
    <n v="119.99"/>
    <n v="16.8"/>
    <x v="0"/>
    <x v="2"/>
    <x v="1"/>
    <x v="3"/>
    <s v="Jumbo Box"/>
    <s v="Epson C62 Color Inkjet Printer"/>
    <n v="0.35"/>
    <s v="United States"/>
    <s v="Central"/>
    <x v="18"/>
    <s v="Weslaco"/>
    <n v="78596"/>
    <x v="176"/>
    <d v="2015-06-30T00:00:00"/>
    <x v="1848"/>
    <n v="15"/>
    <n v="1748.69"/>
    <n v="88185"/>
    <n v="119.92"/>
    <x v="1"/>
  </r>
  <r>
    <n v="1733"/>
    <s v="Nina Horne Kelly"/>
    <x v="1"/>
    <n v="0.02"/>
    <n v="30.98"/>
    <n v="17.079999999999998"/>
    <x v="1"/>
    <x v="0"/>
    <x v="2"/>
    <x v="7"/>
    <s v="Small Box"/>
    <s v="Xerox 197"/>
    <n v="0.4"/>
    <s v="United States"/>
    <s v="East"/>
    <x v="31"/>
    <s v="Washington"/>
    <n v="20012"/>
    <x v="176"/>
    <d v="2015-06-29T00:00:00"/>
    <x v="1849"/>
    <n v="13"/>
    <n v="438.25"/>
    <n v="59937"/>
    <n v="30.96"/>
    <x v="3"/>
  </r>
  <r>
    <n v="1735"/>
    <s v="Eric West"/>
    <x v="1"/>
    <n v="0.02"/>
    <n v="30.98"/>
    <n v="17.079999999999998"/>
    <x v="1"/>
    <x v="0"/>
    <x v="2"/>
    <x v="7"/>
    <s v="Small Box"/>
    <s v="Xerox 197"/>
    <n v="0.4"/>
    <s v="United States"/>
    <s v="East"/>
    <x v="11"/>
    <s v="Hempstead"/>
    <n v="11550"/>
    <x v="176"/>
    <d v="2015-06-29T00:00:00"/>
    <x v="1850"/>
    <n v="3"/>
    <n v="101.13"/>
    <n v="88444"/>
    <n v="30.96"/>
    <x v="3"/>
  </r>
  <r>
    <n v="1191"/>
    <s v="John Morse"/>
    <x v="2"/>
    <n v="0.03"/>
    <n v="28.53"/>
    <n v="1.49"/>
    <x v="1"/>
    <x v="0"/>
    <x v="2"/>
    <x v="5"/>
    <s v="Small Box"/>
    <s v="Lock-Up Easel 'Spel-Binder'"/>
    <n v="0.38"/>
    <s v="United States"/>
    <s v="East"/>
    <x v="22"/>
    <s v="New Britain"/>
    <n v="6050"/>
    <x v="176"/>
    <d v="2015-07-01T00:00:00"/>
    <x v="1851"/>
    <n v="3"/>
    <n v="88.84"/>
    <n v="87587"/>
    <n v="28.5"/>
    <x v="3"/>
  </r>
  <r>
    <n v="1193"/>
    <s v="Louis Parrish"/>
    <x v="2"/>
    <n v="0.09"/>
    <n v="49.99"/>
    <n v="19.989999999999998"/>
    <x v="1"/>
    <x v="0"/>
    <x v="1"/>
    <x v="1"/>
    <s v="Small Box"/>
    <s v="Zoom V.92 USB External Faxmodem"/>
    <n v="0.41"/>
    <s v="United States"/>
    <s v="East"/>
    <x v="31"/>
    <s v="Washington"/>
    <n v="20016"/>
    <x v="176"/>
    <d v="2015-06-30T00:00:00"/>
    <x v="1852"/>
    <n v="48"/>
    <n v="2373.3200000000002"/>
    <n v="11206"/>
    <n v="49.9"/>
    <x v="3"/>
  </r>
  <r>
    <n v="1193"/>
    <s v="Louis Parrish"/>
    <x v="2"/>
    <n v="0.03"/>
    <n v="28.53"/>
    <n v="1.49"/>
    <x v="1"/>
    <x v="0"/>
    <x v="2"/>
    <x v="5"/>
    <s v="Small Box"/>
    <s v="Lock-Up Easel 'Spel-Binder'"/>
    <n v="0.38"/>
    <s v="United States"/>
    <s v="East"/>
    <x v="31"/>
    <s v="Washington"/>
    <n v="20016"/>
    <x v="176"/>
    <d v="2015-07-01T00:00:00"/>
    <x v="1853"/>
    <n v="11"/>
    <n v="325.73"/>
    <n v="11206"/>
    <n v="28.5"/>
    <x v="3"/>
  </r>
  <r>
    <n v="1203"/>
    <s v="Judy Merritt"/>
    <x v="2"/>
    <n v="0.09"/>
    <n v="49.99"/>
    <n v="19.989999999999998"/>
    <x v="1"/>
    <x v="0"/>
    <x v="1"/>
    <x v="1"/>
    <s v="Small Box"/>
    <s v="Zoom V.92 USB External Faxmodem"/>
    <n v="0.41"/>
    <s v="United States"/>
    <s v="East"/>
    <x v="40"/>
    <s v="Cranston"/>
    <n v="2920"/>
    <x v="176"/>
    <d v="2015-06-30T00:00:00"/>
    <x v="1854"/>
    <n v="12"/>
    <n v="593.33000000000004"/>
    <n v="87587"/>
    <n v="49.9"/>
    <x v="3"/>
  </r>
  <r>
    <n v="2801"/>
    <s v="Jimmy Wang"/>
    <x v="2"/>
    <n v="0"/>
    <n v="17.52"/>
    <n v="8.17"/>
    <x v="1"/>
    <x v="2"/>
    <x v="2"/>
    <x v="8"/>
    <s v="Medium Box"/>
    <s v="Bionaire 99.97% HEPA Air Cleaner"/>
    <n v="0.5"/>
    <s v="United States"/>
    <s v="West"/>
    <x v="41"/>
    <s v="Chandler"/>
    <n v="85224"/>
    <x v="176"/>
    <d v="2015-07-03T00:00:00"/>
    <x v="1855"/>
    <n v="15"/>
    <n v="284.33999999999997"/>
    <n v="91049"/>
    <n v="17.52"/>
    <x v="2"/>
  </r>
  <r>
    <n v="3226"/>
    <s v="Arthur Gold"/>
    <x v="4"/>
    <n v="0.06"/>
    <n v="22.24"/>
    <n v="1.99"/>
    <x v="1"/>
    <x v="0"/>
    <x v="1"/>
    <x v="1"/>
    <s v="Small Pack"/>
    <s v="Verbatim DVD-R, 3.95GB, SR, Mitsubishi Branded, Jewel"/>
    <n v="0.43"/>
    <s v="United States"/>
    <s v="South"/>
    <x v="34"/>
    <s v="Hendersonville"/>
    <n v="37075"/>
    <x v="176"/>
    <d v="2015-06-30T00:00:00"/>
    <x v="1856"/>
    <n v="12"/>
    <n v="255.88"/>
    <n v="86509"/>
    <n v="22.18"/>
    <x v="0"/>
  </r>
  <r>
    <n v="2448"/>
    <s v="Melanie Morrow"/>
    <x v="1"/>
    <n v="0.09"/>
    <n v="6.48"/>
    <n v="7.03"/>
    <x v="1"/>
    <x v="1"/>
    <x v="2"/>
    <x v="7"/>
    <s v="Small Box"/>
    <s v="Xerox 214"/>
    <n v="0.37"/>
    <s v="United States"/>
    <s v="Central"/>
    <x v="7"/>
    <s v="Edina"/>
    <n v="55410"/>
    <x v="177"/>
    <d v="2015-07-01T00:00:00"/>
    <x v="1857"/>
    <n v="16"/>
    <n v="96.96"/>
    <n v="87790"/>
    <n v="6.3900000000000006"/>
    <x v="1"/>
  </r>
  <r>
    <n v="3374"/>
    <s v="Jamie Ward"/>
    <x v="1"/>
    <n v="0.05"/>
    <n v="73.98"/>
    <n v="12.14"/>
    <x v="1"/>
    <x v="2"/>
    <x v="1"/>
    <x v="1"/>
    <s v="Small Box"/>
    <s v="Keytronic 105-Key Spanish Keyboard"/>
    <n v="0.67"/>
    <s v="United States"/>
    <s v="East"/>
    <x v="36"/>
    <s v="Odenton"/>
    <n v="21113"/>
    <x v="177"/>
    <d v="2015-06-30T00:00:00"/>
    <x v="1858"/>
    <n v="8"/>
    <n v="600.4"/>
    <n v="87474"/>
    <n v="73.930000000000007"/>
    <x v="3"/>
  </r>
  <r>
    <n v="3374"/>
    <s v="Jamie Ward"/>
    <x v="1"/>
    <n v="0"/>
    <n v="5.98"/>
    <n v="7.15"/>
    <x v="1"/>
    <x v="2"/>
    <x v="2"/>
    <x v="7"/>
    <s v="Small Box"/>
    <s v="Universal Premium White Copier/Laser Paper (20Lb. and 87 Bright)"/>
    <n v="0.36"/>
    <s v="United States"/>
    <s v="East"/>
    <x v="36"/>
    <s v="Odenton"/>
    <n v="21113"/>
    <x v="177"/>
    <d v="2015-07-01T00:00:00"/>
    <x v="1859"/>
    <n v="5"/>
    <n v="34.25"/>
    <n v="87474"/>
    <n v="5.98"/>
    <x v="3"/>
  </r>
  <r>
    <n v="3374"/>
    <s v="Jamie Ward"/>
    <x v="1"/>
    <n v="0.09"/>
    <n v="3.57"/>
    <n v="4.17"/>
    <x v="1"/>
    <x v="2"/>
    <x v="2"/>
    <x v="2"/>
    <s v="Small Pack"/>
    <s v="Barrel Sharpener"/>
    <n v="0.59"/>
    <s v="United States"/>
    <s v="East"/>
    <x v="36"/>
    <s v="Odenton"/>
    <n v="21113"/>
    <x v="177"/>
    <d v="2015-07-01T00:00:00"/>
    <x v="1860"/>
    <n v="9"/>
    <n v="31.45"/>
    <n v="87474"/>
    <n v="3.48"/>
    <x v="3"/>
  </r>
  <r>
    <n v="1502"/>
    <s v="Renee Huang"/>
    <x v="2"/>
    <n v="0.08"/>
    <n v="5.84"/>
    <n v="1"/>
    <x v="2"/>
    <x v="0"/>
    <x v="2"/>
    <x v="2"/>
    <s v="Wrap Bag"/>
    <s v="Quartet Omega® Colored Chalk, 12/Pack"/>
    <n v="0.38"/>
    <s v="United States"/>
    <s v="South"/>
    <x v="12"/>
    <s v="Coral Springs"/>
    <n v="33065"/>
    <x v="177"/>
    <d v="2015-07-03T00:00:00"/>
    <x v="1861"/>
    <n v="11"/>
    <n v="61.39"/>
    <n v="89194"/>
    <n v="5.76"/>
    <x v="0"/>
  </r>
  <r>
    <n v="1502"/>
    <s v="Renee Huang"/>
    <x v="2"/>
    <n v="0"/>
    <n v="205.99"/>
    <n v="8.99"/>
    <x v="1"/>
    <x v="0"/>
    <x v="1"/>
    <x v="12"/>
    <s v="Small Box"/>
    <s v="StarTAC 8000"/>
    <n v="0.6"/>
    <s v="United States"/>
    <s v="South"/>
    <x v="12"/>
    <s v="Coral Springs"/>
    <n v="33065"/>
    <x v="177"/>
    <d v="2015-07-02T00:00:00"/>
    <x v="1862"/>
    <n v="13"/>
    <n v="2435.52"/>
    <n v="89194"/>
    <n v="205.99"/>
    <x v="0"/>
  </r>
  <r>
    <n v="1109"/>
    <s v="Dennis Welch"/>
    <x v="4"/>
    <n v="0.08"/>
    <n v="8.3699999999999992"/>
    <n v="10.16"/>
    <x v="1"/>
    <x v="1"/>
    <x v="0"/>
    <x v="11"/>
    <s v="Large Box"/>
    <s v="Westinghouse Clip-On Gooseneck Lamps"/>
    <n v="0.59"/>
    <s v="United States"/>
    <s v="Central"/>
    <x v="18"/>
    <s v="Laredo"/>
    <n v="78041"/>
    <x v="177"/>
    <d v="2015-06-29T00:00:00"/>
    <x v="1863"/>
    <n v="13"/>
    <n v="108.99"/>
    <n v="86410"/>
    <n v="8.2899999999999991"/>
    <x v="1"/>
  </r>
  <r>
    <n v="1183"/>
    <s v="Becky O'Brien"/>
    <x v="3"/>
    <n v="0.04"/>
    <n v="35.99"/>
    <n v="3.3"/>
    <x v="1"/>
    <x v="2"/>
    <x v="1"/>
    <x v="12"/>
    <s v="Small Pack"/>
    <s v="Accessory9"/>
    <n v="0.39"/>
    <s v="United States"/>
    <s v="West"/>
    <x v="15"/>
    <s v="Springville"/>
    <n v="84663"/>
    <x v="177"/>
    <d v="2015-06-29T00:00:00"/>
    <x v="1864"/>
    <n v="9"/>
    <n v="266.95"/>
    <n v="86914"/>
    <n v="35.950000000000003"/>
    <x v="2"/>
  </r>
  <r>
    <n v="699"/>
    <s v="Jenny Gold"/>
    <x v="1"/>
    <n v="0.01"/>
    <n v="7.89"/>
    <n v="2.82"/>
    <x v="1"/>
    <x v="1"/>
    <x v="2"/>
    <x v="14"/>
    <s v="Wrap Bag"/>
    <s v="Staples Vinyl Coated Paper Clips, 800/Box"/>
    <n v="0.4"/>
    <s v="United States"/>
    <s v="West"/>
    <x v="8"/>
    <s v="Los Angeles"/>
    <n v="90041"/>
    <x v="178"/>
    <d v="2015-07-01T00:00:00"/>
    <x v="1865"/>
    <n v="32"/>
    <n v="274.26"/>
    <n v="36647"/>
    <n v="7.88"/>
    <x v="2"/>
  </r>
  <r>
    <n v="699"/>
    <s v="Jenny Gold"/>
    <x v="1"/>
    <n v="0.09"/>
    <n v="3.68"/>
    <n v="1.32"/>
    <x v="1"/>
    <x v="1"/>
    <x v="2"/>
    <x v="16"/>
    <s v="Wrap Bag"/>
    <s v="*Staples* vLetter Openers, 2/Pack"/>
    <n v="0.83"/>
    <s v="United States"/>
    <s v="West"/>
    <x v="8"/>
    <s v="Los Angeles"/>
    <n v="90041"/>
    <x v="178"/>
    <d v="2015-07-01T00:00:00"/>
    <x v="1866"/>
    <n v="24"/>
    <n v="83.16"/>
    <n v="36647"/>
    <n v="3.5900000000000003"/>
    <x v="2"/>
  </r>
  <r>
    <n v="699"/>
    <s v="Jenny Gold"/>
    <x v="1"/>
    <n v="0.1"/>
    <n v="9.7100000000000009"/>
    <n v="9.4499999999999993"/>
    <x v="1"/>
    <x v="1"/>
    <x v="2"/>
    <x v="6"/>
    <s v="Small Box"/>
    <s v="Filing/Storage Totes and Swivel Casters"/>
    <n v="0.6"/>
    <s v="United States"/>
    <s v="West"/>
    <x v="8"/>
    <s v="Los Angeles"/>
    <n v="90041"/>
    <x v="178"/>
    <d v="2015-07-03T00:00:00"/>
    <x v="1867"/>
    <n v="27"/>
    <n v="261.93"/>
    <n v="36647"/>
    <n v="9.6100000000000012"/>
    <x v="2"/>
  </r>
  <r>
    <n v="702"/>
    <s v="Kelly O'Connor"/>
    <x v="1"/>
    <n v="0.01"/>
    <n v="7.89"/>
    <n v="2.82"/>
    <x v="1"/>
    <x v="1"/>
    <x v="2"/>
    <x v="14"/>
    <s v="Wrap Bag"/>
    <s v="Staples Vinyl Coated Paper Clips, 800/Box"/>
    <n v="0.4"/>
    <s v="United States"/>
    <s v="West"/>
    <x v="8"/>
    <s v="Santa Rosa"/>
    <n v="95404"/>
    <x v="178"/>
    <d v="2015-07-01T00:00:00"/>
    <x v="1868"/>
    <n v="8"/>
    <n v="68.56"/>
    <n v="87979"/>
    <n v="7.88"/>
    <x v="2"/>
  </r>
  <r>
    <n v="702"/>
    <s v="Kelly O'Connor"/>
    <x v="1"/>
    <n v="0.09"/>
    <n v="3.68"/>
    <n v="1.32"/>
    <x v="1"/>
    <x v="1"/>
    <x v="2"/>
    <x v="16"/>
    <s v="Wrap Bag"/>
    <s v="*Staples* vLetter Openers, 2/Pack"/>
    <n v="0.83"/>
    <s v="United States"/>
    <s v="West"/>
    <x v="8"/>
    <s v="Santa Rosa"/>
    <n v="95404"/>
    <x v="178"/>
    <d v="2015-07-01T00:00:00"/>
    <x v="1869"/>
    <n v="6"/>
    <n v="20.79"/>
    <n v="87979"/>
    <n v="3.5900000000000003"/>
    <x v="2"/>
  </r>
  <r>
    <n v="702"/>
    <s v="Kelly O'Connor"/>
    <x v="1"/>
    <n v="0.1"/>
    <n v="9.7100000000000009"/>
    <n v="9.4499999999999993"/>
    <x v="1"/>
    <x v="1"/>
    <x v="2"/>
    <x v="6"/>
    <s v="Small Box"/>
    <s v="Filing/Storage Totes and Swivel Casters"/>
    <n v="0.6"/>
    <s v="United States"/>
    <s v="West"/>
    <x v="8"/>
    <s v="Santa Rosa"/>
    <n v="95404"/>
    <x v="178"/>
    <d v="2015-07-03T00:00:00"/>
    <x v="1870"/>
    <n v="7"/>
    <n v="67.91"/>
    <n v="87979"/>
    <n v="9.6100000000000012"/>
    <x v="2"/>
  </r>
  <r>
    <n v="1307"/>
    <s v="Teresa Hill"/>
    <x v="2"/>
    <n v="0.04"/>
    <n v="8.33"/>
    <n v="1.99"/>
    <x v="1"/>
    <x v="0"/>
    <x v="1"/>
    <x v="1"/>
    <s v="Small Pack"/>
    <s v="80 Minute Slim Jewel Case CD-R , 10/Pack - Staples"/>
    <n v="0.52"/>
    <s v="United States"/>
    <s v="West"/>
    <x v="14"/>
    <s v="Coos Bay"/>
    <n v="97420"/>
    <x v="178"/>
    <d v="2015-07-07T00:00:00"/>
    <x v="1871"/>
    <n v="16"/>
    <n v="131.26"/>
    <n v="91451"/>
    <n v="8.2900000000000009"/>
    <x v="2"/>
  </r>
  <r>
    <n v="2089"/>
    <s v="Annie Odom"/>
    <x v="2"/>
    <n v="0.06"/>
    <n v="38.06"/>
    <n v="4.5"/>
    <x v="1"/>
    <x v="3"/>
    <x v="2"/>
    <x v="8"/>
    <s v="Small Box"/>
    <s v="Fellowes Superior 10 Outlet Split Surge Protector"/>
    <n v="0.56000000000000005"/>
    <s v="United States"/>
    <s v="East"/>
    <x v="11"/>
    <s v="New City"/>
    <n v="10956"/>
    <x v="178"/>
    <d v="2015-07-06T00:00:00"/>
    <x v="1872"/>
    <n v="17"/>
    <n v="652.84"/>
    <n v="88348"/>
    <n v="38"/>
    <x v="3"/>
  </r>
  <r>
    <n v="2089"/>
    <s v="Annie Odom"/>
    <x v="2"/>
    <n v="0.08"/>
    <n v="599.99"/>
    <n v="24.49"/>
    <x v="1"/>
    <x v="3"/>
    <x v="1"/>
    <x v="4"/>
    <s v="Large Box"/>
    <s v="Hewlett Packard LaserJet 3310 Copier"/>
    <n v="0.37"/>
    <s v="United States"/>
    <s v="East"/>
    <x v="11"/>
    <s v="New City"/>
    <n v="10956"/>
    <x v="178"/>
    <d v="2015-07-08T00:00:00"/>
    <x v="1873"/>
    <n v="22"/>
    <n v="12750.99"/>
    <n v="88348"/>
    <n v="599.91"/>
    <x v="3"/>
  </r>
  <r>
    <n v="2089"/>
    <s v="Annie Odom"/>
    <x v="2"/>
    <n v="0.1"/>
    <n v="3.98"/>
    <n v="2.97"/>
    <x v="2"/>
    <x v="3"/>
    <x v="2"/>
    <x v="7"/>
    <s v="Wrap Bag"/>
    <s v="Unpadded Memo Slips"/>
    <n v="0.35"/>
    <s v="United States"/>
    <s v="East"/>
    <x v="11"/>
    <s v="New City"/>
    <n v="10956"/>
    <x v="178"/>
    <d v="2015-07-04T00:00:00"/>
    <x v="1874"/>
    <n v="5"/>
    <n v="20.54"/>
    <n v="88348"/>
    <n v="3.88"/>
    <x v="3"/>
  </r>
  <r>
    <n v="2882"/>
    <s v="Andrew Gonzalez"/>
    <x v="2"/>
    <n v="0.05"/>
    <n v="63.94"/>
    <n v="14.48"/>
    <x v="2"/>
    <x v="1"/>
    <x v="0"/>
    <x v="11"/>
    <s v="Small Box"/>
    <s v="Howard Miller 16&quot; Diameter Gallery Wall Clock"/>
    <n v="0.46"/>
    <s v="United States"/>
    <s v="South"/>
    <x v="9"/>
    <s v="Charlotte"/>
    <n v="28206"/>
    <x v="178"/>
    <d v="2015-07-07T00:00:00"/>
    <x v="1875"/>
    <n v="21"/>
    <n v="1336.35"/>
    <n v="40224"/>
    <n v="63.89"/>
    <x v="0"/>
  </r>
  <r>
    <n v="2885"/>
    <s v="Gary Frazier"/>
    <x v="2"/>
    <n v="0.05"/>
    <n v="63.94"/>
    <n v="14.48"/>
    <x v="2"/>
    <x v="1"/>
    <x v="0"/>
    <x v="11"/>
    <s v="Small Box"/>
    <s v="Howard Miller 16&quot; Diameter Gallery Wall Clock"/>
    <n v="0.46"/>
    <s v="United States"/>
    <s v="East"/>
    <x v="27"/>
    <s v="North Royalton"/>
    <n v="44133"/>
    <x v="178"/>
    <d v="2015-07-07T00:00:00"/>
    <x v="1876"/>
    <n v="5"/>
    <n v="318.18"/>
    <n v="87634"/>
    <n v="63.89"/>
    <x v="3"/>
  </r>
  <r>
    <n v="1384"/>
    <s v="George McLamb"/>
    <x v="3"/>
    <n v="7.0000000000000007E-2"/>
    <n v="11.29"/>
    <n v="5.03"/>
    <x v="1"/>
    <x v="1"/>
    <x v="2"/>
    <x v="6"/>
    <s v="Small Box"/>
    <s v="X-Rack™ File for Hanging Folders"/>
    <n v="0.59"/>
    <s v="United States"/>
    <s v="South"/>
    <x v="21"/>
    <s v="Alexandria"/>
    <n v="22304"/>
    <x v="178"/>
    <d v="2015-07-02T00:00:00"/>
    <x v="1877"/>
    <n v="11"/>
    <n v="123.18"/>
    <n v="89407"/>
    <n v="11.219999999999999"/>
    <x v="0"/>
  </r>
  <r>
    <n v="1472"/>
    <s v="Tommy Ellis Ritchie"/>
    <x v="3"/>
    <n v="0.02"/>
    <n v="30.98"/>
    <n v="6.5"/>
    <x v="2"/>
    <x v="2"/>
    <x v="1"/>
    <x v="1"/>
    <s v="Small Box"/>
    <s v="Logitech Internet Navigator Keyboard"/>
    <n v="0.79"/>
    <s v="United States"/>
    <s v="East"/>
    <x v="27"/>
    <s v="Westlake"/>
    <n v="44145"/>
    <x v="178"/>
    <d v="2015-07-01T00:00:00"/>
    <x v="1878"/>
    <n v="17"/>
    <n v="552.89"/>
    <n v="87078"/>
    <n v="30.96"/>
    <x v="3"/>
  </r>
  <r>
    <n v="2276"/>
    <s v="Dennis Block Richardson"/>
    <x v="3"/>
    <n v="0.01"/>
    <n v="195.99"/>
    <n v="8.99"/>
    <x v="1"/>
    <x v="1"/>
    <x v="1"/>
    <x v="12"/>
    <s v="Small Box"/>
    <s v="T28 WORLD"/>
    <n v="0.6"/>
    <s v="United States"/>
    <s v="East"/>
    <x v="11"/>
    <s v="Niagara Falls"/>
    <n v="14304"/>
    <x v="178"/>
    <d v="2015-06-30T00:00:00"/>
    <x v="1879"/>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1670A4-E7C4-45FD-995D-96C436EA407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Segment">
  <location ref="A3:B8" firstHeaderRow="1" firstDataRow="1" firstDataCol="1"/>
  <pivotFields count="27">
    <pivotField dataField="1" showAll="0"/>
    <pivotField showAll="0"/>
    <pivotField showAll="0">
      <items count="6">
        <item x="0"/>
        <item x="1"/>
        <item x="2"/>
        <item x="4"/>
        <item x="3"/>
        <item t="default"/>
      </items>
    </pivotField>
    <pivotField showAll="0"/>
    <pivotField showAll="0"/>
    <pivotField showAll="0"/>
    <pivotField showAll="0"/>
    <pivotField axis="axisRow"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items count="5">
        <item x="1"/>
        <item x="3"/>
        <item x="0"/>
        <item x="2"/>
        <item t="default"/>
      </items>
    </pivotField>
    <pivotField showAll="0">
      <items count="15">
        <item x="0"/>
        <item x="1"/>
        <item x="2"/>
        <item x="3"/>
        <item x="4"/>
        <item x="5"/>
        <item x="6"/>
        <item x="7"/>
        <item x="8"/>
        <item x="9"/>
        <item x="10"/>
        <item x="11"/>
        <item x="12"/>
        <item x="13"/>
        <item t="default"/>
      </items>
    </pivotField>
  </pivotFields>
  <rowFields count="1">
    <field x="7"/>
  </rowFields>
  <rowItems count="5">
    <i>
      <x/>
    </i>
    <i>
      <x v="1"/>
    </i>
    <i>
      <x v="2"/>
    </i>
    <i>
      <x v="3"/>
    </i>
    <i t="grand">
      <x/>
    </i>
  </rowItems>
  <colItems count="1">
    <i/>
  </colItems>
  <dataFields count="1">
    <dataField name="Count of Customer ID" fld="0" subtotal="count" baseField="7" baseItem="0"/>
  </dataFields>
  <chartFormats count="5">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 chart="7" format="4">
      <pivotArea type="data" outline="0" fieldPosition="0">
        <references count="2">
          <reference field="4294967294" count="1" selected="0">
            <x v="0"/>
          </reference>
          <reference field="7" count="1" selected="0">
            <x v="3"/>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FED3DE-2638-4DD5-99E8-C705AA2CB7D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Month">
  <location ref="A3:B10"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items count="5">
        <item x="1"/>
        <item x="3"/>
        <item x="0"/>
        <item x="2"/>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6"/>
  </rowFields>
  <rowItems count="7">
    <i>
      <x v="1"/>
    </i>
    <i>
      <x v="2"/>
    </i>
    <i>
      <x v="3"/>
    </i>
    <i>
      <x v="4"/>
    </i>
    <i>
      <x v="5"/>
    </i>
    <i>
      <x v="6"/>
    </i>
    <i t="grand">
      <x/>
    </i>
  </rowItems>
  <colItems count="1">
    <i/>
  </colItems>
  <dataFields count="1">
    <dataField name="Sum of Profit" fld="20" baseField="0" baseItem="0"/>
  </dataFields>
  <formats count="2">
    <format dxfId="38">
      <pivotArea dataOnly="0" labelOnly="1" outline="0" axis="axisValues" fieldPosition="0"/>
    </format>
    <format dxfId="37">
      <pivotArea collapsedLevelsAreSubtotals="1" fieldPosition="0">
        <references count="1">
          <reference field="26"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8ABBA2-48CD-460D-8EC2-CC99286F4E5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Day">
  <location ref="A3:B183"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numFmtId="165"/>
  </dataFields>
  <formats count="2">
    <format dxfId="36">
      <pivotArea collapsedLevelsAreSubtotals="1" fieldPosition="0">
        <references count="1">
          <reference field="18" count="1">
            <x v="1"/>
          </reference>
        </references>
      </pivotArea>
    </format>
    <format dxfId="3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87628A-0311-4327-AEBF-24325F34107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
  <location ref="A3:B53"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A5E709-717C-4A25-B448-311BC1680537}"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onth" colHeaderCaption="Manager">
  <location ref="A3:F11" firstHeaderRow="1" firstDataRow="2"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axis="axisCol" showAll="0">
      <items count="5">
        <item x="1"/>
        <item x="3"/>
        <item x="0"/>
        <item x="2"/>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2">
    <field x="26"/>
    <field x="18"/>
  </rowFields>
  <rowItems count="7">
    <i>
      <x v="1"/>
    </i>
    <i>
      <x v="2"/>
    </i>
    <i>
      <x v="3"/>
    </i>
    <i>
      <x v="4"/>
    </i>
    <i>
      <x v="5"/>
    </i>
    <i>
      <x v="6"/>
    </i>
    <i t="grand">
      <x/>
    </i>
  </rowItems>
  <colFields count="1">
    <field x="25"/>
  </colFields>
  <colItems count="5">
    <i>
      <x/>
    </i>
    <i>
      <x v="1"/>
    </i>
    <i>
      <x v="2"/>
    </i>
    <i>
      <x v="3"/>
    </i>
    <i t="grand">
      <x/>
    </i>
  </colItems>
  <dataFields count="1">
    <dataField name="Sum of Sales" fld="22" baseField="0" baseItem="0" numFmtId="166"/>
  </dataFields>
  <formats count="1">
    <format dxfId="34">
      <pivotArea outline="0" collapsedLevelsAreSubtotals="1" fieldPosition="0"/>
    </format>
  </format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2" format="7" series="1">
      <pivotArea type="data" outline="0" fieldPosition="0">
        <references count="2">
          <reference field="4294967294" count="1" selected="0">
            <x v="0"/>
          </reference>
          <reference field="25" count="1" selected="0">
            <x v="0"/>
          </reference>
        </references>
      </pivotArea>
    </chartFormat>
    <chartFormat chart="2" format="8" series="1">
      <pivotArea type="data" outline="0" fieldPosition="0">
        <references count="2">
          <reference field="4294967294" count="1" selected="0">
            <x v="0"/>
          </reference>
          <reference field="25" count="1" selected="0">
            <x v="2"/>
          </reference>
        </references>
      </pivotArea>
    </chartFormat>
    <chartFormat chart="2" format="9" series="1">
      <pivotArea type="data" outline="0" fieldPosition="0">
        <references count="2">
          <reference field="4294967294" count="1" selected="0">
            <x v="0"/>
          </reference>
          <reference field="25" count="1" selected="0">
            <x v="3"/>
          </reference>
        </references>
      </pivotArea>
    </chartFormat>
    <chartFormat chart="2" format="10" series="1">
      <pivotArea type="data" outline="0" fieldPosition="0">
        <references count="2">
          <reference field="4294967294" count="1" selected="0">
            <x v="0"/>
          </reference>
          <reference field="25"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9DF336-6DF8-4613-BAFA-7440D634C817}"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Order Priority">
  <location ref="A3:B9" firstHeaderRow="1" firstDataRow="1" firstDataCol="1"/>
  <pivotFields count="27">
    <pivotField showAll="0"/>
    <pivotField showAll="0"/>
    <pivotField axis="axisRow" dataField="1" showAll="0" sortType="ascending">
      <items count="6">
        <item x="0"/>
        <item x="1"/>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2"/>
  </rowFields>
  <rowItems count="6">
    <i>
      <x v="3"/>
    </i>
    <i>
      <x/>
    </i>
    <i>
      <x v="1"/>
    </i>
    <i>
      <x v="4"/>
    </i>
    <i>
      <x v="2"/>
    </i>
    <i t="grand">
      <x/>
    </i>
  </rowItems>
  <colItems count="1">
    <i/>
  </colItems>
  <dataFields count="1">
    <dataField name="Count of Order Priority" fld="2" subtotal="count" showDataAs="percentOfTotal" baseField="2" baseItem="0" numFmtId="1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2">
          <reference field="4294967294" count="1" selected="0">
            <x v="0"/>
          </reference>
          <reference field="2" count="1" selected="0">
            <x v="3"/>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4"/>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94F8BB-1993-47C0-9795-086809084761}"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egment">
  <location ref="A3:B21"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hipping Charges" fld="5" baseField="9" baseItem="0" numFmtId="165"/>
  </dataFields>
  <formats count="2">
    <format dxfId="33">
      <pivotArea outline="0" collapsedLevelsAreSubtotals="1" fieldPosition="0"/>
    </format>
    <format dxfId="3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0A9ABC-4A2D-4099-8D5F-DC810000B5E3}"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Revenue"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8F81B6-B606-4513-B378-2C689B13D74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6"/>
  </rowFields>
  <rowItems count="4">
    <i>
      <x/>
    </i>
    <i>
      <x v="1"/>
    </i>
    <i>
      <x v="2"/>
    </i>
    <i t="grand">
      <x/>
    </i>
  </rowItems>
  <colItems count="1">
    <i/>
  </colItems>
  <dataFields count="1">
    <dataField name="Sum of Shipping Cost" fld="5" showDataAs="percentOfTotal" baseField="6"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2"/>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9EB749-F875-47D5-A365-2A5B916B486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items count="1881">
        <item x="945"/>
        <item x="729"/>
        <item x="63"/>
        <item x="1145"/>
        <item x="319"/>
        <item x="990"/>
        <item x="3"/>
        <item x="378"/>
        <item x="1134"/>
        <item x="1205"/>
        <item x="177"/>
        <item x="94"/>
        <item x="865"/>
        <item x="414"/>
        <item x="366"/>
        <item x="1173"/>
        <item x="243"/>
        <item x="568"/>
        <item x="1491"/>
        <item x="1592"/>
        <item x="473"/>
        <item x="302"/>
        <item x="1167"/>
        <item x="320"/>
        <item x="769"/>
        <item x="845"/>
        <item x="527"/>
        <item x="16"/>
        <item x="727"/>
        <item x="471"/>
        <item x="659"/>
        <item x="1819"/>
        <item x="833"/>
        <item x="1379"/>
        <item x="64"/>
        <item x="1618"/>
        <item x="489"/>
        <item x="972"/>
        <item x="1706"/>
        <item x="222"/>
        <item x="1657"/>
        <item x="592"/>
        <item x="1568"/>
        <item x="328"/>
        <item x="426"/>
        <item x="1326"/>
        <item x="501"/>
        <item x="1141"/>
        <item x="1557"/>
        <item x="1503"/>
        <item x="770"/>
        <item x="978"/>
        <item x="905"/>
        <item x="264"/>
        <item x="1721"/>
        <item x="120"/>
        <item x="217"/>
        <item x="710"/>
        <item x="1342"/>
        <item x="1225"/>
        <item x="60"/>
        <item x="58"/>
        <item x="1216"/>
        <item x="1344"/>
        <item x="1704"/>
        <item x="301"/>
        <item x="1588"/>
        <item x="785"/>
        <item x="616"/>
        <item x="192"/>
        <item x="581"/>
        <item x="41"/>
        <item x="1008"/>
        <item x="354"/>
        <item x="402"/>
        <item x="1331"/>
        <item x="798"/>
        <item x="1513"/>
        <item x="886"/>
        <item x="108"/>
        <item x="788"/>
        <item x="761"/>
        <item x="915"/>
        <item x="1010"/>
        <item x="1140"/>
        <item x="1045"/>
        <item x="1111"/>
        <item x="517"/>
        <item x="1370"/>
        <item x="439"/>
        <item x="156"/>
        <item x="1069"/>
        <item x="40"/>
        <item x="131"/>
        <item x="796"/>
        <item x="1281"/>
        <item x="188"/>
        <item x="589"/>
        <item x="1090"/>
        <item x="552"/>
        <item x="1747"/>
        <item x="923"/>
        <item x="868"/>
        <item x="1154"/>
        <item x="1190"/>
        <item x="1812"/>
        <item x="936"/>
        <item x="1764"/>
        <item x="44"/>
        <item x="1584"/>
        <item x="1590"/>
        <item x="30"/>
        <item x="310"/>
        <item x="1133"/>
        <item x="952"/>
        <item x="284"/>
        <item x="297"/>
        <item x="1614"/>
        <item x="1278"/>
        <item x="889"/>
        <item x="421"/>
        <item x="333"/>
        <item x="1693"/>
        <item x="1155"/>
        <item x="440"/>
        <item x="1250"/>
        <item x="774"/>
        <item x="260"/>
        <item x="28"/>
        <item x="1738"/>
        <item x="1121"/>
        <item x="1040"/>
        <item x="546"/>
        <item x="1204"/>
        <item x="363"/>
        <item x="1815"/>
        <item x="214"/>
        <item x="1195"/>
        <item x="197"/>
        <item x="888"/>
        <item x="612"/>
        <item x="355"/>
        <item x="122"/>
        <item x="1339"/>
        <item x="1014"/>
        <item x="0"/>
        <item x="890"/>
        <item x="763"/>
        <item x="293"/>
        <item x="662"/>
        <item x="92"/>
        <item x="643"/>
        <item x="1033"/>
        <item x="15"/>
        <item x="564"/>
        <item x="1071"/>
        <item x="175"/>
        <item x="903"/>
        <item x="389"/>
        <item x="1685"/>
        <item x="458"/>
        <item x="1844"/>
        <item x="1774"/>
        <item x="595"/>
        <item x="976"/>
        <item x="1695"/>
        <item x="1700"/>
        <item x="1260"/>
        <item x="968"/>
        <item x="59"/>
        <item x="34"/>
        <item x="1371"/>
        <item x="161"/>
        <item x="334"/>
        <item x="31"/>
        <item x="1182"/>
        <item x="623"/>
        <item x="285"/>
        <item x="1791"/>
        <item x="251"/>
        <item x="723"/>
        <item x="24"/>
        <item x="538"/>
        <item x="694"/>
        <item x="225"/>
        <item x="1414"/>
        <item x="691"/>
        <item x="1542"/>
        <item x="1272"/>
        <item x="737"/>
        <item x="1073"/>
        <item x="196"/>
        <item x="429"/>
        <item x="1655"/>
        <item x="1765"/>
        <item x="1699"/>
        <item x="87"/>
        <item x="562"/>
        <item x="1827"/>
        <item x="569"/>
        <item x="202"/>
        <item x="1709"/>
        <item x="1463"/>
        <item x="812"/>
        <item x="705"/>
        <item x="840"/>
        <item x="1545"/>
        <item x="55"/>
        <item x="973"/>
        <item x="577"/>
        <item x="567"/>
        <item x="529"/>
        <item x="1783"/>
        <item x="751"/>
        <item x="844"/>
        <item x="975"/>
        <item x="1652"/>
        <item x="780"/>
        <item x="149"/>
        <item x="1737"/>
        <item x="892"/>
        <item x="1323"/>
        <item x="1781"/>
        <item x="912"/>
        <item x="1468"/>
        <item x="209"/>
        <item x="1161"/>
        <item x="749"/>
        <item x="717"/>
        <item x="630"/>
        <item x="1817"/>
        <item x="359"/>
        <item x="79"/>
        <item x="159"/>
        <item x="1091"/>
        <item x="1110"/>
        <item x="1410"/>
        <item x="1795"/>
        <item x="107"/>
        <item x="96"/>
        <item x="1736"/>
        <item x="338"/>
        <item x="1127"/>
        <item x="1775"/>
        <item x="232"/>
        <item x="1119"/>
        <item x="1118"/>
        <item x="1713"/>
        <item x="992"/>
        <item x="124"/>
        <item x="1423"/>
        <item x="1087"/>
        <item x="916"/>
        <item x="451"/>
        <item x="1027"/>
        <item x="695"/>
        <item x="1026"/>
        <item x="565"/>
        <item x="1255"/>
        <item x="27"/>
        <item x="1095"/>
        <item x="1123"/>
        <item x="1790"/>
        <item x="1734"/>
        <item x="829"/>
        <item x="1249"/>
        <item x="779"/>
        <item x="1028"/>
        <item x="139"/>
        <item x="172"/>
        <item x="1139"/>
        <item x="1149"/>
        <item x="411"/>
        <item x="1863"/>
        <item x="332"/>
        <item x="803"/>
        <item x="596"/>
        <item x="1391"/>
        <item x="1488"/>
        <item x="1787"/>
        <item x="485"/>
        <item x="777"/>
        <item x="1301"/>
        <item x="1877"/>
        <item x="919"/>
        <item x="62"/>
        <item x="335"/>
        <item x="104"/>
        <item x="1124"/>
        <item x="1615"/>
        <item x="499"/>
        <item x="746"/>
        <item x="1351"/>
        <item x="1109"/>
        <item x="199"/>
        <item x="697"/>
        <item x="834"/>
        <item x="126"/>
        <item x="1386"/>
        <item x="204"/>
        <item x="385"/>
        <item x="1432"/>
        <item x="427"/>
        <item x="665"/>
        <item x="268"/>
        <item x="1448"/>
        <item x="460"/>
        <item x="907"/>
        <item x="1218"/>
        <item x="721"/>
        <item x="1390"/>
        <item x="388"/>
        <item x="390"/>
        <item x="857"/>
        <item x="113"/>
        <item x="212"/>
        <item x="370"/>
        <item x="1714"/>
        <item x="1591"/>
        <item x="1504"/>
        <item x="1392"/>
        <item x="412"/>
        <item x="88"/>
        <item x="1828"/>
        <item x="1716"/>
        <item x="168"/>
        <item x="100"/>
        <item x="1416"/>
        <item x="1820"/>
        <item x="331"/>
        <item x="258"/>
        <item x="1356"/>
        <item x="909"/>
        <item x="66"/>
        <item x="1613"/>
        <item x="1324"/>
        <item x="191"/>
        <item x="918"/>
        <item x="1548"/>
        <item x="773"/>
        <item x="428"/>
        <item x="1676"/>
        <item x="1610"/>
        <item x="679"/>
        <item x="1291"/>
        <item x="133"/>
        <item x="742"/>
        <item x="712"/>
        <item x="786"/>
        <item x="20"/>
        <item x="325"/>
        <item x="1857"/>
        <item x="229"/>
        <item x="590"/>
        <item x="1268"/>
        <item x="1016"/>
        <item x="1196"/>
        <item x="272"/>
        <item x="1773"/>
        <item x="281"/>
        <item x="1628"/>
        <item x="1814"/>
        <item x="155"/>
        <item x="1443"/>
        <item x="941"/>
        <item x="483"/>
        <item x="377"/>
        <item x="1352"/>
        <item x="1758"/>
        <item x="673"/>
        <item x="1867"/>
        <item x="957"/>
        <item x="800"/>
        <item x="745"/>
        <item x="641"/>
        <item x="1317"/>
        <item x="954"/>
        <item x="1839"/>
        <item x="1715"/>
        <item x="1479"/>
        <item x="299"/>
        <item x="36"/>
        <item x="1533"/>
        <item x="536"/>
        <item x="18"/>
        <item x="732"/>
        <item x="1198"/>
        <item x="1725"/>
        <item x="221"/>
        <item x="74"/>
        <item x="1017"/>
        <item x="1611"/>
        <item x="189"/>
        <item x="127"/>
        <item x="171"/>
        <item x="553"/>
        <item x="1015"/>
        <item x="1845"/>
        <item x="1483"/>
        <item x="409"/>
        <item x="1181"/>
        <item x="1665"/>
        <item x="67"/>
        <item x="598"/>
        <item x="143"/>
        <item x="683"/>
        <item x="693"/>
        <item x="1006"/>
        <item x="394"/>
        <item x="1084"/>
        <item x="176"/>
        <item x="1126"/>
        <item x="789"/>
        <item x="543"/>
        <item x="587"/>
        <item x="266"/>
        <item x="799"/>
        <item x="744"/>
        <item x="140"/>
        <item x="465"/>
        <item x="1870"/>
        <item x="436"/>
        <item x="1843"/>
        <item x="969"/>
        <item x="1833"/>
        <item x="457"/>
        <item x="1271"/>
        <item x="42"/>
        <item x="1057"/>
        <item x="502"/>
        <item x="604"/>
        <item x="1280"/>
        <item x="1701"/>
        <item x="1566"/>
        <item x="76"/>
        <item x="740"/>
        <item x="1445"/>
        <item x="234"/>
        <item x="65"/>
        <item x="1367"/>
        <item x="811"/>
        <item x="1776"/>
        <item x="1022"/>
        <item x="949"/>
        <item x="692"/>
        <item x="78"/>
        <item x="1743"/>
        <item x="794"/>
        <item x="1049"/>
        <item x="1307"/>
        <item x="1039"/>
        <item x="758"/>
        <item x="853"/>
        <item x="1583"/>
        <item x="1122"/>
        <item x="109"/>
        <item x="450"/>
        <item x="1304"/>
        <item x="951"/>
        <item x="117"/>
        <item x="766"/>
        <item x="1065"/>
        <item x="1731"/>
        <item x="750"/>
        <item x="808"/>
        <item x="227"/>
        <item x="1831"/>
        <item x="928"/>
        <item x="822"/>
        <item x="1362"/>
        <item x="153"/>
        <item x="522"/>
        <item x="1564"/>
        <item x="1821"/>
        <item x="654"/>
        <item x="1144"/>
        <item x="480"/>
        <item x="1253"/>
        <item x="883"/>
        <item x="1005"/>
        <item x="19"/>
        <item x="340"/>
        <item x="632"/>
        <item x="253"/>
        <item x="574"/>
        <item x="738"/>
        <item x="415"/>
        <item x="463"/>
        <item x="180"/>
        <item x="765"/>
        <item x="54"/>
        <item x="147"/>
        <item x="576"/>
        <item x="974"/>
        <item x="1086"/>
        <item x="846"/>
        <item x="771"/>
        <item x="802"/>
        <item x="295"/>
        <item x="330"/>
        <item x="445"/>
        <item x="670"/>
        <item x="1384"/>
        <item x="734"/>
        <item x="1437"/>
        <item x="165"/>
        <item x="112"/>
        <item x="119"/>
        <item x="205"/>
        <item x="1536"/>
        <item x="434"/>
        <item x="238"/>
        <item x="703"/>
        <item x="223"/>
        <item x="261"/>
        <item x="994"/>
        <item x="964"/>
        <item x="1677"/>
        <item x="1261"/>
        <item x="1800"/>
        <item x="778"/>
        <item x="531"/>
        <item x="1785"/>
        <item x="704"/>
        <item x="708"/>
        <item x="1418"/>
        <item x="1746"/>
        <item x="1125"/>
        <item x="1168"/>
        <item x="368"/>
        <item x="1102"/>
        <item x="1"/>
        <item x="1675"/>
        <item x="775"/>
        <item x="535"/>
        <item x="1062"/>
        <item x="1055"/>
        <item x="1512"/>
        <item x="1415"/>
        <item x="1846"/>
        <item x="70"/>
        <item x="1585"/>
        <item x="1383"/>
        <item x="1860"/>
        <item x="417"/>
        <item x="782"/>
        <item x="1762"/>
        <item x="1080"/>
        <item x="470"/>
        <item x="219"/>
        <item x="324"/>
        <item x="397"/>
        <item x="514"/>
        <item x="1670"/>
        <item x="570"/>
        <item x="203"/>
        <item x="1093"/>
        <item x="1213"/>
        <item x="518"/>
        <item x="1193"/>
        <item x="713"/>
        <item x="453"/>
        <item x="1131"/>
        <item x="1757"/>
        <item x="435"/>
        <item x="961"/>
        <item x="797"/>
        <item x="283"/>
        <item x="110"/>
        <item x="1531"/>
        <item x="958"/>
        <item x="1671"/>
        <item x="23"/>
        <item x="386"/>
        <item x="534"/>
        <item x="855"/>
        <item x="842"/>
        <item x="887"/>
        <item x="1770"/>
        <item x="813"/>
        <item x="459"/>
        <item x="125"/>
        <item x="876"/>
        <item x="1565"/>
        <item x="90"/>
        <item x="725"/>
        <item x="944"/>
        <item x="1343"/>
        <item x="111"/>
        <item x="461"/>
        <item x="1666"/>
        <item x="71"/>
        <item x="497"/>
        <item x="1128"/>
        <item x="558"/>
        <item x="294"/>
        <item x="649"/>
        <item x="413"/>
        <item x="748"/>
        <item x="1626"/>
        <item x="827"/>
        <item x="1534"/>
        <item x="101"/>
        <item x="1135"/>
        <item x="741"/>
        <item x="824"/>
        <item x="45"/>
        <item x="1878"/>
        <item x="759"/>
        <item x="1115"/>
        <item x="605"/>
        <item x="682"/>
        <item x="521"/>
        <item x="351"/>
        <item x="183"/>
        <item x="11"/>
        <item x="254"/>
        <item x="486"/>
        <item x="157"/>
        <item x="956"/>
        <item x="647"/>
        <item x="1556"/>
        <item x="1348"/>
        <item x="810"/>
        <item x="1164"/>
        <item x="1684"/>
        <item x="442"/>
        <item x="1434"/>
        <item x="61"/>
        <item x="633"/>
        <item x="312"/>
        <item x="1142"/>
        <item x="1493"/>
        <item x="1824"/>
        <item x="1553"/>
        <item x="494"/>
        <item x="512"/>
        <item x="349"/>
        <item x="795"/>
        <item x="1277"/>
        <item x="674"/>
        <item x="313"/>
        <item x="303"/>
        <item x="1859"/>
        <item x="1376"/>
        <item x="1292"/>
        <item x="1368"/>
        <item x="593"/>
        <item x="525"/>
        <item x="1405"/>
        <item x="1601"/>
        <item x="636"/>
        <item x="408"/>
        <item x="446"/>
        <item x="924"/>
        <item x="1484"/>
        <item x="479"/>
        <item x="53"/>
        <item x="555"/>
        <item x="32"/>
        <item x="1647"/>
        <item x="1799"/>
        <item x="1540"/>
        <item x="337"/>
        <item x="1464"/>
        <item x="424"/>
        <item x="184"/>
        <item x="1739"/>
        <item x="656"/>
        <item x="1849"/>
        <item x="369"/>
        <item x="1842"/>
        <item x="1786"/>
        <item x="1710"/>
        <item x="897"/>
        <item x="1105"/>
        <item x="1679"/>
        <item x="1847"/>
        <item x="1043"/>
        <item x="783"/>
        <item x="668"/>
        <item x="661"/>
        <item x="869"/>
        <item x="1667"/>
        <item x="356"/>
        <item x="1237"/>
        <item x="271"/>
        <item x="921"/>
        <item x="282"/>
        <item x="273"/>
        <item x="835"/>
        <item x="322"/>
        <item x="934"/>
        <item x="391"/>
        <item x="132"/>
        <item x="1692"/>
        <item x="1697"/>
        <item x="1756"/>
        <item x="651"/>
        <item x="1772"/>
        <item x="1818"/>
        <item x="1735"/>
        <item x="280"/>
        <item x="1741"/>
        <item x="644"/>
        <item x="1223"/>
        <item x="1749"/>
        <item x="1669"/>
        <item x="884"/>
        <item x="609"/>
        <item x="1007"/>
        <item x="1186"/>
        <item x="454"/>
        <item x="1106"/>
        <item x="228"/>
        <item x="1209"/>
        <item x="1375"/>
        <item x="276"/>
        <item x="1515"/>
        <item x="1551"/>
        <item x="571"/>
        <item x="115"/>
        <item x="1596"/>
        <item x="1332"/>
        <item x="1120"/>
        <item x="849"/>
        <item x="1221"/>
        <item x="1619"/>
        <item x="1041"/>
        <item x="1816"/>
        <item x="784"/>
        <item x="194"/>
        <item x="1866"/>
        <item x="597"/>
        <item x="265"/>
        <item x="1598"/>
        <item x="996"/>
        <item x="1648"/>
        <item x="1200"/>
        <item x="806"/>
        <item x="353"/>
        <item x="991"/>
        <item x="246"/>
        <item x="146"/>
        <item x="1407"/>
        <item x="484"/>
        <item x="259"/>
        <item x="1806"/>
        <item x="444"/>
        <item x="1431"/>
        <item x="1771"/>
        <item x="513"/>
        <item x="689"/>
        <item x="380"/>
        <item x="1759"/>
        <item x="12"/>
        <item x="1162"/>
        <item x="908"/>
        <item x="287"/>
        <item x="379"/>
        <item x="545"/>
        <item x="1580"/>
        <item x="572"/>
        <item x="306"/>
        <item x="684"/>
        <item x="586"/>
        <item x="1869"/>
        <item x="1480"/>
        <item x="660"/>
        <item x="1852"/>
        <item x="1458"/>
        <item x="262"/>
        <item x="1207"/>
        <item x="1511"/>
        <item x="640"/>
        <item x="894"/>
        <item x="1805"/>
        <item x="1850"/>
        <item x="831"/>
        <item x="981"/>
        <item x="469"/>
        <item x="448"/>
        <item x="1740"/>
        <item x="220"/>
        <item x="80"/>
        <item x="56"/>
        <item x="357"/>
        <item x="274"/>
        <item x="606"/>
        <item x="1274"/>
        <item x="8"/>
        <item x="655"/>
        <item x="1537"/>
        <item x="419"/>
        <item x="93"/>
        <item x="1151"/>
        <item x="1641"/>
        <item x="1638"/>
        <item x="275"/>
        <item x="1137"/>
        <item x="943"/>
        <item x="657"/>
        <item x="1617"/>
        <item x="249"/>
        <item x="707"/>
        <item x="456"/>
        <item x="926"/>
        <item x="1792"/>
        <item x="760"/>
        <item x="832"/>
        <item x="910"/>
        <item x="959"/>
        <item x="169"/>
        <item x="901"/>
        <item x="1153"/>
        <item x="1745"/>
        <item x="237"/>
        <item x="1674"/>
        <item x="1478"/>
        <item x="1754"/>
        <item x="625"/>
        <item x="1262"/>
        <item x="286"/>
        <item x="1471"/>
        <item x="1612"/>
        <item x="1723"/>
        <item x="1794"/>
        <item x="739"/>
        <item x="891"/>
        <item x="1672"/>
        <item x="160"/>
        <item x="902"/>
        <item x="814"/>
        <item x="1766"/>
        <item x="1429"/>
        <item x="1088"/>
        <item x="825"/>
        <item x="1854"/>
        <item x="533"/>
        <item x="982"/>
        <item x="624"/>
        <item x="1211"/>
        <item x="671"/>
        <item x="1438"/>
        <item x="304"/>
        <item x="1597"/>
        <item x="1378"/>
        <item x="7"/>
        <item x="475"/>
        <item x="1673"/>
        <item x="105"/>
        <item x="1023"/>
        <item x="441"/>
        <item x="1630"/>
        <item x="503"/>
        <item x="383"/>
        <item x="1113"/>
        <item x="1520"/>
        <item x="1382"/>
        <item x="1266"/>
        <item x="1108"/>
        <item x="1562"/>
        <item x="867"/>
        <item x="1505"/>
        <item x="1874"/>
        <item x="323"/>
        <item x="1645"/>
        <item x="1308"/>
        <item x="1554"/>
        <item x="114"/>
        <item x="1038"/>
        <item x="1309"/>
        <item x="1170"/>
        <item x="1107"/>
        <item x="711"/>
        <item x="381"/>
        <item x="540"/>
        <item x="492"/>
        <item x="291"/>
        <item x="1092"/>
        <item x="686"/>
        <item x="1813"/>
        <item x="309"/>
        <item x="638"/>
        <item x="1336"/>
        <item x="1587"/>
        <item x="1807"/>
        <item x="599"/>
        <item x="504"/>
        <item x="1112"/>
        <item x="1473"/>
        <item x="1808"/>
        <item x="1810"/>
        <item x="1594"/>
        <item x="1579"/>
        <item x="946"/>
        <item x="1656"/>
        <item x="1404"/>
        <item x="700"/>
        <item x="1589"/>
        <item x="1858"/>
        <item x="1825"/>
        <item x="68"/>
        <item x="602"/>
        <item x="1178"/>
        <item x="791"/>
        <item x="311"/>
        <item x="466"/>
        <item x="1467"/>
        <item x="1616"/>
        <item x="772"/>
        <item x="1377"/>
        <item x="367"/>
        <item x="1217"/>
        <item x="178"/>
        <item x="1829"/>
        <item x="1451"/>
        <item x="1524"/>
        <item x="1227"/>
        <item x="1235"/>
        <item x="103"/>
        <item x="215"/>
        <item x="343"/>
        <item x="1428"/>
        <item x="1373"/>
        <item x="1310"/>
        <item x="1789"/>
        <item x="1575"/>
        <item x="1549"/>
        <item x="290"/>
        <item x="239"/>
        <item x="48"/>
        <item x="1510"/>
        <item x="1508"/>
        <item x="39"/>
        <item x="1233"/>
        <item x="979"/>
        <item x="1257"/>
        <item x="136"/>
        <item x="1214"/>
        <item x="1353"/>
        <item x="1472"/>
        <item x="1169"/>
        <item x="1359"/>
        <item x="187"/>
        <item x="182"/>
        <item x="476"/>
        <item x="1409"/>
        <item x="1528"/>
        <item x="1311"/>
        <item x="1408"/>
        <item x="1690"/>
        <item x="1636"/>
        <item x="1469"/>
        <item x="967"/>
        <item x="1681"/>
        <item x="1320"/>
        <item x="850"/>
        <item x="837"/>
        <item x="1637"/>
        <item x="1029"/>
        <item x="1361"/>
        <item x="1722"/>
        <item x="858"/>
        <item x="1569"/>
        <item x="1518"/>
        <item x="198"/>
        <item x="1436"/>
        <item x="1267"/>
        <item x="142"/>
        <item x="839"/>
        <item x="467"/>
        <item x="1802"/>
        <item x="86"/>
        <item x="173"/>
        <item x="650"/>
        <item x="621"/>
        <item x="914"/>
        <item x="387"/>
        <item x="1334"/>
        <item x="1072"/>
        <item x="231"/>
        <item x="1661"/>
        <item x="1328"/>
        <item x="1502"/>
        <item x="1208"/>
        <item x="821"/>
        <item x="1664"/>
        <item x="235"/>
        <item x="43"/>
        <item x="307"/>
        <item x="1358"/>
        <item x="256"/>
        <item x="1251"/>
        <item x="1823"/>
        <item x="637"/>
        <item x="1486"/>
        <item x="863"/>
        <item x="1372"/>
        <item x="1760"/>
        <item x="73"/>
        <item x="1703"/>
        <item x="1426"/>
        <item x="955"/>
        <item x="1496"/>
        <item x="1132"/>
        <item x="1032"/>
        <item x="1096"/>
        <item x="793"/>
        <item x="416"/>
        <item x="620"/>
        <item x="1294"/>
        <item x="1402"/>
        <item x="358"/>
        <item x="1129"/>
        <item x="375"/>
        <item x="591"/>
        <item x="1411"/>
        <item x="722"/>
        <item x="560"/>
        <item x="401"/>
        <item x="645"/>
        <item x="1803"/>
        <item x="26"/>
        <item x="1350"/>
        <item x="995"/>
        <item x="1097"/>
        <item x="1051"/>
        <item x="1668"/>
        <item x="1804"/>
        <item x="1662"/>
        <item x="1573"/>
        <item x="482"/>
        <item x="162"/>
        <item x="1285"/>
        <item x="507"/>
        <item x="1192"/>
        <item x="614"/>
        <item x="1559"/>
        <item x="735"/>
        <item x="98"/>
        <item x="344"/>
        <item x="1101"/>
        <item x="628"/>
        <item x="1333"/>
        <item x="1160"/>
        <item x="547"/>
        <item x="1425"/>
        <item x="1541"/>
        <item x="1076"/>
        <item x="642"/>
        <item x="1730"/>
        <item x="1035"/>
        <item x="345"/>
        <item x="1363"/>
        <item x="838"/>
        <item x="1172"/>
        <item x="1526"/>
        <item x="1165"/>
        <item x="1001"/>
        <item x="1083"/>
        <item x="1752"/>
        <item x="1497"/>
        <item x="634"/>
        <item x="1355"/>
        <item x="1354"/>
        <item x="89"/>
        <item x="1300"/>
        <item x="1576"/>
        <item x="515"/>
        <item x="213"/>
        <item x="1394"/>
        <item x="1452"/>
        <item x="1651"/>
        <item x="965"/>
        <item x="462"/>
        <item x="218"/>
        <item x="1649"/>
        <item x="505"/>
        <item x="179"/>
        <item x="1570"/>
        <item x="57"/>
        <item x="1728"/>
        <item x="216"/>
        <item x="935"/>
        <item x="1003"/>
        <item x="879"/>
        <item x="1116"/>
        <item x="1239"/>
        <item x="1750"/>
        <item x="99"/>
        <item x="1521"/>
        <item x="288"/>
        <item x="1366"/>
        <item x="1232"/>
        <item x="877"/>
        <item x="1419"/>
        <item x="1768"/>
        <item x="1841"/>
        <item x="948"/>
        <item x="917"/>
        <item x="1346"/>
        <item x="1189"/>
        <item x="851"/>
        <item x="626"/>
        <item x="896"/>
        <item x="25"/>
        <item x="1560"/>
        <item x="1230"/>
        <item x="481"/>
        <item x="1450"/>
        <item x="977"/>
        <item x="1689"/>
        <item x="1295"/>
        <item x="715"/>
        <item x="1177"/>
        <item x="1242"/>
        <item x="880"/>
        <item x="9"/>
        <item x="5"/>
        <item x="210"/>
        <item x="371"/>
        <item x="1283"/>
        <item x="1136"/>
        <item x="252"/>
        <item x="830"/>
        <item x="339"/>
        <item x="792"/>
        <item x="1380"/>
        <item x="1529"/>
        <item x="1330"/>
        <item x="1753"/>
        <item x="1246"/>
        <item x="1654"/>
        <item x="1060"/>
        <item x="1212"/>
        <item x="134"/>
        <item x="361"/>
        <item x="1365"/>
        <item x="1687"/>
        <item x="1259"/>
        <item x="1600"/>
        <item x="526"/>
        <item x="1620"/>
        <item x="776"/>
        <item x="1822"/>
        <item x="1751"/>
        <item x="1732"/>
        <item x="1444"/>
        <item x="809"/>
        <item x="1100"/>
        <item x="1019"/>
        <item x="37"/>
        <item x="929"/>
        <item x="1347"/>
        <item x="2"/>
        <item x="1459"/>
        <item x="1357"/>
        <item x="1809"/>
        <item x="1197"/>
        <item x="516"/>
        <item x="1494"/>
        <item x="1064"/>
        <item x="128"/>
        <item x="443"/>
        <item x="1644"/>
        <item x="348"/>
        <item x="464"/>
        <item x="698"/>
        <item x="1462"/>
        <item x="298"/>
        <item x="1552"/>
        <item x="696"/>
        <item x="1293"/>
        <item x="129"/>
        <item x="747"/>
        <item x="1099"/>
        <item x="860"/>
        <item x="875"/>
        <item x="116"/>
        <item x="1606"/>
        <item x="365"/>
        <item x="1025"/>
        <item x="248"/>
        <item x="940"/>
        <item x="1475"/>
        <item x="953"/>
        <item x="828"/>
        <item x="1030"/>
        <item x="566"/>
        <item x="106"/>
        <item x="167"/>
        <item x="1078"/>
        <item x="962"/>
        <item x="848"/>
        <item x="1146"/>
        <item x="537"/>
        <item x="418"/>
        <item x="1338"/>
        <item x="1712"/>
        <item x="1453"/>
        <item x="549"/>
        <item x="326"/>
        <item x="329"/>
        <item x="118"/>
        <item x="856"/>
        <item x="1179"/>
        <item x="578"/>
        <item x="669"/>
        <item x="46"/>
        <item x="1621"/>
        <item x="1779"/>
        <item x="841"/>
        <item x="942"/>
        <item x="1020"/>
        <item x="987"/>
        <item x="1632"/>
        <item x="6"/>
        <item x="315"/>
        <item x="557"/>
        <item x="1046"/>
        <item x="1571"/>
        <item x="1282"/>
        <item x="900"/>
        <item x="211"/>
        <item x="1202"/>
        <item x="1865"/>
        <item x="1158"/>
        <item x="1642"/>
        <item x="164"/>
        <item x="1275"/>
        <item x="1561"/>
        <item x="300"/>
        <item x="1727"/>
        <item x="1853"/>
        <item x="1635"/>
        <item x="1000"/>
        <item x="1682"/>
        <item x="347"/>
        <item x="847"/>
        <item x="431"/>
        <item x="405"/>
        <item x="1646"/>
        <item x="137"/>
        <item x="706"/>
        <item x="635"/>
        <item x="1335"/>
        <item x="1171"/>
        <item x="510"/>
        <item x="1729"/>
        <item x="1599"/>
        <item x="1220"/>
        <item x="1871"/>
        <item x="1138"/>
        <item x="190"/>
        <item x="145"/>
        <item x="731"/>
        <item x="728"/>
        <item x="548"/>
        <item x="519"/>
        <item x="1018"/>
        <item x="1270"/>
        <item x="327"/>
        <item x="1400"/>
        <item x="1868"/>
        <item x="1187"/>
        <item x="495"/>
        <item x="474"/>
        <item x="939"/>
        <item x="1680"/>
        <item x="652"/>
        <item x="508"/>
        <item x="1547"/>
        <item x="1470"/>
        <item x="1313"/>
        <item x="963"/>
        <item x="181"/>
        <item x="1252"/>
        <item x="1855"/>
        <item x="72"/>
        <item x="1044"/>
        <item x="1784"/>
        <item x="1572"/>
        <item x="938"/>
        <item x="619"/>
        <item x="663"/>
        <item x="1456"/>
        <item x="520"/>
        <item x="563"/>
        <item x="1089"/>
        <item x="1507"/>
        <item x="292"/>
        <item x="1286"/>
        <item x="1340"/>
        <item x="1851"/>
        <item x="404"/>
        <item x="241"/>
        <item x="1188"/>
        <item x="1449"/>
        <item x="787"/>
        <item x="1830"/>
        <item x="1070"/>
        <item x="1835"/>
        <item x="1509"/>
        <item x="664"/>
        <item x="1316"/>
        <item x="852"/>
        <item x="1236"/>
        <item x="1514"/>
        <item x="123"/>
        <item x="1602"/>
        <item x="148"/>
        <item x="1455"/>
        <item x="208"/>
        <item x="1663"/>
        <item x="396"/>
        <item x="91"/>
        <item x="1724"/>
        <item x="372"/>
        <item x="658"/>
        <item x="193"/>
        <item x="1474"/>
        <item x="1477"/>
        <item x="1763"/>
        <item x="653"/>
        <item x="1627"/>
        <item x="836"/>
        <item x="1744"/>
        <item x="1074"/>
        <item x="676"/>
        <item x="702"/>
        <item x="893"/>
        <item x="201"/>
        <item x="1103"/>
        <item x="1461"/>
        <item x="95"/>
        <item x="1042"/>
        <item x="881"/>
        <item x="83"/>
        <item x="757"/>
        <item x="1299"/>
        <item x="1454"/>
        <item x="677"/>
        <item x="289"/>
        <item x="151"/>
        <item x="1004"/>
        <item x="873"/>
        <item x="1639"/>
        <item x="1519"/>
        <item x="594"/>
        <item x="1826"/>
        <item x="1605"/>
        <item x="862"/>
        <item x="1063"/>
        <item x="730"/>
        <item x="680"/>
        <item x="38"/>
        <item x="1148"/>
        <item x="937"/>
        <item x="1593"/>
        <item x="927"/>
        <item x="406"/>
        <item x="986"/>
        <item x="988"/>
        <item x="1856"/>
        <item x="1406"/>
        <item x="736"/>
        <item x="947"/>
        <item x="613"/>
        <item x="121"/>
        <item x="392"/>
        <item x="600"/>
        <item x="1412"/>
        <item x="1276"/>
        <item x="675"/>
        <item x="639"/>
        <item x="524"/>
        <item x="950"/>
        <item x="815"/>
        <item x="316"/>
        <item x="895"/>
        <item x="154"/>
        <item x="1066"/>
        <item x="1199"/>
        <item x="1567"/>
        <item x="1054"/>
        <item x="85"/>
        <item x="823"/>
        <item x="716"/>
        <item x="1248"/>
        <item x="432"/>
        <item x="10"/>
        <item x="1183"/>
        <item x="1075"/>
        <item x="1289"/>
        <item x="150"/>
        <item x="1245"/>
        <item x="472"/>
        <item x="1698"/>
        <item x="1002"/>
        <item x="398"/>
        <item x="1629"/>
        <item x="478"/>
        <item x="617"/>
        <item x="603"/>
        <item x="1061"/>
        <item x="1303"/>
        <item x="509"/>
        <item x="1079"/>
        <item x="1476"/>
        <item x="807"/>
        <item x="1422"/>
        <item x="1686"/>
        <item x="1546"/>
        <item x="1439"/>
        <item x="911"/>
        <item x="1726"/>
        <item x="1603"/>
        <item x="997"/>
        <item x="541"/>
        <item x="75"/>
        <item x="1837"/>
        <item x="966"/>
        <item x="152"/>
        <item x="1147"/>
        <item x="77"/>
        <item x="185"/>
        <item x="756"/>
        <item x="1595"/>
        <item x="393"/>
        <item x="925"/>
        <item x="1417"/>
        <item x="1447"/>
        <item x="1157"/>
        <item x="1608"/>
        <item x="1582"/>
        <item x="1288"/>
        <item x="1395"/>
        <item x="1798"/>
        <item x="1624"/>
        <item x="582"/>
        <item x="1532"/>
        <item x="687"/>
        <item x="618"/>
        <item x="1337"/>
        <item x="33"/>
        <item x="1130"/>
        <item x="1530"/>
        <item x="1688"/>
        <item x="1279"/>
        <item x="726"/>
        <item x="1296"/>
        <item x="1485"/>
        <item x="1244"/>
        <item x="1393"/>
        <item x="1077"/>
        <item x="733"/>
        <item x="174"/>
        <item x="1114"/>
        <item x="430"/>
        <item x="1273"/>
        <item x="200"/>
        <item x="400"/>
        <item x="496"/>
        <item x="362"/>
        <item x="1457"/>
        <item x="866"/>
        <item x="622"/>
        <item x="1538"/>
        <item x="1389"/>
        <item x="1094"/>
        <item x="861"/>
        <item x="1401"/>
        <item x="364"/>
        <item x="1420"/>
        <item x="1864"/>
        <item x="1862"/>
        <item x="82"/>
        <item x="1446"/>
        <item x="1838"/>
        <item x="1254"/>
        <item x="420"/>
        <item x="781"/>
        <item x="1796"/>
        <item x="1840"/>
        <item x="615"/>
        <item x="1535"/>
        <item x="913"/>
        <item x="1387"/>
        <item x="233"/>
        <item x="1104"/>
        <item x="1499"/>
        <item x="872"/>
        <item x="1053"/>
        <item x="755"/>
        <item x="906"/>
        <item x="1876"/>
        <item x="539"/>
        <item x="1159"/>
        <item x="980"/>
        <item x="878"/>
        <item x="1403"/>
        <item x="336"/>
        <item x="1442"/>
        <item x="608"/>
        <item x="667"/>
        <item x="1287"/>
        <item x="816"/>
        <item x="170"/>
        <item x="1058"/>
        <item x="29"/>
        <item x="985"/>
        <item x="1143"/>
        <item x="556"/>
        <item x="69"/>
        <item x="1206"/>
        <item x="1284"/>
        <item x="1678"/>
        <item x="885"/>
        <item x="1305"/>
        <item x="1633"/>
        <item x="1788"/>
        <item x="382"/>
        <item x="257"/>
        <item x="1748"/>
        <item x="1555"/>
        <item x="1707"/>
        <item x="314"/>
        <item x="1156"/>
        <item x="559"/>
        <item x="999"/>
        <item x="247"/>
        <item x="244"/>
        <item x="588"/>
        <item x="1875"/>
        <item x="971"/>
        <item x="308"/>
        <item x="35"/>
        <item x="1604"/>
        <item x="743"/>
        <item x="1056"/>
        <item x="826"/>
        <item x="1263"/>
        <item x="1421"/>
        <item x="1381"/>
        <item x="762"/>
        <item x="1490"/>
        <item x="1068"/>
        <item x="341"/>
        <item x="1544"/>
        <item x="933"/>
        <item x="1578"/>
        <item x="1329"/>
        <item x="1527"/>
        <item x="1290"/>
        <item x="754"/>
        <item x="1176"/>
        <item x="1398"/>
        <item x="554"/>
        <item x="488"/>
        <item x="767"/>
        <item x="1586"/>
        <item x="532"/>
        <item x="1424"/>
        <item x="1440"/>
        <item x="752"/>
        <item x="245"/>
        <item x="1059"/>
        <item x="611"/>
        <item x="882"/>
        <item x="1696"/>
        <item x="627"/>
        <item x="438"/>
        <item x="1523"/>
        <item x="993"/>
        <item x="346"/>
        <item x="1031"/>
        <item x="305"/>
        <item x="1761"/>
        <item x="236"/>
        <item x="455"/>
        <item x="768"/>
        <item x="970"/>
        <item x="1047"/>
        <item x="1460"/>
        <item x="648"/>
        <item x="864"/>
        <item x="1258"/>
        <item x="922"/>
        <item x="583"/>
        <item x="433"/>
        <item x="646"/>
        <item x="1314"/>
        <item x="874"/>
        <item x="1399"/>
        <item x="1433"/>
        <item x="81"/>
        <item x="790"/>
        <item x="1166"/>
        <item x="561"/>
        <item x="278"/>
        <item x="270"/>
        <item x="542"/>
        <item x="1492"/>
        <item x="1465"/>
        <item x="1297"/>
        <item x="1543"/>
        <item x="859"/>
        <item x="376"/>
        <item x="206"/>
        <item x="1203"/>
        <item x="1650"/>
        <item x="240"/>
        <item x="195"/>
        <item x="1034"/>
        <item x="1801"/>
        <item x="1021"/>
        <item x="720"/>
        <item x="269"/>
        <item x="1396"/>
        <item x="818"/>
        <item x="1247"/>
        <item x="1872"/>
        <item x="144"/>
        <item x="1702"/>
        <item x="1397"/>
        <item x="49"/>
        <item x="1495"/>
        <item x="530"/>
        <item x="1385"/>
        <item x="1435"/>
        <item x="1767"/>
        <item x="130"/>
        <item x="186"/>
        <item x="1609"/>
        <item x="701"/>
        <item x="709"/>
        <item x="899"/>
        <item x="1742"/>
        <item x="843"/>
        <item x="666"/>
        <item x="163"/>
        <item x="1312"/>
        <item x="452"/>
        <item x="819"/>
        <item x="321"/>
        <item x="898"/>
        <item x="447"/>
        <item x="1024"/>
        <item x="1048"/>
        <item x="1052"/>
        <item x="631"/>
        <item x="1558"/>
        <item x="1302"/>
        <item x="493"/>
        <item x="528"/>
        <item x="1201"/>
        <item x="1640"/>
        <item x="17"/>
        <item x="1082"/>
        <item x="1226"/>
        <item x="1705"/>
        <item x="607"/>
        <item x="544"/>
        <item x="1152"/>
        <item x="1319"/>
        <item x="487"/>
        <item x="1369"/>
        <item x="1234"/>
        <item x="279"/>
        <item x="250"/>
        <item x="1175"/>
        <item x="1150"/>
        <item x="437"/>
        <item x="1163"/>
        <item x="1256"/>
        <item x="1581"/>
        <item x="584"/>
        <item x="1194"/>
        <item x="1517"/>
        <item x="477"/>
        <item x="718"/>
        <item x="1498"/>
        <item x="1694"/>
        <item x="230"/>
        <item x="1306"/>
        <item x="1539"/>
        <item x="50"/>
        <item x="1711"/>
        <item x="1298"/>
        <item x="1836"/>
        <item x="1360"/>
        <item x="1720"/>
        <item x="425"/>
        <item x="1388"/>
        <item x="1081"/>
        <item x="1264"/>
        <item x="498"/>
        <item x="277"/>
        <item x="1861"/>
        <item x="1622"/>
        <item x="263"/>
        <item x="1341"/>
        <item x="384"/>
        <item x="1780"/>
        <item x="1231"/>
        <item x="1098"/>
        <item x="610"/>
        <item x="395"/>
        <item x="1180"/>
        <item x="352"/>
        <item x="449"/>
        <item x="1733"/>
        <item x="1793"/>
        <item x="52"/>
        <item x="1374"/>
        <item x="1769"/>
        <item x="817"/>
        <item x="870"/>
        <item x="998"/>
        <item x="14"/>
        <item x="500"/>
        <item x="506"/>
        <item x="920"/>
        <item x="1577"/>
        <item x="1659"/>
        <item x="1489"/>
        <item x="255"/>
        <item x="1625"/>
        <item x="724"/>
        <item x="84"/>
        <item x="714"/>
        <item x="1522"/>
        <item x="930"/>
        <item x="1243"/>
        <item x="931"/>
        <item x="1315"/>
        <item x="242"/>
        <item x="1481"/>
        <item x="166"/>
        <item x="360"/>
        <item x="158"/>
        <item x="22"/>
        <item x="318"/>
        <item x="984"/>
        <item x="1325"/>
        <item x="1265"/>
        <item x="699"/>
        <item x="1658"/>
        <item x="820"/>
        <item x="1185"/>
        <item x="1345"/>
        <item x="1550"/>
        <item x="1506"/>
        <item x="422"/>
        <item x="399"/>
        <item x="1755"/>
        <item x="141"/>
        <item x="1691"/>
        <item x="681"/>
        <item x="1349"/>
        <item x="1719"/>
        <item x="1683"/>
        <item x="983"/>
        <item x="138"/>
        <item x="1240"/>
        <item x="511"/>
        <item x="1848"/>
        <item x="1050"/>
        <item x="102"/>
        <item x="1623"/>
        <item x="1643"/>
        <item x="551"/>
        <item x="403"/>
        <item x="871"/>
        <item x="1832"/>
        <item x="1117"/>
        <item x="989"/>
        <item x="423"/>
        <item x="1238"/>
        <item x="719"/>
        <item x="1318"/>
        <item x="468"/>
        <item x="1516"/>
        <item x="804"/>
        <item x="1085"/>
        <item x="1500"/>
        <item x="685"/>
        <item x="1228"/>
        <item x="1322"/>
        <item x="1441"/>
        <item x="207"/>
        <item x="1327"/>
        <item x="573"/>
        <item x="1574"/>
        <item x="226"/>
        <item x="1241"/>
        <item x="1487"/>
        <item x="575"/>
        <item x="51"/>
        <item x="374"/>
        <item x="491"/>
        <item x="1012"/>
        <item x="805"/>
        <item x="1660"/>
        <item x="1224"/>
        <item x="296"/>
        <item x="224"/>
        <item x="1430"/>
        <item x="550"/>
        <item x="678"/>
        <item x="932"/>
        <item x="1037"/>
        <item x="47"/>
        <item x="629"/>
        <item x="1607"/>
        <item x="1834"/>
        <item x="1215"/>
        <item x="21"/>
        <item x="1229"/>
        <item x="373"/>
        <item x="1482"/>
        <item x="1563"/>
        <item x="1036"/>
        <item x="1777"/>
        <item x="688"/>
        <item x="1782"/>
        <item x="1013"/>
        <item x="764"/>
        <item x="1413"/>
        <item x="1427"/>
        <item x="904"/>
        <item x="1067"/>
        <item x="1210"/>
        <item x="1718"/>
        <item x="1634"/>
        <item x="601"/>
        <item x="1879"/>
        <item x="13"/>
        <item x="135"/>
        <item x="410"/>
        <item x="1269"/>
        <item x="1811"/>
        <item x="342"/>
        <item x="490"/>
        <item x="801"/>
        <item x="407"/>
        <item x="1778"/>
        <item x="854"/>
        <item x="317"/>
        <item x="585"/>
        <item x="753"/>
        <item x="4"/>
        <item x="97"/>
        <item x="1466"/>
        <item x="1525"/>
        <item x="1797"/>
        <item x="579"/>
        <item x="523"/>
        <item x="1222"/>
        <item x="1717"/>
        <item x="672"/>
        <item x="1174"/>
        <item x="690"/>
        <item x="1708"/>
        <item x="267"/>
        <item x="1219"/>
        <item x="1184"/>
        <item x="1364"/>
        <item x="1501"/>
        <item x="580"/>
        <item x="1321"/>
        <item x="1653"/>
        <item x="1191"/>
        <item x="1631"/>
        <item x="960"/>
        <item x="350"/>
        <item x="1011"/>
        <item x="1873"/>
        <item x="1009"/>
        <item t="default"/>
      </items>
    </pivotField>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E612E6-8D48-44EE-A3E7-E42C9A78CAC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tate/ Province">
  <location ref="A3:B14"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15"/>
  </rowFields>
  <rowItems count="11">
    <i>
      <x v="3"/>
    </i>
    <i>
      <x v="4"/>
    </i>
    <i>
      <x v="7"/>
    </i>
    <i>
      <x v="9"/>
    </i>
    <i>
      <x v="11"/>
    </i>
    <i>
      <x v="20"/>
    </i>
    <i>
      <x v="30"/>
    </i>
    <i>
      <x v="33"/>
    </i>
    <i>
      <x v="35"/>
    </i>
    <i>
      <x v="41"/>
    </i>
    <i t="grand">
      <x/>
    </i>
  </rowItems>
  <colItems count="1">
    <i/>
  </colItems>
  <dataFields count="1">
    <dataField name="Overall Profit " fld="20" baseField="15" baseItem="3"/>
  </dataFields>
  <formats count="1">
    <format dxfId="31">
      <pivotArea collapsedLevelsAreSubtotals="1" fieldPosition="0">
        <references count="1">
          <reference field="15" count="10">
            <x v="3"/>
            <x v="4"/>
            <x v="7"/>
            <x v="9"/>
            <x v="11"/>
            <x v="20"/>
            <x v="30"/>
            <x v="33"/>
            <x v="35"/>
            <x v="41"/>
          </reference>
        </references>
      </pivotArea>
    </format>
  </formats>
  <chartFormats count="11">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3"/>
          </reference>
        </references>
      </pivotArea>
    </chartFormat>
    <chartFormat chart="3" format="2">
      <pivotArea type="data" outline="0" fieldPosition="0">
        <references count="2">
          <reference field="4294967294" count="1" selected="0">
            <x v="0"/>
          </reference>
          <reference field="15" count="1" selected="0">
            <x v="4"/>
          </reference>
        </references>
      </pivotArea>
    </chartFormat>
    <chartFormat chart="3" format="3">
      <pivotArea type="data" outline="0" fieldPosition="0">
        <references count="2">
          <reference field="4294967294" count="1" selected="0">
            <x v="0"/>
          </reference>
          <reference field="15" count="1" selected="0">
            <x v="7"/>
          </reference>
        </references>
      </pivotArea>
    </chartFormat>
    <chartFormat chart="3" format="4">
      <pivotArea type="data" outline="0" fieldPosition="0">
        <references count="2">
          <reference field="4294967294" count="1" selected="0">
            <x v="0"/>
          </reference>
          <reference field="15" count="1" selected="0">
            <x v="9"/>
          </reference>
        </references>
      </pivotArea>
    </chartFormat>
    <chartFormat chart="3" format="5">
      <pivotArea type="data" outline="0" fieldPosition="0">
        <references count="2">
          <reference field="4294967294" count="1" selected="0">
            <x v="0"/>
          </reference>
          <reference field="15" count="1" selected="0">
            <x v="11"/>
          </reference>
        </references>
      </pivotArea>
    </chartFormat>
    <chartFormat chart="3" format="6">
      <pivotArea type="data" outline="0" fieldPosition="0">
        <references count="2">
          <reference field="4294967294" count="1" selected="0">
            <x v="0"/>
          </reference>
          <reference field="15" count="1" selected="0">
            <x v="20"/>
          </reference>
        </references>
      </pivotArea>
    </chartFormat>
    <chartFormat chart="3" format="7">
      <pivotArea type="data" outline="0" fieldPosition="0">
        <references count="2">
          <reference field="4294967294" count="1" selected="0">
            <x v="0"/>
          </reference>
          <reference field="15" count="1" selected="0">
            <x v="30"/>
          </reference>
        </references>
      </pivotArea>
    </chartFormat>
    <chartFormat chart="3" format="8">
      <pivotArea type="data" outline="0" fieldPosition="0">
        <references count="2">
          <reference field="4294967294" count="1" selected="0">
            <x v="0"/>
          </reference>
          <reference field="15" count="1" selected="0">
            <x v="33"/>
          </reference>
        </references>
      </pivotArea>
    </chartFormat>
    <chartFormat chart="3" format="9">
      <pivotArea type="data" outline="0" fieldPosition="0">
        <references count="2">
          <reference field="4294967294" count="1" selected="0">
            <x v="0"/>
          </reference>
          <reference field="15" count="1" selected="0">
            <x v="35"/>
          </reference>
        </references>
      </pivotArea>
    </chartFormat>
    <chartFormat chart="3" format="10">
      <pivotArea type="data" outline="0" fieldPosition="0">
        <references count="2">
          <reference field="4294967294" count="1" selected="0">
            <x v="0"/>
          </reference>
          <reference field="15" count="1" selected="0">
            <x v="41"/>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75C8F5-9C9C-4C0D-8BB6-A90B4C95445D}" autoFormatId="16" applyNumberFormats="0" applyBorderFormats="0" applyFontFormats="0" applyPatternFormats="0" applyAlignmentFormats="0" applyWidthHeightFormats="0">
  <queryTableRefresh nextId="27" unboundColumnsRight="2">
    <queryTableFields count="26">
      <queryTableField id="1" name="Customer ID" tableColumnId="1"/>
      <queryTableField id="2" name="Customer Name" tableColumnId="2"/>
      <queryTableField id="3" name="Order Priority" tableColumnId="3"/>
      <queryTableField id="4" name="Discount" tableColumnId="4"/>
      <queryTableField id="5" name="Unit Price" tableColumnId="5"/>
      <queryTableField id="6" name="Shipping Cost"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Country" tableColumnId="14"/>
      <queryTableField id="15" name="Region" tableColumnId="15"/>
      <queryTableField id="16" name="State or Province" tableColumnId="16"/>
      <queryTableField id="17" name="City" tableColumnId="17"/>
      <queryTableField id="18" name="Postal Code" tableColumnId="18"/>
      <queryTableField id="19" name="Order Date" tableColumnId="19"/>
      <queryTableField id="20" name="Ship Date" tableColumnId="20"/>
      <queryTableField id="21" name="Profit" tableColumnId="21"/>
      <queryTableField id="22" name="Quantity ordered new" tableColumnId="22"/>
      <queryTableField id="23" name="Sales" tableColumnId="23"/>
      <queryTableField id="24" name="Order ID" tableColumnId="24"/>
      <queryTableField id="25" dataBound="0" tableColumnId="25"/>
      <queryTableField id="26"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A51B9CD4-36F5-40D5-B5E9-2D992EBE81F3}" sourceName="Order Priorit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5">
        <i x="0" s="1"/>
        <i x="1" s="1"/>
        <i x="2" s="1"/>
        <i x="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3BBA439-2B1A-416E-8299-87D18E858BD8}" sourceName="Product Categor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AF36C58F-3250-4873-A959-B38653DA24E5}" sourceName="Manager">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4">
        <i x="1" s="1"/>
        <i x="3" s="1"/>
        <i x="0"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2D2A262A-8A99-42B4-B1B9-12F56AC3B4B0}" sourceName="Months">
  <pivotTables>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5" name="PivotTable3"/>
    <pivotTable tabId="13" name="PivotTable2"/>
    <pivotTable tabId="14" name="PivotTable3"/>
  </pivotTables>
  <data>
    <tabular pivotCacheId="706254685">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8EDDC0BA-A7F6-4BF9-90A8-A353988F0C1E}" cache="Slicer_Order_Priority" caption="Order Priority" showCaption="0" style="SlicerStyleDark3 2" rowHeight="241300"/>
  <slicer name="Product Category" xr10:uid="{ABDFE8F8-2E95-4FD7-AD91-C575535818DD}" cache="Slicer_Product_Category" caption="Product Category" showCaption="0" style="SlicerStyleDark3 2" rowHeight="241300"/>
  <slicer name="Manager" xr10:uid="{682201E9-4CD6-468A-AE64-0A2EA771EE3A}" cache="Slicer_Manager" caption="Manager" showCaption="0" style="SlicerStyleDark3 2" rowHeight="241300"/>
  <slicer name="Months" xr10:uid="{1022DDB6-AE5A-41A6-BE21-5A38CB455811}" cache="Slicer_Months" caption="Months" showCaption="0" style="SlicerStyleDark3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C7FA69-A72B-439B-9593-B001FB0F0E02}" name="cleaneddata" displayName="cleaneddata" ref="A1:Z1938" tableType="queryTable" totalsRowCount="1">
  <autoFilter ref="A1:Z1937" xr:uid="{355AB4EF-4CBC-4691-902E-AB3729B7B558}"/>
  <sortState ref="A2:Y1937">
    <sortCondition ref="S1:S1937"/>
  </sortState>
  <tableColumns count="26">
    <tableColumn id="1" xr3:uid="{C95CF5FB-9D18-499C-93BD-AEE7EC29E6DE}" uniqueName="1" name="Customer ID" queryTableFieldId="1"/>
    <tableColumn id="2" xr3:uid="{573712A5-F623-431A-99A1-9564F67A2A9D}" uniqueName="2" name="Customer Name" queryTableFieldId="2" dataDxfId="30" totalsRowDxfId="29"/>
    <tableColumn id="3" xr3:uid="{E3E774EF-BBAB-4151-83A2-5BD4BDE5CC5F}" uniqueName="3" name="Order Priority" queryTableFieldId="3" dataDxfId="28" totalsRowDxfId="27"/>
    <tableColumn id="4" xr3:uid="{116EF4F1-F2E2-4E82-80D5-FE4D8EC6F2A0}" uniqueName="4" name="Discount" queryTableFieldId="4"/>
    <tableColumn id="5" xr3:uid="{93E03CB8-97F6-4D3C-8F02-55ADBCF3E24A}" uniqueName="5" name="Unit Price" queryTableFieldId="5"/>
    <tableColumn id="6" xr3:uid="{16373271-B6F4-4050-AEE3-7225DB9BC146}" uniqueName="6" name="Shipping Cost" queryTableFieldId="6"/>
    <tableColumn id="7" xr3:uid="{2B2F0029-0B09-42CB-AA42-BFD0B6CB02D7}" uniqueName="7" name="Ship Mode" queryTableFieldId="7" dataDxfId="26" totalsRowDxfId="25"/>
    <tableColumn id="8" xr3:uid="{26FA8285-365F-44B2-8F5C-6BD258C744D2}" uniqueName="8" name="Customer Segment" queryTableFieldId="8" dataDxfId="24" totalsRowDxfId="23"/>
    <tableColumn id="9" xr3:uid="{8B00CD0F-9A39-4000-B32C-17376563198E}" uniqueName="9" name="Product Category" queryTableFieldId="9" dataDxfId="22" totalsRowDxfId="21"/>
    <tableColumn id="10" xr3:uid="{3C7AD764-6F9B-4323-A089-C140A8D7B956}" uniqueName="10" name="Product Sub-Category" totalsRowFunction="custom" queryTableFieldId="10" dataDxfId="20" totalsRowDxfId="19">
      <totalsRowFormula>COUNT(cleaneddata[Product Sub-Category])</totalsRowFormula>
    </tableColumn>
    <tableColumn id="11" xr3:uid="{33267A49-9005-4FC8-A044-C2FA4DBDF145}" uniqueName="11" name="Product Container" queryTableFieldId="11" dataDxfId="18" totalsRowDxfId="17"/>
    <tableColumn id="12" xr3:uid="{A8A22F57-AAF1-41F1-9780-361908FE6484}" uniqueName="12" name="Product Name" queryTableFieldId="12" dataDxfId="16" totalsRowDxfId="15"/>
    <tableColumn id="13" xr3:uid="{4B001B68-E3EA-4553-8BD3-D533EF9E3FC1}" uniqueName="13" name="Product Base Margin" queryTableFieldId="13"/>
    <tableColumn id="14" xr3:uid="{63529F8C-31C1-46A5-B709-F8DE5B3180A2}" uniqueName="14" name="Country" queryTableFieldId="14" dataDxfId="14" totalsRowDxfId="13"/>
    <tableColumn id="15" xr3:uid="{2D80F86B-5D24-4F33-9C5C-7A237C0B1369}" uniqueName="15" name="Region" queryTableFieldId="15" dataDxfId="12" totalsRowDxfId="11"/>
    <tableColumn id="16" xr3:uid="{759838C9-18AE-42C6-9B39-E00968AF460F}" uniqueName="16" name="State or Province" queryTableFieldId="16" dataDxfId="10" totalsRowDxfId="9"/>
    <tableColumn id="17" xr3:uid="{9AA371AA-ADEB-458A-BD07-AE756843B840}" uniqueName="17" name="City" queryTableFieldId="17" dataDxfId="8" totalsRowDxfId="7"/>
    <tableColumn id="18" xr3:uid="{4B8A5CA2-F1E6-4CBF-BB3D-C8FDF30A8EDD}" uniqueName="18" name="Postal Code" queryTableFieldId="18"/>
    <tableColumn id="19" xr3:uid="{6718322A-7143-43C8-99DB-7F689C351D41}" uniqueName="19" name="Order Date" queryTableFieldId="19" dataDxfId="6" totalsRowDxfId="5"/>
    <tableColumn id="20" xr3:uid="{651E2F5B-507B-4E4E-A4B4-2FC471025AC5}" uniqueName="20" name="Ship Date" queryTableFieldId="20" dataDxfId="4" totalsRowDxfId="3"/>
    <tableColumn id="21" xr3:uid="{4940735B-511A-4151-8FED-6742FC730BDA}" uniqueName="21" name="Profit" totalsRowFunction="custom" queryTableFieldId="21">
      <totalsRowFormula>SUM(cleaneddata[Profit])</totalsRowFormula>
    </tableColumn>
    <tableColumn id="22" xr3:uid="{CD6F96EE-C7F9-4E26-87D5-B5BE5892E9F0}" uniqueName="22" name="Quantity ordered new" queryTableFieldId="22"/>
    <tableColumn id="23" xr3:uid="{E0FFAF02-FA88-4829-87D0-ECA791C8CF51}" uniqueName="23" name="Sales" queryTableFieldId="23"/>
    <tableColumn id="24" xr3:uid="{2A65B960-F858-4365-99DF-A96C5ADE340F}" uniqueName="24" name="Order ID" queryTableFieldId="24"/>
    <tableColumn id="25" xr3:uid="{9EBF567C-272E-4A2F-9620-1EBDBC540D20}" uniqueName="25" name="Total" queryTableFieldId="25" dataDxfId="2" totalsRowDxfId="1">
      <calculatedColumnFormula>cleaneddata[[#This Row],[Unit Price]]-cleaneddata[[#This Row],[Discount]]</calculatedColumnFormula>
    </tableColumn>
    <tableColumn id="26" xr3:uid="{EAAD3F2A-6701-4B29-B9A6-FE3EFD5FB278}" uniqueName="26" name="Manager" queryTableFieldId="26" dataDxfId="0">
      <calculatedColumnFormula>_xlfn.IFS(cleaneddata[[#This Row],[Region]]="Central","Chris",cleaneddata[[#This Row],[Region]]="East","Erin",cleaneddata[[#This Row],[Region]]="South","Sam",cleaneddata[[#This Row],[Region]]="West","William")</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C54DD-CD60-4B2A-808E-63167C334BB2}">
  <dimension ref="A1"/>
  <sheetViews>
    <sheetView showGridLines="0" showRowColHeaders="0" zoomScale="88" zoomScaleNormal="88" workbookViewId="0">
      <selection activeCell="S3" sqref="S3"/>
    </sheetView>
  </sheetViews>
  <sheetFormatPr defaultRowHeight="15" x14ac:dyDescent="0.25"/>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70062-771B-40D0-813F-AFE03E061F01}">
  <dimension ref="A3:B8"/>
  <sheetViews>
    <sheetView showGridLines="0" showRowColHeaders="0" zoomScaleNormal="100" workbookViewId="0">
      <selection activeCell="B3" sqref="B3"/>
    </sheetView>
  </sheetViews>
  <sheetFormatPr defaultRowHeight="15" x14ac:dyDescent="0.25"/>
  <cols>
    <col min="1" max="1" width="14.140625" bestFit="1" customWidth="1"/>
    <col min="2" max="2" width="20.140625" bestFit="1" customWidth="1"/>
  </cols>
  <sheetData>
    <row r="3" spans="1:2" x14ac:dyDescent="0.25">
      <c r="A3" s="2" t="s">
        <v>3087</v>
      </c>
      <c r="B3" t="s">
        <v>3015</v>
      </c>
    </row>
    <row r="4" spans="1:2" x14ac:dyDescent="0.25">
      <c r="A4" s="3" t="s">
        <v>41</v>
      </c>
      <c r="B4" s="4">
        <v>408</v>
      </c>
    </row>
    <row r="5" spans="1:2" x14ac:dyDescent="0.25">
      <c r="A5" s="3" t="s">
        <v>96</v>
      </c>
      <c r="B5" s="4">
        <v>675</v>
      </c>
    </row>
    <row r="6" spans="1:2" x14ac:dyDescent="0.25">
      <c r="A6" s="3" t="s">
        <v>73</v>
      </c>
      <c r="B6" s="4">
        <v>468</v>
      </c>
    </row>
    <row r="7" spans="1:2" x14ac:dyDescent="0.25">
      <c r="A7" s="3" t="s">
        <v>29</v>
      </c>
      <c r="B7" s="4">
        <v>385</v>
      </c>
    </row>
    <row r="8" spans="1:2" x14ac:dyDescent="0.25">
      <c r="A8" s="3" t="s">
        <v>3014</v>
      </c>
      <c r="B8" s="4">
        <v>1936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C2236-6811-4D77-8868-320BA2B8B8B4}">
  <dimension ref="A3:B10"/>
  <sheetViews>
    <sheetView showGridLines="0" showRowColHeaders="0" workbookViewId="0"/>
  </sheetViews>
  <sheetFormatPr defaultRowHeight="15" x14ac:dyDescent="0.25"/>
  <cols>
    <col min="1" max="1" width="11.28515625" bestFit="1" customWidth="1"/>
    <col min="2" max="2" width="12.5703125" bestFit="1" customWidth="1"/>
  </cols>
  <sheetData>
    <row r="3" spans="1:2" x14ac:dyDescent="0.25">
      <c r="A3" s="2" t="s">
        <v>3082</v>
      </c>
      <c r="B3" s="7" t="s">
        <v>3075</v>
      </c>
    </row>
    <row r="4" spans="1:2" x14ac:dyDescent="0.25">
      <c r="A4" s="3" t="s">
        <v>3095</v>
      </c>
      <c r="B4" s="8">
        <v>-657.53850031999627</v>
      </c>
    </row>
    <row r="5" spans="1:2" x14ac:dyDescent="0.25">
      <c r="A5" s="3" t="s">
        <v>3016</v>
      </c>
      <c r="B5" s="8">
        <v>36266.168780320018</v>
      </c>
    </row>
    <row r="6" spans="1:2" x14ac:dyDescent="0.25">
      <c r="A6" s="3" t="s">
        <v>3043</v>
      </c>
      <c r="B6" s="8">
        <v>1881.830586749998</v>
      </c>
    </row>
    <row r="7" spans="1:2" x14ac:dyDescent="0.25">
      <c r="A7" s="3" t="s">
        <v>3096</v>
      </c>
      <c r="B7" s="8">
        <v>50182.103101999965</v>
      </c>
    </row>
    <row r="8" spans="1:2" x14ac:dyDescent="0.25">
      <c r="A8" s="3" t="s">
        <v>3097</v>
      </c>
      <c r="B8" s="8">
        <v>61026.94915840005</v>
      </c>
    </row>
    <row r="9" spans="1:2" x14ac:dyDescent="0.25">
      <c r="A9" s="3" t="s">
        <v>3098</v>
      </c>
      <c r="B9" s="8">
        <v>66323.886609999987</v>
      </c>
    </row>
    <row r="10" spans="1:2" x14ac:dyDescent="0.25">
      <c r="A10" s="3" t="s">
        <v>3014</v>
      </c>
      <c r="B10" s="4">
        <v>215023.39973715</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26C5C-6899-46F3-A21A-1F389B4DA528}">
  <dimension ref="A2:D183"/>
  <sheetViews>
    <sheetView showGridLines="0" showRowColHeaders="0" workbookViewId="0"/>
  </sheetViews>
  <sheetFormatPr defaultRowHeight="15" x14ac:dyDescent="0.25"/>
  <cols>
    <col min="1" max="1" width="11.28515625" bestFit="1" customWidth="1"/>
    <col min="2" max="2" width="12.7109375" bestFit="1" customWidth="1"/>
    <col min="4" max="4" width="15.42578125" customWidth="1"/>
  </cols>
  <sheetData>
    <row r="2" spans="1:4" ht="15.75" thickBot="1" x14ac:dyDescent="0.3"/>
    <row r="3" spans="1:4" x14ac:dyDescent="0.25">
      <c r="A3" s="2" t="s">
        <v>3088</v>
      </c>
      <c r="B3" t="s">
        <v>3076</v>
      </c>
      <c r="C3" s="10" t="s">
        <v>3082</v>
      </c>
      <c r="D3" s="10" t="s">
        <v>3083</v>
      </c>
    </row>
    <row r="4" spans="1:4" x14ac:dyDescent="0.25">
      <c r="A4" s="5" t="s">
        <v>3099</v>
      </c>
      <c r="B4" s="8">
        <v>8666.18</v>
      </c>
      <c r="C4" t="str">
        <f>TEXT(DATE(2019,D4,1),"mmmm")</f>
        <v>January</v>
      </c>
      <c r="D4">
        <f>MONTH(A4)</f>
        <v>1</v>
      </c>
    </row>
    <row r="5" spans="1:4" x14ac:dyDescent="0.25">
      <c r="A5" s="5" t="s">
        <v>3100</v>
      </c>
      <c r="B5" s="8">
        <v>24319.920000000002</v>
      </c>
      <c r="C5" t="str">
        <f t="shared" ref="C5:C68" si="0">TEXT(DATE(2019,D5,1),"mmmm")</f>
        <v>January</v>
      </c>
      <c r="D5">
        <f t="shared" ref="D5:D68" si="1">MONTH(A5)</f>
        <v>1</v>
      </c>
    </row>
    <row r="6" spans="1:4" x14ac:dyDescent="0.25">
      <c r="A6" s="5" t="s">
        <v>3101</v>
      </c>
      <c r="B6" s="8">
        <v>10134.420000000002</v>
      </c>
      <c r="C6" t="str">
        <f t="shared" si="0"/>
        <v>January</v>
      </c>
      <c r="D6">
        <f t="shared" si="1"/>
        <v>1</v>
      </c>
    </row>
    <row r="7" spans="1:4" x14ac:dyDescent="0.25">
      <c r="A7" s="5" t="s">
        <v>3102</v>
      </c>
      <c r="B7" s="8">
        <v>5470.58</v>
      </c>
      <c r="C7" t="str">
        <f t="shared" si="0"/>
        <v>January</v>
      </c>
      <c r="D7">
        <f t="shared" si="1"/>
        <v>1</v>
      </c>
    </row>
    <row r="8" spans="1:4" x14ac:dyDescent="0.25">
      <c r="A8" s="5" t="s">
        <v>3103</v>
      </c>
      <c r="B8" s="8">
        <v>20160.509999999998</v>
      </c>
      <c r="C8" t="str">
        <f t="shared" si="0"/>
        <v>January</v>
      </c>
      <c r="D8">
        <f t="shared" si="1"/>
        <v>1</v>
      </c>
    </row>
    <row r="9" spans="1:4" x14ac:dyDescent="0.25">
      <c r="A9" s="5" t="s">
        <v>3104</v>
      </c>
      <c r="B9" s="8">
        <v>11123.41</v>
      </c>
      <c r="C9" t="str">
        <f t="shared" si="0"/>
        <v>January</v>
      </c>
      <c r="D9">
        <f t="shared" si="1"/>
        <v>1</v>
      </c>
    </row>
    <row r="10" spans="1:4" x14ac:dyDescent="0.25">
      <c r="A10" s="5" t="s">
        <v>3105</v>
      </c>
      <c r="B10" s="8">
        <v>16551.82</v>
      </c>
      <c r="C10" t="str">
        <f t="shared" si="0"/>
        <v>January</v>
      </c>
      <c r="D10">
        <f t="shared" si="1"/>
        <v>1</v>
      </c>
    </row>
    <row r="11" spans="1:4" x14ac:dyDescent="0.25">
      <c r="A11" s="5" t="s">
        <v>3106</v>
      </c>
      <c r="B11" s="8">
        <v>5388.8399999999992</v>
      </c>
      <c r="C11" t="str">
        <f t="shared" si="0"/>
        <v>January</v>
      </c>
      <c r="D11">
        <f t="shared" si="1"/>
        <v>1</v>
      </c>
    </row>
    <row r="12" spans="1:4" x14ac:dyDescent="0.25">
      <c r="A12" s="5" t="s">
        <v>3107</v>
      </c>
      <c r="B12" s="8">
        <v>13926.830000000002</v>
      </c>
      <c r="C12" t="str">
        <f t="shared" si="0"/>
        <v>January</v>
      </c>
      <c r="D12">
        <f t="shared" si="1"/>
        <v>1</v>
      </c>
    </row>
    <row r="13" spans="1:4" x14ac:dyDescent="0.25">
      <c r="A13" s="5" t="s">
        <v>3108</v>
      </c>
      <c r="B13" s="8">
        <v>11520.37</v>
      </c>
      <c r="C13" t="str">
        <f t="shared" si="0"/>
        <v>January</v>
      </c>
      <c r="D13">
        <f t="shared" si="1"/>
        <v>1</v>
      </c>
    </row>
    <row r="14" spans="1:4" x14ac:dyDescent="0.25">
      <c r="A14" s="5" t="s">
        <v>3109</v>
      </c>
      <c r="B14" s="8">
        <v>3355.1199999999994</v>
      </c>
      <c r="C14" t="str">
        <f t="shared" si="0"/>
        <v>January</v>
      </c>
      <c r="D14">
        <f t="shared" si="1"/>
        <v>1</v>
      </c>
    </row>
    <row r="15" spans="1:4" x14ac:dyDescent="0.25">
      <c r="A15" s="5" t="s">
        <v>3110</v>
      </c>
      <c r="B15" s="8">
        <v>14882.67</v>
      </c>
      <c r="C15" t="str">
        <f t="shared" si="0"/>
        <v>January</v>
      </c>
      <c r="D15">
        <f t="shared" si="1"/>
        <v>1</v>
      </c>
    </row>
    <row r="16" spans="1:4" x14ac:dyDescent="0.25">
      <c r="A16" s="5" t="s">
        <v>3111</v>
      </c>
      <c r="B16" s="8">
        <v>1772.04</v>
      </c>
      <c r="C16" t="str">
        <f t="shared" si="0"/>
        <v>January</v>
      </c>
      <c r="D16">
        <f t="shared" si="1"/>
        <v>1</v>
      </c>
    </row>
    <row r="17" spans="1:4" x14ac:dyDescent="0.25">
      <c r="A17" s="5" t="s">
        <v>3112</v>
      </c>
      <c r="B17" s="8">
        <v>5200.1900000000005</v>
      </c>
      <c r="C17" t="str">
        <f t="shared" si="0"/>
        <v>January</v>
      </c>
      <c r="D17">
        <f t="shared" si="1"/>
        <v>1</v>
      </c>
    </row>
    <row r="18" spans="1:4" x14ac:dyDescent="0.25">
      <c r="A18" s="5" t="s">
        <v>3113</v>
      </c>
      <c r="B18" s="8">
        <v>4829.95</v>
      </c>
      <c r="C18" t="str">
        <f t="shared" si="0"/>
        <v>January</v>
      </c>
      <c r="D18">
        <f t="shared" si="1"/>
        <v>1</v>
      </c>
    </row>
    <row r="19" spans="1:4" x14ac:dyDescent="0.25">
      <c r="A19" s="5" t="s">
        <v>3114</v>
      </c>
      <c r="B19" s="8">
        <v>3964.13</v>
      </c>
      <c r="C19" t="str">
        <f t="shared" si="0"/>
        <v>January</v>
      </c>
      <c r="D19">
        <f t="shared" si="1"/>
        <v>1</v>
      </c>
    </row>
    <row r="20" spans="1:4" x14ac:dyDescent="0.25">
      <c r="A20" s="5" t="s">
        <v>3115</v>
      </c>
      <c r="B20" s="8">
        <v>6667.6900000000005</v>
      </c>
      <c r="C20" t="str">
        <f t="shared" si="0"/>
        <v>January</v>
      </c>
      <c r="D20">
        <f t="shared" si="1"/>
        <v>1</v>
      </c>
    </row>
    <row r="21" spans="1:4" x14ac:dyDescent="0.25">
      <c r="A21" s="5" t="s">
        <v>3116</v>
      </c>
      <c r="B21" s="8">
        <v>2987.38</v>
      </c>
      <c r="C21" t="str">
        <f t="shared" si="0"/>
        <v>January</v>
      </c>
      <c r="D21">
        <f t="shared" si="1"/>
        <v>1</v>
      </c>
    </row>
    <row r="22" spans="1:4" x14ac:dyDescent="0.25">
      <c r="A22" s="5" t="s">
        <v>3117</v>
      </c>
      <c r="B22" s="8">
        <v>1652.89</v>
      </c>
      <c r="C22" t="str">
        <f t="shared" si="0"/>
        <v>January</v>
      </c>
      <c r="D22">
        <f t="shared" si="1"/>
        <v>1</v>
      </c>
    </row>
    <row r="23" spans="1:4" x14ac:dyDescent="0.25">
      <c r="A23" s="5" t="s">
        <v>3118</v>
      </c>
      <c r="B23" s="8">
        <v>6109.01</v>
      </c>
      <c r="C23" t="str">
        <f t="shared" si="0"/>
        <v>January</v>
      </c>
      <c r="D23">
        <f t="shared" si="1"/>
        <v>1</v>
      </c>
    </row>
    <row r="24" spans="1:4" x14ac:dyDescent="0.25">
      <c r="A24" s="5" t="s">
        <v>3119</v>
      </c>
      <c r="B24" s="8">
        <v>12281.51</v>
      </c>
      <c r="C24" t="str">
        <f t="shared" si="0"/>
        <v>January</v>
      </c>
      <c r="D24">
        <f t="shared" si="1"/>
        <v>1</v>
      </c>
    </row>
    <row r="25" spans="1:4" x14ac:dyDescent="0.25">
      <c r="A25" s="5" t="s">
        <v>3120</v>
      </c>
      <c r="B25" s="8">
        <v>13513.64</v>
      </c>
      <c r="C25" t="str">
        <f t="shared" si="0"/>
        <v>January</v>
      </c>
      <c r="D25">
        <f t="shared" si="1"/>
        <v>1</v>
      </c>
    </row>
    <row r="26" spans="1:4" x14ac:dyDescent="0.25">
      <c r="A26" s="5" t="s">
        <v>3121</v>
      </c>
      <c r="B26" s="8">
        <v>765.90000000000009</v>
      </c>
      <c r="C26" t="str">
        <f t="shared" si="0"/>
        <v>January</v>
      </c>
      <c r="D26">
        <f t="shared" si="1"/>
        <v>1</v>
      </c>
    </row>
    <row r="27" spans="1:4" x14ac:dyDescent="0.25">
      <c r="A27" s="5" t="s">
        <v>3122</v>
      </c>
      <c r="B27" s="8">
        <v>8376.5799999999981</v>
      </c>
      <c r="C27" t="str">
        <f t="shared" si="0"/>
        <v>January</v>
      </c>
      <c r="D27">
        <f t="shared" si="1"/>
        <v>1</v>
      </c>
    </row>
    <row r="28" spans="1:4" x14ac:dyDescent="0.25">
      <c r="A28" s="5" t="s">
        <v>3123</v>
      </c>
      <c r="B28" s="8">
        <v>445.25</v>
      </c>
      <c r="C28" t="str">
        <f t="shared" si="0"/>
        <v>January</v>
      </c>
      <c r="D28">
        <f t="shared" si="1"/>
        <v>1</v>
      </c>
    </row>
    <row r="29" spans="1:4" x14ac:dyDescent="0.25">
      <c r="A29" s="5" t="s">
        <v>3124</v>
      </c>
      <c r="B29" s="8">
        <v>7035.7300000000005</v>
      </c>
      <c r="C29" t="str">
        <f t="shared" si="0"/>
        <v>January</v>
      </c>
      <c r="D29">
        <f t="shared" si="1"/>
        <v>1</v>
      </c>
    </row>
    <row r="30" spans="1:4" x14ac:dyDescent="0.25">
      <c r="A30" s="5" t="s">
        <v>3125</v>
      </c>
      <c r="B30" s="8">
        <v>4036.3900000000003</v>
      </c>
      <c r="C30" t="str">
        <f t="shared" si="0"/>
        <v>January</v>
      </c>
      <c r="D30">
        <f t="shared" si="1"/>
        <v>1</v>
      </c>
    </row>
    <row r="31" spans="1:4" x14ac:dyDescent="0.25">
      <c r="A31" s="5" t="s">
        <v>3126</v>
      </c>
      <c r="B31" s="8">
        <v>6617.65</v>
      </c>
      <c r="C31" t="str">
        <f t="shared" si="0"/>
        <v>January</v>
      </c>
      <c r="D31">
        <f t="shared" si="1"/>
        <v>1</v>
      </c>
    </row>
    <row r="32" spans="1:4" x14ac:dyDescent="0.25">
      <c r="A32" s="5" t="s">
        <v>3127</v>
      </c>
      <c r="B32" s="8">
        <v>11666.61</v>
      </c>
      <c r="C32" t="str">
        <f t="shared" si="0"/>
        <v>January</v>
      </c>
      <c r="D32">
        <f t="shared" si="1"/>
        <v>1</v>
      </c>
    </row>
    <row r="33" spans="1:4" x14ac:dyDescent="0.25">
      <c r="A33" s="5" t="s">
        <v>3128</v>
      </c>
      <c r="B33" s="8">
        <v>5276.23</v>
      </c>
      <c r="C33" t="str">
        <f t="shared" si="0"/>
        <v>January</v>
      </c>
      <c r="D33">
        <f t="shared" si="1"/>
        <v>1</v>
      </c>
    </row>
    <row r="34" spans="1:4" x14ac:dyDescent="0.25">
      <c r="A34" s="5" t="s">
        <v>3129</v>
      </c>
      <c r="B34" s="8">
        <v>16299.11</v>
      </c>
      <c r="C34" t="str">
        <f t="shared" si="0"/>
        <v>January</v>
      </c>
      <c r="D34">
        <f t="shared" si="1"/>
        <v>1</v>
      </c>
    </row>
    <row r="35" spans="1:4" x14ac:dyDescent="0.25">
      <c r="A35" s="5" t="s">
        <v>3017</v>
      </c>
      <c r="B35" s="8">
        <v>7529.03</v>
      </c>
      <c r="C35" t="str">
        <f t="shared" si="0"/>
        <v>February</v>
      </c>
      <c r="D35">
        <f t="shared" si="1"/>
        <v>2</v>
      </c>
    </row>
    <row r="36" spans="1:4" x14ac:dyDescent="0.25">
      <c r="A36" s="5" t="s">
        <v>3018</v>
      </c>
      <c r="B36" s="8">
        <v>20691.02</v>
      </c>
      <c r="C36" t="str">
        <f t="shared" si="0"/>
        <v>February</v>
      </c>
      <c r="D36">
        <f t="shared" si="1"/>
        <v>2</v>
      </c>
    </row>
    <row r="37" spans="1:4" x14ac:dyDescent="0.25">
      <c r="A37" s="5" t="s">
        <v>3093</v>
      </c>
      <c r="B37" s="8">
        <v>3485.71</v>
      </c>
      <c r="C37" t="str">
        <f t="shared" si="0"/>
        <v>February</v>
      </c>
      <c r="D37">
        <f t="shared" si="1"/>
        <v>2</v>
      </c>
    </row>
    <row r="38" spans="1:4" x14ac:dyDescent="0.25">
      <c r="A38" s="5" t="s">
        <v>3019</v>
      </c>
      <c r="B38" s="8">
        <v>8893.91</v>
      </c>
      <c r="C38" t="str">
        <f t="shared" si="0"/>
        <v>February</v>
      </c>
      <c r="D38">
        <f t="shared" si="1"/>
        <v>2</v>
      </c>
    </row>
    <row r="39" spans="1:4" x14ac:dyDescent="0.25">
      <c r="A39" s="5" t="s">
        <v>3020</v>
      </c>
      <c r="B39" s="8">
        <v>17906.149999999998</v>
      </c>
      <c r="C39" t="str">
        <f t="shared" si="0"/>
        <v>February</v>
      </c>
      <c r="D39">
        <f t="shared" si="1"/>
        <v>2</v>
      </c>
    </row>
    <row r="40" spans="1:4" x14ac:dyDescent="0.25">
      <c r="A40" s="5" t="s">
        <v>3021</v>
      </c>
      <c r="B40" s="8">
        <v>9149.27</v>
      </c>
      <c r="C40" t="str">
        <f t="shared" si="0"/>
        <v>February</v>
      </c>
      <c r="D40">
        <f t="shared" si="1"/>
        <v>2</v>
      </c>
    </row>
    <row r="41" spans="1:4" x14ac:dyDescent="0.25">
      <c r="A41" s="5" t="s">
        <v>3022</v>
      </c>
      <c r="B41" s="8">
        <v>4720.2899999999991</v>
      </c>
      <c r="C41" t="str">
        <f t="shared" si="0"/>
        <v>February</v>
      </c>
      <c r="D41">
        <f t="shared" si="1"/>
        <v>2</v>
      </c>
    </row>
    <row r="42" spans="1:4" x14ac:dyDescent="0.25">
      <c r="A42" s="5" t="s">
        <v>3094</v>
      </c>
      <c r="B42" s="8">
        <v>1404.04</v>
      </c>
      <c r="C42" t="str">
        <f t="shared" si="0"/>
        <v>February</v>
      </c>
      <c r="D42">
        <f t="shared" si="1"/>
        <v>2</v>
      </c>
    </row>
    <row r="43" spans="1:4" x14ac:dyDescent="0.25">
      <c r="A43" s="5" t="s">
        <v>3023</v>
      </c>
      <c r="B43" s="8">
        <v>570.14</v>
      </c>
      <c r="C43" t="str">
        <f t="shared" si="0"/>
        <v>February</v>
      </c>
      <c r="D43">
        <f t="shared" si="1"/>
        <v>2</v>
      </c>
    </row>
    <row r="44" spans="1:4" x14ac:dyDescent="0.25">
      <c r="A44" s="5" t="s">
        <v>3024</v>
      </c>
      <c r="B44" s="8">
        <v>13160.580000000004</v>
      </c>
      <c r="C44" t="str">
        <f t="shared" si="0"/>
        <v>February</v>
      </c>
      <c r="D44">
        <f t="shared" si="1"/>
        <v>2</v>
      </c>
    </row>
    <row r="45" spans="1:4" x14ac:dyDescent="0.25">
      <c r="A45" s="5" t="s">
        <v>3025</v>
      </c>
      <c r="B45" s="8">
        <v>23856.929999999993</v>
      </c>
      <c r="C45" t="str">
        <f t="shared" si="0"/>
        <v>February</v>
      </c>
      <c r="D45">
        <f t="shared" si="1"/>
        <v>2</v>
      </c>
    </row>
    <row r="46" spans="1:4" x14ac:dyDescent="0.25">
      <c r="A46" s="5" t="s">
        <v>3026</v>
      </c>
      <c r="B46" s="8">
        <v>3233.9</v>
      </c>
      <c r="C46" t="str">
        <f t="shared" si="0"/>
        <v>February</v>
      </c>
      <c r="D46">
        <f t="shared" si="1"/>
        <v>2</v>
      </c>
    </row>
    <row r="47" spans="1:4" x14ac:dyDescent="0.25">
      <c r="A47" s="5" t="s">
        <v>3027</v>
      </c>
      <c r="B47" s="8">
        <v>14090.4</v>
      </c>
      <c r="C47" t="str">
        <f t="shared" si="0"/>
        <v>February</v>
      </c>
      <c r="D47">
        <f t="shared" si="1"/>
        <v>2</v>
      </c>
    </row>
    <row r="48" spans="1:4" x14ac:dyDescent="0.25">
      <c r="A48" s="5" t="s">
        <v>3028</v>
      </c>
      <c r="B48" s="8">
        <v>22401.480000000003</v>
      </c>
      <c r="C48" t="str">
        <f t="shared" si="0"/>
        <v>February</v>
      </c>
      <c r="D48">
        <f t="shared" si="1"/>
        <v>2</v>
      </c>
    </row>
    <row r="49" spans="1:4" x14ac:dyDescent="0.25">
      <c r="A49" s="5" t="s">
        <v>3029</v>
      </c>
      <c r="B49" s="8">
        <v>16533.18</v>
      </c>
      <c r="C49" t="str">
        <f t="shared" si="0"/>
        <v>February</v>
      </c>
      <c r="D49">
        <f t="shared" si="1"/>
        <v>2</v>
      </c>
    </row>
    <row r="50" spans="1:4" x14ac:dyDescent="0.25">
      <c r="A50" s="5" t="s">
        <v>3030</v>
      </c>
      <c r="B50" s="8">
        <v>16120.570000000002</v>
      </c>
      <c r="C50" t="str">
        <f t="shared" si="0"/>
        <v>February</v>
      </c>
      <c r="D50">
        <f t="shared" si="1"/>
        <v>2</v>
      </c>
    </row>
    <row r="51" spans="1:4" x14ac:dyDescent="0.25">
      <c r="A51" s="5" t="s">
        <v>3031</v>
      </c>
      <c r="B51" s="8">
        <v>1076.3899999999999</v>
      </c>
      <c r="C51" t="str">
        <f t="shared" si="0"/>
        <v>February</v>
      </c>
      <c r="D51">
        <f t="shared" si="1"/>
        <v>2</v>
      </c>
    </row>
    <row r="52" spans="1:4" x14ac:dyDescent="0.25">
      <c r="A52" s="5" t="s">
        <v>3032</v>
      </c>
      <c r="B52" s="8">
        <v>28264.33</v>
      </c>
      <c r="C52" t="str">
        <f t="shared" si="0"/>
        <v>February</v>
      </c>
      <c r="D52">
        <f t="shared" si="1"/>
        <v>2</v>
      </c>
    </row>
    <row r="53" spans="1:4" x14ac:dyDescent="0.25">
      <c r="A53" s="5" t="s">
        <v>3033</v>
      </c>
      <c r="B53" s="8">
        <v>2676.23</v>
      </c>
      <c r="C53" t="str">
        <f t="shared" si="0"/>
        <v>February</v>
      </c>
      <c r="D53">
        <f t="shared" si="1"/>
        <v>2</v>
      </c>
    </row>
    <row r="54" spans="1:4" x14ac:dyDescent="0.25">
      <c r="A54" s="5" t="s">
        <v>3034</v>
      </c>
      <c r="B54" s="8">
        <v>5978.24</v>
      </c>
      <c r="C54" t="str">
        <f t="shared" si="0"/>
        <v>February</v>
      </c>
      <c r="D54">
        <f t="shared" si="1"/>
        <v>2</v>
      </c>
    </row>
    <row r="55" spans="1:4" x14ac:dyDescent="0.25">
      <c r="A55" s="5" t="s">
        <v>3035</v>
      </c>
      <c r="B55" s="8">
        <v>56764.539999999994</v>
      </c>
      <c r="C55" t="str">
        <f t="shared" si="0"/>
        <v>February</v>
      </c>
      <c r="D55">
        <f t="shared" si="1"/>
        <v>2</v>
      </c>
    </row>
    <row r="56" spans="1:4" x14ac:dyDescent="0.25">
      <c r="A56" s="5" t="s">
        <v>3036</v>
      </c>
      <c r="B56" s="8">
        <v>11464.77</v>
      </c>
      <c r="C56" t="str">
        <f t="shared" si="0"/>
        <v>February</v>
      </c>
      <c r="D56">
        <f t="shared" si="1"/>
        <v>2</v>
      </c>
    </row>
    <row r="57" spans="1:4" x14ac:dyDescent="0.25">
      <c r="A57" s="5" t="s">
        <v>3037</v>
      </c>
      <c r="B57" s="8">
        <v>6812.64</v>
      </c>
      <c r="C57" t="str">
        <f t="shared" si="0"/>
        <v>February</v>
      </c>
      <c r="D57">
        <f t="shared" si="1"/>
        <v>2</v>
      </c>
    </row>
    <row r="58" spans="1:4" x14ac:dyDescent="0.25">
      <c r="A58" s="5" t="s">
        <v>3038</v>
      </c>
      <c r="B58" s="8">
        <v>5160.96</v>
      </c>
      <c r="C58" t="str">
        <f t="shared" si="0"/>
        <v>February</v>
      </c>
      <c r="D58">
        <f t="shared" si="1"/>
        <v>2</v>
      </c>
    </row>
    <row r="59" spans="1:4" x14ac:dyDescent="0.25">
      <c r="A59" s="5" t="s">
        <v>3039</v>
      </c>
      <c r="B59" s="8">
        <v>10752.130000000001</v>
      </c>
      <c r="C59" t="str">
        <f t="shared" si="0"/>
        <v>February</v>
      </c>
      <c r="D59">
        <f t="shared" si="1"/>
        <v>2</v>
      </c>
    </row>
    <row r="60" spans="1:4" x14ac:dyDescent="0.25">
      <c r="A60" s="5" t="s">
        <v>3040</v>
      </c>
      <c r="B60" s="8">
        <v>5425.5</v>
      </c>
      <c r="C60" t="str">
        <f t="shared" si="0"/>
        <v>February</v>
      </c>
      <c r="D60">
        <f t="shared" si="1"/>
        <v>2</v>
      </c>
    </row>
    <row r="61" spans="1:4" x14ac:dyDescent="0.25">
      <c r="A61" s="5" t="s">
        <v>3041</v>
      </c>
      <c r="B61" s="8">
        <v>3537.5</v>
      </c>
      <c r="C61" t="str">
        <f t="shared" si="0"/>
        <v>February</v>
      </c>
      <c r="D61">
        <f t="shared" si="1"/>
        <v>2</v>
      </c>
    </row>
    <row r="62" spans="1:4" x14ac:dyDescent="0.25">
      <c r="A62" s="5" t="s">
        <v>3042</v>
      </c>
      <c r="B62" s="8">
        <v>3842.61</v>
      </c>
      <c r="C62" t="str">
        <f t="shared" si="0"/>
        <v>February</v>
      </c>
      <c r="D62">
        <f t="shared" si="1"/>
        <v>2</v>
      </c>
    </row>
    <row r="63" spans="1:4" x14ac:dyDescent="0.25">
      <c r="A63" s="5" t="s">
        <v>3044</v>
      </c>
      <c r="B63" s="8">
        <v>14138.970000000001</v>
      </c>
      <c r="C63" t="str">
        <f t="shared" si="0"/>
        <v>March</v>
      </c>
      <c r="D63">
        <f t="shared" si="1"/>
        <v>3</v>
      </c>
    </row>
    <row r="64" spans="1:4" x14ac:dyDescent="0.25">
      <c r="A64" s="5" t="s">
        <v>3045</v>
      </c>
      <c r="B64" s="8">
        <v>6407.95</v>
      </c>
      <c r="C64" t="str">
        <f t="shared" si="0"/>
        <v>March</v>
      </c>
      <c r="D64">
        <f t="shared" si="1"/>
        <v>3</v>
      </c>
    </row>
    <row r="65" spans="1:4" x14ac:dyDescent="0.25">
      <c r="A65" s="5" t="s">
        <v>3046</v>
      </c>
      <c r="B65" s="8">
        <v>262.78000000000003</v>
      </c>
      <c r="C65" t="str">
        <f t="shared" si="0"/>
        <v>March</v>
      </c>
      <c r="D65">
        <f t="shared" si="1"/>
        <v>3</v>
      </c>
    </row>
    <row r="66" spans="1:4" x14ac:dyDescent="0.25">
      <c r="A66" s="5" t="s">
        <v>3047</v>
      </c>
      <c r="B66" s="8">
        <v>14738.710000000001</v>
      </c>
      <c r="C66" t="str">
        <f t="shared" si="0"/>
        <v>March</v>
      </c>
      <c r="D66">
        <f t="shared" si="1"/>
        <v>3</v>
      </c>
    </row>
    <row r="67" spans="1:4" x14ac:dyDescent="0.25">
      <c r="A67" s="5" t="s">
        <v>3048</v>
      </c>
      <c r="B67" s="8">
        <v>6541.1299999999992</v>
      </c>
      <c r="C67" t="str">
        <f t="shared" si="0"/>
        <v>March</v>
      </c>
      <c r="D67">
        <f t="shared" si="1"/>
        <v>3</v>
      </c>
    </row>
    <row r="68" spans="1:4" x14ac:dyDescent="0.25">
      <c r="A68" s="5" t="s">
        <v>3049</v>
      </c>
      <c r="B68" s="8">
        <v>2218.25</v>
      </c>
      <c r="C68" t="str">
        <f t="shared" si="0"/>
        <v>March</v>
      </c>
      <c r="D68">
        <f t="shared" si="1"/>
        <v>3</v>
      </c>
    </row>
    <row r="69" spans="1:4" x14ac:dyDescent="0.25">
      <c r="A69" s="5" t="s">
        <v>3050</v>
      </c>
      <c r="B69" s="8">
        <v>2711.04</v>
      </c>
      <c r="C69" t="str">
        <f t="shared" ref="C69:C132" si="2">TEXT(DATE(2019,D69,1),"mmmm")</f>
        <v>March</v>
      </c>
      <c r="D69">
        <f t="shared" ref="D69:D132" si="3">MONTH(A69)</f>
        <v>3</v>
      </c>
    </row>
    <row r="70" spans="1:4" x14ac:dyDescent="0.25">
      <c r="A70" s="5" t="s">
        <v>3051</v>
      </c>
      <c r="B70" s="8">
        <v>5373.52</v>
      </c>
      <c r="C70" t="str">
        <f t="shared" si="2"/>
        <v>March</v>
      </c>
      <c r="D70">
        <f t="shared" si="3"/>
        <v>3</v>
      </c>
    </row>
    <row r="71" spans="1:4" x14ac:dyDescent="0.25">
      <c r="A71" s="5" t="s">
        <v>3052</v>
      </c>
      <c r="B71" s="8">
        <v>3255.53</v>
      </c>
      <c r="C71" t="str">
        <f t="shared" si="2"/>
        <v>March</v>
      </c>
      <c r="D71">
        <f t="shared" si="3"/>
        <v>3</v>
      </c>
    </row>
    <row r="72" spans="1:4" x14ac:dyDescent="0.25">
      <c r="A72" s="5" t="s">
        <v>3053</v>
      </c>
      <c r="B72" s="8">
        <v>7421.7899999999991</v>
      </c>
      <c r="C72" t="str">
        <f t="shared" si="2"/>
        <v>March</v>
      </c>
      <c r="D72">
        <f t="shared" si="3"/>
        <v>3</v>
      </c>
    </row>
    <row r="73" spans="1:4" x14ac:dyDescent="0.25">
      <c r="A73" s="5" t="s">
        <v>3054</v>
      </c>
      <c r="B73" s="8">
        <v>2619.3700000000003</v>
      </c>
      <c r="C73" t="str">
        <f t="shared" si="2"/>
        <v>March</v>
      </c>
      <c r="D73">
        <f t="shared" si="3"/>
        <v>3</v>
      </c>
    </row>
    <row r="74" spans="1:4" x14ac:dyDescent="0.25">
      <c r="A74" s="5" t="s">
        <v>3055</v>
      </c>
      <c r="B74" s="8">
        <v>6679.66</v>
      </c>
      <c r="C74" t="str">
        <f t="shared" si="2"/>
        <v>March</v>
      </c>
      <c r="D74">
        <f t="shared" si="3"/>
        <v>3</v>
      </c>
    </row>
    <row r="75" spans="1:4" x14ac:dyDescent="0.25">
      <c r="A75" s="5" t="s">
        <v>3056</v>
      </c>
      <c r="B75" s="8">
        <v>6648.4900000000007</v>
      </c>
      <c r="C75" t="str">
        <f t="shared" si="2"/>
        <v>March</v>
      </c>
      <c r="D75">
        <f t="shared" si="3"/>
        <v>3</v>
      </c>
    </row>
    <row r="76" spans="1:4" x14ac:dyDescent="0.25">
      <c r="A76" s="5" t="s">
        <v>3057</v>
      </c>
      <c r="B76" s="8">
        <v>25783.09</v>
      </c>
      <c r="C76" t="str">
        <f t="shared" si="2"/>
        <v>March</v>
      </c>
      <c r="D76">
        <f t="shared" si="3"/>
        <v>3</v>
      </c>
    </row>
    <row r="77" spans="1:4" x14ac:dyDescent="0.25">
      <c r="A77" s="5" t="s">
        <v>3058</v>
      </c>
      <c r="B77" s="8">
        <v>2943.8199999999997</v>
      </c>
      <c r="C77" t="str">
        <f t="shared" si="2"/>
        <v>March</v>
      </c>
      <c r="D77">
        <f t="shared" si="3"/>
        <v>3</v>
      </c>
    </row>
    <row r="78" spans="1:4" x14ac:dyDescent="0.25">
      <c r="A78" s="5" t="s">
        <v>3059</v>
      </c>
      <c r="B78" s="8">
        <v>16728.53</v>
      </c>
      <c r="C78" t="str">
        <f t="shared" si="2"/>
        <v>March</v>
      </c>
      <c r="D78">
        <f t="shared" si="3"/>
        <v>3</v>
      </c>
    </row>
    <row r="79" spans="1:4" x14ac:dyDescent="0.25">
      <c r="A79" s="5" t="s">
        <v>3060</v>
      </c>
      <c r="B79" s="8">
        <v>5244.52</v>
      </c>
      <c r="C79" t="str">
        <f t="shared" si="2"/>
        <v>March</v>
      </c>
      <c r="D79">
        <f t="shared" si="3"/>
        <v>3</v>
      </c>
    </row>
    <row r="80" spans="1:4" x14ac:dyDescent="0.25">
      <c r="A80" s="5" t="s">
        <v>3061</v>
      </c>
      <c r="B80" s="8">
        <v>16840.650000000001</v>
      </c>
      <c r="C80" t="str">
        <f t="shared" si="2"/>
        <v>March</v>
      </c>
      <c r="D80">
        <f t="shared" si="3"/>
        <v>3</v>
      </c>
    </row>
    <row r="81" spans="1:4" x14ac:dyDescent="0.25">
      <c r="A81" s="5" t="s">
        <v>3062</v>
      </c>
      <c r="B81" s="8">
        <v>5402.4800000000005</v>
      </c>
      <c r="C81" t="str">
        <f t="shared" si="2"/>
        <v>March</v>
      </c>
      <c r="D81">
        <f t="shared" si="3"/>
        <v>3</v>
      </c>
    </row>
    <row r="82" spans="1:4" x14ac:dyDescent="0.25">
      <c r="A82" s="5" t="s">
        <v>3063</v>
      </c>
      <c r="B82" s="8">
        <v>16675.579999999998</v>
      </c>
      <c r="C82" t="str">
        <f t="shared" si="2"/>
        <v>March</v>
      </c>
      <c r="D82">
        <f t="shared" si="3"/>
        <v>3</v>
      </c>
    </row>
    <row r="83" spans="1:4" x14ac:dyDescent="0.25">
      <c r="A83" s="5" t="s">
        <v>3064</v>
      </c>
      <c r="B83" s="8">
        <v>25857.3</v>
      </c>
      <c r="C83" t="str">
        <f t="shared" si="2"/>
        <v>March</v>
      </c>
      <c r="D83">
        <f t="shared" si="3"/>
        <v>3</v>
      </c>
    </row>
    <row r="84" spans="1:4" x14ac:dyDescent="0.25">
      <c r="A84" s="5" t="s">
        <v>3065</v>
      </c>
      <c r="B84" s="8">
        <v>9403.5600000000013</v>
      </c>
      <c r="C84" t="str">
        <f t="shared" si="2"/>
        <v>March</v>
      </c>
      <c r="D84">
        <f t="shared" si="3"/>
        <v>3</v>
      </c>
    </row>
    <row r="85" spans="1:4" x14ac:dyDescent="0.25">
      <c r="A85" s="5" t="s">
        <v>3066</v>
      </c>
      <c r="B85" s="8">
        <v>3850.97</v>
      </c>
      <c r="C85" t="str">
        <f t="shared" si="2"/>
        <v>March</v>
      </c>
      <c r="D85">
        <f t="shared" si="3"/>
        <v>3</v>
      </c>
    </row>
    <row r="86" spans="1:4" x14ac:dyDescent="0.25">
      <c r="A86" s="5" t="s">
        <v>3067</v>
      </c>
      <c r="B86" s="8">
        <v>7449.4500000000007</v>
      </c>
      <c r="C86" t="str">
        <f t="shared" si="2"/>
        <v>March</v>
      </c>
      <c r="D86">
        <f t="shared" si="3"/>
        <v>3</v>
      </c>
    </row>
    <row r="87" spans="1:4" x14ac:dyDescent="0.25">
      <c r="A87" s="5" t="s">
        <v>3068</v>
      </c>
      <c r="B87" s="8">
        <v>9686.0699999999979</v>
      </c>
      <c r="C87" t="str">
        <f t="shared" si="2"/>
        <v>March</v>
      </c>
      <c r="D87">
        <f t="shared" si="3"/>
        <v>3</v>
      </c>
    </row>
    <row r="88" spans="1:4" x14ac:dyDescent="0.25">
      <c r="A88" s="5" t="s">
        <v>3069</v>
      </c>
      <c r="B88" s="8">
        <v>5237.6000000000004</v>
      </c>
      <c r="C88" t="str">
        <f t="shared" si="2"/>
        <v>March</v>
      </c>
      <c r="D88">
        <f t="shared" si="3"/>
        <v>3</v>
      </c>
    </row>
    <row r="89" spans="1:4" x14ac:dyDescent="0.25">
      <c r="A89" s="5" t="s">
        <v>3070</v>
      </c>
      <c r="B89" s="8">
        <v>15468.489999999998</v>
      </c>
      <c r="C89" t="str">
        <f t="shared" si="2"/>
        <v>March</v>
      </c>
      <c r="D89">
        <f t="shared" si="3"/>
        <v>3</v>
      </c>
    </row>
    <row r="90" spans="1:4" x14ac:dyDescent="0.25">
      <c r="A90" s="5" t="s">
        <v>3071</v>
      </c>
      <c r="B90" s="8">
        <v>2783.93</v>
      </c>
      <c r="C90" t="str">
        <f t="shared" si="2"/>
        <v>March</v>
      </c>
      <c r="D90">
        <f t="shared" si="3"/>
        <v>3</v>
      </c>
    </row>
    <row r="91" spans="1:4" x14ac:dyDescent="0.25">
      <c r="A91" s="5" t="s">
        <v>3072</v>
      </c>
      <c r="B91" s="8">
        <v>1516.49</v>
      </c>
      <c r="C91" t="str">
        <f t="shared" si="2"/>
        <v>March</v>
      </c>
      <c r="D91">
        <f t="shared" si="3"/>
        <v>3</v>
      </c>
    </row>
    <row r="92" spans="1:4" x14ac:dyDescent="0.25">
      <c r="A92" s="5" t="s">
        <v>3073</v>
      </c>
      <c r="B92" s="8">
        <v>15175.699999999997</v>
      </c>
      <c r="C92" t="str">
        <f t="shared" si="2"/>
        <v>March</v>
      </c>
      <c r="D92">
        <f t="shared" si="3"/>
        <v>3</v>
      </c>
    </row>
    <row r="93" spans="1:4" x14ac:dyDescent="0.25">
      <c r="A93" s="5" t="s">
        <v>3074</v>
      </c>
      <c r="B93" s="8">
        <v>101.71</v>
      </c>
      <c r="C93" t="str">
        <f t="shared" si="2"/>
        <v>March</v>
      </c>
      <c r="D93">
        <f t="shared" si="3"/>
        <v>3</v>
      </c>
    </row>
    <row r="94" spans="1:4" x14ac:dyDescent="0.25">
      <c r="A94" s="5" t="s">
        <v>3130</v>
      </c>
      <c r="B94" s="8">
        <v>5203.5200000000004</v>
      </c>
      <c r="C94" t="str">
        <f t="shared" si="2"/>
        <v>April</v>
      </c>
      <c r="D94">
        <f t="shared" si="3"/>
        <v>4</v>
      </c>
    </row>
    <row r="95" spans="1:4" x14ac:dyDescent="0.25">
      <c r="A95" s="5" t="s">
        <v>3131</v>
      </c>
      <c r="B95" s="8">
        <v>25267.499999999996</v>
      </c>
      <c r="C95" t="str">
        <f t="shared" si="2"/>
        <v>April</v>
      </c>
      <c r="D95">
        <f t="shared" si="3"/>
        <v>4</v>
      </c>
    </row>
    <row r="96" spans="1:4" x14ac:dyDescent="0.25">
      <c r="A96" s="5" t="s">
        <v>3132</v>
      </c>
      <c r="B96" s="8">
        <v>67267.77</v>
      </c>
      <c r="C96" t="str">
        <f t="shared" si="2"/>
        <v>April</v>
      </c>
      <c r="D96">
        <f t="shared" si="3"/>
        <v>4</v>
      </c>
    </row>
    <row r="97" spans="1:4" x14ac:dyDescent="0.25">
      <c r="A97" s="5" t="s">
        <v>3133</v>
      </c>
      <c r="B97" s="8">
        <v>10775.669999999998</v>
      </c>
      <c r="C97" t="str">
        <f t="shared" si="2"/>
        <v>April</v>
      </c>
      <c r="D97">
        <f t="shared" si="3"/>
        <v>4</v>
      </c>
    </row>
    <row r="98" spans="1:4" x14ac:dyDescent="0.25">
      <c r="A98" s="5" t="s">
        <v>3134</v>
      </c>
      <c r="B98" s="8">
        <v>16890.22</v>
      </c>
      <c r="C98" t="str">
        <f t="shared" si="2"/>
        <v>April</v>
      </c>
      <c r="D98">
        <f t="shared" si="3"/>
        <v>4</v>
      </c>
    </row>
    <row r="99" spans="1:4" x14ac:dyDescent="0.25">
      <c r="A99" s="5" t="s">
        <v>3135</v>
      </c>
      <c r="B99" s="8">
        <v>13355.85</v>
      </c>
      <c r="C99" t="str">
        <f t="shared" si="2"/>
        <v>April</v>
      </c>
      <c r="D99">
        <f t="shared" si="3"/>
        <v>4</v>
      </c>
    </row>
    <row r="100" spans="1:4" x14ac:dyDescent="0.25">
      <c r="A100" s="5" t="s">
        <v>3136</v>
      </c>
      <c r="B100" s="8">
        <v>3637.02</v>
      </c>
      <c r="C100" t="str">
        <f t="shared" si="2"/>
        <v>April</v>
      </c>
      <c r="D100">
        <f t="shared" si="3"/>
        <v>4</v>
      </c>
    </row>
    <row r="101" spans="1:4" x14ac:dyDescent="0.25">
      <c r="A101" s="5" t="s">
        <v>3137</v>
      </c>
      <c r="B101" s="8">
        <v>19709.510000000002</v>
      </c>
      <c r="C101" t="str">
        <f t="shared" si="2"/>
        <v>April</v>
      </c>
      <c r="D101">
        <f t="shared" si="3"/>
        <v>4</v>
      </c>
    </row>
    <row r="102" spans="1:4" x14ac:dyDescent="0.25">
      <c r="A102" s="5" t="s">
        <v>3138</v>
      </c>
      <c r="B102" s="8">
        <v>13636.130000000001</v>
      </c>
      <c r="C102" t="str">
        <f t="shared" si="2"/>
        <v>April</v>
      </c>
      <c r="D102">
        <f t="shared" si="3"/>
        <v>4</v>
      </c>
    </row>
    <row r="103" spans="1:4" x14ac:dyDescent="0.25">
      <c r="A103" s="5" t="s">
        <v>3139</v>
      </c>
      <c r="B103" s="8">
        <v>954.94</v>
      </c>
      <c r="C103" t="str">
        <f t="shared" si="2"/>
        <v>April</v>
      </c>
      <c r="D103">
        <f t="shared" si="3"/>
        <v>4</v>
      </c>
    </row>
    <row r="104" spans="1:4" x14ac:dyDescent="0.25">
      <c r="A104" s="5" t="s">
        <v>3140</v>
      </c>
      <c r="B104" s="8">
        <v>490</v>
      </c>
      <c r="C104" t="str">
        <f t="shared" si="2"/>
        <v>April</v>
      </c>
      <c r="D104">
        <f t="shared" si="3"/>
        <v>4</v>
      </c>
    </row>
    <row r="105" spans="1:4" x14ac:dyDescent="0.25">
      <c r="A105" s="5" t="s">
        <v>3141</v>
      </c>
      <c r="B105" s="8">
        <v>3318.9299999999994</v>
      </c>
      <c r="C105" t="str">
        <f t="shared" si="2"/>
        <v>April</v>
      </c>
      <c r="D105">
        <f t="shared" si="3"/>
        <v>4</v>
      </c>
    </row>
    <row r="106" spans="1:4" x14ac:dyDescent="0.25">
      <c r="A106" s="5" t="s">
        <v>3142</v>
      </c>
      <c r="B106" s="8">
        <v>1809.72</v>
      </c>
      <c r="C106" t="str">
        <f t="shared" si="2"/>
        <v>April</v>
      </c>
      <c r="D106">
        <f t="shared" si="3"/>
        <v>4</v>
      </c>
    </row>
    <row r="107" spans="1:4" x14ac:dyDescent="0.25">
      <c r="A107" s="5" t="s">
        <v>3143</v>
      </c>
      <c r="B107" s="8">
        <v>6553.25</v>
      </c>
      <c r="C107" t="str">
        <f t="shared" si="2"/>
        <v>April</v>
      </c>
      <c r="D107">
        <f t="shared" si="3"/>
        <v>4</v>
      </c>
    </row>
    <row r="108" spans="1:4" x14ac:dyDescent="0.25">
      <c r="A108" s="5" t="s">
        <v>3144</v>
      </c>
      <c r="B108" s="8">
        <v>5886.630000000001</v>
      </c>
      <c r="C108" t="str">
        <f t="shared" si="2"/>
        <v>April</v>
      </c>
      <c r="D108">
        <f t="shared" si="3"/>
        <v>4</v>
      </c>
    </row>
    <row r="109" spans="1:4" x14ac:dyDescent="0.25">
      <c r="A109" s="5" t="s">
        <v>3145</v>
      </c>
      <c r="B109" s="8">
        <v>13273.29</v>
      </c>
      <c r="C109" t="str">
        <f t="shared" si="2"/>
        <v>April</v>
      </c>
      <c r="D109">
        <f t="shared" si="3"/>
        <v>4</v>
      </c>
    </row>
    <row r="110" spans="1:4" x14ac:dyDescent="0.25">
      <c r="A110" s="5" t="s">
        <v>3146</v>
      </c>
      <c r="B110" s="8">
        <v>10317.049999999999</v>
      </c>
      <c r="C110" t="str">
        <f t="shared" si="2"/>
        <v>April</v>
      </c>
      <c r="D110">
        <f t="shared" si="3"/>
        <v>4</v>
      </c>
    </row>
    <row r="111" spans="1:4" x14ac:dyDescent="0.25">
      <c r="A111" s="5" t="s">
        <v>3147</v>
      </c>
      <c r="B111" s="8">
        <v>7818.3</v>
      </c>
      <c r="C111" t="str">
        <f t="shared" si="2"/>
        <v>April</v>
      </c>
      <c r="D111">
        <f t="shared" si="3"/>
        <v>4</v>
      </c>
    </row>
    <row r="112" spans="1:4" x14ac:dyDescent="0.25">
      <c r="A112" s="5" t="s">
        <v>3148</v>
      </c>
      <c r="B112" s="8">
        <v>19795.489999999998</v>
      </c>
      <c r="C112" t="str">
        <f t="shared" si="2"/>
        <v>April</v>
      </c>
      <c r="D112">
        <f t="shared" si="3"/>
        <v>4</v>
      </c>
    </row>
    <row r="113" spans="1:4" x14ac:dyDescent="0.25">
      <c r="A113" s="5" t="s">
        <v>3149</v>
      </c>
      <c r="B113" s="8">
        <v>23413.18</v>
      </c>
      <c r="C113" t="str">
        <f t="shared" si="2"/>
        <v>April</v>
      </c>
      <c r="D113">
        <f t="shared" si="3"/>
        <v>4</v>
      </c>
    </row>
    <row r="114" spans="1:4" x14ac:dyDescent="0.25">
      <c r="A114" s="5" t="s">
        <v>3150</v>
      </c>
      <c r="B114" s="8">
        <v>2565.9</v>
      </c>
      <c r="C114" t="str">
        <f t="shared" si="2"/>
        <v>April</v>
      </c>
      <c r="D114">
        <f t="shared" si="3"/>
        <v>4</v>
      </c>
    </row>
    <row r="115" spans="1:4" x14ac:dyDescent="0.25">
      <c r="A115" s="5" t="s">
        <v>3151</v>
      </c>
      <c r="B115" s="8">
        <v>10621.21</v>
      </c>
      <c r="C115" t="str">
        <f t="shared" si="2"/>
        <v>April</v>
      </c>
      <c r="D115">
        <f t="shared" si="3"/>
        <v>4</v>
      </c>
    </row>
    <row r="116" spans="1:4" x14ac:dyDescent="0.25">
      <c r="A116" s="5" t="s">
        <v>3152</v>
      </c>
      <c r="B116" s="8">
        <v>2152.5299999999997</v>
      </c>
      <c r="C116" t="str">
        <f t="shared" si="2"/>
        <v>April</v>
      </c>
      <c r="D116">
        <f t="shared" si="3"/>
        <v>4</v>
      </c>
    </row>
    <row r="117" spans="1:4" x14ac:dyDescent="0.25">
      <c r="A117" s="5" t="s">
        <v>3153</v>
      </c>
      <c r="B117" s="8">
        <v>37768.200000000004</v>
      </c>
      <c r="C117" t="str">
        <f t="shared" si="2"/>
        <v>April</v>
      </c>
      <c r="D117">
        <f t="shared" si="3"/>
        <v>4</v>
      </c>
    </row>
    <row r="118" spans="1:4" x14ac:dyDescent="0.25">
      <c r="A118" s="5" t="s">
        <v>3154</v>
      </c>
      <c r="B118" s="8">
        <v>12354.359999999999</v>
      </c>
      <c r="C118" t="str">
        <f t="shared" si="2"/>
        <v>April</v>
      </c>
      <c r="D118">
        <f t="shared" si="3"/>
        <v>4</v>
      </c>
    </row>
    <row r="119" spans="1:4" x14ac:dyDescent="0.25">
      <c r="A119" s="5" t="s">
        <v>3155</v>
      </c>
      <c r="B119" s="8">
        <v>5296.63</v>
      </c>
      <c r="C119" t="str">
        <f t="shared" si="2"/>
        <v>April</v>
      </c>
      <c r="D119">
        <f t="shared" si="3"/>
        <v>4</v>
      </c>
    </row>
    <row r="120" spans="1:4" x14ac:dyDescent="0.25">
      <c r="A120" s="5" t="s">
        <v>3156</v>
      </c>
      <c r="B120" s="8">
        <v>31319.000000000007</v>
      </c>
      <c r="C120" t="str">
        <f t="shared" si="2"/>
        <v>April</v>
      </c>
      <c r="D120">
        <f t="shared" si="3"/>
        <v>4</v>
      </c>
    </row>
    <row r="121" spans="1:4" x14ac:dyDescent="0.25">
      <c r="A121" s="5" t="s">
        <v>3157</v>
      </c>
      <c r="B121" s="8">
        <v>3561.5900000000006</v>
      </c>
      <c r="C121" t="str">
        <f t="shared" si="2"/>
        <v>April</v>
      </c>
      <c r="D121">
        <f t="shared" si="3"/>
        <v>4</v>
      </c>
    </row>
    <row r="122" spans="1:4" x14ac:dyDescent="0.25">
      <c r="A122" s="5" t="s">
        <v>3158</v>
      </c>
      <c r="B122" s="8">
        <v>9015.7999999999993</v>
      </c>
      <c r="C122" t="str">
        <f t="shared" si="2"/>
        <v>April</v>
      </c>
      <c r="D122">
        <f t="shared" si="3"/>
        <v>4</v>
      </c>
    </row>
    <row r="123" spans="1:4" x14ac:dyDescent="0.25">
      <c r="A123" s="5" t="s">
        <v>3159</v>
      </c>
      <c r="B123" s="8">
        <v>1701.6</v>
      </c>
      <c r="C123" t="str">
        <f t="shared" si="2"/>
        <v>May</v>
      </c>
      <c r="D123">
        <f t="shared" si="3"/>
        <v>5</v>
      </c>
    </row>
    <row r="124" spans="1:4" x14ac:dyDescent="0.25">
      <c r="A124" s="5" t="s">
        <v>3160</v>
      </c>
      <c r="B124" s="8">
        <v>12530.77</v>
      </c>
      <c r="C124" t="str">
        <f t="shared" si="2"/>
        <v>May</v>
      </c>
      <c r="D124">
        <f t="shared" si="3"/>
        <v>5</v>
      </c>
    </row>
    <row r="125" spans="1:4" x14ac:dyDescent="0.25">
      <c r="A125" s="5" t="s">
        <v>3161</v>
      </c>
      <c r="B125" s="8">
        <v>21562.16</v>
      </c>
      <c r="C125" t="str">
        <f t="shared" si="2"/>
        <v>May</v>
      </c>
      <c r="D125">
        <f t="shared" si="3"/>
        <v>5</v>
      </c>
    </row>
    <row r="126" spans="1:4" x14ac:dyDescent="0.25">
      <c r="A126" s="5" t="s">
        <v>3162</v>
      </c>
      <c r="B126" s="8">
        <v>7375.22</v>
      </c>
      <c r="C126" t="str">
        <f t="shared" si="2"/>
        <v>May</v>
      </c>
      <c r="D126">
        <f t="shared" si="3"/>
        <v>5</v>
      </c>
    </row>
    <row r="127" spans="1:4" x14ac:dyDescent="0.25">
      <c r="A127" s="5" t="s">
        <v>3163</v>
      </c>
      <c r="B127" s="8">
        <v>25136.13</v>
      </c>
      <c r="C127" t="str">
        <f t="shared" si="2"/>
        <v>May</v>
      </c>
      <c r="D127">
        <f t="shared" si="3"/>
        <v>5</v>
      </c>
    </row>
    <row r="128" spans="1:4" x14ac:dyDescent="0.25">
      <c r="A128" s="5" t="s">
        <v>3164</v>
      </c>
      <c r="B128" s="8">
        <v>992.06999999999994</v>
      </c>
      <c r="C128" t="str">
        <f t="shared" si="2"/>
        <v>May</v>
      </c>
      <c r="D128">
        <f t="shared" si="3"/>
        <v>5</v>
      </c>
    </row>
    <row r="129" spans="1:4" x14ac:dyDescent="0.25">
      <c r="A129" s="5" t="s">
        <v>3165</v>
      </c>
      <c r="B129" s="8">
        <v>3652.4900000000002</v>
      </c>
      <c r="C129" t="str">
        <f t="shared" si="2"/>
        <v>May</v>
      </c>
      <c r="D129">
        <f t="shared" si="3"/>
        <v>5</v>
      </c>
    </row>
    <row r="130" spans="1:4" x14ac:dyDescent="0.25">
      <c r="A130" s="5" t="s">
        <v>3166</v>
      </c>
      <c r="B130" s="8">
        <v>8591.7799999999988</v>
      </c>
      <c r="C130" t="str">
        <f t="shared" si="2"/>
        <v>May</v>
      </c>
      <c r="D130">
        <f t="shared" si="3"/>
        <v>5</v>
      </c>
    </row>
    <row r="131" spans="1:4" x14ac:dyDescent="0.25">
      <c r="A131" s="5" t="s">
        <v>3167</v>
      </c>
      <c r="B131" s="8">
        <v>909.09</v>
      </c>
      <c r="C131" t="str">
        <f t="shared" si="2"/>
        <v>May</v>
      </c>
      <c r="D131">
        <f t="shared" si="3"/>
        <v>5</v>
      </c>
    </row>
    <row r="132" spans="1:4" x14ac:dyDescent="0.25">
      <c r="A132" s="5" t="s">
        <v>3168</v>
      </c>
      <c r="B132" s="8">
        <v>4957.99</v>
      </c>
      <c r="C132" t="str">
        <f t="shared" si="2"/>
        <v>May</v>
      </c>
      <c r="D132">
        <f t="shared" si="3"/>
        <v>5</v>
      </c>
    </row>
    <row r="133" spans="1:4" x14ac:dyDescent="0.25">
      <c r="A133" s="5" t="s">
        <v>3169</v>
      </c>
      <c r="B133" s="8">
        <v>10693.7</v>
      </c>
      <c r="C133" t="str">
        <f t="shared" ref="C133:C182" si="4">TEXT(DATE(2019,D133,1),"mmmm")</f>
        <v>May</v>
      </c>
      <c r="D133">
        <f t="shared" ref="D133:D182" si="5">MONTH(A133)</f>
        <v>5</v>
      </c>
    </row>
    <row r="134" spans="1:4" x14ac:dyDescent="0.25">
      <c r="A134" s="5" t="s">
        <v>3170</v>
      </c>
      <c r="B134" s="8">
        <v>6177.1699999999992</v>
      </c>
      <c r="C134" t="str">
        <f t="shared" si="4"/>
        <v>May</v>
      </c>
      <c r="D134">
        <f t="shared" si="5"/>
        <v>5</v>
      </c>
    </row>
    <row r="135" spans="1:4" x14ac:dyDescent="0.25">
      <c r="A135" s="5" t="s">
        <v>3171</v>
      </c>
      <c r="B135" s="8">
        <v>2629.9400000000005</v>
      </c>
      <c r="C135" t="str">
        <f t="shared" si="4"/>
        <v>May</v>
      </c>
      <c r="D135">
        <f t="shared" si="5"/>
        <v>5</v>
      </c>
    </row>
    <row r="136" spans="1:4" x14ac:dyDescent="0.25">
      <c r="A136" s="5" t="s">
        <v>3172</v>
      </c>
      <c r="B136" s="8">
        <v>7935.95</v>
      </c>
      <c r="C136" t="str">
        <f t="shared" si="4"/>
        <v>May</v>
      </c>
      <c r="D136">
        <f t="shared" si="5"/>
        <v>5</v>
      </c>
    </row>
    <row r="137" spans="1:4" x14ac:dyDescent="0.25">
      <c r="A137" s="5" t="s">
        <v>3173</v>
      </c>
      <c r="B137" s="8">
        <v>6688.9899999999989</v>
      </c>
      <c r="C137" t="str">
        <f t="shared" si="4"/>
        <v>May</v>
      </c>
      <c r="D137">
        <f t="shared" si="5"/>
        <v>5</v>
      </c>
    </row>
    <row r="138" spans="1:4" x14ac:dyDescent="0.25">
      <c r="A138" s="5" t="s">
        <v>3174</v>
      </c>
      <c r="B138" s="8">
        <v>10835.31</v>
      </c>
      <c r="C138" t="str">
        <f t="shared" si="4"/>
        <v>May</v>
      </c>
      <c r="D138">
        <f t="shared" si="5"/>
        <v>5</v>
      </c>
    </row>
    <row r="139" spans="1:4" x14ac:dyDescent="0.25">
      <c r="A139" s="5" t="s">
        <v>3175</v>
      </c>
      <c r="B139" s="8">
        <v>7930.9</v>
      </c>
      <c r="C139" t="str">
        <f t="shared" si="4"/>
        <v>May</v>
      </c>
      <c r="D139">
        <f t="shared" si="5"/>
        <v>5</v>
      </c>
    </row>
    <row r="140" spans="1:4" x14ac:dyDescent="0.25">
      <c r="A140" s="5" t="s">
        <v>3176</v>
      </c>
      <c r="B140" s="8">
        <v>1916.8</v>
      </c>
      <c r="C140" t="str">
        <f t="shared" si="4"/>
        <v>May</v>
      </c>
      <c r="D140">
        <f t="shared" si="5"/>
        <v>5</v>
      </c>
    </row>
    <row r="141" spans="1:4" x14ac:dyDescent="0.25">
      <c r="A141" s="5" t="s">
        <v>3177</v>
      </c>
      <c r="B141" s="8">
        <v>7445.03</v>
      </c>
      <c r="C141" t="str">
        <f t="shared" si="4"/>
        <v>May</v>
      </c>
      <c r="D141">
        <f t="shared" si="5"/>
        <v>5</v>
      </c>
    </row>
    <row r="142" spans="1:4" x14ac:dyDescent="0.25">
      <c r="A142" s="5" t="s">
        <v>3178</v>
      </c>
      <c r="B142" s="8">
        <v>24061.33</v>
      </c>
      <c r="C142" t="str">
        <f t="shared" si="4"/>
        <v>May</v>
      </c>
      <c r="D142">
        <f t="shared" si="5"/>
        <v>5</v>
      </c>
    </row>
    <row r="143" spans="1:4" x14ac:dyDescent="0.25">
      <c r="A143" s="5" t="s">
        <v>3179</v>
      </c>
      <c r="B143" s="8">
        <v>6585.4</v>
      </c>
      <c r="C143" t="str">
        <f t="shared" si="4"/>
        <v>May</v>
      </c>
      <c r="D143">
        <f t="shared" si="5"/>
        <v>5</v>
      </c>
    </row>
    <row r="144" spans="1:4" x14ac:dyDescent="0.25">
      <c r="A144" s="5" t="s">
        <v>3180</v>
      </c>
      <c r="B144" s="8">
        <v>13664.44</v>
      </c>
      <c r="C144" t="str">
        <f t="shared" si="4"/>
        <v>May</v>
      </c>
      <c r="D144">
        <f t="shared" si="5"/>
        <v>5</v>
      </c>
    </row>
    <row r="145" spans="1:4" x14ac:dyDescent="0.25">
      <c r="A145" s="5" t="s">
        <v>3181</v>
      </c>
      <c r="B145" s="8">
        <v>20716.77</v>
      </c>
      <c r="C145" t="str">
        <f t="shared" si="4"/>
        <v>May</v>
      </c>
      <c r="D145">
        <f t="shared" si="5"/>
        <v>5</v>
      </c>
    </row>
    <row r="146" spans="1:4" x14ac:dyDescent="0.25">
      <c r="A146" s="5" t="s">
        <v>3182</v>
      </c>
      <c r="B146" s="8">
        <v>11562.93</v>
      </c>
      <c r="C146" t="str">
        <f t="shared" si="4"/>
        <v>May</v>
      </c>
      <c r="D146">
        <f t="shared" si="5"/>
        <v>5</v>
      </c>
    </row>
    <row r="147" spans="1:4" x14ac:dyDescent="0.25">
      <c r="A147" s="5" t="s">
        <v>3183</v>
      </c>
      <c r="B147" s="8">
        <v>12568.219999999998</v>
      </c>
      <c r="C147" t="str">
        <f t="shared" si="4"/>
        <v>May</v>
      </c>
      <c r="D147">
        <f t="shared" si="5"/>
        <v>5</v>
      </c>
    </row>
    <row r="148" spans="1:4" x14ac:dyDescent="0.25">
      <c r="A148" s="5" t="s">
        <v>3184</v>
      </c>
      <c r="B148" s="8">
        <v>3439.7799999999993</v>
      </c>
      <c r="C148" t="str">
        <f t="shared" si="4"/>
        <v>May</v>
      </c>
      <c r="D148">
        <f t="shared" si="5"/>
        <v>5</v>
      </c>
    </row>
    <row r="149" spans="1:4" x14ac:dyDescent="0.25">
      <c r="A149" s="5" t="s">
        <v>3185</v>
      </c>
      <c r="B149" s="8">
        <v>1071.55</v>
      </c>
      <c r="C149" t="str">
        <f t="shared" si="4"/>
        <v>May</v>
      </c>
      <c r="D149">
        <f t="shared" si="5"/>
        <v>5</v>
      </c>
    </row>
    <row r="150" spans="1:4" x14ac:dyDescent="0.25">
      <c r="A150" s="5" t="s">
        <v>3186</v>
      </c>
      <c r="B150" s="8">
        <v>5378.71</v>
      </c>
      <c r="C150" t="str">
        <f t="shared" si="4"/>
        <v>May</v>
      </c>
      <c r="D150">
        <f t="shared" si="5"/>
        <v>5</v>
      </c>
    </row>
    <row r="151" spans="1:4" x14ac:dyDescent="0.25">
      <c r="A151" s="5" t="s">
        <v>3187</v>
      </c>
      <c r="B151" s="8">
        <v>36735.800000000003</v>
      </c>
      <c r="C151" t="str">
        <f t="shared" si="4"/>
        <v>May</v>
      </c>
      <c r="D151">
        <f t="shared" si="5"/>
        <v>5</v>
      </c>
    </row>
    <row r="152" spans="1:4" x14ac:dyDescent="0.25">
      <c r="A152" s="5" t="s">
        <v>3188</v>
      </c>
      <c r="B152" s="8">
        <v>4782.83</v>
      </c>
      <c r="C152" t="str">
        <f t="shared" si="4"/>
        <v>May</v>
      </c>
      <c r="D152">
        <f t="shared" si="5"/>
        <v>5</v>
      </c>
    </row>
    <row r="153" spans="1:4" x14ac:dyDescent="0.25">
      <c r="A153" s="5" t="s">
        <v>3189</v>
      </c>
      <c r="B153" s="8">
        <v>6929.8200000000006</v>
      </c>
      <c r="C153" t="str">
        <f t="shared" si="4"/>
        <v>June</v>
      </c>
      <c r="D153">
        <f t="shared" si="5"/>
        <v>6</v>
      </c>
    </row>
    <row r="154" spans="1:4" x14ac:dyDescent="0.25">
      <c r="A154" s="5" t="s">
        <v>3190</v>
      </c>
      <c r="B154" s="8">
        <v>4790.6899999999996</v>
      </c>
      <c r="C154" t="str">
        <f t="shared" si="4"/>
        <v>June</v>
      </c>
      <c r="D154">
        <f t="shared" si="5"/>
        <v>6</v>
      </c>
    </row>
    <row r="155" spans="1:4" x14ac:dyDescent="0.25">
      <c r="A155" s="5" t="s">
        <v>3191</v>
      </c>
      <c r="B155" s="8">
        <v>10096.130000000001</v>
      </c>
      <c r="C155" t="str">
        <f t="shared" si="4"/>
        <v>June</v>
      </c>
      <c r="D155">
        <f t="shared" si="5"/>
        <v>6</v>
      </c>
    </row>
    <row r="156" spans="1:4" x14ac:dyDescent="0.25">
      <c r="A156" s="5" t="s">
        <v>3192</v>
      </c>
      <c r="B156" s="8">
        <v>4178.5700000000006</v>
      </c>
      <c r="C156" t="str">
        <f t="shared" si="4"/>
        <v>June</v>
      </c>
      <c r="D156">
        <f t="shared" si="5"/>
        <v>6</v>
      </c>
    </row>
    <row r="157" spans="1:4" x14ac:dyDescent="0.25">
      <c r="A157" s="5" t="s">
        <v>3193</v>
      </c>
      <c r="B157" s="8">
        <v>30105.889999999996</v>
      </c>
      <c r="C157" t="str">
        <f t="shared" si="4"/>
        <v>June</v>
      </c>
      <c r="D157">
        <f t="shared" si="5"/>
        <v>6</v>
      </c>
    </row>
    <row r="158" spans="1:4" x14ac:dyDescent="0.25">
      <c r="A158" s="5" t="s">
        <v>3194</v>
      </c>
      <c r="B158" s="8">
        <v>23121.019999999997</v>
      </c>
      <c r="C158" t="str">
        <f t="shared" si="4"/>
        <v>June</v>
      </c>
      <c r="D158">
        <f t="shared" si="5"/>
        <v>6</v>
      </c>
    </row>
    <row r="159" spans="1:4" x14ac:dyDescent="0.25">
      <c r="A159" s="5" t="s">
        <v>3195</v>
      </c>
      <c r="B159" s="8">
        <v>16260.810000000001</v>
      </c>
      <c r="C159" t="str">
        <f t="shared" si="4"/>
        <v>June</v>
      </c>
      <c r="D159">
        <f t="shared" si="5"/>
        <v>6</v>
      </c>
    </row>
    <row r="160" spans="1:4" x14ac:dyDescent="0.25">
      <c r="A160" s="5" t="s">
        <v>3196</v>
      </c>
      <c r="B160" s="8">
        <v>5137.93</v>
      </c>
      <c r="C160" t="str">
        <f t="shared" si="4"/>
        <v>June</v>
      </c>
      <c r="D160">
        <f t="shared" si="5"/>
        <v>6</v>
      </c>
    </row>
    <row r="161" spans="1:4" x14ac:dyDescent="0.25">
      <c r="A161" s="5" t="s">
        <v>3197</v>
      </c>
      <c r="B161" s="8">
        <v>1229.0700000000002</v>
      </c>
      <c r="C161" t="str">
        <f t="shared" si="4"/>
        <v>June</v>
      </c>
      <c r="D161">
        <f t="shared" si="5"/>
        <v>6</v>
      </c>
    </row>
    <row r="162" spans="1:4" x14ac:dyDescent="0.25">
      <c r="A162" s="5" t="s">
        <v>3198</v>
      </c>
      <c r="B162" s="8">
        <v>1807.72</v>
      </c>
      <c r="C162" t="str">
        <f t="shared" si="4"/>
        <v>June</v>
      </c>
      <c r="D162">
        <f t="shared" si="5"/>
        <v>6</v>
      </c>
    </row>
    <row r="163" spans="1:4" x14ac:dyDescent="0.25">
      <c r="A163" s="5" t="s">
        <v>3199</v>
      </c>
      <c r="B163" s="8">
        <v>19228.73</v>
      </c>
      <c r="C163" t="str">
        <f t="shared" si="4"/>
        <v>June</v>
      </c>
      <c r="D163">
        <f t="shared" si="5"/>
        <v>6</v>
      </c>
    </row>
    <row r="164" spans="1:4" x14ac:dyDescent="0.25">
      <c r="A164" s="5" t="s">
        <v>3200</v>
      </c>
      <c r="B164" s="8">
        <v>26689.089999999997</v>
      </c>
      <c r="C164" t="str">
        <f t="shared" si="4"/>
        <v>June</v>
      </c>
      <c r="D164">
        <f t="shared" si="5"/>
        <v>6</v>
      </c>
    </row>
    <row r="165" spans="1:4" x14ac:dyDescent="0.25">
      <c r="A165" s="5" t="s">
        <v>3201</v>
      </c>
      <c r="B165" s="8">
        <v>10284.630000000001</v>
      </c>
      <c r="C165" t="str">
        <f t="shared" si="4"/>
        <v>June</v>
      </c>
      <c r="D165">
        <f t="shared" si="5"/>
        <v>6</v>
      </c>
    </row>
    <row r="166" spans="1:4" x14ac:dyDescent="0.25">
      <c r="A166" s="5" t="s">
        <v>3202</v>
      </c>
      <c r="B166" s="8">
        <v>26719.229999999996</v>
      </c>
      <c r="C166" t="str">
        <f t="shared" si="4"/>
        <v>June</v>
      </c>
      <c r="D166">
        <f t="shared" si="5"/>
        <v>6</v>
      </c>
    </row>
    <row r="167" spans="1:4" x14ac:dyDescent="0.25">
      <c r="A167" s="5" t="s">
        <v>3203</v>
      </c>
      <c r="B167" s="8">
        <v>3011.6000000000004</v>
      </c>
      <c r="C167" t="str">
        <f t="shared" si="4"/>
        <v>June</v>
      </c>
      <c r="D167">
        <f t="shared" si="5"/>
        <v>6</v>
      </c>
    </row>
    <row r="168" spans="1:4" x14ac:dyDescent="0.25">
      <c r="A168" s="5" t="s">
        <v>3204</v>
      </c>
      <c r="B168" s="8">
        <v>3219.8900000000003</v>
      </c>
      <c r="C168" t="str">
        <f t="shared" si="4"/>
        <v>June</v>
      </c>
      <c r="D168">
        <f t="shared" si="5"/>
        <v>6</v>
      </c>
    </row>
    <row r="169" spans="1:4" x14ac:dyDescent="0.25">
      <c r="A169" s="5" t="s">
        <v>3205</v>
      </c>
      <c r="B169" s="8">
        <v>3968.5299999999993</v>
      </c>
      <c r="C169" t="str">
        <f t="shared" si="4"/>
        <v>June</v>
      </c>
      <c r="D169">
        <f t="shared" si="5"/>
        <v>6</v>
      </c>
    </row>
    <row r="170" spans="1:4" x14ac:dyDescent="0.25">
      <c r="A170" s="5" t="s">
        <v>3206</v>
      </c>
      <c r="B170" s="8">
        <v>10185.36</v>
      </c>
      <c r="C170" t="str">
        <f t="shared" si="4"/>
        <v>June</v>
      </c>
      <c r="D170">
        <f t="shared" si="5"/>
        <v>6</v>
      </c>
    </row>
    <row r="171" spans="1:4" x14ac:dyDescent="0.25">
      <c r="A171" s="5" t="s">
        <v>3207</v>
      </c>
      <c r="B171" s="8">
        <v>12684.679999999998</v>
      </c>
      <c r="C171" t="str">
        <f t="shared" si="4"/>
        <v>June</v>
      </c>
      <c r="D171">
        <f t="shared" si="5"/>
        <v>6</v>
      </c>
    </row>
    <row r="172" spans="1:4" x14ac:dyDescent="0.25">
      <c r="A172" s="5" t="s">
        <v>3208</v>
      </c>
      <c r="B172" s="8">
        <v>49028.219999999994</v>
      </c>
      <c r="C172" t="str">
        <f t="shared" si="4"/>
        <v>June</v>
      </c>
      <c r="D172">
        <f t="shared" si="5"/>
        <v>6</v>
      </c>
    </row>
    <row r="173" spans="1:4" x14ac:dyDescent="0.25">
      <c r="A173" s="5" t="s">
        <v>3209</v>
      </c>
      <c r="B173" s="8">
        <v>2367.9900000000002</v>
      </c>
      <c r="C173" t="str">
        <f t="shared" si="4"/>
        <v>June</v>
      </c>
      <c r="D173">
        <f t="shared" si="5"/>
        <v>6</v>
      </c>
    </row>
    <row r="174" spans="1:4" x14ac:dyDescent="0.25">
      <c r="A174" s="5" t="s">
        <v>3210</v>
      </c>
      <c r="B174" s="8">
        <v>13650.95</v>
      </c>
      <c r="C174" t="str">
        <f t="shared" si="4"/>
        <v>June</v>
      </c>
      <c r="D174">
        <f t="shared" si="5"/>
        <v>6</v>
      </c>
    </row>
    <row r="175" spans="1:4" x14ac:dyDescent="0.25">
      <c r="A175" s="5" t="s">
        <v>3211</v>
      </c>
      <c r="B175" s="8">
        <v>15196.84</v>
      </c>
      <c r="C175" t="str">
        <f t="shared" si="4"/>
        <v>June</v>
      </c>
      <c r="D175">
        <f t="shared" si="5"/>
        <v>6</v>
      </c>
    </row>
    <row r="176" spans="1:4" x14ac:dyDescent="0.25">
      <c r="A176" s="5" t="s">
        <v>3212</v>
      </c>
      <c r="B176" s="8">
        <v>572.28</v>
      </c>
      <c r="C176" t="str">
        <f t="shared" si="4"/>
        <v>June</v>
      </c>
      <c r="D176">
        <f t="shared" si="5"/>
        <v>6</v>
      </c>
    </row>
    <row r="177" spans="1:4" x14ac:dyDescent="0.25">
      <c r="A177" s="5" t="s">
        <v>3213</v>
      </c>
      <c r="B177" s="8">
        <v>10768.77</v>
      </c>
      <c r="C177" t="str">
        <f t="shared" si="4"/>
        <v>June</v>
      </c>
      <c r="D177">
        <f t="shared" si="5"/>
        <v>6</v>
      </c>
    </row>
    <row r="178" spans="1:4" x14ac:dyDescent="0.25">
      <c r="A178" s="5" t="s">
        <v>3214</v>
      </c>
      <c r="B178" s="8">
        <v>7888.86</v>
      </c>
      <c r="C178" t="str">
        <f t="shared" si="4"/>
        <v>June</v>
      </c>
      <c r="D178">
        <f t="shared" si="5"/>
        <v>6</v>
      </c>
    </row>
    <row r="179" spans="1:4" x14ac:dyDescent="0.25">
      <c r="A179" s="5" t="s">
        <v>3215</v>
      </c>
      <c r="B179" s="8">
        <v>338.41</v>
      </c>
      <c r="C179" t="str">
        <f t="shared" si="4"/>
        <v>June</v>
      </c>
      <c r="D179">
        <f t="shared" si="5"/>
        <v>6</v>
      </c>
    </row>
    <row r="180" spans="1:4" x14ac:dyDescent="0.25">
      <c r="A180" s="5" t="s">
        <v>3216</v>
      </c>
      <c r="B180" s="8">
        <v>7990.0900000000011</v>
      </c>
      <c r="C180" t="str">
        <f t="shared" si="4"/>
        <v>June</v>
      </c>
      <c r="D180">
        <f t="shared" si="5"/>
        <v>6</v>
      </c>
    </row>
    <row r="181" spans="1:4" x14ac:dyDescent="0.25">
      <c r="A181" s="5" t="s">
        <v>3217</v>
      </c>
      <c r="B181" s="8">
        <v>3635.91</v>
      </c>
      <c r="C181" t="str">
        <f t="shared" si="4"/>
        <v>June</v>
      </c>
      <c r="D181">
        <f t="shared" si="5"/>
        <v>6</v>
      </c>
    </row>
    <row r="182" spans="1:4" x14ac:dyDescent="0.25">
      <c r="A182" s="5" t="s">
        <v>3218</v>
      </c>
      <c r="B182" s="8">
        <v>20508.900000000001</v>
      </c>
      <c r="C182" t="str">
        <f t="shared" si="4"/>
        <v>June</v>
      </c>
      <c r="D182">
        <f t="shared" si="5"/>
        <v>6</v>
      </c>
    </row>
    <row r="183" spans="1:4" x14ac:dyDescent="0.25">
      <c r="A183" s="5" t="s">
        <v>3014</v>
      </c>
      <c r="B183" s="8">
        <v>1881524.7699999998</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2FDF9-2CAD-4BD6-ACF2-D5E1379C90A0}">
  <dimension ref="A2:E53"/>
  <sheetViews>
    <sheetView showGridLines="0" showRowColHeaders="0" workbookViewId="0"/>
  </sheetViews>
  <sheetFormatPr defaultRowHeight="15" x14ac:dyDescent="0.25"/>
  <cols>
    <col min="1" max="1" width="18.7109375" bestFit="1" customWidth="1"/>
    <col min="2" max="2" width="12.140625" bestFit="1" customWidth="1"/>
    <col min="5" max="5" width="14.85546875" customWidth="1"/>
  </cols>
  <sheetData>
    <row r="2" spans="1:5" ht="15.75" thickBot="1" x14ac:dyDescent="0.3"/>
    <row r="3" spans="1:5" x14ac:dyDescent="0.25">
      <c r="A3" s="2" t="s">
        <v>3086</v>
      </c>
      <c r="B3" t="s">
        <v>3076</v>
      </c>
      <c r="D3" s="10" t="s">
        <v>3085</v>
      </c>
      <c r="E3" s="10" t="s">
        <v>3076</v>
      </c>
    </row>
    <row r="4" spans="1:5" x14ac:dyDescent="0.25">
      <c r="A4" s="3" t="s">
        <v>166</v>
      </c>
      <c r="B4" s="4">
        <v>46826.450000000004</v>
      </c>
      <c r="D4" s="3" t="s">
        <v>166</v>
      </c>
      <c r="E4" s="8">
        <f>B4</f>
        <v>46826.450000000004</v>
      </c>
    </row>
    <row r="5" spans="1:5" x14ac:dyDescent="0.25">
      <c r="A5" s="3" t="s">
        <v>590</v>
      </c>
      <c r="B5" s="4">
        <v>14367.86</v>
      </c>
      <c r="D5" s="3" t="s">
        <v>590</v>
      </c>
      <c r="E5" s="8">
        <f t="shared" ref="E5:E52" si="0">B5</f>
        <v>14367.86</v>
      </c>
    </row>
    <row r="6" spans="1:5" x14ac:dyDescent="0.25">
      <c r="A6" s="3" t="s">
        <v>46</v>
      </c>
      <c r="B6" s="4">
        <v>11724.43</v>
      </c>
      <c r="D6" s="3" t="s">
        <v>46</v>
      </c>
      <c r="E6" s="8">
        <f t="shared" si="0"/>
        <v>11724.43</v>
      </c>
    </row>
    <row r="7" spans="1:5" x14ac:dyDescent="0.25">
      <c r="A7" s="3" t="s">
        <v>92</v>
      </c>
      <c r="B7" s="4">
        <v>284805.40999999986</v>
      </c>
      <c r="D7" s="3" t="s">
        <v>92</v>
      </c>
      <c r="E7" s="8">
        <f t="shared" si="0"/>
        <v>284805.40999999986</v>
      </c>
    </row>
    <row r="8" spans="1:5" x14ac:dyDescent="0.25">
      <c r="A8" s="3" t="s">
        <v>62</v>
      </c>
      <c r="B8" s="4">
        <v>45843.450000000012</v>
      </c>
      <c r="D8" s="3" t="s">
        <v>62</v>
      </c>
      <c r="E8" s="8">
        <f t="shared" si="0"/>
        <v>45843.450000000012</v>
      </c>
    </row>
    <row r="9" spans="1:5" x14ac:dyDescent="0.25">
      <c r="A9" s="3" t="s">
        <v>250</v>
      </c>
      <c r="B9" s="4">
        <v>6540.5400000000009</v>
      </c>
      <c r="D9" s="3" t="s">
        <v>250</v>
      </c>
      <c r="E9" s="8">
        <f t="shared" si="0"/>
        <v>6540.5400000000009</v>
      </c>
    </row>
    <row r="10" spans="1:5" x14ac:dyDescent="0.25">
      <c r="A10" s="3" t="s">
        <v>1610</v>
      </c>
      <c r="B10" s="4">
        <v>1257.76</v>
      </c>
      <c r="D10" s="3" t="s">
        <v>1610</v>
      </c>
      <c r="E10" s="8">
        <f t="shared" si="0"/>
        <v>1257.76</v>
      </c>
    </row>
    <row r="11" spans="1:5" x14ac:dyDescent="0.25">
      <c r="A11" s="3" t="s">
        <v>376</v>
      </c>
      <c r="B11" s="4">
        <v>68946.660000000018</v>
      </c>
      <c r="D11" s="3" t="s">
        <v>376</v>
      </c>
      <c r="E11" s="8">
        <f t="shared" si="0"/>
        <v>68946.660000000018</v>
      </c>
    </row>
    <row r="12" spans="1:5" x14ac:dyDescent="0.25">
      <c r="A12" s="3" t="s">
        <v>125</v>
      </c>
      <c r="B12" s="4">
        <v>81205.22</v>
      </c>
      <c r="D12" s="3" t="s">
        <v>125</v>
      </c>
      <c r="E12" s="8">
        <f t="shared" si="0"/>
        <v>81205.22</v>
      </c>
    </row>
    <row r="13" spans="1:5" x14ac:dyDescent="0.25">
      <c r="A13" s="3" t="s">
        <v>77</v>
      </c>
      <c r="B13" s="4">
        <v>29050.789999999997</v>
      </c>
      <c r="D13" s="3" t="s">
        <v>77</v>
      </c>
      <c r="E13" s="8">
        <f t="shared" si="0"/>
        <v>29050.789999999997</v>
      </c>
    </row>
    <row r="14" spans="1:5" x14ac:dyDescent="0.25">
      <c r="A14" s="3" t="s">
        <v>492</v>
      </c>
      <c r="B14" s="4">
        <v>13922.919999999996</v>
      </c>
      <c r="D14" s="3" t="s">
        <v>492</v>
      </c>
      <c r="E14" s="8">
        <f t="shared" si="0"/>
        <v>13922.919999999996</v>
      </c>
    </row>
    <row r="15" spans="1:5" x14ac:dyDescent="0.25">
      <c r="A15" s="3" t="s">
        <v>105</v>
      </c>
      <c r="B15" s="4">
        <v>98971.250000000029</v>
      </c>
      <c r="D15" s="3" t="s">
        <v>105</v>
      </c>
      <c r="E15" s="8">
        <f t="shared" si="0"/>
        <v>98971.250000000029</v>
      </c>
    </row>
    <row r="16" spans="1:5" x14ac:dyDescent="0.25">
      <c r="A16" s="3" t="s">
        <v>55</v>
      </c>
      <c r="B16" s="4">
        <v>39314.550000000003</v>
      </c>
      <c r="D16" s="3" t="s">
        <v>55</v>
      </c>
      <c r="E16" s="8">
        <f t="shared" si="0"/>
        <v>39314.550000000003</v>
      </c>
    </row>
    <row r="17" spans="1:5" x14ac:dyDescent="0.25">
      <c r="A17" s="3" t="s">
        <v>215</v>
      </c>
      <c r="B17" s="4">
        <v>10977.690000000002</v>
      </c>
      <c r="D17" s="3" t="s">
        <v>215</v>
      </c>
      <c r="E17" s="8">
        <f t="shared" si="0"/>
        <v>10977.690000000002</v>
      </c>
    </row>
    <row r="18" spans="1:5" x14ac:dyDescent="0.25">
      <c r="A18" s="3" t="s">
        <v>539</v>
      </c>
      <c r="B18" s="4">
        <v>29678.210000000003</v>
      </c>
      <c r="D18" s="3" t="s">
        <v>539</v>
      </c>
      <c r="E18" s="8">
        <f t="shared" si="0"/>
        <v>29678.210000000003</v>
      </c>
    </row>
    <row r="19" spans="1:5" x14ac:dyDescent="0.25">
      <c r="A19" s="3" t="s">
        <v>390</v>
      </c>
      <c r="B19" s="4">
        <v>14737.27</v>
      </c>
      <c r="D19" s="3" t="s">
        <v>390</v>
      </c>
      <c r="E19" s="8">
        <f t="shared" si="0"/>
        <v>14737.27</v>
      </c>
    </row>
    <row r="20" spans="1:5" x14ac:dyDescent="0.25">
      <c r="A20" s="3" t="s">
        <v>170</v>
      </c>
      <c r="B20" s="4">
        <v>14909.429999999995</v>
      </c>
      <c r="D20" s="3" t="s">
        <v>170</v>
      </c>
      <c r="E20" s="8">
        <f t="shared" si="0"/>
        <v>14909.429999999995</v>
      </c>
    </row>
    <row r="21" spans="1:5" x14ac:dyDescent="0.25">
      <c r="A21" s="3" t="s">
        <v>333</v>
      </c>
      <c r="B21" s="4">
        <v>30532.709999999995</v>
      </c>
      <c r="D21" s="3" t="s">
        <v>333</v>
      </c>
      <c r="E21" s="8">
        <f t="shared" si="0"/>
        <v>30532.709999999995</v>
      </c>
    </row>
    <row r="22" spans="1:5" x14ac:dyDescent="0.25">
      <c r="A22" s="3" t="s">
        <v>420</v>
      </c>
      <c r="B22" s="4">
        <v>15403.560000000001</v>
      </c>
      <c r="D22" s="3" t="s">
        <v>420</v>
      </c>
      <c r="E22" s="8">
        <f t="shared" si="0"/>
        <v>15403.560000000001</v>
      </c>
    </row>
    <row r="23" spans="1:5" x14ac:dyDescent="0.25">
      <c r="A23" s="3" t="s">
        <v>405</v>
      </c>
      <c r="B23" s="4">
        <v>59114.820000000007</v>
      </c>
      <c r="D23" s="3" t="s">
        <v>405</v>
      </c>
      <c r="E23" s="8">
        <f t="shared" si="0"/>
        <v>59114.820000000007</v>
      </c>
    </row>
    <row r="24" spans="1:5" x14ac:dyDescent="0.25">
      <c r="A24" s="3" t="s">
        <v>291</v>
      </c>
      <c r="B24" s="4">
        <v>69641.81</v>
      </c>
      <c r="D24" s="3" t="s">
        <v>291</v>
      </c>
      <c r="E24" s="8">
        <f t="shared" si="0"/>
        <v>69641.81</v>
      </c>
    </row>
    <row r="25" spans="1:5" x14ac:dyDescent="0.25">
      <c r="A25" s="3" t="s">
        <v>86</v>
      </c>
      <c r="B25" s="4">
        <v>37752.280000000006</v>
      </c>
      <c r="D25" s="3" t="s">
        <v>86</v>
      </c>
      <c r="E25" s="8">
        <f t="shared" si="0"/>
        <v>37752.280000000006</v>
      </c>
    </row>
    <row r="26" spans="1:5" x14ac:dyDescent="0.25">
      <c r="A26" s="3" t="s">
        <v>36</v>
      </c>
      <c r="B26" s="4">
        <v>9689.5799999999981</v>
      </c>
      <c r="D26" s="3" t="s">
        <v>36</v>
      </c>
      <c r="E26" s="8">
        <f t="shared" si="0"/>
        <v>9689.5799999999981</v>
      </c>
    </row>
    <row r="27" spans="1:5" x14ac:dyDescent="0.25">
      <c r="A27" s="3" t="s">
        <v>82</v>
      </c>
      <c r="B27" s="4">
        <v>10903.080000000002</v>
      </c>
      <c r="D27" s="3" t="s">
        <v>82</v>
      </c>
      <c r="E27" s="8">
        <f t="shared" si="0"/>
        <v>10903.080000000002</v>
      </c>
    </row>
    <row r="28" spans="1:5" x14ac:dyDescent="0.25">
      <c r="A28" s="3" t="s">
        <v>279</v>
      </c>
      <c r="B28" s="4">
        <v>12593.59</v>
      </c>
      <c r="D28" s="3" t="s">
        <v>279</v>
      </c>
      <c r="E28" s="8">
        <f t="shared" si="0"/>
        <v>12593.59</v>
      </c>
    </row>
    <row r="29" spans="1:5" x14ac:dyDescent="0.25">
      <c r="A29" s="3" t="s">
        <v>135</v>
      </c>
      <c r="B29" s="4">
        <v>15764.51</v>
      </c>
      <c r="D29" s="3" t="s">
        <v>135</v>
      </c>
      <c r="E29" s="8">
        <f t="shared" si="0"/>
        <v>15764.51</v>
      </c>
    </row>
    <row r="30" spans="1:5" x14ac:dyDescent="0.25">
      <c r="A30" s="3" t="s">
        <v>298</v>
      </c>
      <c r="B30" s="4">
        <v>8864.5399999999991</v>
      </c>
      <c r="D30" s="3" t="s">
        <v>298</v>
      </c>
      <c r="E30" s="8">
        <f t="shared" si="0"/>
        <v>8864.5399999999991</v>
      </c>
    </row>
    <row r="31" spans="1:5" x14ac:dyDescent="0.25">
      <c r="A31" s="3" t="s">
        <v>1358</v>
      </c>
      <c r="B31" s="4">
        <v>7619.7</v>
      </c>
      <c r="D31" s="3" t="s">
        <v>1358</v>
      </c>
      <c r="E31" s="8">
        <f t="shared" si="0"/>
        <v>7619.7</v>
      </c>
    </row>
    <row r="32" spans="1:5" x14ac:dyDescent="0.25">
      <c r="A32" s="3" t="s">
        <v>399</v>
      </c>
      <c r="B32" s="4">
        <v>21943.91</v>
      </c>
      <c r="D32" s="3" t="s">
        <v>399</v>
      </c>
      <c r="E32" s="8">
        <f t="shared" si="0"/>
        <v>21943.91</v>
      </c>
    </row>
    <row r="33" spans="1:5" x14ac:dyDescent="0.25">
      <c r="A33" s="3" t="s">
        <v>642</v>
      </c>
      <c r="B33" s="4">
        <v>5593.18</v>
      </c>
      <c r="D33" s="3" t="s">
        <v>642</v>
      </c>
      <c r="E33" s="8">
        <f t="shared" si="0"/>
        <v>5593.18</v>
      </c>
    </row>
    <row r="34" spans="1:5" x14ac:dyDescent="0.25">
      <c r="A34" s="3" t="s">
        <v>114</v>
      </c>
      <c r="B34" s="4">
        <v>223930.48000000004</v>
      </c>
      <c r="D34" s="3" t="s">
        <v>114</v>
      </c>
      <c r="E34" s="8">
        <f t="shared" si="0"/>
        <v>223930.48000000004</v>
      </c>
    </row>
    <row r="35" spans="1:5" x14ac:dyDescent="0.25">
      <c r="A35" s="3" t="s">
        <v>99</v>
      </c>
      <c r="B35" s="4">
        <v>38147.890000000007</v>
      </c>
      <c r="D35" s="3" t="s">
        <v>99</v>
      </c>
      <c r="E35" s="8">
        <f t="shared" si="0"/>
        <v>38147.890000000007</v>
      </c>
    </row>
    <row r="36" spans="1:5" x14ac:dyDescent="0.25">
      <c r="A36" s="3" t="s">
        <v>567</v>
      </c>
      <c r="B36" s="4">
        <v>5300.2300000000005</v>
      </c>
      <c r="D36" s="3" t="s">
        <v>567</v>
      </c>
      <c r="E36" s="8">
        <f t="shared" si="0"/>
        <v>5300.2300000000005</v>
      </c>
    </row>
    <row r="37" spans="1:5" x14ac:dyDescent="0.25">
      <c r="A37" s="3" t="s">
        <v>319</v>
      </c>
      <c r="B37" s="4">
        <v>69452.819999999963</v>
      </c>
      <c r="D37" s="3" t="s">
        <v>319</v>
      </c>
      <c r="E37" s="8">
        <f t="shared" si="0"/>
        <v>69452.819999999963</v>
      </c>
    </row>
    <row r="38" spans="1:5" x14ac:dyDescent="0.25">
      <c r="A38" s="3" t="s">
        <v>209</v>
      </c>
      <c r="B38" s="4">
        <v>6884.0399999999981</v>
      </c>
      <c r="D38" s="3" t="s">
        <v>209</v>
      </c>
      <c r="E38" s="8">
        <f t="shared" si="0"/>
        <v>6884.0399999999981</v>
      </c>
    </row>
    <row r="39" spans="1:5" x14ac:dyDescent="0.25">
      <c r="A39" s="3" t="s">
        <v>141</v>
      </c>
      <c r="B39" s="4">
        <v>21821.829999999987</v>
      </c>
      <c r="D39" s="3" t="s">
        <v>141</v>
      </c>
      <c r="E39" s="8">
        <f t="shared" si="0"/>
        <v>21821.829999999987</v>
      </c>
    </row>
    <row r="40" spans="1:5" x14ac:dyDescent="0.25">
      <c r="A40" s="3" t="s">
        <v>322</v>
      </c>
      <c r="B40" s="4">
        <v>45780.85</v>
      </c>
      <c r="D40" s="3" t="s">
        <v>322</v>
      </c>
      <c r="E40" s="8">
        <f t="shared" si="0"/>
        <v>45780.85</v>
      </c>
    </row>
    <row r="41" spans="1:5" x14ac:dyDescent="0.25">
      <c r="A41" s="3" t="s">
        <v>586</v>
      </c>
      <c r="B41" s="4">
        <v>10027.83</v>
      </c>
      <c r="D41" s="3" t="s">
        <v>586</v>
      </c>
      <c r="E41" s="8">
        <f t="shared" si="0"/>
        <v>10027.83</v>
      </c>
    </row>
    <row r="42" spans="1:5" x14ac:dyDescent="0.25">
      <c r="A42" s="3" t="s">
        <v>273</v>
      </c>
      <c r="B42" s="4">
        <v>16544.629999999997</v>
      </c>
      <c r="D42" s="3" t="s">
        <v>273</v>
      </c>
      <c r="E42" s="8">
        <f t="shared" si="0"/>
        <v>16544.629999999997</v>
      </c>
    </row>
    <row r="43" spans="1:5" x14ac:dyDescent="0.25">
      <c r="A43" s="3" t="s">
        <v>1073</v>
      </c>
      <c r="B43" s="4">
        <v>1550.49</v>
      </c>
      <c r="D43" s="3" t="s">
        <v>1073</v>
      </c>
      <c r="E43" s="8">
        <f t="shared" si="0"/>
        <v>1550.49</v>
      </c>
    </row>
    <row r="44" spans="1:5" x14ac:dyDescent="0.25">
      <c r="A44" s="3" t="s">
        <v>402</v>
      </c>
      <c r="B44" s="4">
        <v>33209.759999999995</v>
      </c>
      <c r="D44" s="3" t="s">
        <v>402</v>
      </c>
      <c r="E44" s="8">
        <f t="shared" si="0"/>
        <v>33209.759999999995</v>
      </c>
    </row>
    <row r="45" spans="1:5" x14ac:dyDescent="0.25">
      <c r="A45" s="3" t="s">
        <v>189</v>
      </c>
      <c r="B45" s="4">
        <v>91937.13</v>
      </c>
      <c r="D45" s="3" t="s">
        <v>189</v>
      </c>
      <c r="E45" s="8">
        <f t="shared" si="0"/>
        <v>91937.13</v>
      </c>
    </row>
    <row r="46" spans="1:5" x14ac:dyDescent="0.25">
      <c r="A46" s="3" t="s">
        <v>148</v>
      </c>
      <c r="B46" s="4">
        <v>26981.670000000002</v>
      </c>
      <c r="D46" s="3" t="s">
        <v>148</v>
      </c>
      <c r="E46" s="8">
        <f t="shared" si="0"/>
        <v>26981.670000000002</v>
      </c>
    </row>
    <row r="47" spans="1:5" x14ac:dyDescent="0.25">
      <c r="A47" s="3" t="s">
        <v>635</v>
      </c>
      <c r="B47" s="4">
        <v>13491</v>
      </c>
      <c r="D47" s="3" t="s">
        <v>635</v>
      </c>
      <c r="E47" s="8">
        <f t="shared" si="0"/>
        <v>13491</v>
      </c>
    </row>
    <row r="48" spans="1:5" x14ac:dyDescent="0.25">
      <c r="A48" s="3" t="s">
        <v>244</v>
      </c>
      <c r="B48" s="4">
        <v>45282.869999999995</v>
      </c>
      <c r="D48" s="3" t="s">
        <v>244</v>
      </c>
      <c r="E48" s="8">
        <f t="shared" si="0"/>
        <v>45282.869999999995</v>
      </c>
    </row>
    <row r="49" spans="1:5" x14ac:dyDescent="0.25">
      <c r="A49" s="3" t="s">
        <v>68</v>
      </c>
      <c r="B49" s="4">
        <v>78048.650000000009</v>
      </c>
      <c r="D49" s="3" t="s">
        <v>68</v>
      </c>
      <c r="E49" s="8">
        <f t="shared" si="0"/>
        <v>78048.650000000009</v>
      </c>
    </row>
    <row r="50" spans="1:5" x14ac:dyDescent="0.25">
      <c r="A50" s="3" t="s">
        <v>905</v>
      </c>
      <c r="B50" s="4">
        <v>10681.55</v>
      </c>
      <c r="D50" s="3" t="s">
        <v>905</v>
      </c>
      <c r="E50" s="8">
        <f t="shared" si="0"/>
        <v>10681.55</v>
      </c>
    </row>
    <row r="51" spans="1:5" x14ac:dyDescent="0.25">
      <c r="A51" s="3" t="s">
        <v>359</v>
      </c>
      <c r="B51" s="4">
        <v>22770.35</v>
      </c>
      <c r="D51" s="3" t="s">
        <v>359</v>
      </c>
      <c r="E51" s="8">
        <f t="shared" si="0"/>
        <v>22770.35</v>
      </c>
    </row>
    <row r="52" spans="1:5" x14ac:dyDescent="0.25">
      <c r="A52" s="3" t="s">
        <v>1062</v>
      </c>
      <c r="B52" s="4">
        <v>1183.5400000000002</v>
      </c>
      <c r="D52" s="3" t="s">
        <v>1062</v>
      </c>
      <c r="E52" s="8">
        <f t="shared" si="0"/>
        <v>1183.5400000000002</v>
      </c>
    </row>
    <row r="53" spans="1:5" x14ac:dyDescent="0.25">
      <c r="A53" s="3" t="s">
        <v>3014</v>
      </c>
      <c r="B53" s="4">
        <v>1881524.7700000003</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C6BB-C2E5-41DB-A9EA-AFF427621756}">
  <dimension ref="A3:F11"/>
  <sheetViews>
    <sheetView showGridLines="0" showRowColHeaders="0" workbookViewId="0"/>
  </sheetViews>
  <sheetFormatPr defaultRowHeight="15" x14ac:dyDescent="0.25"/>
  <cols>
    <col min="1" max="1" width="12.140625" bestFit="1" customWidth="1"/>
    <col min="2" max="2" width="11.140625" bestFit="1" customWidth="1"/>
    <col min="3" max="5" width="9.140625" bestFit="1" customWidth="1"/>
    <col min="6" max="6" width="11.28515625" bestFit="1" customWidth="1"/>
  </cols>
  <sheetData>
    <row r="3" spans="1:6" x14ac:dyDescent="0.25">
      <c r="A3" s="2" t="s">
        <v>3076</v>
      </c>
      <c r="B3" s="2" t="s">
        <v>25</v>
      </c>
    </row>
    <row r="4" spans="1:6" x14ac:dyDescent="0.25">
      <c r="A4" s="2" t="s">
        <v>3082</v>
      </c>
      <c r="B4" t="s">
        <v>3092</v>
      </c>
      <c r="C4" t="s">
        <v>3084</v>
      </c>
      <c r="D4" t="s">
        <v>3077</v>
      </c>
      <c r="E4" t="s">
        <v>3078</v>
      </c>
      <c r="F4" t="s">
        <v>3014</v>
      </c>
    </row>
    <row r="5" spans="1:6" x14ac:dyDescent="0.25">
      <c r="A5" s="3" t="s">
        <v>3095</v>
      </c>
      <c r="B5" s="9">
        <v>59702.73</v>
      </c>
      <c r="C5" s="9">
        <v>59185.16</v>
      </c>
      <c r="D5" s="9">
        <v>73062.34</v>
      </c>
      <c r="E5" s="9">
        <v>73048.319999999992</v>
      </c>
      <c r="F5" s="9">
        <v>264998.55</v>
      </c>
    </row>
    <row r="6" spans="1:6" x14ac:dyDescent="0.25">
      <c r="A6" s="3" t="s">
        <v>3016</v>
      </c>
      <c r="B6" s="9">
        <v>70282.439999999973</v>
      </c>
      <c r="C6" s="9">
        <v>69109.8</v>
      </c>
      <c r="D6" s="9">
        <v>31754.39</v>
      </c>
      <c r="E6" s="9">
        <v>154355.81000000003</v>
      </c>
      <c r="F6" s="9">
        <v>325502.44000000006</v>
      </c>
    </row>
    <row r="7" spans="1:6" x14ac:dyDescent="0.25">
      <c r="A7" s="3" t="s">
        <v>3043</v>
      </c>
      <c r="B7" s="9">
        <v>62075.31</v>
      </c>
      <c r="C7" s="9">
        <v>59137.039999999994</v>
      </c>
      <c r="D7" s="9">
        <v>77874.78</v>
      </c>
      <c r="E7" s="9">
        <v>66080</v>
      </c>
      <c r="F7" s="9">
        <v>265167.13</v>
      </c>
    </row>
    <row r="8" spans="1:6" x14ac:dyDescent="0.25">
      <c r="A8" s="3" t="s">
        <v>3096</v>
      </c>
      <c r="B8" s="9">
        <v>64058.379999999983</v>
      </c>
      <c r="C8" s="9">
        <v>189208.29000000004</v>
      </c>
      <c r="D8" s="9">
        <v>58285.109999999986</v>
      </c>
      <c r="E8" s="9">
        <v>72477.409999999974</v>
      </c>
      <c r="F8" s="9">
        <v>384029.19</v>
      </c>
    </row>
    <row r="9" spans="1:6" x14ac:dyDescent="0.25">
      <c r="A9" s="3" t="s">
        <v>3097</v>
      </c>
      <c r="B9" s="9">
        <v>79253.140000000058</v>
      </c>
      <c r="C9" s="9">
        <v>84858.810000000012</v>
      </c>
      <c r="D9" s="9">
        <v>50887.390000000007</v>
      </c>
      <c r="E9" s="9">
        <v>75231.509999999995</v>
      </c>
      <c r="F9" s="9">
        <v>290230.85000000009</v>
      </c>
    </row>
    <row r="10" spans="1:6" x14ac:dyDescent="0.25">
      <c r="A10" s="3" t="s">
        <v>3098</v>
      </c>
      <c r="B10" s="9">
        <v>106073.62000000001</v>
      </c>
      <c r="C10" s="9">
        <v>123225.08999999997</v>
      </c>
      <c r="D10" s="9">
        <v>49464.309999999976</v>
      </c>
      <c r="E10" s="9">
        <v>72833.589999999967</v>
      </c>
      <c r="F10" s="9">
        <v>351596.60999999993</v>
      </c>
    </row>
    <row r="11" spans="1:6" x14ac:dyDescent="0.25">
      <c r="A11" s="3" t="s">
        <v>3014</v>
      </c>
      <c r="B11" s="9">
        <v>441445.62</v>
      </c>
      <c r="C11" s="9">
        <v>584724.18999999994</v>
      </c>
      <c r="D11" s="9">
        <v>341328.32</v>
      </c>
      <c r="E11" s="9">
        <v>514026.63999999996</v>
      </c>
      <c r="F11" s="9">
        <v>1881524.77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C1014-35A0-4EBC-A30E-C1E8EFA1152A}">
  <dimension ref="A3:B9"/>
  <sheetViews>
    <sheetView showGridLines="0" showRowColHeaders="0" workbookViewId="0"/>
  </sheetViews>
  <sheetFormatPr defaultRowHeight="15" x14ac:dyDescent="0.25"/>
  <cols>
    <col min="1" max="1" width="15.5703125" bestFit="1" customWidth="1"/>
    <col min="2" max="2" width="21.5703125" bestFit="1" customWidth="1"/>
  </cols>
  <sheetData>
    <row r="3" spans="1:2" x14ac:dyDescent="0.25">
      <c r="A3" s="2" t="s">
        <v>2</v>
      </c>
      <c r="B3" t="s">
        <v>3079</v>
      </c>
    </row>
    <row r="4" spans="1:2" x14ac:dyDescent="0.25">
      <c r="A4" s="3" t="s">
        <v>118</v>
      </c>
      <c r="B4" s="6">
        <v>0.19369834710743802</v>
      </c>
    </row>
    <row r="5" spans="1:2" x14ac:dyDescent="0.25">
      <c r="A5" s="3" t="s">
        <v>27</v>
      </c>
      <c r="B5" s="6">
        <v>0.19886363636363635</v>
      </c>
    </row>
    <row r="6" spans="1:2" x14ac:dyDescent="0.25">
      <c r="A6" s="3" t="s">
        <v>39</v>
      </c>
      <c r="B6" s="6">
        <v>0.20041322314049587</v>
      </c>
    </row>
    <row r="7" spans="1:2" x14ac:dyDescent="0.25">
      <c r="A7" s="3" t="s">
        <v>72</v>
      </c>
      <c r="B7" s="6">
        <v>0.2024793388429752</v>
      </c>
    </row>
    <row r="8" spans="1:2" x14ac:dyDescent="0.25">
      <c r="A8" s="3" t="s">
        <v>49</v>
      </c>
      <c r="B8" s="6">
        <v>0.20454545454545456</v>
      </c>
    </row>
    <row r="9" spans="1:2" x14ac:dyDescent="0.25">
      <c r="A9" s="3" t="s">
        <v>3014</v>
      </c>
      <c r="B9" s="6">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B4E9C-EF11-4D56-8546-3FF17AACD42F}">
  <dimension ref="A3:B21"/>
  <sheetViews>
    <sheetView showGridLines="0" showRowColHeaders="0" workbookViewId="0"/>
  </sheetViews>
  <sheetFormatPr defaultRowHeight="15" x14ac:dyDescent="0.25"/>
  <cols>
    <col min="1" max="1" width="30.28515625" bestFit="1" customWidth="1"/>
    <col min="2" max="2" width="16.28515625" bestFit="1" customWidth="1"/>
  </cols>
  <sheetData>
    <row r="3" spans="1:2" x14ac:dyDescent="0.25">
      <c r="A3" s="2" t="s">
        <v>3087</v>
      </c>
      <c r="B3" s="8" t="s">
        <v>3089</v>
      </c>
    </row>
    <row r="4" spans="1:2" x14ac:dyDescent="0.25">
      <c r="A4" s="3" t="s">
        <v>97</v>
      </c>
      <c r="B4" s="8">
        <v>1589.65</v>
      </c>
    </row>
    <row r="5" spans="1:2" x14ac:dyDescent="0.25">
      <c r="A5" s="3" t="s">
        <v>74</v>
      </c>
      <c r="B5" s="8">
        <v>1493.3600000000006</v>
      </c>
    </row>
    <row r="6" spans="1:2" x14ac:dyDescent="0.25">
      <c r="A6" s="3" t="s">
        <v>119</v>
      </c>
      <c r="B6" s="8">
        <v>1957.71</v>
      </c>
    </row>
    <row r="7" spans="1:2" x14ac:dyDescent="0.25">
      <c r="A7" s="3" t="s">
        <v>111</v>
      </c>
      <c r="B7" s="8">
        <v>3560.5899999999997</v>
      </c>
    </row>
    <row r="8" spans="1:2" x14ac:dyDescent="0.25">
      <c r="A8" s="3" t="s">
        <v>43</v>
      </c>
      <c r="B8" s="8">
        <v>1094.8399999999999</v>
      </c>
    </row>
    <row r="9" spans="1:2" x14ac:dyDescent="0.25">
      <c r="A9" s="3" t="s">
        <v>65</v>
      </c>
      <c r="B9" s="8">
        <v>476.99000000000007</v>
      </c>
    </row>
    <row r="10" spans="1:2" x14ac:dyDescent="0.25">
      <c r="A10" s="3" t="s">
        <v>347</v>
      </c>
      <c r="B10" s="8">
        <v>334.03</v>
      </c>
    </row>
    <row r="11" spans="1:2" x14ac:dyDescent="0.25">
      <c r="A11" s="3" t="s">
        <v>154</v>
      </c>
      <c r="B11" s="8">
        <v>93.029999999999916</v>
      </c>
    </row>
    <row r="12" spans="1:2" x14ac:dyDescent="0.25">
      <c r="A12" s="3" t="s">
        <v>128</v>
      </c>
      <c r="B12" s="8">
        <v>1942.0300000000009</v>
      </c>
    </row>
    <row r="13" spans="1:2" x14ac:dyDescent="0.25">
      <c r="A13" s="3" t="s">
        <v>58</v>
      </c>
      <c r="B13" s="8">
        <v>1903.6400000000006</v>
      </c>
    </row>
    <row r="14" spans="1:2" x14ac:dyDescent="0.25">
      <c r="A14" s="3" t="s">
        <v>90</v>
      </c>
      <c r="B14" s="8">
        <v>1777.1899999999989</v>
      </c>
    </row>
    <row r="15" spans="1:2" x14ac:dyDescent="0.25">
      <c r="A15" s="3" t="s">
        <v>51</v>
      </c>
      <c r="B15" s="8">
        <v>498.15999999999991</v>
      </c>
    </row>
    <row r="16" spans="1:2" x14ac:dyDescent="0.25">
      <c r="A16" s="3" t="s">
        <v>178</v>
      </c>
      <c r="B16" s="8">
        <v>46.54</v>
      </c>
    </row>
    <row r="17" spans="1:2" x14ac:dyDescent="0.25">
      <c r="A17" s="3" t="s">
        <v>570</v>
      </c>
      <c r="B17" s="8">
        <v>163.94999999999996</v>
      </c>
    </row>
    <row r="18" spans="1:2" x14ac:dyDescent="0.25">
      <c r="A18" s="3" t="s">
        <v>80</v>
      </c>
      <c r="B18" s="8">
        <v>2349.5399999999986</v>
      </c>
    </row>
    <row r="19" spans="1:2" x14ac:dyDescent="0.25">
      <c r="A19" s="3" t="s">
        <v>31</v>
      </c>
      <c r="B19" s="8">
        <v>4397.5099999999984</v>
      </c>
    </row>
    <row r="20" spans="1:2" x14ac:dyDescent="0.25">
      <c r="A20" s="3" t="s">
        <v>137</v>
      </c>
      <c r="B20" s="8">
        <v>1069.6700000000005</v>
      </c>
    </row>
    <row r="21" spans="1:2" x14ac:dyDescent="0.25">
      <c r="A21" s="3" t="s">
        <v>3014</v>
      </c>
      <c r="B21" s="8">
        <v>24748.430000000004</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36DD-623B-4F8F-BBB2-D7ABB2A873FA}">
  <dimension ref="A3:B21"/>
  <sheetViews>
    <sheetView showGridLines="0" showRowColHeaders="0" workbookViewId="0">
      <selection activeCell="N23" sqref="N23"/>
    </sheetView>
  </sheetViews>
  <sheetFormatPr defaultRowHeight="15" x14ac:dyDescent="0.25"/>
  <cols>
    <col min="1" max="1" width="30.28515625" bestFit="1" customWidth="1"/>
    <col min="2" max="2" width="12.7109375" bestFit="1" customWidth="1"/>
  </cols>
  <sheetData>
    <row r="3" spans="1:2" x14ac:dyDescent="0.25">
      <c r="A3" s="2" t="s">
        <v>3013</v>
      </c>
      <c r="B3" t="s">
        <v>3081</v>
      </c>
    </row>
    <row r="4" spans="1:2" x14ac:dyDescent="0.25">
      <c r="A4" s="3" t="s">
        <v>97</v>
      </c>
      <c r="B4" s="4">
        <v>12594.820600000001</v>
      </c>
    </row>
    <row r="5" spans="1:2" x14ac:dyDescent="0.25">
      <c r="A5" s="3" t="s">
        <v>74</v>
      </c>
      <c r="B5" s="4">
        <v>59296.389429999988</v>
      </c>
    </row>
    <row r="6" spans="1:2" x14ac:dyDescent="0.25">
      <c r="A6" s="3" t="s">
        <v>119</v>
      </c>
      <c r="B6" s="4">
        <v>-930.43840000000046</v>
      </c>
    </row>
    <row r="7" spans="1:2" x14ac:dyDescent="0.25">
      <c r="A7" s="3" t="s">
        <v>111</v>
      </c>
      <c r="B7" s="4">
        <v>39808.485999999997</v>
      </c>
    </row>
    <row r="8" spans="1:2" x14ac:dyDescent="0.25">
      <c r="A8" s="3" t="s">
        <v>43</v>
      </c>
      <c r="B8" s="4">
        <v>1698.0439799999999</v>
      </c>
    </row>
    <row r="9" spans="1:2" x14ac:dyDescent="0.25">
      <c r="A9" s="3" t="s">
        <v>65</v>
      </c>
      <c r="B9" s="4">
        <v>23990.207579999998</v>
      </c>
    </row>
    <row r="10" spans="1:2" x14ac:dyDescent="0.25">
      <c r="A10" s="3" t="s">
        <v>347</v>
      </c>
      <c r="B10" s="4">
        <v>-1194.4125000000008</v>
      </c>
    </row>
    <row r="11" spans="1:2" x14ac:dyDescent="0.25">
      <c r="A11" s="3" t="s">
        <v>154</v>
      </c>
      <c r="B11" s="4">
        <v>7028.1595000000016</v>
      </c>
    </row>
    <row r="12" spans="1:2" x14ac:dyDescent="0.25">
      <c r="A12" s="3" t="s">
        <v>128</v>
      </c>
      <c r="B12" s="4">
        <v>18724.1191</v>
      </c>
    </row>
    <row r="13" spans="1:2" x14ac:dyDescent="0.25">
      <c r="A13" s="3" t="s">
        <v>58</v>
      </c>
      <c r="B13" s="4">
        <v>8824.3905639999939</v>
      </c>
    </row>
    <row r="14" spans="1:2" x14ac:dyDescent="0.25">
      <c r="A14" s="3" t="s">
        <v>90</v>
      </c>
      <c r="B14" s="4">
        <v>7769.3150699999978</v>
      </c>
    </row>
    <row r="15" spans="1:2" x14ac:dyDescent="0.25">
      <c r="A15" s="3" t="s">
        <v>51</v>
      </c>
      <c r="B15" s="4">
        <v>-257.62880000000007</v>
      </c>
    </row>
    <row r="16" spans="1:2" x14ac:dyDescent="0.25">
      <c r="A16" s="3" t="s">
        <v>178</v>
      </c>
      <c r="B16" s="4">
        <v>-1544.8260631999995</v>
      </c>
    </row>
    <row r="17" spans="1:2" x14ac:dyDescent="0.25">
      <c r="A17" s="3" t="s">
        <v>570</v>
      </c>
      <c r="B17" s="4">
        <v>-1291.0959000000003</v>
      </c>
    </row>
    <row r="18" spans="1:2" x14ac:dyDescent="0.25">
      <c r="A18" s="3" t="s">
        <v>80</v>
      </c>
      <c r="B18" s="4">
        <v>7803.9946</v>
      </c>
    </row>
    <row r="19" spans="1:2" x14ac:dyDescent="0.25">
      <c r="A19" s="3" t="s">
        <v>31</v>
      </c>
      <c r="B19" s="4">
        <v>-8086.6392636499986</v>
      </c>
    </row>
    <row r="20" spans="1:2" x14ac:dyDescent="0.25">
      <c r="A20" s="3" t="s">
        <v>137</v>
      </c>
      <c r="B20" s="4">
        <v>40790.514240000019</v>
      </c>
    </row>
    <row r="21" spans="1:2" x14ac:dyDescent="0.25">
      <c r="A21" s="3" t="s">
        <v>3014</v>
      </c>
      <c r="B21" s="4">
        <v>215023.39973715006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B1066-0878-4F0B-A73F-43D870E5F967}">
  <dimension ref="A3:B7"/>
  <sheetViews>
    <sheetView showGridLines="0" showRowColHeaders="0" workbookViewId="0">
      <selection activeCell="P14" sqref="P14"/>
    </sheetView>
  </sheetViews>
  <sheetFormatPr defaultRowHeight="15" x14ac:dyDescent="0.25"/>
  <cols>
    <col min="1" max="1" width="13.7109375" bestFit="1" customWidth="1"/>
    <col min="2" max="2" width="19.85546875" bestFit="1" customWidth="1"/>
  </cols>
  <sheetData>
    <row r="3" spans="1:2" x14ac:dyDescent="0.25">
      <c r="A3" s="2" t="s">
        <v>3013</v>
      </c>
      <c r="B3" t="s">
        <v>3080</v>
      </c>
    </row>
    <row r="4" spans="1:2" x14ac:dyDescent="0.25">
      <c r="A4" s="3" t="s">
        <v>28</v>
      </c>
      <c r="B4" s="6">
        <v>0.47832529174578037</v>
      </c>
    </row>
    <row r="5" spans="1:2" x14ac:dyDescent="0.25">
      <c r="A5" s="3" t="s">
        <v>89</v>
      </c>
      <c r="B5" s="6">
        <v>8.6145666614003566E-2</v>
      </c>
    </row>
    <row r="6" spans="1:2" x14ac:dyDescent="0.25">
      <c r="A6" s="3" t="s">
        <v>40</v>
      </c>
      <c r="B6" s="6">
        <v>0.43552904164021605</v>
      </c>
    </row>
    <row r="7" spans="1:2" x14ac:dyDescent="0.25">
      <c r="A7" s="3" t="s">
        <v>3014</v>
      </c>
      <c r="B7" s="6">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A480D-0AC0-4C70-98D8-DD329929281C}">
  <dimension ref="A3:B21"/>
  <sheetViews>
    <sheetView workbookViewId="0"/>
  </sheetViews>
  <sheetFormatPr defaultRowHeight="15" x14ac:dyDescent="0.25"/>
  <cols>
    <col min="1" max="1" width="30.28515625" bestFit="1" customWidth="1"/>
    <col min="2" max="2" width="12.7109375" bestFit="1" customWidth="1"/>
  </cols>
  <sheetData>
    <row r="3" spans="1:2" x14ac:dyDescent="0.25">
      <c r="A3" s="2" t="s">
        <v>3013</v>
      </c>
      <c r="B3" t="s">
        <v>3075</v>
      </c>
    </row>
    <row r="4" spans="1:2" x14ac:dyDescent="0.25">
      <c r="A4" s="3" t="s">
        <v>97</v>
      </c>
      <c r="B4" s="4">
        <v>12594.820600000001</v>
      </c>
    </row>
    <row r="5" spans="1:2" x14ac:dyDescent="0.25">
      <c r="A5" s="3" t="s">
        <v>74</v>
      </c>
      <c r="B5" s="4">
        <v>59296.389429999988</v>
      </c>
    </row>
    <row r="6" spans="1:2" x14ac:dyDescent="0.25">
      <c r="A6" s="3" t="s">
        <v>119</v>
      </c>
      <c r="B6" s="4">
        <v>-930.43840000000046</v>
      </c>
    </row>
    <row r="7" spans="1:2" x14ac:dyDescent="0.25">
      <c r="A7" s="3" t="s">
        <v>111</v>
      </c>
      <c r="B7" s="4">
        <v>39808.485999999997</v>
      </c>
    </row>
    <row r="8" spans="1:2" x14ac:dyDescent="0.25">
      <c r="A8" s="3" t="s">
        <v>43</v>
      </c>
      <c r="B8" s="4">
        <v>1698.0439799999999</v>
      </c>
    </row>
    <row r="9" spans="1:2" x14ac:dyDescent="0.25">
      <c r="A9" s="3" t="s">
        <v>65</v>
      </c>
      <c r="B9" s="4">
        <v>23990.207579999998</v>
      </c>
    </row>
    <row r="10" spans="1:2" x14ac:dyDescent="0.25">
      <c r="A10" s="3" t="s">
        <v>347</v>
      </c>
      <c r="B10" s="4">
        <v>-1194.4125000000008</v>
      </c>
    </row>
    <row r="11" spans="1:2" x14ac:dyDescent="0.25">
      <c r="A11" s="3" t="s">
        <v>154</v>
      </c>
      <c r="B11" s="4">
        <v>7028.1595000000016</v>
      </c>
    </row>
    <row r="12" spans="1:2" x14ac:dyDescent="0.25">
      <c r="A12" s="3" t="s">
        <v>128</v>
      </c>
      <c r="B12" s="4">
        <v>18724.1191</v>
      </c>
    </row>
    <row r="13" spans="1:2" x14ac:dyDescent="0.25">
      <c r="A13" s="3" t="s">
        <v>58</v>
      </c>
      <c r="B13" s="4">
        <v>8824.3905639999939</v>
      </c>
    </row>
    <row r="14" spans="1:2" x14ac:dyDescent="0.25">
      <c r="A14" s="3" t="s">
        <v>90</v>
      </c>
      <c r="B14" s="4">
        <v>7769.3150699999978</v>
      </c>
    </row>
    <row r="15" spans="1:2" x14ac:dyDescent="0.25">
      <c r="A15" s="3" t="s">
        <v>51</v>
      </c>
      <c r="B15" s="4">
        <v>-257.62880000000007</v>
      </c>
    </row>
    <row r="16" spans="1:2" x14ac:dyDescent="0.25">
      <c r="A16" s="3" t="s">
        <v>178</v>
      </c>
      <c r="B16" s="4">
        <v>-1544.8260631999995</v>
      </c>
    </row>
    <row r="17" spans="1:2" x14ac:dyDescent="0.25">
      <c r="A17" s="3" t="s">
        <v>570</v>
      </c>
      <c r="B17" s="4">
        <v>-1291.0959000000003</v>
      </c>
    </row>
    <row r="18" spans="1:2" x14ac:dyDescent="0.25">
      <c r="A18" s="3" t="s">
        <v>80</v>
      </c>
      <c r="B18" s="4">
        <v>7803.9946</v>
      </c>
    </row>
    <row r="19" spans="1:2" x14ac:dyDescent="0.25">
      <c r="A19" s="3" t="s">
        <v>31</v>
      </c>
      <c r="B19" s="4">
        <v>-8086.6392636499986</v>
      </c>
    </row>
    <row r="20" spans="1:2" x14ac:dyDescent="0.25">
      <c r="A20" s="3" t="s">
        <v>137</v>
      </c>
      <c r="B20" s="4">
        <v>40790.514240000019</v>
      </c>
    </row>
    <row r="21" spans="1:2" x14ac:dyDescent="0.25">
      <c r="A21" s="3" t="s">
        <v>3014</v>
      </c>
      <c r="B21" s="4">
        <v>215023.39973715006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C4868-F226-4451-A286-7758C474F6A7}">
  <dimension ref="A3:B14"/>
  <sheetViews>
    <sheetView showGridLines="0" showRowColHeaders="0" workbookViewId="0">
      <selection activeCell="B3" sqref="B3"/>
    </sheetView>
  </sheetViews>
  <sheetFormatPr defaultRowHeight="15" x14ac:dyDescent="0.25"/>
  <cols>
    <col min="1" max="1" width="18.7109375" bestFit="1" customWidth="1"/>
    <col min="2" max="2" width="13.42578125" bestFit="1" customWidth="1"/>
  </cols>
  <sheetData>
    <row r="3" spans="1:2" x14ac:dyDescent="0.25">
      <c r="A3" s="2" t="s">
        <v>3090</v>
      </c>
      <c r="B3" t="s">
        <v>3091</v>
      </c>
    </row>
    <row r="4" spans="1:2" x14ac:dyDescent="0.25">
      <c r="A4" s="3" t="s">
        <v>92</v>
      </c>
      <c r="B4" s="8">
        <v>36187.568192000006</v>
      </c>
    </row>
    <row r="5" spans="1:2" x14ac:dyDescent="0.25">
      <c r="A5" s="3" t="s">
        <v>62</v>
      </c>
      <c r="B5" s="8">
        <v>6965.4626600000011</v>
      </c>
    </row>
    <row r="6" spans="1:2" x14ac:dyDescent="0.25">
      <c r="A6" s="3" t="s">
        <v>376</v>
      </c>
      <c r="B6" s="8">
        <v>11677.363099999999</v>
      </c>
    </row>
    <row r="7" spans="1:2" x14ac:dyDescent="0.25">
      <c r="A7" s="3" t="s">
        <v>77</v>
      </c>
      <c r="B7" s="8">
        <v>8645.2074137499967</v>
      </c>
    </row>
    <row r="8" spans="1:2" x14ac:dyDescent="0.25">
      <c r="A8" s="3" t="s">
        <v>105</v>
      </c>
      <c r="B8" s="8">
        <v>12321.579311999994</v>
      </c>
    </row>
    <row r="9" spans="1:2" x14ac:dyDescent="0.25">
      <c r="A9" s="3" t="s">
        <v>291</v>
      </c>
      <c r="B9" s="8">
        <v>12307.551891600004</v>
      </c>
    </row>
    <row r="10" spans="1:2" x14ac:dyDescent="0.25">
      <c r="A10" s="3" t="s">
        <v>114</v>
      </c>
      <c r="B10" s="8">
        <v>27611.943318600006</v>
      </c>
    </row>
    <row r="11" spans="1:2" x14ac:dyDescent="0.25">
      <c r="A11" s="3" t="s">
        <v>319</v>
      </c>
      <c r="B11" s="8">
        <v>23410.842026000006</v>
      </c>
    </row>
    <row r="12" spans="1:2" x14ac:dyDescent="0.25">
      <c r="A12" s="3" t="s">
        <v>141</v>
      </c>
      <c r="B12" s="8">
        <v>15291.572600000001</v>
      </c>
    </row>
    <row r="13" spans="1:2" x14ac:dyDescent="0.25">
      <c r="A13" s="3" t="s">
        <v>189</v>
      </c>
      <c r="B13" s="8">
        <v>27288.38666</v>
      </c>
    </row>
    <row r="14" spans="1:2" x14ac:dyDescent="0.25">
      <c r="A14" s="3" t="s">
        <v>3014</v>
      </c>
      <c r="B14" s="4">
        <v>181707.47717395003</v>
      </c>
    </row>
  </sheetData>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tabSelected="1" workbookViewId="0">
      <selection activeCell="H1" sqref="H1"/>
    </sheetView>
  </sheetViews>
  <sheetFormatPr defaultRowHeight="15" x14ac:dyDescent="0.25"/>
  <cols>
    <col min="8" max="8" width="18.85546875" customWidth="1"/>
    <col min="9" max="9" width="15" customWidth="1"/>
    <col min="19" max="19" width="12.140625" customWidth="1"/>
    <col min="20" max="20" width="13.140625"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1552</v>
      </c>
      <c r="B2" t="s">
        <v>26</v>
      </c>
      <c r="C2" t="s">
        <v>27</v>
      </c>
      <c r="D2">
        <v>0.01</v>
      </c>
      <c r="E2">
        <v>348.21</v>
      </c>
      <c r="F2">
        <v>40.19</v>
      </c>
      <c r="G2" t="s">
        <v>28</v>
      </c>
      <c r="H2" t="s">
        <v>29</v>
      </c>
      <c r="I2" t="s">
        <v>30</v>
      </c>
      <c r="J2" t="s">
        <v>31</v>
      </c>
      <c r="K2" t="s">
        <v>32</v>
      </c>
      <c r="L2" t="s">
        <v>33</v>
      </c>
      <c r="M2">
        <v>0.62</v>
      </c>
      <c r="N2" t="s">
        <v>34</v>
      </c>
      <c r="O2" t="s">
        <v>35</v>
      </c>
      <c r="P2" t="s">
        <v>36</v>
      </c>
      <c r="Q2" t="s">
        <v>37</v>
      </c>
      <c r="R2">
        <v>39056</v>
      </c>
      <c r="S2" s="1">
        <v>42005</v>
      </c>
      <c r="T2" s="1">
        <v>42008</v>
      </c>
      <c r="U2">
        <v>-337.09199999999998</v>
      </c>
      <c r="V2">
        <v>2</v>
      </c>
      <c r="W2">
        <v>723.54</v>
      </c>
      <c r="X2">
        <v>87486</v>
      </c>
      <c r="Y2">
        <f>cleaneddata[[#This Row],[Unit Price]]-cleaneddata[[#This Row],[Discount]]</f>
        <v>348.2</v>
      </c>
      <c r="Z2" t="str">
        <f>_xlfn.IFS(cleaneddata[[#This Row],[Region]]="Central","Chris",cleaneddata[[#This Row],[Region]]="East","Erin",cleaneddata[[#This Row],[Region]]="South","Sam",cleaneddata[[#This Row],[Region]]="West","William")</f>
        <v>Sam</v>
      </c>
    </row>
    <row r="3" spans="1:26" x14ac:dyDescent="0.25">
      <c r="A3">
        <v>2124</v>
      </c>
      <c r="B3" t="s">
        <v>38</v>
      </c>
      <c r="C3" t="s">
        <v>39</v>
      </c>
      <c r="D3">
        <v>0.04</v>
      </c>
      <c r="E3">
        <v>45.19</v>
      </c>
      <c r="F3">
        <v>1.99</v>
      </c>
      <c r="G3" t="s">
        <v>40</v>
      </c>
      <c r="H3" t="s">
        <v>41</v>
      </c>
      <c r="I3" t="s">
        <v>42</v>
      </c>
      <c r="J3" t="s">
        <v>43</v>
      </c>
      <c r="K3" t="s">
        <v>44</v>
      </c>
      <c r="L3" t="s">
        <v>45</v>
      </c>
      <c r="M3">
        <v>0.55000000000000004</v>
      </c>
      <c r="N3" t="s">
        <v>34</v>
      </c>
      <c r="O3" t="s">
        <v>35</v>
      </c>
      <c r="P3" t="s">
        <v>46</v>
      </c>
      <c r="Q3" t="s">
        <v>47</v>
      </c>
      <c r="R3">
        <v>72301</v>
      </c>
      <c r="S3" s="1">
        <v>42005</v>
      </c>
      <c r="T3" s="1">
        <v>42006</v>
      </c>
      <c r="U3">
        <v>-61.194000000000003</v>
      </c>
      <c r="V3">
        <v>13</v>
      </c>
      <c r="W3">
        <v>609.09</v>
      </c>
      <c r="X3">
        <v>89665</v>
      </c>
      <c r="Y3">
        <f>cleaneddata[[#This Row],[Unit Price]]-cleaneddata[[#This Row],[Discount]]</f>
        <v>45.15</v>
      </c>
      <c r="Z3" t="str">
        <f>_xlfn.IFS(cleaneddata[[#This Row],[Region]]="Central","Chris",cleaneddata[[#This Row],[Region]]="East","Erin",cleaneddata[[#This Row],[Region]]="South","Sam",cleaneddata[[#This Row],[Region]]="West","William")</f>
        <v>Sam</v>
      </c>
    </row>
    <row r="4" spans="1:26" x14ac:dyDescent="0.25">
      <c r="A4">
        <v>1418</v>
      </c>
      <c r="B4" t="s">
        <v>48</v>
      </c>
      <c r="C4" t="s">
        <v>49</v>
      </c>
      <c r="D4">
        <v>7.0000000000000007E-2</v>
      </c>
      <c r="E4">
        <v>4.84</v>
      </c>
      <c r="F4">
        <v>0.71</v>
      </c>
      <c r="G4" t="s">
        <v>40</v>
      </c>
      <c r="H4" t="s">
        <v>29</v>
      </c>
      <c r="I4" t="s">
        <v>50</v>
      </c>
      <c r="J4" t="s">
        <v>51</v>
      </c>
      <c r="K4" t="s">
        <v>52</v>
      </c>
      <c r="L4" t="s">
        <v>53</v>
      </c>
      <c r="M4">
        <v>0.52</v>
      </c>
      <c r="N4" t="s">
        <v>34</v>
      </c>
      <c r="O4" t="s">
        <v>54</v>
      </c>
      <c r="P4" t="s">
        <v>55</v>
      </c>
      <c r="Q4" t="s">
        <v>56</v>
      </c>
      <c r="R4">
        <v>46901</v>
      </c>
      <c r="S4" s="1">
        <v>42005</v>
      </c>
      <c r="T4" s="1">
        <v>42007</v>
      </c>
      <c r="U4">
        <v>25.240200000000002</v>
      </c>
      <c r="V4">
        <v>8</v>
      </c>
      <c r="W4">
        <v>36.58</v>
      </c>
      <c r="X4">
        <v>90539</v>
      </c>
      <c r="Y4">
        <f>cleaneddata[[#This Row],[Unit Price]]-cleaneddata[[#This Row],[Discount]]</f>
        <v>4.7699999999999996</v>
      </c>
      <c r="Z4" t="str">
        <f>_xlfn.IFS(cleaneddata[[#This Row],[Region]]="Central","Chris",cleaneddata[[#This Row],[Region]]="East","Erin",cleaneddata[[#This Row],[Region]]="South","Sam",cleaneddata[[#This Row],[Region]]="West","William")</f>
        <v>Chris</v>
      </c>
    </row>
    <row r="5" spans="1:26" x14ac:dyDescent="0.25">
      <c r="A5">
        <v>1425</v>
      </c>
      <c r="B5" t="s">
        <v>57</v>
      </c>
      <c r="C5" t="s">
        <v>49</v>
      </c>
      <c r="D5">
        <v>0.04</v>
      </c>
      <c r="E5">
        <v>2036.48</v>
      </c>
      <c r="F5">
        <v>14.7</v>
      </c>
      <c r="G5" t="s">
        <v>28</v>
      </c>
      <c r="H5" t="s">
        <v>29</v>
      </c>
      <c r="I5" t="s">
        <v>42</v>
      </c>
      <c r="J5" t="s">
        <v>58</v>
      </c>
      <c r="K5" t="s">
        <v>59</v>
      </c>
      <c r="L5" t="s">
        <v>60</v>
      </c>
      <c r="M5">
        <v>0.55000000000000004</v>
      </c>
      <c r="N5" t="s">
        <v>34</v>
      </c>
      <c r="O5" t="s">
        <v>61</v>
      </c>
      <c r="P5" t="s">
        <v>62</v>
      </c>
      <c r="Q5" t="s">
        <v>63</v>
      </c>
      <c r="R5">
        <v>80525</v>
      </c>
      <c r="S5" s="1">
        <v>42005</v>
      </c>
      <c r="T5" s="1">
        <v>42010</v>
      </c>
      <c r="U5">
        <v>-4793.0039999999999</v>
      </c>
      <c r="V5">
        <v>1</v>
      </c>
      <c r="W5">
        <v>2013.67</v>
      </c>
      <c r="X5">
        <v>89450</v>
      </c>
      <c r="Y5">
        <f>cleaneddata[[#This Row],[Unit Price]]-cleaneddata[[#This Row],[Discount]]</f>
        <v>2036.44</v>
      </c>
      <c r="Z5" t="str">
        <f>_xlfn.IFS(cleaneddata[[#This Row],[Region]]="Central","Chris",cleaneddata[[#This Row],[Region]]="East","Erin",cleaneddata[[#This Row],[Region]]="South","Sam",cleaneddata[[#This Row],[Region]]="West","William")</f>
        <v>William</v>
      </c>
    </row>
    <row r="6" spans="1:26" x14ac:dyDescent="0.25">
      <c r="A6">
        <v>3275</v>
      </c>
      <c r="B6" t="s">
        <v>64</v>
      </c>
      <c r="C6" t="s">
        <v>49</v>
      </c>
      <c r="D6">
        <v>0.04</v>
      </c>
      <c r="E6">
        <v>449.99</v>
      </c>
      <c r="F6">
        <v>24.49</v>
      </c>
      <c r="G6" t="s">
        <v>40</v>
      </c>
      <c r="H6" t="s">
        <v>29</v>
      </c>
      <c r="I6" t="s">
        <v>42</v>
      </c>
      <c r="J6" t="s">
        <v>65</v>
      </c>
      <c r="K6" t="s">
        <v>66</v>
      </c>
      <c r="L6" t="s">
        <v>67</v>
      </c>
      <c r="M6">
        <v>0.52</v>
      </c>
      <c r="N6" t="s">
        <v>34</v>
      </c>
      <c r="O6" t="s">
        <v>61</v>
      </c>
      <c r="P6" t="s">
        <v>68</v>
      </c>
      <c r="Q6" t="s">
        <v>69</v>
      </c>
      <c r="R6">
        <v>98273</v>
      </c>
      <c r="S6" s="1">
        <v>42005</v>
      </c>
      <c r="T6" s="1">
        <v>42009</v>
      </c>
      <c r="U6">
        <v>3576.8841000000002</v>
      </c>
      <c r="V6">
        <v>12</v>
      </c>
      <c r="W6">
        <v>5183.8900000000003</v>
      </c>
      <c r="X6">
        <v>86234</v>
      </c>
      <c r="Y6">
        <f>cleaneddata[[#This Row],[Unit Price]]-cleaneddata[[#This Row],[Discount]]</f>
        <v>449.95</v>
      </c>
      <c r="Z6" t="str">
        <f>_xlfn.IFS(cleaneddata[[#This Row],[Region]]="Central","Chris",cleaneddata[[#This Row],[Region]]="East","Erin",cleaneddata[[#This Row],[Region]]="South","Sam",cleaneddata[[#This Row],[Region]]="West","William")</f>
        <v>William</v>
      </c>
    </row>
    <row r="7" spans="1:26" x14ac:dyDescent="0.25">
      <c r="A7">
        <v>3275</v>
      </c>
      <c r="B7" t="s">
        <v>64</v>
      </c>
      <c r="C7" t="s">
        <v>49</v>
      </c>
      <c r="D7">
        <v>0.01</v>
      </c>
      <c r="E7">
        <v>5.84</v>
      </c>
      <c r="F7">
        <v>1.2</v>
      </c>
      <c r="G7" t="s">
        <v>40</v>
      </c>
      <c r="H7" t="s">
        <v>29</v>
      </c>
      <c r="I7" t="s">
        <v>50</v>
      </c>
      <c r="J7" t="s">
        <v>51</v>
      </c>
      <c r="K7" t="s">
        <v>52</v>
      </c>
      <c r="L7" t="s">
        <v>70</v>
      </c>
      <c r="M7">
        <v>0.55000000000000004</v>
      </c>
      <c r="N7" t="s">
        <v>34</v>
      </c>
      <c r="O7" t="s">
        <v>61</v>
      </c>
      <c r="P7" t="s">
        <v>68</v>
      </c>
      <c r="Q7" t="s">
        <v>69</v>
      </c>
      <c r="R7">
        <v>98273</v>
      </c>
      <c r="S7" s="1">
        <v>42005</v>
      </c>
      <c r="T7" s="1">
        <v>42014</v>
      </c>
      <c r="U7">
        <v>20.38</v>
      </c>
      <c r="V7">
        <v>6</v>
      </c>
      <c r="W7">
        <v>36.090000000000003</v>
      </c>
      <c r="X7">
        <v>86234</v>
      </c>
      <c r="Y7">
        <f>cleaneddata[[#This Row],[Unit Price]]-cleaneddata[[#This Row],[Discount]]</f>
        <v>5.83</v>
      </c>
      <c r="Z7" t="str">
        <f>_xlfn.IFS(cleaneddata[[#This Row],[Region]]="Central","Chris",cleaneddata[[#This Row],[Region]]="East","Erin",cleaneddata[[#This Row],[Region]]="South","Sam",cleaneddata[[#This Row],[Region]]="West","William")</f>
        <v>William</v>
      </c>
    </row>
    <row r="8" spans="1:26" x14ac:dyDescent="0.25">
      <c r="A8">
        <v>1910</v>
      </c>
      <c r="B8" t="s">
        <v>71</v>
      </c>
      <c r="C8" t="s">
        <v>72</v>
      </c>
      <c r="D8">
        <v>0.02</v>
      </c>
      <c r="E8">
        <v>29.17</v>
      </c>
      <c r="F8">
        <v>6.27</v>
      </c>
      <c r="G8" t="s">
        <v>40</v>
      </c>
      <c r="H8" t="s">
        <v>73</v>
      </c>
      <c r="I8" t="s">
        <v>50</v>
      </c>
      <c r="J8" t="s">
        <v>74</v>
      </c>
      <c r="K8" t="s">
        <v>75</v>
      </c>
      <c r="L8" t="s">
        <v>76</v>
      </c>
      <c r="M8">
        <v>0.37</v>
      </c>
      <c r="N8" t="s">
        <v>34</v>
      </c>
      <c r="O8" t="s">
        <v>35</v>
      </c>
      <c r="P8" t="s">
        <v>77</v>
      </c>
      <c r="Q8" t="s">
        <v>78</v>
      </c>
      <c r="R8">
        <v>30269</v>
      </c>
      <c r="S8" s="1">
        <v>42005</v>
      </c>
      <c r="T8" s="1">
        <v>42006</v>
      </c>
      <c r="U8">
        <v>36.905999999999999</v>
      </c>
      <c r="V8">
        <v>2</v>
      </c>
      <c r="W8">
        <v>63.32</v>
      </c>
      <c r="X8">
        <v>91371</v>
      </c>
      <c r="Y8">
        <f>cleaneddata[[#This Row],[Unit Price]]-cleaneddata[[#This Row],[Discount]]</f>
        <v>29.150000000000002</v>
      </c>
      <c r="Z8" t="str">
        <f>_xlfn.IFS(cleaneddata[[#This Row],[Region]]="Central","Chris",cleaneddata[[#This Row],[Region]]="East","Erin",cleaneddata[[#This Row],[Region]]="South","Sam",cleaneddata[[#This Row],[Region]]="West","William")</f>
        <v>Sam</v>
      </c>
    </row>
    <row r="9" spans="1:26" x14ac:dyDescent="0.25">
      <c r="A9">
        <v>674</v>
      </c>
      <c r="B9" t="s">
        <v>79</v>
      </c>
      <c r="C9" t="s">
        <v>27</v>
      </c>
      <c r="D9">
        <v>0.06</v>
      </c>
      <c r="E9">
        <v>161.55000000000001</v>
      </c>
      <c r="F9">
        <v>19.989999999999998</v>
      </c>
      <c r="G9" t="s">
        <v>40</v>
      </c>
      <c r="H9" t="s">
        <v>29</v>
      </c>
      <c r="I9" t="s">
        <v>50</v>
      </c>
      <c r="J9" t="s">
        <v>80</v>
      </c>
      <c r="K9" t="s">
        <v>75</v>
      </c>
      <c r="L9" t="s">
        <v>81</v>
      </c>
      <c r="M9">
        <v>0.66</v>
      </c>
      <c r="N9" t="s">
        <v>34</v>
      </c>
      <c r="O9" t="s">
        <v>54</v>
      </c>
      <c r="P9" t="s">
        <v>82</v>
      </c>
      <c r="Q9" t="s">
        <v>83</v>
      </c>
      <c r="R9">
        <v>64133</v>
      </c>
      <c r="S9" s="1">
        <v>42006</v>
      </c>
      <c r="T9" s="1">
        <v>42007</v>
      </c>
      <c r="U9">
        <v>-7.58</v>
      </c>
      <c r="V9">
        <v>3</v>
      </c>
      <c r="W9">
        <v>485.01</v>
      </c>
      <c r="X9">
        <v>88174</v>
      </c>
      <c r="Y9">
        <f>cleaneddata[[#This Row],[Unit Price]]-cleaneddata[[#This Row],[Discount]]</f>
        <v>161.49</v>
      </c>
      <c r="Z9" t="str">
        <f>_xlfn.IFS(cleaneddata[[#This Row],[Region]]="Central","Chris",cleaneddata[[#This Row],[Region]]="East","Erin",cleaneddata[[#This Row],[Region]]="South","Sam",cleaneddata[[#This Row],[Region]]="West","William")</f>
        <v>Chris</v>
      </c>
    </row>
    <row r="10" spans="1:26" x14ac:dyDescent="0.25">
      <c r="A10">
        <v>950</v>
      </c>
      <c r="B10" t="s">
        <v>84</v>
      </c>
      <c r="C10" t="s">
        <v>27</v>
      </c>
      <c r="D10">
        <v>0.06</v>
      </c>
      <c r="E10">
        <v>40.98</v>
      </c>
      <c r="F10">
        <v>2.99</v>
      </c>
      <c r="G10" t="s">
        <v>40</v>
      </c>
      <c r="H10" t="s">
        <v>41</v>
      </c>
      <c r="I10" t="s">
        <v>50</v>
      </c>
      <c r="J10" t="s">
        <v>74</v>
      </c>
      <c r="K10" t="s">
        <v>75</v>
      </c>
      <c r="L10" t="s">
        <v>85</v>
      </c>
      <c r="M10">
        <v>0.36</v>
      </c>
      <c r="N10" t="s">
        <v>34</v>
      </c>
      <c r="O10" t="s">
        <v>54</v>
      </c>
      <c r="P10" t="s">
        <v>86</v>
      </c>
      <c r="Q10" t="s">
        <v>87</v>
      </c>
      <c r="R10">
        <v>55372</v>
      </c>
      <c r="S10" s="1">
        <v>42006</v>
      </c>
      <c r="T10" s="1">
        <v>42008</v>
      </c>
      <c r="U10">
        <v>-14.801880000000001</v>
      </c>
      <c r="V10">
        <v>1</v>
      </c>
      <c r="W10">
        <v>41.6</v>
      </c>
      <c r="X10">
        <v>89083</v>
      </c>
      <c r="Y10">
        <f>cleaneddata[[#This Row],[Unit Price]]-cleaneddata[[#This Row],[Discount]]</f>
        <v>40.919999999999995</v>
      </c>
      <c r="Z10" t="str">
        <f>_xlfn.IFS(cleaneddata[[#This Row],[Region]]="Central","Chris",cleaneddata[[#This Row],[Region]]="East","Erin",cleaneddata[[#This Row],[Region]]="South","Sam",cleaneddata[[#This Row],[Region]]="West","William")</f>
        <v>Chris</v>
      </c>
    </row>
    <row r="11" spans="1:26" x14ac:dyDescent="0.25">
      <c r="A11">
        <v>1155</v>
      </c>
      <c r="B11" t="s">
        <v>88</v>
      </c>
      <c r="C11" t="s">
        <v>27</v>
      </c>
      <c r="D11">
        <v>0.09</v>
      </c>
      <c r="E11">
        <v>9.11</v>
      </c>
      <c r="F11">
        <v>2.15</v>
      </c>
      <c r="G11" t="s">
        <v>89</v>
      </c>
      <c r="H11" t="s">
        <v>41</v>
      </c>
      <c r="I11" t="s">
        <v>50</v>
      </c>
      <c r="J11" t="s">
        <v>90</v>
      </c>
      <c r="K11" t="s">
        <v>52</v>
      </c>
      <c r="L11" t="s">
        <v>91</v>
      </c>
      <c r="M11">
        <v>0.4</v>
      </c>
      <c r="N11" t="s">
        <v>34</v>
      </c>
      <c r="O11" t="s">
        <v>61</v>
      </c>
      <c r="P11" t="s">
        <v>92</v>
      </c>
      <c r="Q11" t="s">
        <v>93</v>
      </c>
      <c r="R11">
        <v>90640</v>
      </c>
      <c r="S11" s="1">
        <v>42006</v>
      </c>
      <c r="T11" s="1">
        <v>42008</v>
      </c>
      <c r="U11">
        <v>20.299600000000002</v>
      </c>
      <c r="V11">
        <v>4</v>
      </c>
      <c r="W11">
        <v>34.409999999999997</v>
      </c>
      <c r="X11">
        <v>90853</v>
      </c>
      <c r="Y11">
        <f>cleaneddata[[#This Row],[Unit Price]]-cleaneddata[[#This Row],[Discount]]</f>
        <v>9.02</v>
      </c>
      <c r="Z11" t="str">
        <f>_xlfn.IFS(cleaneddata[[#This Row],[Region]]="Central","Chris",cleaneddata[[#This Row],[Region]]="East","Erin",cleaneddata[[#This Row],[Region]]="South","Sam",cleaneddata[[#This Row],[Region]]="West","William")</f>
        <v>William</v>
      </c>
    </row>
    <row r="12" spans="1:26" x14ac:dyDescent="0.25">
      <c r="A12">
        <v>1155</v>
      </c>
      <c r="B12" t="s">
        <v>88</v>
      </c>
      <c r="C12" t="s">
        <v>27</v>
      </c>
      <c r="D12">
        <v>0.08</v>
      </c>
      <c r="E12">
        <v>15.04</v>
      </c>
      <c r="F12">
        <v>1.97</v>
      </c>
      <c r="G12" t="s">
        <v>40</v>
      </c>
      <c r="H12" t="s">
        <v>41</v>
      </c>
      <c r="I12" t="s">
        <v>50</v>
      </c>
      <c r="J12" t="s">
        <v>90</v>
      </c>
      <c r="K12" t="s">
        <v>52</v>
      </c>
      <c r="L12" t="s">
        <v>94</v>
      </c>
      <c r="M12">
        <v>0.39</v>
      </c>
      <c r="N12" t="s">
        <v>34</v>
      </c>
      <c r="O12" t="s">
        <v>61</v>
      </c>
      <c r="P12" t="s">
        <v>92</v>
      </c>
      <c r="Q12" t="s">
        <v>93</v>
      </c>
      <c r="R12">
        <v>90640</v>
      </c>
      <c r="S12" s="1">
        <v>42006</v>
      </c>
      <c r="T12" s="1">
        <v>42006</v>
      </c>
      <c r="U12">
        <v>108.5163</v>
      </c>
      <c r="V12">
        <v>11</v>
      </c>
      <c r="W12">
        <v>157.27000000000001</v>
      </c>
      <c r="X12">
        <v>90853</v>
      </c>
      <c r="Y12">
        <f>cleaneddata[[#This Row],[Unit Price]]-cleaneddata[[#This Row],[Discount]]</f>
        <v>14.959999999999999</v>
      </c>
      <c r="Z12" t="str">
        <f>_xlfn.IFS(cleaneddata[[#This Row],[Region]]="Central","Chris",cleaneddata[[#This Row],[Region]]="East","Erin",cleaneddata[[#This Row],[Region]]="South","Sam",cleaneddata[[#This Row],[Region]]="West","William")</f>
        <v>William</v>
      </c>
    </row>
    <row r="13" spans="1:26" x14ac:dyDescent="0.25">
      <c r="A13">
        <v>2256</v>
      </c>
      <c r="B13" t="s">
        <v>95</v>
      </c>
      <c r="C13" t="s">
        <v>27</v>
      </c>
      <c r="D13">
        <v>7.0000000000000007E-2</v>
      </c>
      <c r="E13">
        <v>60.97</v>
      </c>
      <c r="F13">
        <v>4.5</v>
      </c>
      <c r="G13" t="s">
        <v>89</v>
      </c>
      <c r="H13" t="s">
        <v>96</v>
      </c>
      <c r="I13" t="s">
        <v>50</v>
      </c>
      <c r="J13" t="s">
        <v>97</v>
      </c>
      <c r="K13" t="s">
        <v>75</v>
      </c>
      <c r="L13" t="s">
        <v>98</v>
      </c>
      <c r="M13">
        <v>0.56000000000000005</v>
      </c>
      <c r="N13" t="s">
        <v>34</v>
      </c>
      <c r="O13" t="s">
        <v>35</v>
      </c>
      <c r="P13" t="s">
        <v>99</v>
      </c>
      <c r="Q13" t="s">
        <v>100</v>
      </c>
      <c r="R13">
        <v>28560</v>
      </c>
      <c r="S13" s="1">
        <v>42006</v>
      </c>
      <c r="T13" s="1">
        <v>42008</v>
      </c>
      <c r="U13">
        <v>-42.588000000000001</v>
      </c>
      <c r="V13">
        <v>6</v>
      </c>
      <c r="W13">
        <v>361.72</v>
      </c>
      <c r="X13">
        <v>87963</v>
      </c>
      <c r="Y13">
        <f>cleaneddata[[#This Row],[Unit Price]]-cleaneddata[[#This Row],[Discount]]</f>
        <v>60.9</v>
      </c>
      <c r="Z13" t="str">
        <f>_xlfn.IFS(cleaneddata[[#This Row],[Region]]="Central","Chris",cleaneddata[[#This Row],[Region]]="East","Erin",cleaneddata[[#This Row],[Region]]="South","Sam",cleaneddata[[#This Row],[Region]]="West","William")</f>
        <v>Sam</v>
      </c>
    </row>
    <row r="14" spans="1:26" x14ac:dyDescent="0.25">
      <c r="A14">
        <v>949</v>
      </c>
      <c r="B14" t="s">
        <v>101</v>
      </c>
      <c r="C14" t="s">
        <v>27</v>
      </c>
      <c r="D14">
        <v>0.06</v>
      </c>
      <c r="E14">
        <v>40.98</v>
      </c>
      <c r="F14">
        <v>2.99</v>
      </c>
      <c r="G14" t="s">
        <v>40</v>
      </c>
      <c r="H14" t="s">
        <v>41</v>
      </c>
      <c r="I14" t="s">
        <v>50</v>
      </c>
      <c r="J14" t="s">
        <v>74</v>
      </c>
      <c r="K14" t="s">
        <v>75</v>
      </c>
      <c r="L14" t="s">
        <v>85</v>
      </c>
      <c r="M14">
        <v>0.36</v>
      </c>
      <c r="N14" t="s">
        <v>34</v>
      </c>
      <c r="O14" t="s">
        <v>61</v>
      </c>
      <c r="P14" t="s">
        <v>92</v>
      </c>
      <c r="Q14" t="s">
        <v>102</v>
      </c>
      <c r="R14">
        <v>90049</v>
      </c>
      <c r="S14" s="1">
        <v>42006</v>
      </c>
      <c r="T14" s="1">
        <v>42008</v>
      </c>
      <c r="U14">
        <v>-19.0992</v>
      </c>
      <c r="V14">
        <v>3</v>
      </c>
      <c r="W14">
        <v>124.81</v>
      </c>
      <c r="X14">
        <v>9285</v>
      </c>
      <c r="Y14">
        <f>cleaneddata[[#This Row],[Unit Price]]-cleaneddata[[#This Row],[Discount]]</f>
        <v>40.919999999999995</v>
      </c>
      <c r="Z14" t="str">
        <f>_xlfn.IFS(cleaneddata[[#This Row],[Region]]="Central","Chris",cleaneddata[[#This Row],[Region]]="East","Erin",cleaneddata[[#This Row],[Region]]="South","Sam",cleaneddata[[#This Row],[Region]]="West","William")</f>
        <v>William</v>
      </c>
    </row>
    <row r="15" spans="1:26" x14ac:dyDescent="0.25">
      <c r="A15">
        <v>1136</v>
      </c>
      <c r="B15" t="s">
        <v>103</v>
      </c>
      <c r="C15" t="s">
        <v>39</v>
      </c>
      <c r="D15">
        <v>0.09</v>
      </c>
      <c r="E15">
        <v>270.97000000000003</v>
      </c>
      <c r="F15">
        <v>28.06</v>
      </c>
      <c r="G15" t="s">
        <v>28</v>
      </c>
      <c r="H15" t="s">
        <v>41</v>
      </c>
      <c r="I15" t="s">
        <v>42</v>
      </c>
      <c r="J15" t="s">
        <v>58</v>
      </c>
      <c r="K15" t="s">
        <v>59</v>
      </c>
      <c r="L15" t="s">
        <v>104</v>
      </c>
      <c r="M15">
        <v>0.56000000000000005</v>
      </c>
      <c r="N15" t="s">
        <v>34</v>
      </c>
      <c r="O15" t="s">
        <v>54</v>
      </c>
      <c r="P15" t="s">
        <v>105</v>
      </c>
      <c r="Q15" t="s">
        <v>106</v>
      </c>
      <c r="R15">
        <v>60188</v>
      </c>
      <c r="S15" s="1">
        <v>42006</v>
      </c>
      <c r="T15" s="1">
        <v>42008</v>
      </c>
      <c r="U15">
        <v>2660.1432</v>
      </c>
      <c r="V15">
        <v>15</v>
      </c>
      <c r="W15">
        <v>3855.28</v>
      </c>
      <c r="X15">
        <v>87940</v>
      </c>
      <c r="Y15">
        <f>cleaneddata[[#This Row],[Unit Price]]-cleaneddata[[#This Row],[Discount]]</f>
        <v>270.88000000000005</v>
      </c>
      <c r="Z15" t="str">
        <f>_xlfn.IFS(cleaneddata[[#This Row],[Region]]="Central","Chris",cleaneddata[[#This Row],[Region]]="East","Erin",cleaneddata[[#This Row],[Region]]="South","Sam",cleaneddata[[#This Row],[Region]]="West","William")</f>
        <v>Chris</v>
      </c>
    </row>
    <row r="16" spans="1:26" x14ac:dyDescent="0.25">
      <c r="A16">
        <v>67</v>
      </c>
      <c r="B16" t="s">
        <v>107</v>
      </c>
      <c r="C16" t="s">
        <v>49</v>
      </c>
      <c r="D16">
        <v>0.05</v>
      </c>
      <c r="E16">
        <v>155.06</v>
      </c>
      <c r="F16">
        <v>7.07</v>
      </c>
      <c r="G16" t="s">
        <v>40</v>
      </c>
      <c r="H16" t="s">
        <v>96</v>
      </c>
      <c r="I16" t="s">
        <v>50</v>
      </c>
      <c r="J16" t="s">
        <v>80</v>
      </c>
      <c r="K16" t="s">
        <v>75</v>
      </c>
      <c r="L16" t="s">
        <v>108</v>
      </c>
      <c r="M16">
        <v>0.59</v>
      </c>
      <c r="N16" t="s">
        <v>34</v>
      </c>
      <c r="O16" t="s">
        <v>61</v>
      </c>
      <c r="P16" t="s">
        <v>92</v>
      </c>
      <c r="Q16" t="s">
        <v>109</v>
      </c>
      <c r="R16">
        <v>94559</v>
      </c>
      <c r="S16" s="1">
        <v>42006</v>
      </c>
      <c r="T16" s="1">
        <v>42013</v>
      </c>
      <c r="U16">
        <v>845.66399999999999</v>
      </c>
      <c r="V16">
        <v>8</v>
      </c>
      <c r="W16">
        <v>1225.5999999999999</v>
      </c>
      <c r="X16">
        <v>87946</v>
      </c>
      <c r="Y16">
        <f>cleaneddata[[#This Row],[Unit Price]]-cleaneddata[[#This Row],[Discount]]</f>
        <v>155.01</v>
      </c>
      <c r="Z16" t="str">
        <f>_xlfn.IFS(cleaneddata[[#This Row],[Region]]="Central","Chris",cleaneddata[[#This Row],[Region]]="East","Erin",cleaneddata[[#This Row],[Region]]="South","Sam",cleaneddata[[#This Row],[Region]]="West","William")</f>
        <v>William</v>
      </c>
    </row>
    <row r="17" spans="1:26" x14ac:dyDescent="0.25">
      <c r="A17">
        <v>68</v>
      </c>
      <c r="B17" t="s">
        <v>110</v>
      </c>
      <c r="C17" t="s">
        <v>49</v>
      </c>
      <c r="D17">
        <v>0</v>
      </c>
      <c r="E17">
        <v>291.73</v>
      </c>
      <c r="F17">
        <v>48.8</v>
      </c>
      <c r="G17" t="s">
        <v>28</v>
      </c>
      <c r="H17" t="s">
        <v>96</v>
      </c>
      <c r="I17" t="s">
        <v>30</v>
      </c>
      <c r="J17" t="s">
        <v>111</v>
      </c>
      <c r="K17" t="s">
        <v>59</v>
      </c>
      <c r="L17" t="s">
        <v>112</v>
      </c>
      <c r="M17">
        <v>0.56000000000000005</v>
      </c>
      <c r="N17" t="s">
        <v>34</v>
      </c>
      <c r="O17" t="s">
        <v>113</v>
      </c>
      <c r="P17" t="s">
        <v>114</v>
      </c>
      <c r="Q17" t="s">
        <v>115</v>
      </c>
      <c r="R17">
        <v>10177</v>
      </c>
      <c r="S17" s="1">
        <v>42006</v>
      </c>
      <c r="T17" s="1">
        <v>42006</v>
      </c>
      <c r="U17">
        <v>-308.928</v>
      </c>
      <c r="V17">
        <v>4</v>
      </c>
      <c r="W17">
        <v>1239.06</v>
      </c>
      <c r="X17">
        <v>37537</v>
      </c>
      <c r="Y17">
        <f>cleaneddata[[#This Row],[Unit Price]]-cleaneddata[[#This Row],[Discount]]</f>
        <v>291.73</v>
      </c>
      <c r="Z17" t="str">
        <f>_xlfn.IFS(cleaneddata[[#This Row],[Region]]="Central","Chris",cleaneddata[[#This Row],[Region]]="East","Erin",cleaneddata[[#This Row],[Region]]="South","Sam",cleaneddata[[#This Row],[Region]]="West","William")</f>
        <v>Erin</v>
      </c>
    </row>
    <row r="18" spans="1:26" x14ac:dyDescent="0.25">
      <c r="A18">
        <v>68</v>
      </c>
      <c r="B18" t="s">
        <v>110</v>
      </c>
      <c r="C18" t="s">
        <v>49</v>
      </c>
      <c r="D18">
        <v>7.0000000000000007E-2</v>
      </c>
      <c r="E18">
        <v>100.98</v>
      </c>
      <c r="F18">
        <v>45</v>
      </c>
      <c r="G18" t="s">
        <v>28</v>
      </c>
      <c r="H18" t="s">
        <v>96</v>
      </c>
      <c r="I18" t="s">
        <v>30</v>
      </c>
      <c r="J18" t="s">
        <v>111</v>
      </c>
      <c r="K18" t="s">
        <v>59</v>
      </c>
      <c r="L18" t="s">
        <v>116</v>
      </c>
      <c r="M18">
        <v>0.69</v>
      </c>
      <c r="N18" t="s">
        <v>34</v>
      </c>
      <c r="O18" t="s">
        <v>113</v>
      </c>
      <c r="P18" t="s">
        <v>114</v>
      </c>
      <c r="Q18" t="s">
        <v>115</v>
      </c>
      <c r="R18">
        <v>10177</v>
      </c>
      <c r="S18" s="1">
        <v>42006</v>
      </c>
      <c r="T18" s="1">
        <v>42008</v>
      </c>
      <c r="U18">
        <v>-1679.76</v>
      </c>
      <c r="V18">
        <v>43</v>
      </c>
      <c r="W18">
        <v>4083.19</v>
      </c>
      <c r="X18">
        <v>37537</v>
      </c>
      <c r="Y18">
        <f>cleaneddata[[#This Row],[Unit Price]]-cleaneddata[[#This Row],[Discount]]</f>
        <v>100.91000000000001</v>
      </c>
      <c r="Z18" t="str">
        <f>_xlfn.IFS(cleaneddata[[#This Row],[Region]]="Central","Chris",cleaneddata[[#This Row],[Region]]="East","Erin",cleaneddata[[#This Row],[Region]]="South","Sam",cleaneddata[[#This Row],[Region]]="West","William")</f>
        <v>Erin</v>
      </c>
    </row>
    <row r="19" spans="1:26" x14ac:dyDescent="0.25">
      <c r="A19">
        <v>68</v>
      </c>
      <c r="B19" t="s">
        <v>110</v>
      </c>
      <c r="C19" t="s">
        <v>49</v>
      </c>
      <c r="D19">
        <v>0.05</v>
      </c>
      <c r="E19">
        <v>155.06</v>
      </c>
      <c r="F19">
        <v>7.07</v>
      </c>
      <c r="G19" t="s">
        <v>40</v>
      </c>
      <c r="H19" t="s">
        <v>96</v>
      </c>
      <c r="I19" t="s">
        <v>50</v>
      </c>
      <c r="J19" t="s">
        <v>80</v>
      </c>
      <c r="K19" t="s">
        <v>75</v>
      </c>
      <c r="L19" t="s">
        <v>108</v>
      </c>
      <c r="M19">
        <v>0.59</v>
      </c>
      <c r="N19" t="s">
        <v>34</v>
      </c>
      <c r="O19" t="s">
        <v>113</v>
      </c>
      <c r="P19" t="s">
        <v>114</v>
      </c>
      <c r="Q19" t="s">
        <v>115</v>
      </c>
      <c r="R19">
        <v>10177</v>
      </c>
      <c r="S19" s="1">
        <v>42006</v>
      </c>
      <c r="T19" s="1">
        <v>42013</v>
      </c>
      <c r="U19">
        <v>575.39599999999996</v>
      </c>
      <c r="V19">
        <v>32</v>
      </c>
      <c r="W19">
        <v>4902.38</v>
      </c>
      <c r="X19">
        <v>37537</v>
      </c>
      <c r="Y19">
        <f>cleaneddata[[#This Row],[Unit Price]]-cleaneddata[[#This Row],[Discount]]</f>
        <v>155.01</v>
      </c>
      <c r="Z19" t="str">
        <f>_xlfn.IFS(cleaneddata[[#This Row],[Region]]="Central","Chris",cleaneddata[[#This Row],[Region]]="East","Erin",cleaneddata[[#This Row],[Region]]="South","Sam",cleaneddata[[#This Row],[Region]]="West","William")</f>
        <v>Erin</v>
      </c>
    </row>
    <row r="20" spans="1:26" x14ac:dyDescent="0.25">
      <c r="A20">
        <v>164</v>
      </c>
      <c r="B20" t="s">
        <v>117</v>
      </c>
      <c r="C20" t="s">
        <v>118</v>
      </c>
      <c r="D20">
        <v>0.05</v>
      </c>
      <c r="E20">
        <v>100.98</v>
      </c>
      <c r="F20">
        <v>35.840000000000003</v>
      </c>
      <c r="G20" t="s">
        <v>28</v>
      </c>
      <c r="H20" t="s">
        <v>73</v>
      </c>
      <c r="I20" t="s">
        <v>30</v>
      </c>
      <c r="J20" t="s">
        <v>119</v>
      </c>
      <c r="K20" t="s">
        <v>32</v>
      </c>
      <c r="L20" t="s">
        <v>120</v>
      </c>
      <c r="M20">
        <v>0.62</v>
      </c>
      <c r="N20" t="s">
        <v>34</v>
      </c>
      <c r="O20" t="s">
        <v>61</v>
      </c>
      <c r="P20" t="s">
        <v>68</v>
      </c>
      <c r="Q20" t="s">
        <v>121</v>
      </c>
      <c r="R20">
        <v>99352</v>
      </c>
      <c r="S20" s="1">
        <v>42006</v>
      </c>
      <c r="T20" s="1">
        <v>42008</v>
      </c>
      <c r="U20">
        <v>-111.4</v>
      </c>
      <c r="V20">
        <v>7</v>
      </c>
      <c r="W20">
        <v>715.55</v>
      </c>
      <c r="X20">
        <v>89961</v>
      </c>
      <c r="Y20">
        <f>cleaneddata[[#This Row],[Unit Price]]-cleaneddata[[#This Row],[Discount]]</f>
        <v>100.93</v>
      </c>
      <c r="Z20" t="str">
        <f>_xlfn.IFS(cleaneddata[[#This Row],[Region]]="Central","Chris",cleaneddata[[#This Row],[Region]]="East","Erin",cleaneddata[[#This Row],[Region]]="South","Sam",cleaneddata[[#This Row],[Region]]="West","William")</f>
        <v>William</v>
      </c>
    </row>
    <row r="21" spans="1:26" x14ac:dyDescent="0.25">
      <c r="A21">
        <v>164</v>
      </c>
      <c r="B21" t="s">
        <v>117</v>
      </c>
      <c r="C21" t="s">
        <v>118</v>
      </c>
      <c r="D21">
        <v>0.02</v>
      </c>
      <c r="E21">
        <v>4.9800000000000004</v>
      </c>
      <c r="F21">
        <v>5.49</v>
      </c>
      <c r="G21" t="s">
        <v>40</v>
      </c>
      <c r="H21" t="s">
        <v>73</v>
      </c>
      <c r="I21" t="s">
        <v>50</v>
      </c>
      <c r="J21" t="s">
        <v>90</v>
      </c>
      <c r="K21" t="s">
        <v>75</v>
      </c>
      <c r="L21" t="s">
        <v>122</v>
      </c>
      <c r="M21">
        <v>0.38</v>
      </c>
      <c r="N21" t="s">
        <v>34</v>
      </c>
      <c r="O21" t="s">
        <v>61</v>
      </c>
      <c r="P21" t="s">
        <v>68</v>
      </c>
      <c r="Q21" t="s">
        <v>121</v>
      </c>
      <c r="R21">
        <v>99352</v>
      </c>
      <c r="S21" s="1">
        <v>42006</v>
      </c>
      <c r="T21" s="1">
        <v>42007</v>
      </c>
      <c r="U21">
        <v>-77.03</v>
      </c>
      <c r="V21">
        <v>9</v>
      </c>
      <c r="W21">
        <v>45.63</v>
      </c>
      <c r="X21">
        <v>89961</v>
      </c>
      <c r="Y21">
        <f>cleaneddata[[#This Row],[Unit Price]]-cleaneddata[[#This Row],[Discount]]</f>
        <v>4.9600000000000009</v>
      </c>
      <c r="Z21" t="str">
        <f>_xlfn.IFS(cleaneddata[[#This Row],[Region]]="Central","Chris",cleaneddata[[#This Row],[Region]]="East","Erin",cleaneddata[[#This Row],[Region]]="South","Sam",cleaneddata[[#This Row],[Region]]="West","William")</f>
        <v>William</v>
      </c>
    </row>
    <row r="22" spans="1:26" x14ac:dyDescent="0.25">
      <c r="A22">
        <v>258</v>
      </c>
      <c r="B22" t="s">
        <v>123</v>
      </c>
      <c r="C22" t="s">
        <v>118</v>
      </c>
      <c r="D22">
        <v>0.05</v>
      </c>
      <c r="E22">
        <v>17.48</v>
      </c>
      <c r="F22">
        <v>1.99</v>
      </c>
      <c r="G22" t="s">
        <v>40</v>
      </c>
      <c r="H22" t="s">
        <v>41</v>
      </c>
      <c r="I22" t="s">
        <v>42</v>
      </c>
      <c r="J22" t="s">
        <v>43</v>
      </c>
      <c r="K22" t="s">
        <v>44</v>
      </c>
      <c r="L22" t="s">
        <v>124</v>
      </c>
      <c r="M22">
        <v>0.45</v>
      </c>
      <c r="N22" t="s">
        <v>34</v>
      </c>
      <c r="O22" t="s">
        <v>35</v>
      </c>
      <c r="P22" t="s">
        <v>125</v>
      </c>
      <c r="Q22" t="s">
        <v>126</v>
      </c>
      <c r="R22">
        <v>33772</v>
      </c>
      <c r="S22" s="1">
        <v>42006</v>
      </c>
      <c r="T22" s="1">
        <v>42008</v>
      </c>
      <c r="U22">
        <v>-127.008</v>
      </c>
      <c r="V22">
        <v>3</v>
      </c>
      <c r="W22">
        <v>52.47</v>
      </c>
      <c r="X22">
        <v>85858</v>
      </c>
      <c r="Y22">
        <f>cleaneddata[[#This Row],[Unit Price]]-cleaneddata[[#This Row],[Discount]]</f>
        <v>17.43</v>
      </c>
      <c r="Z22" t="str">
        <f>_xlfn.IFS(cleaneddata[[#This Row],[Region]]="Central","Chris",cleaneddata[[#This Row],[Region]]="East","Erin",cleaneddata[[#This Row],[Region]]="South","Sam",cleaneddata[[#This Row],[Region]]="West","William")</f>
        <v>Sam</v>
      </c>
    </row>
    <row r="23" spans="1:26" x14ac:dyDescent="0.25">
      <c r="A23">
        <v>349</v>
      </c>
      <c r="B23" t="s">
        <v>127</v>
      </c>
      <c r="C23" t="s">
        <v>118</v>
      </c>
      <c r="D23">
        <v>0.04</v>
      </c>
      <c r="E23">
        <v>99.23</v>
      </c>
      <c r="F23">
        <v>8.99</v>
      </c>
      <c r="G23" t="s">
        <v>40</v>
      </c>
      <c r="H23" t="s">
        <v>73</v>
      </c>
      <c r="I23" t="s">
        <v>30</v>
      </c>
      <c r="J23" t="s">
        <v>128</v>
      </c>
      <c r="K23" t="s">
        <v>44</v>
      </c>
      <c r="L23" t="s">
        <v>129</v>
      </c>
      <c r="M23">
        <v>0.35</v>
      </c>
      <c r="N23" t="s">
        <v>34</v>
      </c>
      <c r="O23" t="s">
        <v>35</v>
      </c>
      <c r="P23" t="s">
        <v>125</v>
      </c>
      <c r="Q23" t="s">
        <v>130</v>
      </c>
      <c r="R23">
        <v>33132</v>
      </c>
      <c r="S23" s="1">
        <v>42006</v>
      </c>
      <c r="T23" s="1">
        <v>42008</v>
      </c>
      <c r="U23">
        <v>1916.6757</v>
      </c>
      <c r="V23">
        <v>54</v>
      </c>
      <c r="W23">
        <v>5555.6</v>
      </c>
      <c r="X23">
        <v>11527</v>
      </c>
      <c r="Y23">
        <f>cleaneddata[[#This Row],[Unit Price]]-cleaneddata[[#This Row],[Discount]]</f>
        <v>99.19</v>
      </c>
      <c r="Z23" t="str">
        <f>_xlfn.IFS(cleaneddata[[#This Row],[Region]]="Central","Chris",cleaneddata[[#This Row],[Region]]="East","Erin",cleaneddata[[#This Row],[Region]]="South","Sam",cleaneddata[[#This Row],[Region]]="West","William")</f>
        <v>Sam</v>
      </c>
    </row>
    <row r="24" spans="1:26" x14ac:dyDescent="0.25">
      <c r="A24">
        <v>351</v>
      </c>
      <c r="B24" t="s">
        <v>131</v>
      </c>
      <c r="C24" t="s">
        <v>118</v>
      </c>
      <c r="D24">
        <v>0.04</v>
      </c>
      <c r="E24">
        <v>99.23</v>
      </c>
      <c r="F24">
        <v>8.99</v>
      </c>
      <c r="G24" t="s">
        <v>40</v>
      </c>
      <c r="H24" t="s">
        <v>73</v>
      </c>
      <c r="I24" t="s">
        <v>30</v>
      </c>
      <c r="J24" t="s">
        <v>128</v>
      </c>
      <c r="K24" t="s">
        <v>44</v>
      </c>
      <c r="L24" t="s">
        <v>129</v>
      </c>
      <c r="M24">
        <v>0.35</v>
      </c>
      <c r="N24" t="s">
        <v>34</v>
      </c>
      <c r="O24" t="s">
        <v>113</v>
      </c>
      <c r="P24" t="s">
        <v>114</v>
      </c>
      <c r="Q24" t="s">
        <v>132</v>
      </c>
      <c r="R24">
        <v>13601</v>
      </c>
      <c r="S24" s="1">
        <v>42006</v>
      </c>
      <c r="T24" s="1">
        <v>42008</v>
      </c>
      <c r="U24">
        <v>993.83460000000002</v>
      </c>
      <c r="V24">
        <v>14</v>
      </c>
      <c r="W24">
        <v>1440.34</v>
      </c>
      <c r="X24">
        <v>88686</v>
      </c>
      <c r="Y24">
        <f>cleaneddata[[#This Row],[Unit Price]]-cleaneddata[[#This Row],[Discount]]</f>
        <v>99.19</v>
      </c>
      <c r="Z24" t="str">
        <f>_xlfn.IFS(cleaneddata[[#This Row],[Region]]="Central","Chris",cleaneddata[[#This Row],[Region]]="East","Erin",cleaneddata[[#This Row],[Region]]="South","Sam",cleaneddata[[#This Row],[Region]]="West","William")</f>
        <v>Erin</v>
      </c>
    </row>
    <row r="25" spans="1:26" x14ac:dyDescent="0.25">
      <c r="A25">
        <v>388</v>
      </c>
      <c r="B25" t="s">
        <v>133</v>
      </c>
      <c r="C25" t="s">
        <v>27</v>
      </c>
      <c r="D25">
        <v>0.03</v>
      </c>
      <c r="E25">
        <v>5.28</v>
      </c>
      <c r="F25">
        <v>5.66</v>
      </c>
      <c r="G25" t="s">
        <v>40</v>
      </c>
      <c r="H25" t="s">
        <v>96</v>
      </c>
      <c r="I25" t="s">
        <v>50</v>
      </c>
      <c r="J25" t="s">
        <v>90</v>
      </c>
      <c r="K25" t="s">
        <v>75</v>
      </c>
      <c r="L25" t="s">
        <v>134</v>
      </c>
      <c r="M25">
        <v>0.4</v>
      </c>
      <c r="N25" t="s">
        <v>34</v>
      </c>
      <c r="O25" t="s">
        <v>54</v>
      </c>
      <c r="P25" t="s">
        <v>135</v>
      </c>
      <c r="Q25" t="s">
        <v>136</v>
      </c>
      <c r="R25">
        <v>68847</v>
      </c>
      <c r="S25" s="1">
        <v>42007</v>
      </c>
      <c r="T25" s="1">
        <v>42009</v>
      </c>
      <c r="U25">
        <v>-51.559199999999997</v>
      </c>
      <c r="V25">
        <v>4</v>
      </c>
      <c r="W25">
        <v>22.82</v>
      </c>
      <c r="X25">
        <v>90337</v>
      </c>
      <c r="Y25">
        <f>cleaneddata[[#This Row],[Unit Price]]-cleaneddata[[#This Row],[Discount]]</f>
        <v>5.25</v>
      </c>
      <c r="Z25" t="str">
        <f>_xlfn.IFS(cleaneddata[[#This Row],[Region]]="Central","Chris",cleaneddata[[#This Row],[Region]]="East","Erin",cleaneddata[[#This Row],[Region]]="South","Sam",cleaneddata[[#This Row],[Region]]="West","William")</f>
        <v>Chris</v>
      </c>
    </row>
    <row r="26" spans="1:26" x14ac:dyDescent="0.25">
      <c r="A26">
        <v>388</v>
      </c>
      <c r="B26" t="s">
        <v>133</v>
      </c>
      <c r="C26" t="s">
        <v>27</v>
      </c>
      <c r="D26">
        <v>0.01</v>
      </c>
      <c r="E26">
        <v>110.99</v>
      </c>
      <c r="F26">
        <v>2.5</v>
      </c>
      <c r="G26" t="s">
        <v>40</v>
      </c>
      <c r="H26" t="s">
        <v>96</v>
      </c>
      <c r="I26" t="s">
        <v>42</v>
      </c>
      <c r="J26" t="s">
        <v>137</v>
      </c>
      <c r="K26" t="s">
        <v>75</v>
      </c>
      <c r="L26" t="s">
        <v>138</v>
      </c>
      <c r="M26">
        <v>0.56999999999999995</v>
      </c>
      <c r="N26" t="s">
        <v>34</v>
      </c>
      <c r="O26" t="s">
        <v>54</v>
      </c>
      <c r="P26" t="s">
        <v>135</v>
      </c>
      <c r="Q26" t="s">
        <v>136</v>
      </c>
      <c r="R26">
        <v>68847</v>
      </c>
      <c r="S26" s="1">
        <v>42007</v>
      </c>
      <c r="T26" s="1">
        <v>42010</v>
      </c>
      <c r="U26">
        <v>-263.56572</v>
      </c>
      <c r="V26">
        <v>2</v>
      </c>
      <c r="W26">
        <v>188.66</v>
      </c>
      <c r="X26">
        <v>90337</v>
      </c>
      <c r="Y26">
        <f>cleaneddata[[#This Row],[Unit Price]]-cleaneddata[[#This Row],[Discount]]</f>
        <v>110.97999999999999</v>
      </c>
      <c r="Z26" t="str">
        <f>_xlfn.IFS(cleaneddata[[#This Row],[Region]]="Central","Chris",cleaneddata[[#This Row],[Region]]="East","Erin",cleaneddata[[#This Row],[Region]]="South","Sam",cleaneddata[[#This Row],[Region]]="West","William")</f>
        <v>Chris</v>
      </c>
    </row>
    <row r="27" spans="1:26" x14ac:dyDescent="0.25">
      <c r="A27">
        <v>114</v>
      </c>
      <c r="B27" t="s">
        <v>139</v>
      </c>
      <c r="C27" t="s">
        <v>39</v>
      </c>
      <c r="D27">
        <v>0.03</v>
      </c>
      <c r="E27">
        <v>4.26</v>
      </c>
      <c r="F27">
        <v>1.2</v>
      </c>
      <c r="G27" t="s">
        <v>40</v>
      </c>
      <c r="H27" t="s">
        <v>73</v>
      </c>
      <c r="I27" t="s">
        <v>50</v>
      </c>
      <c r="J27" t="s">
        <v>51</v>
      </c>
      <c r="K27" t="s">
        <v>52</v>
      </c>
      <c r="L27" t="s">
        <v>140</v>
      </c>
      <c r="M27">
        <v>0.44</v>
      </c>
      <c r="N27" t="s">
        <v>34</v>
      </c>
      <c r="O27" t="s">
        <v>61</v>
      </c>
      <c r="P27" t="s">
        <v>141</v>
      </c>
      <c r="Q27" t="s">
        <v>142</v>
      </c>
      <c r="R27">
        <v>97035</v>
      </c>
      <c r="S27" s="1">
        <v>42007</v>
      </c>
      <c r="T27" s="1">
        <v>42008</v>
      </c>
      <c r="U27">
        <v>18.658000000000001</v>
      </c>
      <c r="V27">
        <v>7</v>
      </c>
      <c r="W27">
        <v>29.5</v>
      </c>
      <c r="X27">
        <v>89583</v>
      </c>
      <c r="Y27">
        <f>cleaneddata[[#This Row],[Unit Price]]-cleaneddata[[#This Row],[Discount]]</f>
        <v>4.2299999999999995</v>
      </c>
      <c r="Z27" t="str">
        <f>_xlfn.IFS(cleaneddata[[#This Row],[Region]]="Central","Chris",cleaneddata[[#This Row],[Region]]="East","Erin",cleaneddata[[#This Row],[Region]]="South","Sam",cleaneddata[[#This Row],[Region]]="West","William")</f>
        <v>William</v>
      </c>
    </row>
    <row r="28" spans="1:26" x14ac:dyDescent="0.25">
      <c r="A28">
        <v>117</v>
      </c>
      <c r="B28" t="s">
        <v>143</v>
      </c>
      <c r="C28" t="s">
        <v>39</v>
      </c>
      <c r="D28">
        <v>0.03</v>
      </c>
      <c r="E28">
        <v>4.26</v>
      </c>
      <c r="F28">
        <v>1.2</v>
      </c>
      <c r="G28" t="s">
        <v>40</v>
      </c>
      <c r="H28" t="s">
        <v>73</v>
      </c>
      <c r="I28" t="s">
        <v>50</v>
      </c>
      <c r="J28" t="s">
        <v>51</v>
      </c>
      <c r="K28" t="s">
        <v>52</v>
      </c>
      <c r="L28" t="s">
        <v>140</v>
      </c>
      <c r="M28">
        <v>0.44</v>
      </c>
      <c r="N28" t="s">
        <v>34</v>
      </c>
      <c r="O28" t="s">
        <v>61</v>
      </c>
      <c r="P28" t="s">
        <v>68</v>
      </c>
      <c r="Q28" t="s">
        <v>144</v>
      </c>
      <c r="R28">
        <v>98103</v>
      </c>
      <c r="S28" s="1">
        <v>42007</v>
      </c>
      <c r="T28" s="1">
        <v>42008</v>
      </c>
      <c r="U28">
        <v>9.82</v>
      </c>
      <c r="V28">
        <v>29</v>
      </c>
      <c r="W28">
        <v>122.23</v>
      </c>
      <c r="X28">
        <v>7909</v>
      </c>
      <c r="Y28">
        <f>cleaneddata[[#This Row],[Unit Price]]-cleaneddata[[#This Row],[Discount]]</f>
        <v>4.2299999999999995</v>
      </c>
      <c r="Z28" t="str">
        <f>_xlfn.IFS(cleaneddata[[#This Row],[Region]]="Central","Chris",cleaneddata[[#This Row],[Region]]="East","Erin",cleaneddata[[#This Row],[Region]]="South","Sam",cleaneddata[[#This Row],[Region]]="West","William")</f>
        <v>William</v>
      </c>
    </row>
    <row r="29" spans="1:26" x14ac:dyDescent="0.25">
      <c r="A29">
        <v>1988</v>
      </c>
      <c r="B29" t="s">
        <v>145</v>
      </c>
      <c r="C29" t="s">
        <v>39</v>
      </c>
      <c r="D29">
        <v>0.05</v>
      </c>
      <c r="E29">
        <v>20.98</v>
      </c>
      <c r="F29">
        <v>21.2</v>
      </c>
      <c r="G29" t="s">
        <v>40</v>
      </c>
      <c r="H29" t="s">
        <v>73</v>
      </c>
      <c r="I29" t="s">
        <v>30</v>
      </c>
      <c r="J29" t="s">
        <v>128</v>
      </c>
      <c r="K29" t="s">
        <v>146</v>
      </c>
      <c r="L29" t="s">
        <v>147</v>
      </c>
      <c r="M29">
        <v>0.78</v>
      </c>
      <c r="N29" t="s">
        <v>34</v>
      </c>
      <c r="O29" t="s">
        <v>61</v>
      </c>
      <c r="P29" t="s">
        <v>148</v>
      </c>
      <c r="Q29" t="s">
        <v>149</v>
      </c>
      <c r="R29">
        <v>84020</v>
      </c>
      <c r="S29" s="1">
        <v>42007</v>
      </c>
      <c r="T29" s="1">
        <v>42008</v>
      </c>
      <c r="U29">
        <v>-181.102</v>
      </c>
      <c r="V29">
        <v>3</v>
      </c>
      <c r="W29">
        <v>65.69</v>
      </c>
      <c r="X29">
        <v>89999</v>
      </c>
      <c r="Y29">
        <f>cleaneddata[[#This Row],[Unit Price]]-cleaneddata[[#This Row],[Discount]]</f>
        <v>20.93</v>
      </c>
      <c r="Z29" t="str">
        <f>_xlfn.IFS(cleaneddata[[#This Row],[Region]]="Central","Chris",cleaneddata[[#This Row],[Region]]="East","Erin",cleaneddata[[#This Row],[Region]]="South","Sam",cleaneddata[[#This Row],[Region]]="West","William")</f>
        <v>William</v>
      </c>
    </row>
    <row r="30" spans="1:26" x14ac:dyDescent="0.25">
      <c r="A30">
        <v>2131</v>
      </c>
      <c r="B30" t="s">
        <v>150</v>
      </c>
      <c r="C30" t="s">
        <v>39</v>
      </c>
      <c r="D30">
        <v>0.09</v>
      </c>
      <c r="E30">
        <v>150.97999999999999</v>
      </c>
      <c r="F30">
        <v>66.27</v>
      </c>
      <c r="G30" t="s">
        <v>28</v>
      </c>
      <c r="H30" t="s">
        <v>73</v>
      </c>
      <c r="I30" t="s">
        <v>30</v>
      </c>
      <c r="J30" t="s">
        <v>119</v>
      </c>
      <c r="K30" t="s">
        <v>32</v>
      </c>
      <c r="L30" t="s">
        <v>151</v>
      </c>
      <c r="M30">
        <v>0.65</v>
      </c>
      <c r="N30" t="s">
        <v>34</v>
      </c>
      <c r="O30" t="s">
        <v>54</v>
      </c>
      <c r="P30" t="s">
        <v>82</v>
      </c>
      <c r="Q30" t="s">
        <v>152</v>
      </c>
      <c r="R30">
        <v>64118</v>
      </c>
      <c r="S30" s="1">
        <v>42007</v>
      </c>
      <c r="T30" s="1">
        <v>42008</v>
      </c>
      <c r="U30">
        <v>-407.85</v>
      </c>
      <c r="V30">
        <v>2</v>
      </c>
      <c r="W30">
        <v>302.33999999999997</v>
      </c>
      <c r="X30">
        <v>90079</v>
      </c>
      <c r="Y30">
        <f>cleaneddata[[#This Row],[Unit Price]]-cleaneddata[[#This Row],[Discount]]</f>
        <v>150.88999999999999</v>
      </c>
      <c r="Z30" t="str">
        <f>_xlfn.IFS(cleaneddata[[#This Row],[Region]]="Central","Chris",cleaneddata[[#This Row],[Region]]="East","Erin",cleaneddata[[#This Row],[Region]]="South","Sam",cleaneddata[[#This Row],[Region]]="West","William")</f>
        <v>Chris</v>
      </c>
    </row>
    <row r="31" spans="1:26" x14ac:dyDescent="0.25">
      <c r="A31">
        <v>2302</v>
      </c>
      <c r="B31" t="s">
        <v>153</v>
      </c>
      <c r="C31" t="s">
        <v>39</v>
      </c>
      <c r="D31">
        <v>0.1</v>
      </c>
      <c r="E31">
        <v>12.53</v>
      </c>
      <c r="F31">
        <v>0.49</v>
      </c>
      <c r="G31" t="s">
        <v>40</v>
      </c>
      <c r="H31" t="s">
        <v>96</v>
      </c>
      <c r="I31" t="s">
        <v>50</v>
      </c>
      <c r="J31" t="s">
        <v>154</v>
      </c>
      <c r="K31" t="s">
        <v>75</v>
      </c>
      <c r="L31" t="s">
        <v>155</v>
      </c>
      <c r="M31">
        <v>0.38</v>
      </c>
      <c r="N31" t="s">
        <v>34</v>
      </c>
      <c r="O31" t="s">
        <v>35</v>
      </c>
      <c r="P31" t="s">
        <v>125</v>
      </c>
      <c r="Q31" t="s">
        <v>156</v>
      </c>
      <c r="R31">
        <v>32404</v>
      </c>
      <c r="S31" s="1">
        <v>42007</v>
      </c>
      <c r="T31" s="1">
        <v>42008</v>
      </c>
      <c r="U31">
        <v>244.464</v>
      </c>
      <c r="V31">
        <v>8</v>
      </c>
      <c r="W31">
        <v>92.02</v>
      </c>
      <c r="X31">
        <v>87696</v>
      </c>
      <c r="Y31">
        <f>cleaneddata[[#This Row],[Unit Price]]-cleaneddata[[#This Row],[Discount]]</f>
        <v>12.43</v>
      </c>
      <c r="Z31" t="str">
        <f>_xlfn.IFS(cleaneddata[[#This Row],[Region]]="Central","Chris",cleaneddata[[#This Row],[Region]]="East","Erin",cleaneddata[[#This Row],[Region]]="South","Sam",cleaneddata[[#This Row],[Region]]="West","William")</f>
        <v>Sam</v>
      </c>
    </row>
    <row r="32" spans="1:26" x14ac:dyDescent="0.25">
      <c r="A32">
        <v>2302</v>
      </c>
      <c r="B32" t="s">
        <v>153</v>
      </c>
      <c r="C32" t="s">
        <v>39</v>
      </c>
      <c r="D32">
        <v>0.1</v>
      </c>
      <c r="E32">
        <v>146.34</v>
      </c>
      <c r="F32">
        <v>43.75</v>
      </c>
      <c r="G32" t="s">
        <v>28</v>
      </c>
      <c r="H32" t="s">
        <v>96</v>
      </c>
      <c r="I32" t="s">
        <v>30</v>
      </c>
      <c r="J32" t="s">
        <v>31</v>
      </c>
      <c r="K32" t="s">
        <v>32</v>
      </c>
      <c r="L32" t="s">
        <v>157</v>
      </c>
      <c r="M32">
        <v>0.64</v>
      </c>
      <c r="N32" t="s">
        <v>34</v>
      </c>
      <c r="O32" t="s">
        <v>35</v>
      </c>
      <c r="P32" t="s">
        <v>125</v>
      </c>
      <c r="Q32" t="s">
        <v>156</v>
      </c>
      <c r="R32">
        <v>32404</v>
      </c>
      <c r="S32" s="1">
        <v>42007</v>
      </c>
      <c r="T32" s="1">
        <v>42008</v>
      </c>
      <c r="U32">
        <v>-473.57799999999997</v>
      </c>
      <c r="V32">
        <v>2</v>
      </c>
      <c r="W32">
        <v>283.55</v>
      </c>
      <c r="X32">
        <v>87696</v>
      </c>
      <c r="Y32">
        <f>cleaneddata[[#This Row],[Unit Price]]-cleaneddata[[#This Row],[Discount]]</f>
        <v>146.24</v>
      </c>
      <c r="Z32" t="str">
        <f>_xlfn.IFS(cleaneddata[[#This Row],[Region]]="Central","Chris",cleaneddata[[#This Row],[Region]]="East","Erin",cleaneddata[[#This Row],[Region]]="South","Sam",cleaneddata[[#This Row],[Region]]="West","William")</f>
        <v>Sam</v>
      </c>
    </row>
    <row r="33" spans="1:26" x14ac:dyDescent="0.25">
      <c r="A33">
        <v>2303</v>
      </c>
      <c r="B33" t="s">
        <v>158</v>
      </c>
      <c r="C33" t="s">
        <v>39</v>
      </c>
      <c r="D33">
        <v>0.1</v>
      </c>
      <c r="E33">
        <v>146.34</v>
      </c>
      <c r="F33">
        <v>43.75</v>
      </c>
      <c r="G33" t="s">
        <v>28</v>
      </c>
      <c r="H33" t="s">
        <v>96</v>
      </c>
      <c r="I33" t="s">
        <v>30</v>
      </c>
      <c r="J33" t="s">
        <v>31</v>
      </c>
      <c r="K33" t="s">
        <v>32</v>
      </c>
      <c r="L33" t="s">
        <v>157</v>
      </c>
      <c r="M33">
        <v>0.64</v>
      </c>
      <c r="N33" t="s">
        <v>34</v>
      </c>
      <c r="O33" t="s">
        <v>113</v>
      </c>
      <c r="P33" t="s">
        <v>114</v>
      </c>
      <c r="Q33" t="s">
        <v>115</v>
      </c>
      <c r="R33">
        <v>10011</v>
      </c>
      <c r="S33" s="1">
        <v>42007</v>
      </c>
      <c r="T33" s="1">
        <v>42008</v>
      </c>
      <c r="U33">
        <v>-270.85000000000002</v>
      </c>
      <c r="V33">
        <v>6</v>
      </c>
      <c r="W33">
        <v>850.64</v>
      </c>
      <c r="X33">
        <v>37987</v>
      </c>
      <c r="Y33">
        <f>cleaneddata[[#This Row],[Unit Price]]-cleaneddata[[#This Row],[Discount]]</f>
        <v>146.24</v>
      </c>
      <c r="Z33" t="str">
        <f>_xlfn.IFS(cleaneddata[[#This Row],[Region]]="Central","Chris",cleaneddata[[#This Row],[Region]]="East","Erin",cleaneddata[[#This Row],[Region]]="South","Sam",cleaneddata[[#This Row],[Region]]="West","William")</f>
        <v>Erin</v>
      </c>
    </row>
    <row r="34" spans="1:26" x14ac:dyDescent="0.25">
      <c r="A34">
        <v>2458</v>
      </c>
      <c r="B34" t="s">
        <v>159</v>
      </c>
      <c r="C34" t="s">
        <v>39</v>
      </c>
      <c r="D34">
        <v>0.03</v>
      </c>
      <c r="E34">
        <v>6.48</v>
      </c>
      <c r="F34">
        <v>8.73</v>
      </c>
      <c r="G34" t="s">
        <v>40</v>
      </c>
      <c r="H34" t="s">
        <v>73</v>
      </c>
      <c r="I34" t="s">
        <v>50</v>
      </c>
      <c r="J34" t="s">
        <v>90</v>
      </c>
      <c r="K34" t="s">
        <v>75</v>
      </c>
      <c r="L34" t="s">
        <v>160</v>
      </c>
      <c r="M34">
        <v>0.37</v>
      </c>
      <c r="N34" t="s">
        <v>34</v>
      </c>
      <c r="O34" t="s">
        <v>54</v>
      </c>
      <c r="P34" t="s">
        <v>86</v>
      </c>
      <c r="Q34" t="s">
        <v>161</v>
      </c>
      <c r="R34">
        <v>55410</v>
      </c>
      <c r="S34" s="1">
        <v>42007</v>
      </c>
      <c r="T34" s="1">
        <v>42009</v>
      </c>
      <c r="U34">
        <v>-35.04</v>
      </c>
      <c r="V34">
        <v>2</v>
      </c>
      <c r="W34">
        <v>15.95</v>
      </c>
      <c r="X34">
        <v>91285</v>
      </c>
      <c r="Y34">
        <f>cleaneddata[[#This Row],[Unit Price]]-cleaneddata[[#This Row],[Discount]]</f>
        <v>6.45</v>
      </c>
      <c r="Z34" t="str">
        <f>_xlfn.IFS(cleaneddata[[#This Row],[Region]]="Central","Chris",cleaneddata[[#This Row],[Region]]="East","Erin",cleaneddata[[#This Row],[Region]]="South","Sam",cleaneddata[[#This Row],[Region]]="West","William")</f>
        <v>Chris</v>
      </c>
    </row>
    <row r="35" spans="1:26" x14ac:dyDescent="0.25">
      <c r="A35">
        <v>2460</v>
      </c>
      <c r="B35" t="s">
        <v>162</v>
      </c>
      <c r="C35" t="s">
        <v>39</v>
      </c>
      <c r="D35">
        <v>0.03</v>
      </c>
      <c r="E35">
        <v>6.48</v>
      </c>
      <c r="F35">
        <v>8.73</v>
      </c>
      <c r="G35" t="s">
        <v>40</v>
      </c>
      <c r="H35" t="s">
        <v>73</v>
      </c>
      <c r="I35" t="s">
        <v>50</v>
      </c>
      <c r="J35" t="s">
        <v>90</v>
      </c>
      <c r="K35" t="s">
        <v>75</v>
      </c>
      <c r="L35" t="s">
        <v>160</v>
      </c>
      <c r="M35">
        <v>0.37</v>
      </c>
      <c r="N35" t="s">
        <v>34</v>
      </c>
      <c r="O35" t="s">
        <v>113</v>
      </c>
      <c r="P35" t="s">
        <v>114</v>
      </c>
      <c r="Q35" t="s">
        <v>115</v>
      </c>
      <c r="R35">
        <v>10035</v>
      </c>
      <c r="S35" s="1">
        <v>42007</v>
      </c>
      <c r="T35" s="1">
        <v>42009</v>
      </c>
      <c r="U35">
        <v>-35.04</v>
      </c>
      <c r="V35">
        <v>8</v>
      </c>
      <c r="W35">
        <v>63.78</v>
      </c>
      <c r="X35">
        <v>30785</v>
      </c>
      <c r="Y35">
        <f>cleaneddata[[#This Row],[Unit Price]]-cleaneddata[[#This Row],[Discount]]</f>
        <v>6.45</v>
      </c>
      <c r="Z35" t="str">
        <f>_xlfn.IFS(cleaneddata[[#This Row],[Region]]="Central","Chris",cleaneddata[[#This Row],[Region]]="East","Erin",cleaneddata[[#This Row],[Region]]="South","Sam",cleaneddata[[#This Row],[Region]]="West","William")</f>
        <v>Erin</v>
      </c>
    </row>
    <row r="36" spans="1:26" x14ac:dyDescent="0.25">
      <c r="A36">
        <v>2460</v>
      </c>
      <c r="B36" t="s">
        <v>162</v>
      </c>
      <c r="C36" t="s">
        <v>39</v>
      </c>
      <c r="D36">
        <v>7.0000000000000007E-2</v>
      </c>
      <c r="E36">
        <v>9.93</v>
      </c>
      <c r="F36">
        <v>1.0900000000000001</v>
      </c>
      <c r="G36" t="s">
        <v>40</v>
      </c>
      <c r="H36" t="s">
        <v>73</v>
      </c>
      <c r="I36" t="s">
        <v>50</v>
      </c>
      <c r="J36" t="s">
        <v>51</v>
      </c>
      <c r="K36" t="s">
        <v>52</v>
      </c>
      <c r="L36" t="s">
        <v>163</v>
      </c>
      <c r="M36">
        <v>0.43</v>
      </c>
      <c r="N36" t="s">
        <v>34</v>
      </c>
      <c r="O36" t="s">
        <v>113</v>
      </c>
      <c r="P36" t="s">
        <v>114</v>
      </c>
      <c r="Q36" t="s">
        <v>115</v>
      </c>
      <c r="R36">
        <v>10035</v>
      </c>
      <c r="S36" s="1">
        <v>42007</v>
      </c>
      <c r="T36" s="1">
        <v>42010</v>
      </c>
      <c r="U36">
        <v>149.53</v>
      </c>
      <c r="V36">
        <v>46</v>
      </c>
      <c r="W36">
        <v>451.61</v>
      </c>
      <c r="X36">
        <v>30785</v>
      </c>
      <c r="Y36">
        <f>cleaneddata[[#This Row],[Unit Price]]-cleaneddata[[#This Row],[Discount]]</f>
        <v>9.86</v>
      </c>
      <c r="Z36" t="str">
        <f>_xlfn.IFS(cleaneddata[[#This Row],[Region]]="Central","Chris",cleaneddata[[#This Row],[Region]]="East","Erin",cleaneddata[[#This Row],[Region]]="South","Sam",cleaneddata[[#This Row],[Region]]="West","William")</f>
        <v>Erin</v>
      </c>
    </row>
    <row r="37" spans="1:26" x14ac:dyDescent="0.25">
      <c r="A37">
        <v>2579</v>
      </c>
      <c r="B37" t="s">
        <v>164</v>
      </c>
      <c r="C37" t="s">
        <v>39</v>
      </c>
      <c r="D37">
        <v>0.09</v>
      </c>
      <c r="E37">
        <v>212.6</v>
      </c>
      <c r="F37">
        <v>52.2</v>
      </c>
      <c r="G37" t="s">
        <v>28</v>
      </c>
      <c r="H37" t="s">
        <v>73</v>
      </c>
      <c r="I37" t="s">
        <v>30</v>
      </c>
      <c r="J37" t="s">
        <v>31</v>
      </c>
      <c r="K37" t="s">
        <v>32</v>
      </c>
      <c r="L37" t="s">
        <v>165</v>
      </c>
      <c r="M37">
        <v>0.64</v>
      </c>
      <c r="N37" t="s">
        <v>34</v>
      </c>
      <c r="O37" t="s">
        <v>35</v>
      </c>
      <c r="P37" t="s">
        <v>166</v>
      </c>
      <c r="Q37" t="s">
        <v>167</v>
      </c>
      <c r="R37">
        <v>36869</v>
      </c>
      <c r="S37" s="1">
        <v>42007</v>
      </c>
      <c r="T37" s="1">
        <v>42008</v>
      </c>
      <c r="U37">
        <v>-274.49799999999999</v>
      </c>
      <c r="V37">
        <v>1</v>
      </c>
      <c r="W37">
        <v>174.5</v>
      </c>
      <c r="X37">
        <v>88296</v>
      </c>
      <c r="Y37">
        <f>cleaneddata[[#This Row],[Unit Price]]-cleaneddata[[#This Row],[Discount]]</f>
        <v>212.51</v>
      </c>
      <c r="Z37" t="str">
        <f>_xlfn.IFS(cleaneddata[[#This Row],[Region]]="Central","Chris",cleaneddata[[#This Row],[Region]]="East","Erin",cleaneddata[[#This Row],[Region]]="South","Sam",cleaneddata[[#This Row],[Region]]="West","William")</f>
        <v>Sam</v>
      </c>
    </row>
    <row r="38" spans="1:26" x14ac:dyDescent="0.25">
      <c r="A38">
        <v>169</v>
      </c>
      <c r="B38" t="s">
        <v>168</v>
      </c>
      <c r="C38" t="s">
        <v>49</v>
      </c>
      <c r="D38">
        <v>0.08</v>
      </c>
      <c r="E38">
        <v>43.22</v>
      </c>
      <c r="F38">
        <v>16.71</v>
      </c>
      <c r="G38" t="s">
        <v>40</v>
      </c>
      <c r="H38" t="s">
        <v>96</v>
      </c>
      <c r="I38" t="s">
        <v>42</v>
      </c>
      <c r="J38" t="s">
        <v>43</v>
      </c>
      <c r="K38" t="s">
        <v>75</v>
      </c>
      <c r="L38" t="s">
        <v>169</v>
      </c>
      <c r="M38">
        <v>0.66</v>
      </c>
      <c r="N38" t="s">
        <v>34</v>
      </c>
      <c r="O38" t="s">
        <v>35</v>
      </c>
      <c r="P38" t="s">
        <v>170</v>
      </c>
      <c r="Q38" t="s">
        <v>171</v>
      </c>
      <c r="R38">
        <v>70802</v>
      </c>
      <c r="S38" s="1">
        <v>42007</v>
      </c>
      <c r="T38" s="1">
        <v>42009</v>
      </c>
      <c r="U38">
        <v>280.27458000000001</v>
      </c>
      <c r="V38">
        <v>3</v>
      </c>
      <c r="W38">
        <v>130.62</v>
      </c>
      <c r="X38">
        <v>87463</v>
      </c>
      <c r="Y38">
        <f>cleaneddata[[#This Row],[Unit Price]]-cleaneddata[[#This Row],[Discount]]</f>
        <v>43.14</v>
      </c>
      <c r="Z38" t="str">
        <f>_xlfn.IFS(cleaneddata[[#This Row],[Region]]="Central","Chris",cleaneddata[[#This Row],[Region]]="East","Erin",cleaneddata[[#This Row],[Region]]="South","Sam",cleaneddata[[#This Row],[Region]]="West","William")</f>
        <v>Sam</v>
      </c>
    </row>
    <row r="39" spans="1:26" x14ac:dyDescent="0.25">
      <c r="A39">
        <v>169</v>
      </c>
      <c r="B39" t="s">
        <v>168</v>
      </c>
      <c r="C39" t="s">
        <v>49</v>
      </c>
      <c r="D39">
        <v>0.05</v>
      </c>
      <c r="E39">
        <v>574.74</v>
      </c>
      <c r="F39">
        <v>24.49</v>
      </c>
      <c r="G39" t="s">
        <v>40</v>
      </c>
      <c r="H39" t="s">
        <v>96</v>
      </c>
      <c r="I39" t="s">
        <v>42</v>
      </c>
      <c r="J39" t="s">
        <v>58</v>
      </c>
      <c r="K39" t="s">
        <v>66</v>
      </c>
      <c r="L39" t="s">
        <v>172</v>
      </c>
      <c r="M39">
        <v>0.37</v>
      </c>
      <c r="N39" t="s">
        <v>34</v>
      </c>
      <c r="O39" t="s">
        <v>35</v>
      </c>
      <c r="P39" t="s">
        <v>170</v>
      </c>
      <c r="Q39" t="s">
        <v>171</v>
      </c>
      <c r="R39">
        <v>70802</v>
      </c>
      <c r="S39" s="1">
        <v>42007</v>
      </c>
      <c r="T39" s="1">
        <v>42014</v>
      </c>
      <c r="U39">
        <v>-112.4263</v>
      </c>
      <c r="V39">
        <v>12</v>
      </c>
      <c r="W39">
        <v>6945.16</v>
      </c>
      <c r="X39">
        <v>87463</v>
      </c>
      <c r="Y39">
        <f>cleaneddata[[#This Row],[Unit Price]]-cleaneddata[[#This Row],[Discount]]</f>
        <v>574.69000000000005</v>
      </c>
      <c r="Z39" t="str">
        <f>_xlfn.IFS(cleaneddata[[#This Row],[Region]]="Central","Chris",cleaneddata[[#This Row],[Region]]="East","Erin",cleaneddata[[#This Row],[Region]]="South","Sam",cleaneddata[[#This Row],[Region]]="West","William")</f>
        <v>Sam</v>
      </c>
    </row>
    <row r="40" spans="1:26" x14ac:dyDescent="0.25">
      <c r="A40">
        <v>169</v>
      </c>
      <c r="B40" t="s">
        <v>168</v>
      </c>
      <c r="C40" t="s">
        <v>49</v>
      </c>
      <c r="D40">
        <v>0.04</v>
      </c>
      <c r="E40">
        <v>10.14</v>
      </c>
      <c r="F40">
        <v>2.27</v>
      </c>
      <c r="G40" t="s">
        <v>40</v>
      </c>
      <c r="H40" t="s">
        <v>96</v>
      </c>
      <c r="I40" t="s">
        <v>50</v>
      </c>
      <c r="J40" t="s">
        <v>90</v>
      </c>
      <c r="K40" t="s">
        <v>52</v>
      </c>
      <c r="L40" t="s">
        <v>173</v>
      </c>
      <c r="M40">
        <v>0.36</v>
      </c>
      <c r="N40" t="s">
        <v>34</v>
      </c>
      <c r="O40" t="s">
        <v>35</v>
      </c>
      <c r="P40" t="s">
        <v>170</v>
      </c>
      <c r="Q40" t="s">
        <v>171</v>
      </c>
      <c r="R40">
        <v>70802</v>
      </c>
      <c r="S40" s="1">
        <v>42007</v>
      </c>
      <c r="T40" s="1">
        <v>42011</v>
      </c>
      <c r="U40">
        <v>24.923999999999999</v>
      </c>
      <c r="V40">
        <v>3</v>
      </c>
      <c r="W40">
        <v>30.94</v>
      </c>
      <c r="X40">
        <v>87463</v>
      </c>
      <c r="Y40">
        <f>cleaneddata[[#This Row],[Unit Price]]-cleaneddata[[#This Row],[Discount]]</f>
        <v>10.100000000000001</v>
      </c>
      <c r="Z40" t="str">
        <f>_xlfn.IFS(cleaneddata[[#This Row],[Region]]="Central","Chris",cleaneddata[[#This Row],[Region]]="East","Erin",cleaneddata[[#This Row],[Region]]="South","Sam",cleaneddata[[#This Row],[Region]]="West","William")</f>
        <v>Sam</v>
      </c>
    </row>
    <row r="41" spans="1:26" x14ac:dyDescent="0.25">
      <c r="A41">
        <v>1777</v>
      </c>
      <c r="B41" t="s">
        <v>174</v>
      </c>
      <c r="C41" t="s">
        <v>49</v>
      </c>
      <c r="D41">
        <v>0.02</v>
      </c>
      <c r="E41">
        <v>10.06</v>
      </c>
      <c r="F41">
        <v>2.06</v>
      </c>
      <c r="G41" t="s">
        <v>40</v>
      </c>
      <c r="H41" t="s">
        <v>41</v>
      </c>
      <c r="I41" t="s">
        <v>50</v>
      </c>
      <c r="J41" t="s">
        <v>90</v>
      </c>
      <c r="K41" t="s">
        <v>52</v>
      </c>
      <c r="L41" t="s">
        <v>175</v>
      </c>
      <c r="M41">
        <v>0.39</v>
      </c>
      <c r="N41" t="s">
        <v>34</v>
      </c>
      <c r="O41" t="s">
        <v>54</v>
      </c>
      <c r="P41" t="s">
        <v>55</v>
      </c>
      <c r="Q41" t="s">
        <v>176</v>
      </c>
      <c r="R41">
        <v>46383</v>
      </c>
      <c r="S41" s="1">
        <v>42007</v>
      </c>
      <c r="T41" s="1">
        <v>42012</v>
      </c>
      <c r="U41">
        <v>90.624600000000001</v>
      </c>
      <c r="V41">
        <v>13</v>
      </c>
      <c r="W41">
        <v>131.34</v>
      </c>
      <c r="X41">
        <v>89940</v>
      </c>
      <c r="Y41">
        <f>cleaneddata[[#This Row],[Unit Price]]-cleaneddata[[#This Row],[Discount]]</f>
        <v>10.040000000000001</v>
      </c>
      <c r="Z41" t="str">
        <f>_xlfn.IFS(cleaneddata[[#This Row],[Region]]="Central","Chris",cleaneddata[[#This Row],[Region]]="East","Erin",cleaneddata[[#This Row],[Region]]="South","Sam",cleaneddata[[#This Row],[Region]]="West","William")</f>
        <v>Chris</v>
      </c>
    </row>
    <row r="42" spans="1:26" x14ac:dyDescent="0.25">
      <c r="A42">
        <v>2081</v>
      </c>
      <c r="B42" t="s">
        <v>177</v>
      </c>
      <c r="C42" t="s">
        <v>49</v>
      </c>
      <c r="D42">
        <v>0.09</v>
      </c>
      <c r="E42">
        <v>1.48</v>
      </c>
      <c r="F42">
        <v>0.7</v>
      </c>
      <c r="G42" t="s">
        <v>40</v>
      </c>
      <c r="H42" t="s">
        <v>96</v>
      </c>
      <c r="I42" t="s">
        <v>50</v>
      </c>
      <c r="J42" t="s">
        <v>178</v>
      </c>
      <c r="K42" t="s">
        <v>52</v>
      </c>
      <c r="L42" t="s">
        <v>179</v>
      </c>
      <c r="M42">
        <v>0.37</v>
      </c>
      <c r="N42" t="s">
        <v>34</v>
      </c>
      <c r="O42" t="s">
        <v>113</v>
      </c>
      <c r="P42" t="s">
        <v>114</v>
      </c>
      <c r="Q42" t="s">
        <v>180</v>
      </c>
      <c r="R42">
        <v>14853</v>
      </c>
      <c r="S42" s="1">
        <v>42007</v>
      </c>
      <c r="T42" s="1">
        <v>42009</v>
      </c>
      <c r="U42">
        <v>1.68</v>
      </c>
      <c r="V42">
        <v>6</v>
      </c>
      <c r="W42">
        <v>8.9499999999999993</v>
      </c>
      <c r="X42">
        <v>86092</v>
      </c>
      <c r="Y42">
        <f>cleaneddata[[#This Row],[Unit Price]]-cleaneddata[[#This Row],[Discount]]</f>
        <v>1.39</v>
      </c>
      <c r="Z42" t="str">
        <f>_xlfn.IFS(cleaneddata[[#This Row],[Region]]="Central","Chris",cleaneddata[[#This Row],[Region]]="East","Erin",cleaneddata[[#This Row],[Region]]="South","Sam",cleaneddata[[#This Row],[Region]]="West","William")</f>
        <v>Erin</v>
      </c>
    </row>
    <row r="43" spans="1:26" x14ac:dyDescent="0.25">
      <c r="A43">
        <v>193</v>
      </c>
      <c r="B43" t="s">
        <v>181</v>
      </c>
      <c r="C43" t="s">
        <v>72</v>
      </c>
      <c r="D43">
        <v>0</v>
      </c>
      <c r="E43">
        <v>213.45</v>
      </c>
      <c r="F43">
        <v>14.7</v>
      </c>
      <c r="G43" t="s">
        <v>28</v>
      </c>
      <c r="H43" t="s">
        <v>96</v>
      </c>
      <c r="I43" t="s">
        <v>42</v>
      </c>
      <c r="J43" t="s">
        <v>58</v>
      </c>
      <c r="K43" t="s">
        <v>59</v>
      </c>
      <c r="L43" t="s">
        <v>182</v>
      </c>
      <c r="M43">
        <v>0.59</v>
      </c>
      <c r="N43" t="s">
        <v>34</v>
      </c>
      <c r="O43" t="s">
        <v>61</v>
      </c>
      <c r="P43" t="s">
        <v>148</v>
      </c>
      <c r="Q43" t="s">
        <v>183</v>
      </c>
      <c r="R43">
        <v>84041</v>
      </c>
      <c r="S43" s="1">
        <v>42007</v>
      </c>
      <c r="T43" s="1">
        <v>42009</v>
      </c>
      <c r="U43">
        <v>-560.81417999999996</v>
      </c>
      <c r="V43">
        <v>1</v>
      </c>
      <c r="W43">
        <v>224.12</v>
      </c>
      <c r="X43">
        <v>90430</v>
      </c>
      <c r="Y43">
        <f>cleaneddata[[#This Row],[Unit Price]]-cleaneddata[[#This Row],[Discount]]</f>
        <v>213.45</v>
      </c>
      <c r="Z43" t="str">
        <f>_xlfn.IFS(cleaneddata[[#This Row],[Region]]="Central","Chris",cleaneddata[[#This Row],[Region]]="East","Erin",cleaneddata[[#This Row],[Region]]="South","Sam",cleaneddata[[#This Row],[Region]]="West","William")</f>
        <v>William</v>
      </c>
    </row>
    <row r="44" spans="1:26" x14ac:dyDescent="0.25">
      <c r="A44">
        <v>2203</v>
      </c>
      <c r="B44" t="s">
        <v>184</v>
      </c>
      <c r="C44" t="s">
        <v>27</v>
      </c>
      <c r="D44">
        <v>0.03</v>
      </c>
      <c r="E44">
        <v>399.98</v>
      </c>
      <c r="F44">
        <v>12.06</v>
      </c>
      <c r="G44" t="s">
        <v>28</v>
      </c>
      <c r="H44" t="s">
        <v>73</v>
      </c>
      <c r="I44" t="s">
        <v>42</v>
      </c>
      <c r="J44" t="s">
        <v>58</v>
      </c>
      <c r="K44" t="s">
        <v>32</v>
      </c>
      <c r="L44" t="s">
        <v>185</v>
      </c>
      <c r="M44">
        <v>0.56000000000000005</v>
      </c>
      <c r="N44" t="s">
        <v>34</v>
      </c>
      <c r="O44" t="s">
        <v>54</v>
      </c>
      <c r="P44" t="s">
        <v>86</v>
      </c>
      <c r="Q44" t="s">
        <v>186</v>
      </c>
      <c r="R44">
        <v>55445</v>
      </c>
      <c r="S44" s="1">
        <v>42008</v>
      </c>
      <c r="T44" s="1">
        <v>42010</v>
      </c>
      <c r="U44">
        <v>-663.51419999999996</v>
      </c>
      <c r="V44">
        <v>2</v>
      </c>
      <c r="W44">
        <v>807</v>
      </c>
      <c r="X44">
        <v>86052</v>
      </c>
      <c r="Y44">
        <f>cleaneddata[[#This Row],[Unit Price]]-cleaneddata[[#This Row],[Discount]]</f>
        <v>399.95000000000005</v>
      </c>
      <c r="Z44" t="str">
        <f>_xlfn.IFS(cleaneddata[[#This Row],[Region]]="Central","Chris",cleaneddata[[#This Row],[Region]]="East","Erin",cleaneddata[[#This Row],[Region]]="South","Sam",cleaneddata[[#This Row],[Region]]="West","William")</f>
        <v>Chris</v>
      </c>
    </row>
    <row r="45" spans="1:26" x14ac:dyDescent="0.25">
      <c r="A45">
        <v>3146</v>
      </c>
      <c r="B45" t="s">
        <v>187</v>
      </c>
      <c r="C45" t="s">
        <v>27</v>
      </c>
      <c r="D45">
        <v>0.03</v>
      </c>
      <c r="E45">
        <v>3.36</v>
      </c>
      <c r="F45">
        <v>6.27</v>
      </c>
      <c r="G45" t="s">
        <v>40</v>
      </c>
      <c r="H45" t="s">
        <v>96</v>
      </c>
      <c r="I45" t="s">
        <v>50</v>
      </c>
      <c r="J45" t="s">
        <v>74</v>
      </c>
      <c r="K45" t="s">
        <v>75</v>
      </c>
      <c r="L45" t="s">
        <v>188</v>
      </c>
      <c r="M45">
        <v>0.4</v>
      </c>
      <c r="N45" t="s">
        <v>34</v>
      </c>
      <c r="O45" t="s">
        <v>54</v>
      </c>
      <c r="P45" t="s">
        <v>189</v>
      </c>
      <c r="Q45" t="s">
        <v>190</v>
      </c>
      <c r="R45">
        <v>78577</v>
      </c>
      <c r="S45" s="1">
        <v>42008</v>
      </c>
      <c r="T45" s="1">
        <v>42009</v>
      </c>
      <c r="U45">
        <v>-94.258600000000001</v>
      </c>
      <c r="V45">
        <v>4</v>
      </c>
      <c r="W45">
        <v>14.9</v>
      </c>
      <c r="X45">
        <v>85850</v>
      </c>
      <c r="Y45">
        <f>cleaneddata[[#This Row],[Unit Price]]-cleaneddata[[#This Row],[Discount]]</f>
        <v>3.33</v>
      </c>
      <c r="Z45" t="str">
        <f>_xlfn.IFS(cleaneddata[[#This Row],[Region]]="Central","Chris",cleaneddata[[#This Row],[Region]]="East","Erin",cleaneddata[[#This Row],[Region]]="South","Sam",cleaneddata[[#This Row],[Region]]="West","William")</f>
        <v>Chris</v>
      </c>
    </row>
    <row r="46" spans="1:26" x14ac:dyDescent="0.25">
      <c r="A46">
        <v>3146</v>
      </c>
      <c r="B46" t="s">
        <v>187</v>
      </c>
      <c r="C46" t="s">
        <v>27</v>
      </c>
      <c r="D46">
        <v>7.0000000000000007E-2</v>
      </c>
      <c r="E46">
        <v>3.71</v>
      </c>
      <c r="F46">
        <v>1.93</v>
      </c>
      <c r="G46" t="s">
        <v>89</v>
      </c>
      <c r="H46" t="s">
        <v>96</v>
      </c>
      <c r="I46" t="s">
        <v>50</v>
      </c>
      <c r="J46" t="s">
        <v>90</v>
      </c>
      <c r="K46" t="s">
        <v>52</v>
      </c>
      <c r="L46" t="s">
        <v>191</v>
      </c>
      <c r="M46">
        <v>0.35</v>
      </c>
      <c r="N46" t="s">
        <v>34</v>
      </c>
      <c r="O46" t="s">
        <v>54</v>
      </c>
      <c r="P46" t="s">
        <v>189</v>
      </c>
      <c r="Q46" t="s">
        <v>190</v>
      </c>
      <c r="R46">
        <v>78577</v>
      </c>
      <c r="S46" s="1">
        <v>42008</v>
      </c>
      <c r="T46" s="1">
        <v>42010</v>
      </c>
      <c r="U46">
        <v>6.3308</v>
      </c>
      <c r="V46">
        <v>11</v>
      </c>
      <c r="W46">
        <v>39.64</v>
      </c>
      <c r="X46">
        <v>85850</v>
      </c>
      <c r="Y46">
        <f>cleaneddata[[#This Row],[Unit Price]]-cleaneddata[[#This Row],[Discount]]</f>
        <v>3.64</v>
      </c>
      <c r="Z46" t="str">
        <f>_xlfn.IFS(cleaneddata[[#This Row],[Region]]="Central","Chris",cleaneddata[[#This Row],[Region]]="East","Erin",cleaneddata[[#This Row],[Region]]="South","Sam",cleaneddata[[#This Row],[Region]]="West","William")</f>
        <v>Chris</v>
      </c>
    </row>
    <row r="47" spans="1:26" x14ac:dyDescent="0.25">
      <c r="A47">
        <v>915</v>
      </c>
      <c r="B47" t="s">
        <v>192</v>
      </c>
      <c r="C47" t="s">
        <v>39</v>
      </c>
      <c r="D47">
        <v>0.06</v>
      </c>
      <c r="E47">
        <v>350.98</v>
      </c>
      <c r="F47">
        <v>30</v>
      </c>
      <c r="G47" t="s">
        <v>28</v>
      </c>
      <c r="H47" t="s">
        <v>73</v>
      </c>
      <c r="I47" t="s">
        <v>30</v>
      </c>
      <c r="J47" t="s">
        <v>111</v>
      </c>
      <c r="K47" t="s">
        <v>59</v>
      </c>
      <c r="L47" t="s">
        <v>193</v>
      </c>
      <c r="M47">
        <v>0.61</v>
      </c>
      <c r="N47" t="s">
        <v>34</v>
      </c>
      <c r="O47" t="s">
        <v>54</v>
      </c>
      <c r="P47" t="s">
        <v>189</v>
      </c>
      <c r="Q47" t="s">
        <v>194</v>
      </c>
      <c r="R47">
        <v>77803</v>
      </c>
      <c r="S47" s="1">
        <v>42008</v>
      </c>
      <c r="T47" s="1">
        <v>42009</v>
      </c>
      <c r="U47">
        <v>-489.41559999999998</v>
      </c>
      <c r="V47">
        <v>1</v>
      </c>
      <c r="W47">
        <v>346.52</v>
      </c>
      <c r="X47">
        <v>86356</v>
      </c>
      <c r="Y47">
        <f>cleaneddata[[#This Row],[Unit Price]]-cleaneddata[[#This Row],[Discount]]</f>
        <v>350.92</v>
      </c>
      <c r="Z47" t="str">
        <f>_xlfn.IFS(cleaneddata[[#This Row],[Region]]="Central","Chris",cleaneddata[[#This Row],[Region]]="East","Erin",cleaneddata[[#This Row],[Region]]="South","Sam",cleaneddata[[#This Row],[Region]]="West","William")</f>
        <v>Chris</v>
      </c>
    </row>
    <row r="48" spans="1:26" x14ac:dyDescent="0.25">
      <c r="A48">
        <v>2393</v>
      </c>
      <c r="B48" t="s">
        <v>195</v>
      </c>
      <c r="C48" t="s">
        <v>39</v>
      </c>
      <c r="D48">
        <v>0.06</v>
      </c>
      <c r="E48">
        <v>105.29</v>
      </c>
      <c r="F48">
        <v>10.119999999999999</v>
      </c>
      <c r="G48" t="s">
        <v>40</v>
      </c>
      <c r="H48" t="s">
        <v>96</v>
      </c>
      <c r="I48" t="s">
        <v>30</v>
      </c>
      <c r="J48" t="s">
        <v>128</v>
      </c>
      <c r="K48" t="s">
        <v>66</v>
      </c>
      <c r="L48" t="s">
        <v>196</v>
      </c>
      <c r="M48">
        <v>0.79</v>
      </c>
      <c r="N48" t="s">
        <v>34</v>
      </c>
      <c r="O48" t="s">
        <v>35</v>
      </c>
      <c r="P48" t="s">
        <v>77</v>
      </c>
      <c r="Q48" t="s">
        <v>197</v>
      </c>
      <c r="R48">
        <v>30076</v>
      </c>
      <c r="S48" s="1">
        <v>42008</v>
      </c>
      <c r="T48" s="1">
        <v>42010</v>
      </c>
      <c r="U48">
        <v>-45.01</v>
      </c>
      <c r="V48">
        <v>12</v>
      </c>
      <c r="W48">
        <v>1202.6600000000001</v>
      </c>
      <c r="X48">
        <v>86951</v>
      </c>
      <c r="Y48">
        <f>cleaneddata[[#This Row],[Unit Price]]-cleaneddata[[#This Row],[Discount]]</f>
        <v>105.23</v>
      </c>
      <c r="Z48" t="str">
        <f>_xlfn.IFS(cleaneddata[[#This Row],[Region]]="Central","Chris",cleaneddata[[#This Row],[Region]]="East","Erin",cleaneddata[[#This Row],[Region]]="South","Sam",cleaneddata[[#This Row],[Region]]="West","William")</f>
        <v>Sam</v>
      </c>
    </row>
    <row r="49" spans="1:26" x14ac:dyDescent="0.25">
      <c r="A49">
        <v>916</v>
      </c>
      <c r="B49" t="s">
        <v>198</v>
      </c>
      <c r="C49" t="s">
        <v>49</v>
      </c>
      <c r="D49">
        <v>0.05</v>
      </c>
      <c r="E49">
        <v>161.55000000000001</v>
      </c>
      <c r="F49">
        <v>19.989999999999998</v>
      </c>
      <c r="G49" t="s">
        <v>40</v>
      </c>
      <c r="H49" t="s">
        <v>96</v>
      </c>
      <c r="I49" t="s">
        <v>50</v>
      </c>
      <c r="J49" t="s">
        <v>80</v>
      </c>
      <c r="K49" t="s">
        <v>75</v>
      </c>
      <c r="L49" t="s">
        <v>81</v>
      </c>
      <c r="M49">
        <v>0.66</v>
      </c>
      <c r="N49" t="s">
        <v>34</v>
      </c>
      <c r="O49" t="s">
        <v>54</v>
      </c>
      <c r="P49" t="s">
        <v>189</v>
      </c>
      <c r="Q49" t="s">
        <v>199</v>
      </c>
      <c r="R49">
        <v>76028</v>
      </c>
      <c r="S49" s="1">
        <v>42008</v>
      </c>
      <c r="T49" s="1">
        <v>42015</v>
      </c>
      <c r="U49">
        <v>35.31</v>
      </c>
      <c r="V49">
        <v>3</v>
      </c>
      <c r="W49">
        <v>499.31</v>
      </c>
      <c r="X49">
        <v>86357</v>
      </c>
      <c r="Y49">
        <f>cleaneddata[[#This Row],[Unit Price]]-cleaneddata[[#This Row],[Discount]]</f>
        <v>161.5</v>
      </c>
      <c r="Z49" t="str">
        <f>_xlfn.IFS(cleaneddata[[#This Row],[Region]]="Central","Chris",cleaneddata[[#This Row],[Region]]="East","Erin",cleaneddata[[#This Row],[Region]]="South","Sam",cleaneddata[[#This Row],[Region]]="West","William")</f>
        <v>Chris</v>
      </c>
    </row>
    <row r="50" spans="1:26" x14ac:dyDescent="0.25">
      <c r="A50">
        <v>1142</v>
      </c>
      <c r="B50" t="s">
        <v>200</v>
      </c>
      <c r="C50" t="s">
        <v>118</v>
      </c>
      <c r="D50">
        <v>0.05</v>
      </c>
      <c r="E50">
        <v>363.25</v>
      </c>
      <c r="F50">
        <v>19.989999999999998</v>
      </c>
      <c r="G50" t="s">
        <v>40</v>
      </c>
      <c r="H50" t="s">
        <v>73</v>
      </c>
      <c r="I50" t="s">
        <v>50</v>
      </c>
      <c r="J50" t="s">
        <v>97</v>
      </c>
      <c r="K50" t="s">
        <v>75</v>
      </c>
      <c r="L50" t="s">
        <v>201</v>
      </c>
      <c r="M50">
        <v>0.56999999999999995</v>
      </c>
      <c r="N50" t="s">
        <v>34</v>
      </c>
      <c r="O50" t="s">
        <v>54</v>
      </c>
      <c r="P50" t="s">
        <v>189</v>
      </c>
      <c r="Q50" t="s">
        <v>202</v>
      </c>
      <c r="R50">
        <v>76706</v>
      </c>
      <c r="S50" s="1">
        <v>42008</v>
      </c>
      <c r="T50" s="1">
        <v>42010</v>
      </c>
      <c r="U50">
        <v>1766.7795000000001</v>
      </c>
      <c r="V50">
        <v>7</v>
      </c>
      <c r="W50">
        <v>2560.5500000000002</v>
      </c>
      <c r="X50">
        <v>86573</v>
      </c>
      <c r="Y50">
        <f>cleaneddata[[#This Row],[Unit Price]]-cleaneddata[[#This Row],[Discount]]</f>
        <v>363.2</v>
      </c>
      <c r="Z50" t="str">
        <f>_xlfn.IFS(cleaneddata[[#This Row],[Region]]="Central","Chris",cleaneddata[[#This Row],[Region]]="East","Erin",cleaneddata[[#This Row],[Region]]="South","Sam",cleaneddata[[#This Row],[Region]]="West","William")</f>
        <v>Chris</v>
      </c>
    </row>
    <row r="51" spans="1:26" x14ac:dyDescent="0.25">
      <c r="A51">
        <v>890</v>
      </c>
      <c r="B51" t="s">
        <v>203</v>
      </c>
      <c r="C51" t="s">
        <v>27</v>
      </c>
      <c r="D51">
        <v>0.08</v>
      </c>
      <c r="E51">
        <v>1.81</v>
      </c>
      <c r="F51">
        <v>0.75</v>
      </c>
      <c r="G51" t="s">
        <v>40</v>
      </c>
      <c r="H51" t="s">
        <v>41</v>
      </c>
      <c r="I51" t="s">
        <v>30</v>
      </c>
      <c r="J51" t="s">
        <v>111</v>
      </c>
      <c r="K51" t="s">
        <v>59</v>
      </c>
      <c r="L51" t="s">
        <v>204</v>
      </c>
      <c r="M51">
        <v>0.57999999999999996</v>
      </c>
      <c r="N51" t="s">
        <v>34</v>
      </c>
      <c r="O51" t="s">
        <v>54</v>
      </c>
      <c r="P51" t="s">
        <v>189</v>
      </c>
      <c r="Q51" t="s">
        <v>205</v>
      </c>
      <c r="R51">
        <v>76021</v>
      </c>
      <c r="S51" s="1">
        <v>42009</v>
      </c>
      <c r="T51" s="1">
        <v>42010</v>
      </c>
      <c r="U51">
        <v>1.3224</v>
      </c>
      <c r="V51">
        <v>11</v>
      </c>
      <c r="W51">
        <v>19.97</v>
      </c>
      <c r="X51">
        <v>89536</v>
      </c>
      <c r="Y51">
        <f>cleaneddata[[#This Row],[Unit Price]]-cleaneddata[[#This Row],[Discount]]</f>
        <v>1.73</v>
      </c>
      <c r="Z51" t="str">
        <f>_xlfn.IFS(cleaneddata[[#This Row],[Region]]="Central","Chris",cleaneddata[[#This Row],[Region]]="East","Erin",cleaneddata[[#This Row],[Region]]="South","Sam",cleaneddata[[#This Row],[Region]]="West","William")</f>
        <v>Chris</v>
      </c>
    </row>
    <row r="52" spans="1:26" x14ac:dyDescent="0.25">
      <c r="A52">
        <v>890</v>
      </c>
      <c r="B52" t="s">
        <v>203</v>
      </c>
      <c r="C52" t="s">
        <v>27</v>
      </c>
      <c r="D52">
        <v>0.04</v>
      </c>
      <c r="E52">
        <v>125.99</v>
      </c>
      <c r="F52">
        <v>5.26</v>
      </c>
      <c r="G52" t="s">
        <v>40</v>
      </c>
      <c r="H52" t="s">
        <v>41</v>
      </c>
      <c r="I52" t="s">
        <v>42</v>
      </c>
      <c r="J52" t="s">
        <v>137</v>
      </c>
      <c r="K52" t="s">
        <v>75</v>
      </c>
      <c r="L52" t="s">
        <v>206</v>
      </c>
      <c r="M52">
        <v>0.55000000000000004</v>
      </c>
      <c r="N52" t="s">
        <v>34</v>
      </c>
      <c r="O52" t="s">
        <v>54</v>
      </c>
      <c r="P52" t="s">
        <v>189</v>
      </c>
      <c r="Q52" t="s">
        <v>205</v>
      </c>
      <c r="R52">
        <v>76021</v>
      </c>
      <c r="S52" s="1">
        <v>42009</v>
      </c>
      <c r="T52" s="1">
        <v>42009</v>
      </c>
      <c r="U52">
        <v>455.42070000000001</v>
      </c>
      <c r="V52">
        <v>6</v>
      </c>
      <c r="W52">
        <v>660.03</v>
      </c>
      <c r="X52">
        <v>89536</v>
      </c>
      <c r="Y52">
        <f>cleaneddata[[#This Row],[Unit Price]]-cleaneddata[[#This Row],[Discount]]</f>
        <v>125.94999999999999</v>
      </c>
      <c r="Z52" t="str">
        <f>_xlfn.IFS(cleaneddata[[#This Row],[Region]]="Central","Chris",cleaneddata[[#This Row],[Region]]="East","Erin",cleaneddata[[#This Row],[Region]]="South","Sam",cleaneddata[[#This Row],[Region]]="West","William")</f>
        <v>Chris</v>
      </c>
    </row>
    <row r="53" spans="1:26" x14ac:dyDescent="0.25">
      <c r="A53">
        <v>2630</v>
      </c>
      <c r="B53" t="s">
        <v>207</v>
      </c>
      <c r="C53" t="s">
        <v>27</v>
      </c>
      <c r="D53">
        <v>0.01</v>
      </c>
      <c r="E53">
        <v>194.3</v>
      </c>
      <c r="F53">
        <v>11.54</v>
      </c>
      <c r="G53" t="s">
        <v>40</v>
      </c>
      <c r="H53" t="s">
        <v>29</v>
      </c>
      <c r="I53" t="s">
        <v>30</v>
      </c>
      <c r="J53" t="s">
        <v>128</v>
      </c>
      <c r="K53" t="s">
        <v>66</v>
      </c>
      <c r="L53" t="s">
        <v>208</v>
      </c>
      <c r="M53">
        <v>0.59</v>
      </c>
      <c r="N53" t="s">
        <v>34</v>
      </c>
      <c r="O53" t="s">
        <v>54</v>
      </c>
      <c r="P53" t="s">
        <v>209</v>
      </c>
      <c r="Q53" t="s">
        <v>210</v>
      </c>
      <c r="R53">
        <v>73071</v>
      </c>
      <c r="S53" s="1">
        <v>42009</v>
      </c>
      <c r="T53" s="1">
        <v>42011</v>
      </c>
      <c r="U53">
        <v>690.17939999999999</v>
      </c>
      <c r="V53">
        <v>5</v>
      </c>
      <c r="W53">
        <v>1000.26</v>
      </c>
      <c r="X53">
        <v>85914</v>
      </c>
      <c r="Y53">
        <f>cleaneddata[[#This Row],[Unit Price]]-cleaneddata[[#This Row],[Discount]]</f>
        <v>194.29000000000002</v>
      </c>
      <c r="Z53" t="str">
        <f>_xlfn.IFS(cleaneddata[[#This Row],[Region]]="Central","Chris",cleaneddata[[#This Row],[Region]]="East","Erin",cleaneddata[[#This Row],[Region]]="South","Sam",cleaneddata[[#This Row],[Region]]="West","William")</f>
        <v>Chris</v>
      </c>
    </row>
    <row r="54" spans="1:26" x14ac:dyDescent="0.25">
      <c r="A54">
        <v>2630</v>
      </c>
      <c r="B54" t="s">
        <v>207</v>
      </c>
      <c r="C54" t="s">
        <v>27</v>
      </c>
      <c r="D54">
        <v>0.02</v>
      </c>
      <c r="E54">
        <v>209.84</v>
      </c>
      <c r="F54">
        <v>21.21</v>
      </c>
      <c r="G54" t="s">
        <v>40</v>
      </c>
      <c r="H54" t="s">
        <v>29</v>
      </c>
      <c r="I54" t="s">
        <v>30</v>
      </c>
      <c r="J54" t="s">
        <v>128</v>
      </c>
      <c r="K54" t="s">
        <v>66</v>
      </c>
      <c r="L54" t="s">
        <v>211</v>
      </c>
      <c r="M54">
        <v>0.59</v>
      </c>
      <c r="N54" t="s">
        <v>34</v>
      </c>
      <c r="O54" t="s">
        <v>54</v>
      </c>
      <c r="P54" t="s">
        <v>209</v>
      </c>
      <c r="Q54" t="s">
        <v>210</v>
      </c>
      <c r="R54">
        <v>73071</v>
      </c>
      <c r="S54" s="1">
        <v>42009</v>
      </c>
      <c r="T54" s="1">
        <v>42010</v>
      </c>
      <c r="U54">
        <v>1507.6431</v>
      </c>
      <c r="V54">
        <v>10</v>
      </c>
      <c r="W54">
        <v>2184.9899999999998</v>
      </c>
      <c r="X54">
        <v>85914</v>
      </c>
      <c r="Y54">
        <f>cleaneddata[[#This Row],[Unit Price]]-cleaneddata[[#This Row],[Discount]]</f>
        <v>209.82</v>
      </c>
      <c r="Z54" t="str">
        <f>_xlfn.IFS(cleaneddata[[#This Row],[Region]]="Central","Chris",cleaneddata[[#This Row],[Region]]="East","Erin",cleaneddata[[#This Row],[Region]]="South","Sam",cleaneddata[[#This Row],[Region]]="West","William")</f>
        <v>Chris</v>
      </c>
    </row>
    <row r="55" spans="1:26" x14ac:dyDescent="0.25">
      <c r="A55">
        <v>2630</v>
      </c>
      <c r="B55" t="s">
        <v>207</v>
      </c>
      <c r="C55" t="s">
        <v>27</v>
      </c>
      <c r="D55">
        <v>0</v>
      </c>
      <c r="E55">
        <v>145.44999999999999</v>
      </c>
      <c r="F55">
        <v>17.850000000000001</v>
      </c>
      <c r="G55" t="s">
        <v>28</v>
      </c>
      <c r="H55" t="s">
        <v>29</v>
      </c>
      <c r="I55" t="s">
        <v>42</v>
      </c>
      <c r="J55" t="s">
        <v>58</v>
      </c>
      <c r="K55" t="s">
        <v>59</v>
      </c>
      <c r="L55" t="s">
        <v>212</v>
      </c>
      <c r="M55">
        <v>0.56000000000000005</v>
      </c>
      <c r="N55" t="s">
        <v>34</v>
      </c>
      <c r="O55" t="s">
        <v>54</v>
      </c>
      <c r="P55" t="s">
        <v>209</v>
      </c>
      <c r="Q55" t="s">
        <v>210</v>
      </c>
      <c r="R55">
        <v>73071</v>
      </c>
      <c r="S55" s="1">
        <v>42009</v>
      </c>
      <c r="T55" s="1">
        <v>42011</v>
      </c>
      <c r="U55">
        <v>801.74680000000001</v>
      </c>
      <c r="V55">
        <v>8</v>
      </c>
      <c r="W55">
        <v>1191.2</v>
      </c>
      <c r="X55">
        <v>85914</v>
      </c>
      <c r="Y55">
        <f>cleaneddata[[#This Row],[Unit Price]]-cleaneddata[[#This Row],[Discount]]</f>
        <v>145.44999999999999</v>
      </c>
      <c r="Z55" t="str">
        <f>_xlfn.IFS(cleaneddata[[#This Row],[Region]]="Central","Chris",cleaneddata[[#This Row],[Region]]="East","Erin",cleaneddata[[#This Row],[Region]]="South","Sam",cleaneddata[[#This Row],[Region]]="West","William")</f>
        <v>Chris</v>
      </c>
    </row>
    <row r="56" spans="1:26" x14ac:dyDescent="0.25">
      <c r="A56">
        <v>2206</v>
      </c>
      <c r="B56" t="s">
        <v>213</v>
      </c>
      <c r="C56" t="s">
        <v>39</v>
      </c>
      <c r="D56">
        <v>0.03</v>
      </c>
      <c r="E56">
        <v>28.48</v>
      </c>
      <c r="F56">
        <v>1.99</v>
      </c>
      <c r="G56" t="s">
        <v>40</v>
      </c>
      <c r="H56" t="s">
        <v>41</v>
      </c>
      <c r="I56" t="s">
        <v>42</v>
      </c>
      <c r="J56" t="s">
        <v>43</v>
      </c>
      <c r="K56" t="s">
        <v>44</v>
      </c>
      <c r="L56" t="s">
        <v>214</v>
      </c>
      <c r="M56">
        <v>0.4</v>
      </c>
      <c r="N56" t="s">
        <v>34</v>
      </c>
      <c r="O56" t="s">
        <v>54</v>
      </c>
      <c r="P56" t="s">
        <v>215</v>
      </c>
      <c r="Q56" t="s">
        <v>216</v>
      </c>
      <c r="R56">
        <v>50501</v>
      </c>
      <c r="S56" s="1">
        <v>42009</v>
      </c>
      <c r="T56" s="1">
        <v>42010</v>
      </c>
      <c r="U56">
        <v>-35.290399999999998</v>
      </c>
      <c r="V56">
        <v>2</v>
      </c>
      <c r="W56">
        <v>55.25</v>
      </c>
      <c r="X56">
        <v>86258</v>
      </c>
      <c r="Y56">
        <f>cleaneddata[[#This Row],[Unit Price]]-cleaneddata[[#This Row],[Discount]]</f>
        <v>28.45</v>
      </c>
      <c r="Z56" t="str">
        <f>_xlfn.IFS(cleaneddata[[#This Row],[Region]]="Central","Chris",cleaneddata[[#This Row],[Region]]="East","Erin",cleaneddata[[#This Row],[Region]]="South","Sam",cleaneddata[[#This Row],[Region]]="West","William")</f>
        <v>Chris</v>
      </c>
    </row>
    <row r="57" spans="1:26" x14ac:dyDescent="0.25">
      <c r="A57">
        <v>2206</v>
      </c>
      <c r="B57" t="s">
        <v>213</v>
      </c>
      <c r="C57" t="s">
        <v>39</v>
      </c>
      <c r="D57">
        <v>0.01</v>
      </c>
      <c r="E57">
        <v>205.99</v>
      </c>
      <c r="F57">
        <v>5.99</v>
      </c>
      <c r="G57" t="s">
        <v>40</v>
      </c>
      <c r="H57" t="s">
        <v>41</v>
      </c>
      <c r="I57" t="s">
        <v>42</v>
      </c>
      <c r="J57" t="s">
        <v>137</v>
      </c>
      <c r="K57" t="s">
        <v>75</v>
      </c>
      <c r="L57" t="s">
        <v>217</v>
      </c>
      <c r="M57">
        <v>0.59</v>
      </c>
      <c r="N57" t="s">
        <v>34</v>
      </c>
      <c r="O57" t="s">
        <v>54</v>
      </c>
      <c r="P57" t="s">
        <v>215</v>
      </c>
      <c r="Q57" t="s">
        <v>216</v>
      </c>
      <c r="R57">
        <v>50501</v>
      </c>
      <c r="S57" s="1">
        <v>42009</v>
      </c>
      <c r="T57" s="1">
        <v>42011</v>
      </c>
      <c r="U57">
        <v>-74.883600000000001</v>
      </c>
      <c r="V57">
        <v>3</v>
      </c>
      <c r="W57">
        <v>551.22</v>
      </c>
      <c r="X57">
        <v>86258</v>
      </c>
      <c r="Y57">
        <f>cleaneddata[[#This Row],[Unit Price]]-cleaneddata[[#This Row],[Discount]]</f>
        <v>205.98000000000002</v>
      </c>
      <c r="Z57" t="str">
        <f>_xlfn.IFS(cleaneddata[[#This Row],[Region]]="Central","Chris",cleaneddata[[#This Row],[Region]]="East","Erin",cleaneddata[[#This Row],[Region]]="South","Sam",cleaneddata[[#This Row],[Region]]="West","William")</f>
        <v>Chris</v>
      </c>
    </row>
    <row r="58" spans="1:26" x14ac:dyDescent="0.25">
      <c r="A58">
        <v>3125</v>
      </c>
      <c r="B58" t="s">
        <v>218</v>
      </c>
      <c r="C58" t="s">
        <v>39</v>
      </c>
      <c r="D58">
        <v>0.08</v>
      </c>
      <c r="E58">
        <v>120.97</v>
      </c>
      <c r="F58">
        <v>26.3</v>
      </c>
      <c r="G58" t="s">
        <v>28</v>
      </c>
      <c r="H58" t="s">
        <v>73</v>
      </c>
      <c r="I58" t="s">
        <v>42</v>
      </c>
      <c r="J58" t="s">
        <v>58</v>
      </c>
      <c r="K58" t="s">
        <v>59</v>
      </c>
      <c r="L58" t="s">
        <v>219</v>
      </c>
      <c r="M58">
        <v>0.38</v>
      </c>
      <c r="N58" t="s">
        <v>34</v>
      </c>
      <c r="O58" t="s">
        <v>54</v>
      </c>
      <c r="P58" t="s">
        <v>105</v>
      </c>
      <c r="Q58" t="s">
        <v>220</v>
      </c>
      <c r="R58">
        <v>60056</v>
      </c>
      <c r="S58" s="1">
        <v>42009</v>
      </c>
      <c r="T58" s="1">
        <v>42011</v>
      </c>
      <c r="U58">
        <v>-233.840688</v>
      </c>
      <c r="V58">
        <v>2</v>
      </c>
      <c r="W58">
        <v>233.58</v>
      </c>
      <c r="X58">
        <v>87285</v>
      </c>
      <c r="Y58">
        <f>cleaneddata[[#This Row],[Unit Price]]-cleaneddata[[#This Row],[Discount]]</f>
        <v>120.89</v>
      </c>
      <c r="Z58" t="str">
        <f>_xlfn.IFS(cleaneddata[[#This Row],[Region]]="Central","Chris",cleaneddata[[#This Row],[Region]]="East","Erin",cleaneddata[[#This Row],[Region]]="South","Sam",cleaneddata[[#This Row],[Region]]="West","William")</f>
        <v>Chris</v>
      </c>
    </row>
    <row r="59" spans="1:26" x14ac:dyDescent="0.25">
      <c r="A59">
        <v>451</v>
      </c>
      <c r="B59" t="s">
        <v>221</v>
      </c>
      <c r="C59" t="s">
        <v>49</v>
      </c>
      <c r="D59">
        <v>0.01</v>
      </c>
      <c r="E59">
        <v>8.8800000000000008</v>
      </c>
      <c r="F59">
        <v>6.28</v>
      </c>
      <c r="G59" t="s">
        <v>40</v>
      </c>
      <c r="H59" t="s">
        <v>73</v>
      </c>
      <c r="I59" t="s">
        <v>50</v>
      </c>
      <c r="J59" t="s">
        <v>74</v>
      </c>
      <c r="K59" t="s">
        <v>75</v>
      </c>
      <c r="L59" t="s">
        <v>222</v>
      </c>
      <c r="M59">
        <v>0.35</v>
      </c>
      <c r="N59" t="s">
        <v>34</v>
      </c>
      <c r="O59" t="s">
        <v>61</v>
      </c>
      <c r="P59" t="s">
        <v>92</v>
      </c>
      <c r="Q59" t="s">
        <v>223</v>
      </c>
      <c r="R59">
        <v>94024</v>
      </c>
      <c r="S59" s="1">
        <v>42009</v>
      </c>
      <c r="T59" s="1">
        <v>42014</v>
      </c>
      <c r="U59">
        <v>-15.456</v>
      </c>
      <c r="V59">
        <v>2</v>
      </c>
      <c r="W59">
        <v>19.86</v>
      </c>
      <c r="X59">
        <v>86013</v>
      </c>
      <c r="Y59">
        <f>cleaneddata[[#This Row],[Unit Price]]-cleaneddata[[#This Row],[Discount]]</f>
        <v>8.870000000000001</v>
      </c>
      <c r="Z59" t="str">
        <f>_xlfn.IFS(cleaneddata[[#This Row],[Region]]="Central","Chris",cleaneddata[[#This Row],[Region]]="East","Erin",cleaneddata[[#This Row],[Region]]="South","Sam",cleaneddata[[#This Row],[Region]]="West","William")</f>
        <v>William</v>
      </c>
    </row>
    <row r="60" spans="1:26" x14ac:dyDescent="0.25">
      <c r="A60">
        <v>451</v>
      </c>
      <c r="B60" t="s">
        <v>221</v>
      </c>
      <c r="C60" t="s">
        <v>49</v>
      </c>
      <c r="D60">
        <v>0.06</v>
      </c>
      <c r="E60">
        <v>2.88</v>
      </c>
      <c r="F60">
        <v>0.99</v>
      </c>
      <c r="G60" t="s">
        <v>40</v>
      </c>
      <c r="H60" t="s">
        <v>73</v>
      </c>
      <c r="I60" t="s">
        <v>50</v>
      </c>
      <c r="J60" t="s">
        <v>154</v>
      </c>
      <c r="K60" t="s">
        <v>75</v>
      </c>
      <c r="L60" t="s">
        <v>224</v>
      </c>
      <c r="M60">
        <v>0.36</v>
      </c>
      <c r="N60" t="s">
        <v>34</v>
      </c>
      <c r="O60" t="s">
        <v>61</v>
      </c>
      <c r="P60" t="s">
        <v>92</v>
      </c>
      <c r="Q60" t="s">
        <v>223</v>
      </c>
      <c r="R60">
        <v>94024</v>
      </c>
      <c r="S60" s="1">
        <v>42009</v>
      </c>
      <c r="T60" s="1">
        <v>42018</v>
      </c>
      <c r="U60">
        <v>16.049399999999999</v>
      </c>
      <c r="V60">
        <v>8</v>
      </c>
      <c r="W60">
        <v>23.26</v>
      </c>
      <c r="X60">
        <v>86013</v>
      </c>
      <c r="Y60">
        <f>cleaneddata[[#This Row],[Unit Price]]-cleaneddata[[#This Row],[Discount]]</f>
        <v>2.82</v>
      </c>
      <c r="Z60" t="str">
        <f>_xlfn.IFS(cleaneddata[[#This Row],[Region]]="Central","Chris",cleaneddata[[#This Row],[Region]]="East","Erin",cleaneddata[[#This Row],[Region]]="South","Sam",cleaneddata[[#This Row],[Region]]="West","William")</f>
        <v>William</v>
      </c>
    </row>
    <row r="61" spans="1:26" x14ac:dyDescent="0.25">
      <c r="A61">
        <v>1314</v>
      </c>
      <c r="B61" t="s">
        <v>225</v>
      </c>
      <c r="C61" t="s">
        <v>49</v>
      </c>
      <c r="D61">
        <v>0.05</v>
      </c>
      <c r="E61">
        <v>80.98</v>
      </c>
      <c r="F61">
        <v>35</v>
      </c>
      <c r="G61" t="s">
        <v>40</v>
      </c>
      <c r="H61" t="s">
        <v>73</v>
      </c>
      <c r="I61" t="s">
        <v>50</v>
      </c>
      <c r="J61" t="s">
        <v>80</v>
      </c>
      <c r="K61" t="s">
        <v>66</v>
      </c>
      <c r="L61" t="s">
        <v>226</v>
      </c>
      <c r="M61">
        <v>0.81</v>
      </c>
      <c r="N61" t="s">
        <v>34</v>
      </c>
      <c r="O61" t="s">
        <v>61</v>
      </c>
      <c r="P61" t="s">
        <v>92</v>
      </c>
      <c r="Q61" t="s">
        <v>102</v>
      </c>
      <c r="R61">
        <v>90058</v>
      </c>
      <c r="S61" s="1">
        <v>42009</v>
      </c>
      <c r="T61" s="1">
        <v>42013</v>
      </c>
      <c r="U61">
        <v>-746.44</v>
      </c>
      <c r="V61">
        <v>34</v>
      </c>
      <c r="W61">
        <v>2710.47</v>
      </c>
      <c r="X61">
        <v>27013</v>
      </c>
      <c r="Y61">
        <f>cleaneddata[[#This Row],[Unit Price]]-cleaneddata[[#This Row],[Discount]]</f>
        <v>80.930000000000007</v>
      </c>
      <c r="Z61" t="str">
        <f>_xlfn.IFS(cleaneddata[[#This Row],[Region]]="Central","Chris",cleaneddata[[#This Row],[Region]]="East","Erin",cleaneddata[[#This Row],[Region]]="South","Sam",cleaneddata[[#This Row],[Region]]="West","William")</f>
        <v>William</v>
      </c>
    </row>
    <row r="62" spans="1:26" x14ac:dyDescent="0.25">
      <c r="A62">
        <v>1314</v>
      </c>
      <c r="B62" t="s">
        <v>225</v>
      </c>
      <c r="C62" t="s">
        <v>49</v>
      </c>
      <c r="D62">
        <v>0.05</v>
      </c>
      <c r="E62">
        <v>279.48</v>
      </c>
      <c r="F62">
        <v>35</v>
      </c>
      <c r="G62" t="s">
        <v>40</v>
      </c>
      <c r="H62" t="s">
        <v>73</v>
      </c>
      <c r="I62" t="s">
        <v>50</v>
      </c>
      <c r="J62" t="s">
        <v>80</v>
      </c>
      <c r="K62" t="s">
        <v>66</v>
      </c>
      <c r="L62" t="s">
        <v>227</v>
      </c>
      <c r="M62">
        <v>0.8</v>
      </c>
      <c r="N62" t="s">
        <v>34</v>
      </c>
      <c r="O62" t="s">
        <v>61</v>
      </c>
      <c r="P62" t="s">
        <v>92</v>
      </c>
      <c r="Q62" t="s">
        <v>102</v>
      </c>
      <c r="R62">
        <v>90058</v>
      </c>
      <c r="S62" s="1">
        <v>42009</v>
      </c>
      <c r="T62" s="1">
        <v>42009</v>
      </c>
      <c r="U62">
        <v>-274.95</v>
      </c>
      <c r="V62">
        <v>31</v>
      </c>
      <c r="W62">
        <v>8354.73</v>
      </c>
      <c r="X62">
        <v>27013</v>
      </c>
      <c r="Y62">
        <f>cleaneddata[[#This Row],[Unit Price]]-cleaneddata[[#This Row],[Discount]]</f>
        <v>279.43</v>
      </c>
      <c r="Z62" t="str">
        <f>_xlfn.IFS(cleaneddata[[#This Row],[Region]]="Central","Chris",cleaneddata[[#This Row],[Region]]="East","Erin",cleaneddata[[#This Row],[Region]]="South","Sam",cleaneddata[[#This Row],[Region]]="West","William")</f>
        <v>William</v>
      </c>
    </row>
    <row r="63" spans="1:26" x14ac:dyDescent="0.25">
      <c r="A63">
        <v>1316</v>
      </c>
      <c r="B63" t="s">
        <v>228</v>
      </c>
      <c r="C63" t="s">
        <v>49</v>
      </c>
      <c r="D63">
        <v>0.05</v>
      </c>
      <c r="E63">
        <v>80.98</v>
      </c>
      <c r="F63">
        <v>35</v>
      </c>
      <c r="G63" t="s">
        <v>40</v>
      </c>
      <c r="H63" t="s">
        <v>73</v>
      </c>
      <c r="I63" t="s">
        <v>50</v>
      </c>
      <c r="J63" t="s">
        <v>80</v>
      </c>
      <c r="K63" t="s">
        <v>66</v>
      </c>
      <c r="L63" t="s">
        <v>226</v>
      </c>
      <c r="M63">
        <v>0.81</v>
      </c>
      <c r="N63" t="s">
        <v>34</v>
      </c>
      <c r="O63" t="s">
        <v>61</v>
      </c>
      <c r="P63" t="s">
        <v>62</v>
      </c>
      <c r="Q63" t="s">
        <v>229</v>
      </c>
      <c r="R63">
        <v>80022</v>
      </c>
      <c r="S63" s="1">
        <v>42009</v>
      </c>
      <c r="T63" s="1">
        <v>42013</v>
      </c>
      <c r="U63">
        <v>-746.44</v>
      </c>
      <c r="V63">
        <v>8</v>
      </c>
      <c r="W63">
        <v>637.76</v>
      </c>
      <c r="X63">
        <v>87603</v>
      </c>
      <c r="Y63">
        <f>cleaneddata[[#This Row],[Unit Price]]-cleaneddata[[#This Row],[Discount]]</f>
        <v>80.930000000000007</v>
      </c>
      <c r="Z63" t="str">
        <f>_xlfn.IFS(cleaneddata[[#This Row],[Region]]="Central","Chris",cleaneddata[[#This Row],[Region]]="East","Erin",cleaneddata[[#This Row],[Region]]="South","Sam",cleaneddata[[#This Row],[Region]]="West","William")</f>
        <v>William</v>
      </c>
    </row>
    <row r="64" spans="1:26" x14ac:dyDescent="0.25">
      <c r="A64">
        <v>1316</v>
      </c>
      <c r="B64" t="s">
        <v>228</v>
      </c>
      <c r="C64" t="s">
        <v>49</v>
      </c>
      <c r="D64">
        <v>0.05</v>
      </c>
      <c r="E64">
        <v>279.48</v>
      </c>
      <c r="F64">
        <v>35</v>
      </c>
      <c r="G64" t="s">
        <v>40</v>
      </c>
      <c r="H64" t="s">
        <v>73</v>
      </c>
      <c r="I64" t="s">
        <v>50</v>
      </c>
      <c r="J64" t="s">
        <v>80</v>
      </c>
      <c r="K64" t="s">
        <v>66</v>
      </c>
      <c r="L64" t="s">
        <v>227</v>
      </c>
      <c r="M64">
        <v>0.8</v>
      </c>
      <c r="N64" t="s">
        <v>34</v>
      </c>
      <c r="O64" t="s">
        <v>61</v>
      </c>
      <c r="P64" t="s">
        <v>62</v>
      </c>
      <c r="Q64" t="s">
        <v>229</v>
      </c>
      <c r="R64">
        <v>80022</v>
      </c>
      <c r="S64" s="1">
        <v>42009</v>
      </c>
      <c r="T64" s="1">
        <v>42009</v>
      </c>
      <c r="U64">
        <v>-274.95</v>
      </c>
      <c r="V64">
        <v>8</v>
      </c>
      <c r="W64">
        <v>2156.06</v>
      </c>
      <c r="X64">
        <v>87603</v>
      </c>
      <c r="Y64">
        <f>cleaneddata[[#This Row],[Unit Price]]-cleaneddata[[#This Row],[Discount]]</f>
        <v>279.43</v>
      </c>
      <c r="Z64" t="str">
        <f>_xlfn.IFS(cleaneddata[[#This Row],[Region]]="Central","Chris",cleaneddata[[#This Row],[Region]]="East","Erin",cleaneddata[[#This Row],[Region]]="South","Sam",cleaneddata[[#This Row],[Region]]="West","William")</f>
        <v>William</v>
      </c>
    </row>
    <row r="65" spans="1:26" x14ac:dyDescent="0.25">
      <c r="A65">
        <v>3331</v>
      </c>
      <c r="B65" t="s">
        <v>230</v>
      </c>
      <c r="C65" t="s">
        <v>118</v>
      </c>
      <c r="D65">
        <v>0.09</v>
      </c>
      <c r="E65">
        <v>5.98</v>
      </c>
      <c r="F65">
        <v>4.6900000000000004</v>
      </c>
      <c r="G65" t="s">
        <v>40</v>
      </c>
      <c r="H65" t="s">
        <v>96</v>
      </c>
      <c r="I65" t="s">
        <v>50</v>
      </c>
      <c r="J65" t="s">
        <v>80</v>
      </c>
      <c r="K65" t="s">
        <v>75</v>
      </c>
      <c r="L65" t="s">
        <v>231</v>
      </c>
      <c r="M65">
        <v>0.68</v>
      </c>
      <c r="N65" t="s">
        <v>34</v>
      </c>
      <c r="O65" t="s">
        <v>35</v>
      </c>
      <c r="P65" t="s">
        <v>125</v>
      </c>
      <c r="Q65" t="s">
        <v>232</v>
      </c>
      <c r="R65">
        <v>32174</v>
      </c>
      <c r="S65" s="1">
        <v>42009</v>
      </c>
      <c r="T65" s="1">
        <v>42010</v>
      </c>
      <c r="U65">
        <v>-781.13419999999996</v>
      </c>
      <c r="V65">
        <v>11</v>
      </c>
      <c r="W65">
        <v>65.849999999999994</v>
      </c>
      <c r="X65">
        <v>86283</v>
      </c>
      <c r="Y65">
        <f>cleaneddata[[#This Row],[Unit Price]]-cleaneddata[[#This Row],[Discount]]</f>
        <v>5.8900000000000006</v>
      </c>
      <c r="Z65" t="str">
        <f>_xlfn.IFS(cleaneddata[[#This Row],[Region]]="Central","Chris",cleaneddata[[#This Row],[Region]]="East","Erin",cleaneddata[[#This Row],[Region]]="South","Sam",cleaneddata[[#This Row],[Region]]="West","William")</f>
        <v>Sam</v>
      </c>
    </row>
    <row r="66" spans="1:26" x14ac:dyDescent="0.25">
      <c r="A66">
        <v>1085</v>
      </c>
      <c r="B66" t="s">
        <v>233</v>
      </c>
      <c r="C66" t="s">
        <v>72</v>
      </c>
      <c r="D66">
        <v>0.05</v>
      </c>
      <c r="E66">
        <v>7.64</v>
      </c>
      <c r="F66">
        <v>5.83</v>
      </c>
      <c r="G66" t="s">
        <v>40</v>
      </c>
      <c r="H66" t="s">
        <v>73</v>
      </c>
      <c r="I66" t="s">
        <v>50</v>
      </c>
      <c r="J66" t="s">
        <v>90</v>
      </c>
      <c r="K66" t="s">
        <v>52</v>
      </c>
      <c r="L66" t="s">
        <v>234</v>
      </c>
      <c r="M66">
        <v>0.36</v>
      </c>
      <c r="N66" t="s">
        <v>34</v>
      </c>
      <c r="O66" t="s">
        <v>113</v>
      </c>
      <c r="P66" t="s">
        <v>114</v>
      </c>
      <c r="Q66" t="s">
        <v>235</v>
      </c>
      <c r="R66">
        <v>11729</v>
      </c>
      <c r="S66" s="1">
        <v>42009</v>
      </c>
      <c r="T66" s="1">
        <v>42010</v>
      </c>
      <c r="U66">
        <v>-40.275199999999998</v>
      </c>
      <c r="V66">
        <v>6</v>
      </c>
      <c r="W66">
        <v>47.18</v>
      </c>
      <c r="X66">
        <v>86122</v>
      </c>
      <c r="Y66">
        <f>cleaneddata[[#This Row],[Unit Price]]-cleaneddata[[#This Row],[Discount]]</f>
        <v>7.59</v>
      </c>
      <c r="Z66" t="str">
        <f>_xlfn.IFS(cleaneddata[[#This Row],[Region]]="Central","Chris",cleaneddata[[#This Row],[Region]]="East","Erin",cleaneddata[[#This Row],[Region]]="South","Sam",cleaneddata[[#This Row],[Region]]="West","William")</f>
        <v>Erin</v>
      </c>
    </row>
    <row r="67" spans="1:26" x14ac:dyDescent="0.25">
      <c r="A67">
        <v>2151</v>
      </c>
      <c r="B67" t="s">
        <v>236</v>
      </c>
      <c r="C67" t="s">
        <v>72</v>
      </c>
      <c r="D67">
        <v>0.08</v>
      </c>
      <c r="E67">
        <v>243.98</v>
      </c>
      <c r="F67">
        <v>43.32</v>
      </c>
      <c r="G67" t="s">
        <v>28</v>
      </c>
      <c r="H67" t="s">
        <v>96</v>
      </c>
      <c r="I67" t="s">
        <v>30</v>
      </c>
      <c r="J67" t="s">
        <v>111</v>
      </c>
      <c r="K67" t="s">
        <v>59</v>
      </c>
      <c r="L67" t="s">
        <v>237</v>
      </c>
      <c r="M67">
        <v>0.55000000000000004</v>
      </c>
      <c r="N67" t="s">
        <v>34</v>
      </c>
      <c r="O67" t="s">
        <v>54</v>
      </c>
      <c r="P67" t="s">
        <v>215</v>
      </c>
      <c r="Q67" t="s">
        <v>238</v>
      </c>
      <c r="R67">
        <v>52001</v>
      </c>
      <c r="S67" s="1">
        <v>42009</v>
      </c>
      <c r="T67" s="1">
        <v>42010</v>
      </c>
      <c r="U67">
        <v>-162.8244</v>
      </c>
      <c r="V67">
        <v>1</v>
      </c>
      <c r="W67">
        <v>248.84</v>
      </c>
      <c r="X67">
        <v>90404</v>
      </c>
      <c r="Y67">
        <f>cleaneddata[[#This Row],[Unit Price]]-cleaneddata[[#This Row],[Discount]]</f>
        <v>243.89999999999998</v>
      </c>
      <c r="Z67" t="str">
        <f>_xlfn.IFS(cleaneddata[[#This Row],[Region]]="Central","Chris",cleaneddata[[#This Row],[Region]]="East","Erin",cleaneddata[[#This Row],[Region]]="South","Sam",cleaneddata[[#This Row],[Region]]="West","William")</f>
        <v>Chris</v>
      </c>
    </row>
    <row r="68" spans="1:26" x14ac:dyDescent="0.25">
      <c r="A68">
        <v>1793</v>
      </c>
      <c r="B68" t="s">
        <v>239</v>
      </c>
      <c r="C68" t="s">
        <v>27</v>
      </c>
      <c r="D68">
        <v>0.04</v>
      </c>
      <c r="E68">
        <v>880.98</v>
      </c>
      <c r="F68">
        <v>44.55</v>
      </c>
      <c r="G68" t="s">
        <v>28</v>
      </c>
      <c r="H68" t="s">
        <v>73</v>
      </c>
      <c r="I68" t="s">
        <v>30</v>
      </c>
      <c r="J68" t="s">
        <v>119</v>
      </c>
      <c r="K68" t="s">
        <v>32</v>
      </c>
      <c r="L68" t="s">
        <v>240</v>
      </c>
      <c r="M68">
        <v>0.62</v>
      </c>
      <c r="N68" t="s">
        <v>34</v>
      </c>
      <c r="O68" t="s">
        <v>54</v>
      </c>
      <c r="P68" t="s">
        <v>105</v>
      </c>
      <c r="Q68" t="s">
        <v>241</v>
      </c>
      <c r="R68">
        <v>61401</v>
      </c>
      <c r="S68" s="1">
        <v>42010</v>
      </c>
      <c r="T68" s="1">
        <v>42011</v>
      </c>
      <c r="U68">
        <v>-13706.464</v>
      </c>
      <c r="V68">
        <v>8</v>
      </c>
      <c r="W68">
        <v>6968.9</v>
      </c>
      <c r="X68">
        <v>87853</v>
      </c>
      <c r="Y68">
        <f>cleaneddata[[#This Row],[Unit Price]]-cleaneddata[[#This Row],[Discount]]</f>
        <v>880.94</v>
      </c>
      <c r="Z68" t="str">
        <f>_xlfn.IFS(cleaneddata[[#This Row],[Region]]="Central","Chris",cleaneddata[[#This Row],[Region]]="East","Erin",cleaneddata[[#This Row],[Region]]="South","Sam",cleaneddata[[#This Row],[Region]]="West","William")</f>
        <v>Chris</v>
      </c>
    </row>
    <row r="69" spans="1:26" x14ac:dyDescent="0.25">
      <c r="A69">
        <v>2418</v>
      </c>
      <c r="B69" t="s">
        <v>242</v>
      </c>
      <c r="C69" t="s">
        <v>27</v>
      </c>
      <c r="D69">
        <v>0.03</v>
      </c>
      <c r="E69">
        <v>2.1</v>
      </c>
      <c r="F69">
        <v>0.7</v>
      </c>
      <c r="G69" t="s">
        <v>40</v>
      </c>
      <c r="H69" t="s">
        <v>41</v>
      </c>
      <c r="I69" t="s">
        <v>50</v>
      </c>
      <c r="J69" t="s">
        <v>51</v>
      </c>
      <c r="K69" t="s">
        <v>52</v>
      </c>
      <c r="L69" t="s">
        <v>243</v>
      </c>
      <c r="M69">
        <v>0.56999999999999995</v>
      </c>
      <c r="N69" t="s">
        <v>34</v>
      </c>
      <c r="O69" t="s">
        <v>35</v>
      </c>
      <c r="P69" t="s">
        <v>244</v>
      </c>
      <c r="Q69" t="s">
        <v>245</v>
      </c>
      <c r="R69">
        <v>23805</v>
      </c>
      <c r="S69" s="1">
        <v>42010</v>
      </c>
      <c r="T69" s="1">
        <v>42011</v>
      </c>
      <c r="U69">
        <v>-1473.9059999999999</v>
      </c>
      <c r="V69">
        <v>4</v>
      </c>
      <c r="W69">
        <v>8.7200000000000006</v>
      </c>
      <c r="X69">
        <v>86750</v>
      </c>
      <c r="Y69">
        <f>cleaneddata[[#This Row],[Unit Price]]-cleaneddata[[#This Row],[Discount]]</f>
        <v>2.0700000000000003</v>
      </c>
      <c r="Z69" t="str">
        <f>_xlfn.IFS(cleaneddata[[#This Row],[Region]]="Central","Chris",cleaneddata[[#This Row],[Region]]="East","Erin",cleaneddata[[#This Row],[Region]]="South","Sam",cleaneddata[[#This Row],[Region]]="West","William")</f>
        <v>Sam</v>
      </c>
    </row>
    <row r="70" spans="1:26" x14ac:dyDescent="0.25">
      <c r="A70">
        <v>1782</v>
      </c>
      <c r="B70" t="s">
        <v>246</v>
      </c>
      <c r="C70" t="s">
        <v>39</v>
      </c>
      <c r="D70">
        <v>0.03</v>
      </c>
      <c r="E70">
        <v>3.28</v>
      </c>
      <c r="F70">
        <v>3.97</v>
      </c>
      <c r="G70" t="s">
        <v>40</v>
      </c>
      <c r="H70" t="s">
        <v>73</v>
      </c>
      <c r="I70" t="s">
        <v>50</v>
      </c>
      <c r="J70" t="s">
        <v>51</v>
      </c>
      <c r="K70" t="s">
        <v>52</v>
      </c>
      <c r="L70" t="s">
        <v>247</v>
      </c>
      <c r="M70">
        <v>0.56000000000000005</v>
      </c>
      <c r="N70" t="s">
        <v>34</v>
      </c>
      <c r="O70" t="s">
        <v>61</v>
      </c>
      <c r="P70" t="s">
        <v>92</v>
      </c>
      <c r="Q70" t="s">
        <v>248</v>
      </c>
      <c r="R70">
        <v>92672</v>
      </c>
      <c r="S70" s="1">
        <v>42010</v>
      </c>
      <c r="T70" s="1">
        <v>42012</v>
      </c>
      <c r="U70">
        <v>-90.755600000000001</v>
      </c>
      <c r="V70">
        <v>7</v>
      </c>
      <c r="W70">
        <v>24.57</v>
      </c>
      <c r="X70">
        <v>89856</v>
      </c>
      <c r="Y70">
        <f>cleaneddata[[#This Row],[Unit Price]]-cleaneddata[[#This Row],[Discount]]</f>
        <v>3.25</v>
      </c>
      <c r="Z70" t="str">
        <f>_xlfn.IFS(cleaneddata[[#This Row],[Region]]="Central","Chris",cleaneddata[[#This Row],[Region]]="East","Erin",cleaneddata[[#This Row],[Region]]="South","Sam",cleaneddata[[#This Row],[Region]]="West","William")</f>
        <v>William</v>
      </c>
    </row>
    <row r="71" spans="1:26" x14ac:dyDescent="0.25">
      <c r="A71">
        <v>783</v>
      </c>
      <c r="B71" t="s">
        <v>249</v>
      </c>
      <c r="C71" t="s">
        <v>49</v>
      </c>
      <c r="D71">
        <v>0.02</v>
      </c>
      <c r="E71">
        <v>100.98</v>
      </c>
      <c r="F71">
        <v>35.840000000000003</v>
      </c>
      <c r="G71" t="s">
        <v>28</v>
      </c>
      <c r="H71" t="s">
        <v>29</v>
      </c>
      <c r="I71" t="s">
        <v>30</v>
      </c>
      <c r="J71" t="s">
        <v>119</v>
      </c>
      <c r="K71" t="s">
        <v>32</v>
      </c>
      <c r="L71" t="s">
        <v>120</v>
      </c>
      <c r="M71">
        <v>0.62</v>
      </c>
      <c r="N71" t="s">
        <v>34</v>
      </c>
      <c r="O71" t="s">
        <v>113</v>
      </c>
      <c r="P71" t="s">
        <v>250</v>
      </c>
      <c r="Q71" t="s">
        <v>251</v>
      </c>
      <c r="R71">
        <v>6010</v>
      </c>
      <c r="S71" s="1">
        <v>42010</v>
      </c>
      <c r="T71" s="1">
        <v>42010</v>
      </c>
      <c r="U71">
        <v>-134.91200000000001</v>
      </c>
      <c r="V71">
        <v>6</v>
      </c>
      <c r="W71">
        <v>614.99</v>
      </c>
      <c r="X71">
        <v>90961</v>
      </c>
      <c r="Y71">
        <f>cleaneddata[[#This Row],[Unit Price]]-cleaneddata[[#This Row],[Discount]]</f>
        <v>100.96000000000001</v>
      </c>
      <c r="Z71" t="str">
        <f>_xlfn.IFS(cleaneddata[[#This Row],[Region]]="Central","Chris",cleaneddata[[#This Row],[Region]]="East","Erin",cleaneddata[[#This Row],[Region]]="South","Sam",cleaneddata[[#This Row],[Region]]="West","William")</f>
        <v>Erin</v>
      </c>
    </row>
    <row r="72" spans="1:26" x14ac:dyDescent="0.25">
      <c r="A72">
        <v>1828</v>
      </c>
      <c r="B72" t="s">
        <v>252</v>
      </c>
      <c r="C72" t="s">
        <v>49</v>
      </c>
      <c r="D72">
        <v>0.05</v>
      </c>
      <c r="E72">
        <v>7.1</v>
      </c>
      <c r="F72">
        <v>6.05</v>
      </c>
      <c r="G72" t="s">
        <v>40</v>
      </c>
      <c r="H72" t="s">
        <v>96</v>
      </c>
      <c r="I72" t="s">
        <v>50</v>
      </c>
      <c r="J72" t="s">
        <v>74</v>
      </c>
      <c r="K72" t="s">
        <v>75</v>
      </c>
      <c r="L72" t="s">
        <v>253</v>
      </c>
      <c r="M72">
        <v>0.39</v>
      </c>
      <c r="N72" t="s">
        <v>34</v>
      </c>
      <c r="O72" t="s">
        <v>54</v>
      </c>
      <c r="P72" t="s">
        <v>215</v>
      </c>
      <c r="Q72" t="s">
        <v>254</v>
      </c>
      <c r="R72">
        <v>50613</v>
      </c>
      <c r="S72" s="1">
        <v>42010</v>
      </c>
      <c r="T72" s="1">
        <v>42010</v>
      </c>
      <c r="U72">
        <v>-101.246</v>
      </c>
      <c r="V72">
        <v>14</v>
      </c>
      <c r="W72">
        <v>100.99</v>
      </c>
      <c r="X72">
        <v>86960</v>
      </c>
      <c r="Y72">
        <f>cleaneddata[[#This Row],[Unit Price]]-cleaneddata[[#This Row],[Discount]]</f>
        <v>7.05</v>
      </c>
      <c r="Z72" t="str">
        <f>_xlfn.IFS(cleaneddata[[#This Row],[Region]]="Central","Chris",cleaneddata[[#This Row],[Region]]="East","Erin",cleaneddata[[#This Row],[Region]]="South","Sam",cleaneddata[[#This Row],[Region]]="West","William")</f>
        <v>Chris</v>
      </c>
    </row>
    <row r="73" spans="1:26" x14ac:dyDescent="0.25">
      <c r="A73">
        <v>1828</v>
      </c>
      <c r="B73" t="s">
        <v>252</v>
      </c>
      <c r="C73" t="s">
        <v>49</v>
      </c>
      <c r="D73">
        <v>0.04</v>
      </c>
      <c r="E73">
        <v>20.95</v>
      </c>
      <c r="F73">
        <v>4</v>
      </c>
      <c r="G73" t="s">
        <v>40</v>
      </c>
      <c r="H73" t="s">
        <v>96</v>
      </c>
      <c r="I73" t="s">
        <v>42</v>
      </c>
      <c r="J73" t="s">
        <v>43</v>
      </c>
      <c r="K73" t="s">
        <v>75</v>
      </c>
      <c r="L73" t="s">
        <v>255</v>
      </c>
      <c r="M73">
        <v>0.6</v>
      </c>
      <c r="N73" t="s">
        <v>34</v>
      </c>
      <c r="O73" t="s">
        <v>54</v>
      </c>
      <c r="P73" t="s">
        <v>215</v>
      </c>
      <c r="Q73" t="s">
        <v>254</v>
      </c>
      <c r="R73">
        <v>50613</v>
      </c>
      <c r="S73" s="1">
        <v>42010</v>
      </c>
      <c r="T73" s="1">
        <v>42015</v>
      </c>
      <c r="U73">
        <v>-1.88</v>
      </c>
      <c r="V73">
        <v>7</v>
      </c>
      <c r="W73">
        <v>142.06</v>
      </c>
      <c r="X73">
        <v>86960</v>
      </c>
      <c r="Y73">
        <f>cleaneddata[[#This Row],[Unit Price]]-cleaneddata[[#This Row],[Discount]]</f>
        <v>20.91</v>
      </c>
      <c r="Z73" t="str">
        <f>_xlfn.IFS(cleaneddata[[#This Row],[Region]]="Central","Chris",cleaneddata[[#This Row],[Region]]="East","Erin",cleaneddata[[#This Row],[Region]]="South","Sam",cleaneddata[[#This Row],[Region]]="West","William")</f>
        <v>Chris</v>
      </c>
    </row>
    <row r="74" spans="1:26" x14ac:dyDescent="0.25">
      <c r="A74">
        <v>1829</v>
      </c>
      <c r="B74" t="s">
        <v>256</v>
      </c>
      <c r="C74" t="s">
        <v>49</v>
      </c>
      <c r="D74">
        <v>0.05</v>
      </c>
      <c r="E74">
        <v>39.06</v>
      </c>
      <c r="F74">
        <v>10.55</v>
      </c>
      <c r="G74" t="s">
        <v>40</v>
      </c>
      <c r="H74" t="s">
        <v>96</v>
      </c>
      <c r="I74" t="s">
        <v>50</v>
      </c>
      <c r="J74" t="s">
        <v>74</v>
      </c>
      <c r="K74" t="s">
        <v>75</v>
      </c>
      <c r="L74" t="s">
        <v>257</v>
      </c>
      <c r="M74">
        <v>0.37</v>
      </c>
      <c r="N74" t="s">
        <v>34</v>
      </c>
      <c r="O74" t="s">
        <v>54</v>
      </c>
      <c r="P74" t="s">
        <v>215</v>
      </c>
      <c r="Q74" t="s">
        <v>258</v>
      </c>
      <c r="R74">
        <v>52402</v>
      </c>
      <c r="S74" s="1">
        <v>42010</v>
      </c>
      <c r="T74" s="1">
        <v>42017</v>
      </c>
      <c r="U74">
        <v>250.98060000000001</v>
      </c>
      <c r="V74">
        <v>9</v>
      </c>
      <c r="W74">
        <v>363.74</v>
      </c>
      <c r="X74">
        <v>86960</v>
      </c>
      <c r="Y74">
        <f>cleaneddata[[#This Row],[Unit Price]]-cleaneddata[[#This Row],[Discount]]</f>
        <v>39.010000000000005</v>
      </c>
      <c r="Z74" t="str">
        <f>_xlfn.IFS(cleaneddata[[#This Row],[Region]]="Central","Chris",cleaneddata[[#This Row],[Region]]="East","Erin",cleaneddata[[#This Row],[Region]]="South","Sam",cleaneddata[[#This Row],[Region]]="West","William")</f>
        <v>Chris</v>
      </c>
    </row>
    <row r="75" spans="1:26" x14ac:dyDescent="0.25">
      <c r="A75">
        <v>1829</v>
      </c>
      <c r="B75" t="s">
        <v>256</v>
      </c>
      <c r="C75" t="s">
        <v>49</v>
      </c>
      <c r="D75">
        <v>0.04</v>
      </c>
      <c r="E75">
        <v>3.52</v>
      </c>
      <c r="F75">
        <v>6.83</v>
      </c>
      <c r="G75" t="s">
        <v>40</v>
      </c>
      <c r="H75" t="s">
        <v>96</v>
      </c>
      <c r="I75" t="s">
        <v>50</v>
      </c>
      <c r="J75" t="s">
        <v>74</v>
      </c>
      <c r="K75" t="s">
        <v>75</v>
      </c>
      <c r="L75" t="s">
        <v>259</v>
      </c>
      <c r="M75">
        <v>0.38</v>
      </c>
      <c r="N75" t="s">
        <v>34</v>
      </c>
      <c r="O75" t="s">
        <v>54</v>
      </c>
      <c r="P75" t="s">
        <v>215</v>
      </c>
      <c r="Q75" t="s">
        <v>258</v>
      </c>
      <c r="R75">
        <v>52402</v>
      </c>
      <c r="S75" s="1">
        <v>42010</v>
      </c>
      <c r="T75" s="1">
        <v>42019</v>
      </c>
      <c r="U75">
        <v>-57.753</v>
      </c>
      <c r="V75">
        <v>4</v>
      </c>
      <c r="W75">
        <v>15.93</v>
      </c>
      <c r="X75">
        <v>86960</v>
      </c>
      <c r="Y75">
        <f>cleaneddata[[#This Row],[Unit Price]]-cleaneddata[[#This Row],[Discount]]</f>
        <v>3.48</v>
      </c>
      <c r="Z75" t="str">
        <f>_xlfn.IFS(cleaneddata[[#This Row],[Region]]="Central","Chris",cleaneddata[[#This Row],[Region]]="East","Erin",cleaneddata[[#This Row],[Region]]="South","Sam",cleaneddata[[#This Row],[Region]]="West","William")</f>
        <v>Chris</v>
      </c>
    </row>
    <row r="76" spans="1:26" x14ac:dyDescent="0.25">
      <c r="A76">
        <v>1829</v>
      </c>
      <c r="B76" t="s">
        <v>256</v>
      </c>
      <c r="C76" t="s">
        <v>49</v>
      </c>
      <c r="D76">
        <v>0.02</v>
      </c>
      <c r="E76">
        <v>15.51</v>
      </c>
      <c r="F76">
        <v>17.78</v>
      </c>
      <c r="G76" t="s">
        <v>40</v>
      </c>
      <c r="H76" t="s">
        <v>96</v>
      </c>
      <c r="I76" t="s">
        <v>50</v>
      </c>
      <c r="J76" t="s">
        <v>80</v>
      </c>
      <c r="K76" t="s">
        <v>75</v>
      </c>
      <c r="L76" t="s">
        <v>260</v>
      </c>
      <c r="M76">
        <v>0.59</v>
      </c>
      <c r="N76" t="s">
        <v>34</v>
      </c>
      <c r="O76" t="s">
        <v>54</v>
      </c>
      <c r="P76" t="s">
        <v>215</v>
      </c>
      <c r="Q76" t="s">
        <v>258</v>
      </c>
      <c r="R76">
        <v>52402</v>
      </c>
      <c r="S76" s="1">
        <v>42010</v>
      </c>
      <c r="T76" s="1">
        <v>42017</v>
      </c>
      <c r="U76">
        <v>-47.97</v>
      </c>
      <c r="V76">
        <v>1</v>
      </c>
      <c r="W76">
        <v>21.28</v>
      </c>
      <c r="X76">
        <v>86960</v>
      </c>
      <c r="Y76">
        <f>cleaneddata[[#This Row],[Unit Price]]-cleaneddata[[#This Row],[Discount]]</f>
        <v>15.49</v>
      </c>
      <c r="Z76" t="str">
        <f>_xlfn.IFS(cleaneddata[[#This Row],[Region]]="Central","Chris",cleaneddata[[#This Row],[Region]]="East","Erin",cleaneddata[[#This Row],[Region]]="South","Sam",cleaneddata[[#This Row],[Region]]="West","William")</f>
        <v>Chris</v>
      </c>
    </row>
    <row r="77" spans="1:26" x14ac:dyDescent="0.25">
      <c r="A77">
        <v>2146</v>
      </c>
      <c r="B77" t="s">
        <v>261</v>
      </c>
      <c r="C77" t="s">
        <v>49</v>
      </c>
      <c r="D77">
        <v>0.05</v>
      </c>
      <c r="E77">
        <v>20.34</v>
      </c>
      <c r="F77">
        <v>35</v>
      </c>
      <c r="G77" t="s">
        <v>40</v>
      </c>
      <c r="H77" t="s">
        <v>96</v>
      </c>
      <c r="I77" t="s">
        <v>50</v>
      </c>
      <c r="J77" t="s">
        <v>80</v>
      </c>
      <c r="K77" t="s">
        <v>66</v>
      </c>
      <c r="L77" t="s">
        <v>262</v>
      </c>
      <c r="M77">
        <v>0.84</v>
      </c>
      <c r="N77" t="s">
        <v>34</v>
      </c>
      <c r="O77" t="s">
        <v>35</v>
      </c>
      <c r="P77" t="s">
        <v>244</v>
      </c>
      <c r="Q77" t="s">
        <v>263</v>
      </c>
      <c r="R77">
        <v>20151</v>
      </c>
      <c r="S77" s="1">
        <v>42010</v>
      </c>
      <c r="T77" s="1">
        <v>42014</v>
      </c>
      <c r="U77">
        <v>52.776000000000003</v>
      </c>
      <c r="V77">
        <v>2</v>
      </c>
      <c r="W77">
        <v>53.02</v>
      </c>
      <c r="X77">
        <v>87071</v>
      </c>
      <c r="Y77">
        <f>cleaneddata[[#This Row],[Unit Price]]-cleaneddata[[#This Row],[Discount]]</f>
        <v>20.29</v>
      </c>
      <c r="Z77" t="str">
        <f>_xlfn.IFS(cleaneddata[[#This Row],[Region]]="Central","Chris",cleaneddata[[#This Row],[Region]]="East","Erin",cleaneddata[[#This Row],[Region]]="South","Sam",cleaneddata[[#This Row],[Region]]="West","William")</f>
        <v>Sam</v>
      </c>
    </row>
    <row r="78" spans="1:26" x14ac:dyDescent="0.25">
      <c r="A78">
        <v>211</v>
      </c>
      <c r="B78" t="s">
        <v>264</v>
      </c>
      <c r="C78" t="s">
        <v>118</v>
      </c>
      <c r="D78">
        <v>0.01</v>
      </c>
      <c r="E78">
        <v>10.06</v>
      </c>
      <c r="F78">
        <v>2.06</v>
      </c>
      <c r="G78" t="s">
        <v>40</v>
      </c>
      <c r="H78" t="s">
        <v>41</v>
      </c>
      <c r="I78" t="s">
        <v>50</v>
      </c>
      <c r="J78" t="s">
        <v>90</v>
      </c>
      <c r="K78" t="s">
        <v>52</v>
      </c>
      <c r="L78" t="s">
        <v>175</v>
      </c>
      <c r="M78">
        <v>0.39</v>
      </c>
      <c r="N78" t="s">
        <v>34</v>
      </c>
      <c r="O78" t="s">
        <v>113</v>
      </c>
      <c r="P78" t="s">
        <v>114</v>
      </c>
      <c r="Q78" t="s">
        <v>265</v>
      </c>
      <c r="R78">
        <v>13501</v>
      </c>
      <c r="S78" s="1">
        <v>42010</v>
      </c>
      <c r="T78" s="1">
        <v>42012</v>
      </c>
      <c r="U78">
        <v>7.59</v>
      </c>
      <c r="V78">
        <v>2</v>
      </c>
      <c r="W78">
        <v>21.2</v>
      </c>
      <c r="X78">
        <v>85964</v>
      </c>
      <c r="Y78">
        <f>cleaneddata[[#This Row],[Unit Price]]-cleaneddata[[#This Row],[Discount]]</f>
        <v>10.050000000000001</v>
      </c>
      <c r="Z78" t="str">
        <f>_xlfn.IFS(cleaneddata[[#This Row],[Region]]="Central","Chris",cleaneddata[[#This Row],[Region]]="East","Erin",cleaneddata[[#This Row],[Region]]="South","Sam",cleaneddata[[#This Row],[Region]]="West","William")</f>
        <v>Erin</v>
      </c>
    </row>
    <row r="79" spans="1:26" x14ac:dyDescent="0.25">
      <c r="A79">
        <v>211</v>
      </c>
      <c r="B79" t="s">
        <v>264</v>
      </c>
      <c r="C79" t="s">
        <v>118</v>
      </c>
      <c r="D79">
        <v>0</v>
      </c>
      <c r="E79">
        <v>65.989999999999995</v>
      </c>
      <c r="F79">
        <v>5.92</v>
      </c>
      <c r="G79" t="s">
        <v>40</v>
      </c>
      <c r="H79" t="s">
        <v>41</v>
      </c>
      <c r="I79" t="s">
        <v>42</v>
      </c>
      <c r="J79" t="s">
        <v>137</v>
      </c>
      <c r="K79" t="s">
        <v>75</v>
      </c>
      <c r="L79" t="s">
        <v>266</v>
      </c>
      <c r="M79">
        <v>0.55000000000000004</v>
      </c>
      <c r="N79" t="s">
        <v>34</v>
      </c>
      <c r="O79" t="s">
        <v>113</v>
      </c>
      <c r="P79" t="s">
        <v>114</v>
      </c>
      <c r="Q79" t="s">
        <v>265</v>
      </c>
      <c r="R79">
        <v>13501</v>
      </c>
      <c r="S79" s="1">
        <v>42010</v>
      </c>
      <c r="T79" s="1">
        <v>42012</v>
      </c>
      <c r="U79">
        <v>-107.98699999999999</v>
      </c>
      <c r="V79">
        <v>3</v>
      </c>
      <c r="W79">
        <v>173.32</v>
      </c>
      <c r="X79">
        <v>85964</v>
      </c>
      <c r="Y79">
        <f>cleaneddata[[#This Row],[Unit Price]]-cleaneddata[[#This Row],[Discount]]</f>
        <v>65.989999999999995</v>
      </c>
      <c r="Z79" t="str">
        <f>_xlfn.IFS(cleaneddata[[#This Row],[Region]]="Central","Chris",cleaneddata[[#This Row],[Region]]="East","Erin",cleaneddata[[#This Row],[Region]]="South","Sam",cleaneddata[[#This Row],[Region]]="West","William")</f>
        <v>Erin</v>
      </c>
    </row>
    <row r="80" spans="1:26" x14ac:dyDescent="0.25">
      <c r="A80">
        <v>3347</v>
      </c>
      <c r="B80" t="s">
        <v>267</v>
      </c>
      <c r="C80" t="s">
        <v>118</v>
      </c>
      <c r="D80">
        <v>7.0000000000000007E-2</v>
      </c>
      <c r="E80">
        <v>7.68</v>
      </c>
      <c r="F80">
        <v>6.16</v>
      </c>
      <c r="G80" t="s">
        <v>89</v>
      </c>
      <c r="H80" t="s">
        <v>41</v>
      </c>
      <c r="I80" t="s">
        <v>50</v>
      </c>
      <c r="J80" t="s">
        <v>74</v>
      </c>
      <c r="K80" t="s">
        <v>75</v>
      </c>
      <c r="L80" t="s">
        <v>268</v>
      </c>
      <c r="M80">
        <v>0.35</v>
      </c>
      <c r="N80" t="s">
        <v>34</v>
      </c>
      <c r="O80" t="s">
        <v>35</v>
      </c>
      <c r="P80" t="s">
        <v>125</v>
      </c>
      <c r="Q80" t="s">
        <v>269</v>
      </c>
      <c r="R80">
        <v>33411</v>
      </c>
      <c r="S80" s="1">
        <v>42010</v>
      </c>
      <c r="T80" s="1">
        <v>42012</v>
      </c>
      <c r="U80">
        <v>125.9982</v>
      </c>
      <c r="V80">
        <v>1</v>
      </c>
      <c r="W80">
        <v>22.13</v>
      </c>
      <c r="X80">
        <v>89355</v>
      </c>
      <c r="Y80">
        <f>cleaneddata[[#This Row],[Unit Price]]-cleaneddata[[#This Row],[Discount]]</f>
        <v>7.6099999999999994</v>
      </c>
      <c r="Z80" t="str">
        <f>_xlfn.IFS(cleaneddata[[#This Row],[Region]]="Central","Chris",cleaneddata[[#This Row],[Region]]="East","Erin",cleaneddata[[#This Row],[Region]]="South","Sam",cleaneddata[[#This Row],[Region]]="West","William")</f>
        <v>Sam</v>
      </c>
    </row>
    <row r="81" spans="1:26" x14ac:dyDescent="0.25">
      <c r="A81">
        <v>3347</v>
      </c>
      <c r="B81" t="s">
        <v>267</v>
      </c>
      <c r="C81" t="s">
        <v>118</v>
      </c>
      <c r="D81">
        <v>0.05</v>
      </c>
      <c r="E81">
        <v>6.64</v>
      </c>
      <c r="F81">
        <v>4.95</v>
      </c>
      <c r="G81" t="s">
        <v>89</v>
      </c>
      <c r="H81" t="s">
        <v>41</v>
      </c>
      <c r="I81" t="s">
        <v>30</v>
      </c>
      <c r="J81" t="s">
        <v>128</v>
      </c>
      <c r="K81" t="s">
        <v>44</v>
      </c>
      <c r="L81" t="s">
        <v>270</v>
      </c>
      <c r="M81">
        <v>0.37</v>
      </c>
      <c r="N81" t="s">
        <v>34</v>
      </c>
      <c r="O81" t="s">
        <v>35</v>
      </c>
      <c r="P81" t="s">
        <v>125</v>
      </c>
      <c r="Q81" t="s">
        <v>269</v>
      </c>
      <c r="R81">
        <v>33411</v>
      </c>
      <c r="S81" s="1">
        <v>42010</v>
      </c>
      <c r="T81" s="1">
        <v>42012</v>
      </c>
      <c r="U81">
        <v>-92.929199999999994</v>
      </c>
      <c r="V81">
        <v>5</v>
      </c>
      <c r="W81">
        <v>34.17</v>
      </c>
      <c r="X81">
        <v>89355</v>
      </c>
      <c r="Y81">
        <f>cleaneddata[[#This Row],[Unit Price]]-cleaneddata[[#This Row],[Discount]]</f>
        <v>6.59</v>
      </c>
      <c r="Z81" t="str">
        <f>_xlfn.IFS(cleaneddata[[#This Row],[Region]]="Central","Chris",cleaneddata[[#This Row],[Region]]="East","Erin",cleaneddata[[#This Row],[Region]]="South","Sam",cleaneddata[[#This Row],[Region]]="West","William")</f>
        <v>Sam</v>
      </c>
    </row>
    <row r="82" spans="1:26" x14ac:dyDescent="0.25">
      <c r="A82">
        <v>799</v>
      </c>
      <c r="B82" t="s">
        <v>271</v>
      </c>
      <c r="C82" t="s">
        <v>72</v>
      </c>
      <c r="D82">
        <v>0.01</v>
      </c>
      <c r="E82">
        <v>150.97999999999999</v>
      </c>
      <c r="F82">
        <v>30</v>
      </c>
      <c r="G82" t="s">
        <v>28</v>
      </c>
      <c r="H82" t="s">
        <v>41</v>
      </c>
      <c r="I82" t="s">
        <v>30</v>
      </c>
      <c r="J82" t="s">
        <v>111</v>
      </c>
      <c r="K82" t="s">
        <v>59</v>
      </c>
      <c r="L82" t="s">
        <v>272</v>
      </c>
      <c r="M82">
        <v>0.74</v>
      </c>
      <c r="N82" t="s">
        <v>34</v>
      </c>
      <c r="O82" t="s">
        <v>35</v>
      </c>
      <c r="P82" t="s">
        <v>273</v>
      </c>
      <c r="Q82" t="s">
        <v>274</v>
      </c>
      <c r="R82">
        <v>29915</v>
      </c>
      <c r="S82" s="1">
        <v>42010</v>
      </c>
      <c r="T82" s="1">
        <v>42012</v>
      </c>
      <c r="U82">
        <v>131.38200000000001</v>
      </c>
      <c r="V82">
        <v>6</v>
      </c>
      <c r="W82">
        <v>958.46</v>
      </c>
      <c r="X82">
        <v>89909</v>
      </c>
      <c r="Y82">
        <f>cleaneddata[[#This Row],[Unit Price]]-cleaneddata[[#This Row],[Discount]]</f>
        <v>150.97</v>
      </c>
      <c r="Z82" t="str">
        <f>_xlfn.IFS(cleaneddata[[#This Row],[Region]]="Central","Chris",cleaneddata[[#This Row],[Region]]="East","Erin",cleaneddata[[#This Row],[Region]]="South","Sam",cleaneddata[[#This Row],[Region]]="West","William")</f>
        <v>Sam</v>
      </c>
    </row>
    <row r="83" spans="1:26" x14ac:dyDescent="0.25">
      <c r="A83">
        <v>799</v>
      </c>
      <c r="B83" t="s">
        <v>271</v>
      </c>
      <c r="C83" t="s">
        <v>72</v>
      </c>
      <c r="D83">
        <v>0.01</v>
      </c>
      <c r="E83">
        <v>28.28</v>
      </c>
      <c r="F83">
        <v>13.99</v>
      </c>
      <c r="G83" t="s">
        <v>89</v>
      </c>
      <c r="H83" t="s">
        <v>41</v>
      </c>
      <c r="I83" t="s">
        <v>50</v>
      </c>
      <c r="J83" t="s">
        <v>80</v>
      </c>
      <c r="K83" t="s">
        <v>146</v>
      </c>
      <c r="L83" t="s">
        <v>275</v>
      </c>
      <c r="M83">
        <v>0.57999999999999996</v>
      </c>
      <c r="N83" t="s">
        <v>34</v>
      </c>
      <c r="O83" t="s">
        <v>35</v>
      </c>
      <c r="P83" t="s">
        <v>273</v>
      </c>
      <c r="Q83" t="s">
        <v>274</v>
      </c>
      <c r="R83">
        <v>29915</v>
      </c>
      <c r="S83" s="1">
        <v>42010</v>
      </c>
      <c r="T83" s="1">
        <v>42012</v>
      </c>
      <c r="U83">
        <v>-89.292000000000002</v>
      </c>
      <c r="V83">
        <v>12</v>
      </c>
      <c r="W83">
        <v>368.84</v>
      </c>
      <c r="X83">
        <v>89909</v>
      </c>
      <c r="Y83">
        <f>cleaneddata[[#This Row],[Unit Price]]-cleaneddata[[#This Row],[Discount]]</f>
        <v>28.27</v>
      </c>
      <c r="Z83" t="str">
        <f>_xlfn.IFS(cleaneddata[[#This Row],[Region]]="Central","Chris",cleaneddata[[#This Row],[Region]]="East","Erin",cleaneddata[[#This Row],[Region]]="South","Sam",cleaneddata[[#This Row],[Region]]="West","William")</f>
        <v>Sam</v>
      </c>
    </row>
    <row r="84" spans="1:26" x14ac:dyDescent="0.25">
      <c r="A84">
        <v>799</v>
      </c>
      <c r="B84" t="s">
        <v>271</v>
      </c>
      <c r="C84" t="s">
        <v>72</v>
      </c>
      <c r="D84">
        <v>0.03</v>
      </c>
      <c r="E84">
        <v>35.99</v>
      </c>
      <c r="F84">
        <v>1.1000000000000001</v>
      </c>
      <c r="G84" t="s">
        <v>40</v>
      </c>
      <c r="H84" t="s">
        <v>41</v>
      </c>
      <c r="I84" t="s">
        <v>42</v>
      </c>
      <c r="J84" t="s">
        <v>137</v>
      </c>
      <c r="K84" t="s">
        <v>75</v>
      </c>
      <c r="L84" t="s">
        <v>276</v>
      </c>
      <c r="M84">
        <v>0.55000000000000004</v>
      </c>
      <c r="N84" t="s">
        <v>34</v>
      </c>
      <c r="O84" t="s">
        <v>35</v>
      </c>
      <c r="P84" t="s">
        <v>273</v>
      </c>
      <c r="Q84" t="s">
        <v>274</v>
      </c>
      <c r="R84">
        <v>29915</v>
      </c>
      <c r="S84" s="1">
        <v>42010</v>
      </c>
      <c r="T84" s="1">
        <v>42011</v>
      </c>
      <c r="U84">
        <v>-211.036</v>
      </c>
      <c r="V84">
        <v>1</v>
      </c>
      <c r="W84">
        <v>30.86</v>
      </c>
      <c r="X84">
        <v>89909</v>
      </c>
      <c r="Y84">
        <f>cleaneddata[[#This Row],[Unit Price]]-cleaneddata[[#This Row],[Discount]]</f>
        <v>35.96</v>
      </c>
      <c r="Z84" t="str">
        <f>_xlfn.IFS(cleaneddata[[#This Row],[Region]]="Central","Chris",cleaneddata[[#This Row],[Region]]="East","Erin",cleaneddata[[#This Row],[Region]]="South","Sam",cleaneddata[[#This Row],[Region]]="West","William")</f>
        <v>Sam</v>
      </c>
    </row>
    <row r="85" spans="1:26" x14ac:dyDescent="0.25">
      <c r="A85">
        <v>1950</v>
      </c>
      <c r="B85" t="s">
        <v>277</v>
      </c>
      <c r="C85" t="s">
        <v>72</v>
      </c>
      <c r="D85">
        <v>0.01</v>
      </c>
      <c r="E85">
        <v>6.68</v>
      </c>
      <c r="F85">
        <v>4.91</v>
      </c>
      <c r="G85" t="s">
        <v>40</v>
      </c>
      <c r="H85" t="s">
        <v>29</v>
      </c>
      <c r="I85" t="s">
        <v>50</v>
      </c>
      <c r="J85" t="s">
        <v>90</v>
      </c>
      <c r="K85" t="s">
        <v>75</v>
      </c>
      <c r="L85" t="s">
        <v>278</v>
      </c>
      <c r="M85">
        <v>0.37</v>
      </c>
      <c r="N85" t="s">
        <v>34</v>
      </c>
      <c r="O85" t="s">
        <v>61</v>
      </c>
      <c r="P85" t="s">
        <v>279</v>
      </c>
      <c r="Q85" t="s">
        <v>280</v>
      </c>
      <c r="R85">
        <v>59750</v>
      </c>
      <c r="S85" s="1">
        <v>42010</v>
      </c>
      <c r="T85" s="1">
        <v>42012</v>
      </c>
      <c r="U85">
        <v>-15.48</v>
      </c>
      <c r="V85">
        <v>7</v>
      </c>
      <c r="W85">
        <v>51.03</v>
      </c>
      <c r="X85">
        <v>90414</v>
      </c>
      <c r="Y85">
        <f>cleaneddata[[#This Row],[Unit Price]]-cleaneddata[[#This Row],[Discount]]</f>
        <v>6.67</v>
      </c>
      <c r="Z85" t="str">
        <f>_xlfn.IFS(cleaneddata[[#This Row],[Region]]="Central","Chris",cleaneddata[[#This Row],[Region]]="East","Erin",cleaneddata[[#This Row],[Region]]="South","Sam",cleaneddata[[#This Row],[Region]]="West","William")</f>
        <v>William</v>
      </c>
    </row>
    <row r="86" spans="1:26" x14ac:dyDescent="0.25">
      <c r="A86">
        <v>2290</v>
      </c>
      <c r="B86" t="s">
        <v>281</v>
      </c>
      <c r="C86" t="s">
        <v>72</v>
      </c>
      <c r="D86">
        <v>0</v>
      </c>
      <c r="E86">
        <v>42.98</v>
      </c>
      <c r="F86">
        <v>4.62</v>
      </c>
      <c r="G86" t="s">
        <v>40</v>
      </c>
      <c r="H86" t="s">
        <v>73</v>
      </c>
      <c r="I86" t="s">
        <v>50</v>
      </c>
      <c r="J86" t="s">
        <v>97</v>
      </c>
      <c r="K86" t="s">
        <v>75</v>
      </c>
      <c r="L86" t="s">
        <v>282</v>
      </c>
      <c r="M86">
        <v>0.56000000000000005</v>
      </c>
      <c r="N86" t="s">
        <v>34</v>
      </c>
      <c r="O86" t="s">
        <v>54</v>
      </c>
      <c r="P86" t="s">
        <v>86</v>
      </c>
      <c r="Q86" t="s">
        <v>283</v>
      </c>
      <c r="R86">
        <v>55433</v>
      </c>
      <c r="S86" s="1">
        <v>42010</v>
      </c>
      <c r="T86" s="1">
        <v>42012</v>
      </c>
      <c r="U86">
        <v>385.30290000000002</v>
      </c>
      <c r="V86">
        <v>12</v>
      </c>
      <c r="W86">
        <v>558.41</v>
      </c>
      <c r="X86">
        <v>88163</v>
      </c>
      <c r="Y86">
        <f>cleaneddata[[#This Row],[Unit Price]]-cleaneddata[[#This Row],[Discount]]</f>
        <v>42.98</v>
      </c>
      <c r="Z86" t="str">
        <f>_xlfn.IFS(cleaneddata[[#This Row],[Region]]="Central","Chris",cleaneddata[[#This Row],[Region]]="East","Erin",cleaneddata[[#This Row],[Region]]="South","Sam",cleaneddata[[#This Row],[Region]]="West","William")</f>
        <v>Chris</v>
      </c>
    </row>
    <row r="87" spans="1:26" x14ac:dyDescent="0.25">
      <c r="A87">
        <v>2290</v>
      </c>
      <c r="B87" t="s">
        <v>281</v>
      </c>
      <c r="C87" t="s">
        <v>72</v>
      </c>
      <c r="D87">
        <v>0.03</v>
      </c>
      <c r="E87">
        <v>21.78</v>
      </c>
      <c r="F87">
        <v>5.94</v>
      </c>
      <c r="G87" t="s">
        <v>40</v>
      </c>
      <c r="H87" t="s">
        <v>73</v>
      </c>
      <c r="I87" t="s">
        <v>50</v>
      </c>
      <c r="J87" t="s">
        <v>97</v>
      </c>
      <c r="K87" t="s">
        <v>146</v>
      </c>
      <c r="L87" t="s">
        <v>284</v>
      </c>
      <c r="M87">
        <v>0.5</v>
      </c>
      <c r="N87" t="s">
        <v>34</v>
      </c>
      <c r="O87" t="s">
        <v>54</v>
      </c>
      <c r="P87" t="s">
        <v>86</v>
      </c>
      <c r="Q87" t="s">
        <v>283</v>
      </c>
      <c r="R87">
        <v>55433</v>
      </c>
      <c r="S87" s="1">
        <v>42010</v>
      </c>
      <c r="T87" s="1">
        <v>42012</v>
      </c>
      <c r="U87">
        <v>187.2</v>
      </c>
      <c r="V87">
        <v>13</v>
      </c>
      <c r="W87">
        <v>290.22000000000003</v>
      </c>
      <c r="X87">
        <v>88163</v>
      </c>
      <c r="Y87">
        <f>cleaneddata[[#This Row],[Unit Price]]-cleaneddata[[#This Row],[Discount]]</f>
        <v>21.75</v>
      </c>
      <c r="Z87" t="str">
        <f>_xlfn.IFS(cleaneddata[[#This Row],[Region]]="Central","Chris",cleaneddata[[#This Row],[Region]]="East","Erin",cleaneddata[[#This Row],[Region]]="South","Sam",cleaneddata[[#This Row],[Region]]="West","William")</f>
        <v>Chris</v>
      </c>
    </row>
    <row r="88" spans="1:26" x14ac:dyDescent="0.25">
      <c r="A88">
        <v>3285</v>
      </c>
      <c r="B88" t="s">
        <v>285</v>
      </c>
      <c r="C88" t="s">
        <v>72</v>
      </c>
      <c r="D88">
        <v>0.06</v>
      </c>
      <c r="E88">
        <v>1.7</v>
      </c>
      <c r="F88">
        <v>1.99</v>
      </c>
      <c r="G88" t="s">
        <v>40</v>
      </c>
      <c r="H88" t="s">
        <v>41</v>
      </c>
      <c r="I88" t="s">
        <v>42</v>
      </c>
      <c r="J88" t="s">
        <v>43</v>
      </c>
      <c r="K88" t="s">
        <v>44</v>
      </c>
      <c r="L88" t="s">
        <v>286</v>
      </c>
      <c r="M88">
        <v>0.51</v>
      </c>
      <c r="N88" t="s">
        <v>34</v>
      </c>
      <c r="O88" t="s">
        <v>35</v>
      </c>
      <c r="P88" t="s">
        <v>244</v>
      </c>
      <c r="Q88" t="s">
        <v>287</v>
      </c>
      <c r="R88">
        <v>20170</v>
      </c>
      <c r="S88" s="1">
        <v>42010</v>
      </c>
      <c r="T88" s="1">
        <v>42011</v>
      </c>
      <c r="U88">
        <v>80.071200000000005</v>
      </c>
      <c r="V88">
        <v>7</v>
      </c>
      <c r="W88">
        <v>12.15</v>
      </c>
      <c r="X88">
        <v>90750</v>
      </c>
      <c r="Y88">
        <f>cleaneddata[[#This Row],[Unit Price]]-cleaneddata[[#This Row],[Discount]]</f>
        <v>1.64</v>
      </c>
      <c r="Z88" t="str">
        <f>_xlfn.IFS(cleaneddata[[#This Row],[Region]]="Central","Chris",cleaneddata[[#This Row],[Region]]="East","Erin",cleaneddata[[#This Row],[Region]]="South","Sam",cleaneddata[[#This Row],[Region]]="West","William")</f>
        <v>Sam</v>
      </c>
    </row>
    <row r="89" spans="1:26" x14ac:dyDescent="0.25">
      <c r="A89">
        <v>3285</v>
      </c>
      <c r="B89" t="s">
        <v>285</v>
      </c>
      <c r="C89" t="s">
        <v>72</v>
      </c>
      <c r="D89">
        <v>0.01</v>
      </c>
      <c r="E89">
        <v>30.98</v>
      </c>
      <c r="F89">
        <v>5.09</v>
      </c>
      <c r="G89" t="s">
        <v>40</v>
      </c>
      <c r="H89" t="s">
        <v>41</v>
      </c>
      <c r="I89" t="s">
        <v>50</v>
      </c>
      <c r="J89" t="s">
        <v>90</v>
      </c>
      <c r="K89" t="s">
        <v>75</v>
      </c>
      <c r="L89" t="s">
        <v>288</v>
      </c>
      <c r="M89">
        <v>0.4</v>
      </c>
      <c r="N89" t="s">
        <v>34</v>
      </c>
      <c r="O89" t="s">
        <v>35</v>
      </c>
      <c r="P89" t="s">
        <v>244</v>
      </c>
      <c r="Q89" t="s">
        <v>287</v>
      </c>
      <c r="R89">
        <v>20170</v>
      </c>
      <c r="S89" s="1">
        <v>42010</v>
      </c>
      <c r="T89" s="1">
        <v>42012</v>
      </c>
      <c r="U89">
        <v>896.40599999999995</v>
      </c>
      <c r="V89">
        <v>9</v>
      </c>
      <c r="W89">
        <v>288.42</v>
      </c>
      <c r="X89">
        <v>90750</v>
      </c>
      <c r="Y89">
        <f>cleaneddata[[#This Row],[Unit Price]]-cleaneddata[[#This Row],[Discount]]</f>
        <v>30.97</v>
      </c>
      <c r="Z89" t="str">
        <f>_xlfn.IFS(cleaneddata[[#This Row],[Region]]="Central","Chris",cleaneddata[[#This Row],[Region]]="East","Erin",cleaneddata[[#This Row],[Region]]="South","Sam",cleaneddata[[#This Row],[Region]]="West","William")</f>
        <v>Sam</v>
      </c>
    </row>
    <row r="90" spans="1:26" x14ac:dyDescent="0.25">
      <c r="A90">
        <v>619</v>
      </c>
      <c r="B90" t="s">
        <v>289</v>
      </c>
      <c r="C90" t="s">
        <v>27</v>
      </c>
      <c r="D90">
        <v>0.03</v>
      </c>
      <c r="E90">
        <v>14.2</v>
      </c>
      <c r="F90">
        <v>5.3</v>
      </c>
      <c r="G90" t="s">
        <v>40</v>
      </c>
      <c r="H90" t="s">
        <v>41</v>
      </c>
      <c r="I90" t="s">
        <v>30</v>
      </c>
      <c r="J90" t="s">
        <v>128</v>
      </c>
      <c r="K90" t="s">
        <v>52</v>
      </c>
      <c r="L90" t="s">
        <v>290</v>
      </c>
      <c r="M90">
        <v>0.46</v>
      </c>
      <c r="N90" t="s">
        <v>34</v>
      </c>
      <c r="O90" t="s">
        <v>54</v>
      </c>
      <c r="P90" t="s">
        <v>291</v>
      </c>
      <c r="Q90" t="s">
        <v>292</v>
      </c>
      <c r="R90">
        <v>48195</v>
      </c>
      <c r="S90" s="1">
        <v>42011</v>
      </c>
      <c r="T90" s="1">
        <v>42012</v>
      </c>
      <c r="U90">
        <v>107.02</v>
      </c>
      <c r="V90">
        <v>14</v>
      </c>
      <c r="W90">
        <v>205.98</v>
      </c>
      <c r="X90">
        <v>88196</v>
      </c>
      <c r="Y90">
        <f>cleaneddata[[#This Row],[Unit Price]]-cleaneddata[[#This Row],[Discount]]</f>
        <v>14.17</v>
      </c>
      <c r="Z90" t="str">
        <f>_xlfn.IFS(cleaneddata[[#This Row],[Region]]="Central","Chris",cleaneddata[[#This Row],[Region]]="East","Erin",cleaneddata[[#This Row],[Region]]="South","Sam",cleaneddata[[#This Row],[Region]]="West","William")</f>
        <v>Chris</v>
      </c>
    </row>
    <row r="91" spans="1:26" x14ac:dyDescent="0.25">
      <c r="A91">
        <v>3</v>
      </c>
      <c r="B91" t="s">
        <v>293</v>
      </c>
      <c r="C91" t="s">
        <v>39</v>
      </c>
      <c r="D91">
        <v>0.01</v>
      </c>
      <c r="E91">
        <v>2.84</v>
      </c>
      <c r="F91">
        <v>0.93</v>
      </c>
      <c r="G91" t="s">
        <v>89</v>
      </c>
      <c r="H91" t="s">
        <v>96</v>
      </c>
      <c r="I91" t="s">
        <v>50</v>
      </c>
      <c r="J91" t="s">
        <v>51</v>
      </c>
      <c r="K91" t="s">
        <v>52</v>
      </c>
      <c r="L91" t="s">
        <v>294</v>
      </c>
      <c r="M91">
        <v>0.54</v>
      </c>
      <c r="N91" t="s">
        <v>34</v>
      </c>
      <c r="O91" t="s">
        <v>61</v>
      </c>
      <c r="P91" t="s">
        <v>68</v>
      </c>
      <c r="Q91" t="s">
        <v>295</v>
      </c>
      <c r="R91">
        <v>98221</v>
      </c>
      <c r="S91" s="1">
        <v>42011</v>
      </c>
      <c r="T91" s="1">
        <v>42012</v>
      </c>
      <c r="U91">
        <v>4.5599999999999996</v>
      </c>
      <c r="V91">
        <v>4</v>
      </c>
      <c r="W91">
        <v>13.01</v>
      </c>
      <c r="X91">
        <v>88522</v>
      </c>
      <c r="Y91">
        <f>cleaneddata[[#This Row],[Unit Price]]-cleaneddata[[#This Row],[Discount]]</f>
        <v>2.83</v>
      </c>
      <c r="Z91" t="str">
        <f>_xlfn.IFS(cleaneddata[[#This Row],[Region]]="Central","Chris",cleaneddata[[#This Row],[Region]]="East","Erin",cleaneddata[[#This Row],[Region]]="South","Sam",cleaneddata[[#This Row],[Region]]="West","William")</f>
        <v>William</v>
      </c>
    </row>
    <row r="92" spans="1:26" x14ac:dyDescent="0.25">
      <c r="A92">
        <v>651</v>
      </c>
      <c r="B92" t="s">
        <v>296</v>
      </c>
      <c r="C92" t="s">
        <v>39</v>
      </c>
      <c r="D92">
        <v>0.08</v>
      </c>
      <c r="E92">
        <v>15.99</v>
      </c>
      <c r="F92">
        <v>13.18</v>
      </c>
      <c r="G92" t="s">
        <v>40</v>
      </c>
      <c r="H92" t="s">
        <v>41</v>
      </c>
      <c r="I92" t="s">
        <v>50</v>
      </c>
      <c r="J92" t="s">
        <v>74</v>
      </c>
      <c r="K92" t="s">
        <v>75</v>
      </c>
      <c r="L92" t="s">
        <v>297</v>
      </c>
      <c r="M92">
        <v>0.37</v>
      </c>
      <c r="N92" t="s">
        <v>34</v>
      </c>
      <c r="O92" t="s">
        <v>61</v>
      </c>
      <c r="P92" t="s">
        <v>298</v>
      </c>
      <c r="Q92" t="s">
        <v>299</v>
      </c>
      <c r="R92">
        <v>89115</v>
      </c>
      <c r="S92" s="1">
        <v>42011</v>
      </c>
      <c r="T92" s="1">
        <v>42012</v>
      </c>
      <c r="U92">
        <v>-246.92616000000001</v>
      </c>
      <c r="V92">
        <v>12</v>
      </c>
      <c r="W92">
        <v>192.33</v>
      </c>
      <c r="X92">
        <v>91575</v>
      </c>
      <c r="Y92">
        <f>cleaneddata[[#This Row],[Unit Price]]-cleaneddata[[#This Row],[Discount]]</f>
        <v>15.91</v>
      </c>
      <c r="Z92" t="str">
        <f>_xlfn.IFS(cleaneddata[[#This Row],[Region]]="Central","Chris",cleaneddata[[#This Row],[Region]]="East","Erin",cleaneddata[[#This Row],[Region]]="South","Sam",cleaneddata[[#This Row],[Region]]="West","William")</f>
        <v>William</v>
      </c>
    </row>
    <row r="93" spans="1:26" x14ac:dyDescent="0.25">
      <c r="A93">
        <v>2630</v>
      </c>
      <c r="B93" t="s">
        <v>207</v>
      </c>
      <c r="C93" t="s">
        <v>39</v>
      </c>
      <c r="D93">
        <v>7.0000000000000007E-2</v>
      </c>
      <c r="E93">
        <v>65.989999999999995</v>
      </c>
      <c r="F93">
        <v>5.99</v>
      </c>
      <c r="G93" t="s">
        <v>40</v>
      </c>
      <c r="H93" t="s">
        <v>29</v>
      </c>
      <c r="I93" t="s">
        <v>42</v>
      </c>
      <c r="J93" t="s">
        <v>137</v>
      </c>
      <c r="K93" t="s">
        <v>75</v>
      </c>
      <c r="L93" t="s">
        <v>300</v>
      </c>
      <c r="M93">
        <v>0.57999999999999996</v>
      </c>
      <c r="N93" t="s">
        <v>34</v>
      </c>
      <c r="O93" t="s">
        <v>54</v>
      </c>
      <c r="P93" t="s">
        <v>209</v>
      </c>
      <c r="Q93" t="s">
        <v>210</v>
      </c>
      <c r="R93">
        <v>73071</v>
      </c>
      <c r="S93" s="1">
        <v>42011</v>
      </c>
      <c r="T93" s="1">
        <v>42012</v>
      </c>
      <c r="U93">
        <v>-139.18256</v>
      </c>
      <c r="V93">
        <v>3</v>
      </c>
      <c r="W93">
        <v>165.71</v>
      </c>
      <c r="X93">
        <v>85915</v>
      </c>
      <c r="Y93">
        <f>cleaneddata[[#This Row],[Unit Price]]-cleaneddata[[#This Row],[Discount]]</f>
        <v>65.92</v>
      </c>
      <c r="Z93" t="str">
        <f>_xlfn.IFS(cleaneddata[[#This Row],[Region]]="Central","Chris",cleaneddata[[#This Row],[Region]]="East","Erin",cleaneddata[[#This Row],[Region]]="South","Sam",cleaneddata[[#This Row],[Region]]="West","William")</f>
        <v>Chris</v>
      </c>
    </row>
    <row r="94" spans="1:26" x14ac:dyDescent="0.25">
      <c r="A94">
        <v>1781</v>
      </c>
      <c r="B94" t="s">
        <v>301</v>
      </c>
      <c r="C94" t="s">
        <v>49</v>
      </c>
      <c r="D94">
        <v>0.03</v>
      </c>
      <c r="E94">
        <v>5.08</v>
      </c>
      <c r="F94">
        <v>2.0299999999999998</v>
      </c>
      <c r="G94" t="s">
        <v>40</v>
      </c>
      <c r="H94" t="s">
        <v>73</v>
      </c>
      <c r="I94" t="s">
        <v>30</v>
      </c>
      <c r="J94" t="s">
        <v>128</v>
      </c>
      <c r="K94" t="s">
        <v>52</v>
      </c>
      <c r="L94" t="s">
        <v>302</v>
      </c>
      <c r="M94">
        <v>0.51</v>
      </c>
      <c r="N94" t="s">
        <v>34</v>
      </c>
      <c r="O94" t="s">
        <v>61</v>
      </c>
      <c r="P94" t="s">
        <v>92</v>
      </c>
      <c r="Q94" t="s">
        <v>303</v>
      </c>
      <c r="R94">
        <v>94070</v>
      </c>
      <c r="S94" s="1">
        <v>42011</v>
      </c>
      <c r="T94" s="1">
        <v>42016</v>
      </c>
      <c r="U94">
        <v>15.1524</v>
      </c>
      <c r="V94">
        <v>4</v>
      </c>
      <c r="W94">
        <v>21.96</v>
      </c>
      <c r="X94">
        <v>89858</v>
      </c>
      <c r="Y94">
        <f>cleaneddata[[#This Row],[Unit Price]]-cleaneddata[[#This Row],[Discount]]</f>
        <v>5.05</v>
      </c>
      <c r="Z94" t="str">
        <f>_xlfn.IFS(cleaneddata[[#This Row],[Region]]="Central","Chris",cleaneddata[[#This Row],[Region]]="East","Erin",cleaneddata[[#This Row],[Region]]="South","Sam",cleaneddata[[#This Row],[Region]]="West","William")</f>
        <v>William</v>
      </c>
    </row>
    <row r="95" spans="1:26" x14ac:dyDescent="0.25">
      <c r="A95">
        <v>3123</v>
      </c>
      <c r="B95" t="s">
        <v>304</v>
      </c>
      <c r="C95" t="s">
        <v>49</v>
      </c>
      <c r="D95">
        <v>0.02</v>
      </c>
      <c r="E95">
        <v>7.1</v>
      </c>
      <c r="F95">
        <v>6.05</v>
      </c>
      <c r="G95" t="s">
        <v>40</v>
      </c>
      <c r="H95" t="s">
        <v>73</v>
      </c>
      <c r="I95" t="s">
        <v>50</v>
      </c>
      <c r="J95" t="s">
        <v>74</v>
      </c>
      <c r="K95" t="s">
        <v>75</v>
      </c>
      <c r="L95" t="s">
        <v>253</v>
      </c>
      <c r="M95">
        <v>0.39</v>
      </c>
      <c r="N95" t="s">
        <v>34</v>
      </c>
      <c r="O95" t="s">
        <v>54</v>
      </c>
      <c r="P95" t="s">
        <v>105</v>
      </c>
      <c r="Q95" t="s">
        <v>305</v>
      </c>
      <c r="R95">
        <v>60160</v>
      </c>
      <c r="S95" s="1">
        <v>42011</v>
      </c>
      <c r="T95" s="1">
        <v>42013</v>
      </c>
      <c r="U95">
        <v>-48.875</v>
      </c>
      <c r="V95">
        <v>8</v>
      </c>
      <c r="W95">
        <v>61.5</v>
      </c>
      <c r="X95">
        <v>87287</v>
      </c>
      <c r="Y95">
        <f>cleaneddata[[#This Row],[Unit Price]]-cleaneddata[[#This Row],[Discount]]</f>
        <v>7.08</v>
      </c>
      <c r="Z95" t="str">
        <f>_xlfn.IFS(cleaneddata[[#This Row],[Region]]="Central","Chris",cleaneddata[[#This Row],[Region]]="East","Erin",cleaneddata[[#This Row],[Region]]="South","Sam",cleaneddata[[#This Row],[Region]]="West","William")</f>
        <v>Chris</v>
      </c>
    </row>
    <row r="96" spans="1:26" x14ac:dyDescent="0.25">
      <c r="A96">
        <v>3303</v>
      </c>
      <c r="B96" t="s">
        <v>306</v>
      </c>
      <c r="C96" t="s">
        <v>49</v>
      </c>
      <c r="D96">
        <v>0.04</v>
      </c>
      <c r="E96">
        <v>33.89</v>
      </c>
      <c r="F96">
        <v>5.0999999999999996</v>
      </c>
      <c r="G96" t="s">
        <v>40</v>
      </c>
      <c r="H96" t="s">
        <v>73</v>
      </c>
      <c r="I96" t="s">
        <v>50</v>
      </c>
      <c r="J96" t="s">
        <v>80</v>
      </c>
      <c r="K96" t="s">
        <v>75</v>
      </c>
      <c r="L96" t="s">
        <v>307</v>
      </c>
      <c r="M96">
        <v>0.6</v>
      </c>
      <c r="N96" t="s">
        <v>34</v>
      </c>
      <c r="O96" t="s">
        <v>35</v>
      </c>
      <c r="P96" t="s">
        <v>125</v>
      </c>
      <c r="Q96" t="s">
        <v>308</v>
      </c>
      <c r="R96">
        <v>33461</v>
      </c>
      <c r="S96" s="1">
        <v>42011</v>
      </c>
      <c r="T96" s="1">
        <v>42016</v>
      </c>
      <c r="U96">
        <v>68.676000000000002</v>
      </c>
      <c r="V96">
        <v>6</v>
      </c>
      <c r="W96">
        <v>200.64</v>
      </c>
      <c r="X96">
        <v>87795</v>
      </c>
      <c r="Y96">
        <f>cleaneddata[[#This Row],[Unit Price]]-cleaneddata[[#This Row],[Discount]]</f>
        <v>33.85</v>
      </c>
      <c r="Z96" t="str">
        <f>_xlfn.IFS(cleaneddata[[#This Row],[Region]]="Central","Chris",cleaneddata[[#This Row],[Region]]="East","Erin",cleaneddata[[#This Row],[Region]]="South","Sam",cleaneddata[[#This Row],[Region]]="West","William")</f>
        <v>Sam</v>
      </c>
    </row>
    <row r="97" spans="1:26" x14ac:dyDescent="0.25">
      <c r="A97">
        <v>1367</v>
      </c>
      <c r="B97" t="s">
        <v>309</v>
      </c>
      <c r="C97" t="s">
        <v>118</v>
      </c>
      <c r="D97">
        <v>0.03</v>
      </c>
      <c r="E97">
        <v>73.98</v>
      </c>
      <c r="F97">
        <v>14.52</v>
      </c>
      <c r="G97" t="s">
        <v>40</v>
      </c>
      <c r="H97" t="s">
        <v>41</v>
      </c>
      <c r="I97" t="s">
        <v>42</v>
      </c>
      <c r="J97" t="s">
        <v>43</v>
      </c>
      <c r="K97" t="s">
        <v>75</v>
      </c>
      <c r="L97" t="s">
        <v>310</v>
      </c>
      <c r="M97">
        <v>0.65</v>
      </c>
      <c r="N97" t="s">
        <v>34</v>
      </c>
      <c r="O97" t="s">
        <v>54</v>
      </c>
      <c r="P97" t="s">
        <v>189</v>
      </c>
      <c r="Q97" t="s">
        <v>311</v>
      </c>
      <c r="R97">
        <v>79424</v>
      </c>
      <c r="S97" s="1">
        <v>42011</v>
      </c>
      <c r="T97" s="1">
        <v>42014</v>
      </c>
      <c r="U97">
        <v>-326.23160000000001</v>
      </c>
      <c r="V97">
        <v>1</v>
      </c>
      <c r="W97">
        <v>79.02</v>
      </c>
      <c r="X97">
        <v>90513</v>
      </c>
      <c r="Y97">
        <f>cleaneddata[[#This Row],[Unit Price]]-cleaneddata[[#This Row],[Discount]]</f>
        <v>73.95</v>
      </c>
      <c r="Z97" t="str">
        <f>_xlfn.IFS(cleaneddata[[#This Row],[Region]]="Central","Chris",cleaneddata[[#This Row],[Region]]="East","Erin",cleaneddata[[#This Row],[Region]]="South","Sam",cleaneddata[[#This Row],[Region]]="West","William")</f>
        <v>Chris</v>
      </c>
    </row>
    <row r="98" spans="1:26" x14ac:dyDescent="0.25">
      <c r="A98">
        <v>1606</v>
      </c>
      <c r="B98" t="s">
        <v>312</v>
      </c>
      <c r="C98" t="s">
        <v>118</v>
      </c>
      <c r="D98">
        <v>0.05</v>
      </c>
      <c r="E98">
        <v>1.98</v>
      </c>
      <c r="F98">
        <v>4.7699999999999996</v>
      </c>
      <c r="G98" t="s">
        <v>40</v>
      </c>
      <c r="H98" t="s">
        <v>73</v>
      </c>
      <c r="I98" t="s">
        <v>50</v>
      </c>
      <c r="J98" t="s">
        <v>74</v>
      </c>
      <c r="K98" t="s">
        <v>75</v>
      </c>
      <c r="L98" t="s">
        <v>313</v>
      </c>
      <c r="M98">
        <v>0.4</v>
      </c>
      <c r="N98" t="s">
        <v>34</v>
      </c>
      <c r="O98" t="s">
        <v>113</v>
      </c>
      <c r="P98" t="s">
        <v>114</v>
      </c>
      <c r="Q98" t="s">
        <v>314</v>
      </c>
      <c r="R98">
        <v>11010</v>
      </c>
      <c r="S98" s="1">
        <v>42011</v>
      </c>
      <c r="T98" s="1">
        <v>42012</v>
      </c>
      <c r="U98">
        <v>-14.359819999999999</v>
      </c>
      <c r="V98">
        <v>1</v>
      </c>
      <c r="W98">
        <v>3.53</v>
      </c>
      <c r="X98">
        <v>87993</v>
      </c>
      <c r="Y98">
        <f>cleaneddata[[#This Row],[Unit Price]]-cleaneddata[[#This Row],[Discount]]</f>
        <v>1.93</v>
      </c>
      <c r="Z98" t="str">
        <f>_xlfn.IFS(cleaneddata[[#This Row],[Region]]="Central","Chris",cleaneddata[[#This Row],[Region]]="East","Erin",cleaneddata[[#This Row],[Region]]="South","Sam",cleaneddata[[#This Row],[Region]]="West","William")</f>
        <v>Erin</v>
      </c>
    </row>
    <row r="99" spans="1:26" x14ac:dyDescent="0.25">
      <c r="A99">
        <v>1606</v>
      </c>
      <c r="B99" t="s">
        <v>312</v>
      </c>
      <c r="C99" t="s">
        <v>118</v>
      </c>
      <c r="D99">
        <v>7.0000000000000007E-2</v>
      </c>
      <c r="E99">
        <v>699.99</v>
      </c>
      <c r="F99">
        <v>24.49</v>
      </c>
      <c r="G99" t="s">
        <v>89</v>
      </c>
      <c r="H99" t="s">
        <v>73</v>
      </c>
      <c r="I99" t="s">
        <v>42</v>
      </c>
      <c r="J99" t="s">
        <v>65</v>
      </c>
      <c r="K99" t="s">
        <v>66</v>
      </c>
      <c r="L99" t="s">
        <v>315</v>
      </c>
      <c r="M99">
        <v>0.41</v>
      </c>
      <c r="N99" t="s">
        <v>34</v>
      </c>
      <c r="O99" t="s">
        <v>113</v>
      </c>
      <c r="P99" t="s">
        <v>114</v>
      </c>
      <c r="Q99" t="s">
        <v>314</v>
      </c>
      <c r="R99">
        <v>11010</v>
      </c>
      <c r="S99" s="1">
        <v>42011</v>
      </c>
      <c r="T99" s="1">
        <v>42012</v>
      </c>
      <c r="U99">
        <v>-2870.2775999999999</v>
      </c>
      <c r="V99">
        <v>1</v>
      </c>
      <c r="W99">
        <v>706.56</v>
      </c>
      <c r="X99">
        <v>87993</v>
      </c>
      <c r="Y99">
        <f>cleaneddata[[#This Row],[Unit Price]]-cleaneddata[[#This Row],[Discount]]</f>
        <v>699.92</v>
      </c>
      <c r="Z99" t="str">
        <f>_xlfn.IFS(cleaneddata[[#This Row],[Region]]="Central","Chris",cleaneddata[[#This Row],[Region]]="East","Erin",cleaneddata[[#This Row],[Region]]="South","Sam",cleaneddata[[#This Row],[Region]]="West","William")</f>
        <v>Erin</v>
      </c>
    </row>
    <row r="100" spans="1:26" x14ac:dyDescent="0.25">
      <c r="A100">
        <v>1606</v>
      </c>
      <c r="B100" t="s">
        <v>312</v>
      </c>
      <c r="C100" t="s">
        <v>118</v>
      </c>
      <c r="D100">
        <v>7.0000000000000007E-2</v>
      </c>
      <c r="E100">
        <v>6783.02</v>
      </c>
      <c r="F100">
        <v>24.49</v>
      </c>
      <c r="G100" t="s">
        <v>40</v>
      </c>
      <c r="H100" t="s">
        <v>73</v>
      </c>
      <c r="I100" t="s">
        <v>42</v>
      </c>
      <c r="J100" t="s">
        <v>58</v>
      </c>
      <c r="K100" t="s">
        <v>66</v>
      </c>
      <c r="L100" t="s">
        <v>316</v>
      </c>
      <c r="M100">
        <v>0.39</v>
      </c>
      <c r="N100" t="s">
        <v>34</v>
      </c>
      <c r="O100" t="s">
        <v>113</v>
      </c>
      <c r="P100" t="s">
        <v>114</v>
      </c>
      <c r="Q100" t="s">
        <v>314</v>
      </c>
      <c r="R100">
        <v>11010</v>
      </c>
      <c r="S100" s="1">
        <v>42011</v>
      </c>
      <c r="T100" s="1">
        <v>42012</v>
      </c>
      <c r="U100">
        <v>77.983599999999996</v>
      </c>
      <c r="V100">
        <v>2</v>
      </c>
      <c r="W100">
        <v>13121.07</v>
      </c>
      <c r="X100">
        <v>87993</v>
      </c>
      <c r="Y100">
        <f>cleaneddata[[#This Row],[Unit Price]]-cleaneddata[[#This Row],[Discount]]</f>
        <v>6782.9500000000007</v>
      </c>
      <c r="Z100" t="str">
        <f>_xlfn.IFS(cleaneddata[[#This Row],[Region]]="Central","Chris",cleaneddata[[#This Row],[Region]]="East","Erin",cleaneddata[[#This Row],[Region]]="South","Sam",cleaneddata[[#This Row],[Region]]="West","William")</f>
        <v>Erin</v>
      </c>
    </row>
    <row r="101" spans="1:26" x14ac:dyDescent="0.25">
      <c r="A101">
        <v>3076</v>
      </c>
      <c r="B101" t="s">
        <v>317</v>
      </c>
      <c r="C101" t="s">
        <v>118</v>
      </c>
      <c r="D101">
        <v>0</v>
      </c>
      <c r="E101">
        <v>137.47999999999999</v>
      </c>
      <c r="F101">
        <v>32.18</v>
      </c>
      <c r="G101" t="s">
        <v>28</v>
      </c>
      <c r="H101" t="s">
        <v>29</v>
      </c>
      <c r="I101" t="s">
        <v>30</v>
      </c>
      <c r="J101" t="s">
        <v>119</v>
      </c>
      <c r="K101" t="s">
        <v>32</v>
      </c>
      <c r="L101" t="s">
        <v>318</v>
      </c>
      <c r="M101">
        <v>0.78</v>
      </c>
      <c r="N101" t="s">
        <v>34</v>
      </c>
      <c r="O101" t="s">
        <v>113</v>
      </c>
      <c r="P101" t="s">
        <v>319</v>
      </c>
      <c r="Q101" t="s">
        <v>320</v>
      </c>
      <c r="R101">
        <v>44224</v>
      </c>
      <c r="S101" s="1">
        <v>42011</v>
      </c>
      <c r="T101" s="1">
        <v>42012</v>
      </c>
      <c r="U101">
        <v>-203.27</v>
      </c>
      <c r="V101">
        <v>2</v>
      </c>
      <c r="W101">
        <v>296.75</v>
      </c>
      <c r="X101">
        <v>88241</v>
      </c>
      <c r="Y101">
        <f>cleaneddata[[#This Row],[Unit Price]]-cleaneddata[[#This Row],[Discount]]</f>
        <v>137.47999999999999</v>
      </c>
      <c r="Z101" t="str">
        <f>_xlfn.IFS(cleaneddata[[#This Row],[Region]]="Central","Chris",cleaneddata[[#This Row],[Region]]="East","Erin",cleaneddata[[#This Row],[Region]]="South","Sam",cleaneddata[[#This Row],[Region]]="West","William")</f>
        <v>Erin</v>
      </c>
    </row>
    <row r="102" spans="1:26" x14ac:dyDescent="0.25">
      <c r="A102">
        <v>3079</v>
      </c>
      <c r="B102" t="s">
        <v>321</v>
      </c>
      <c r="C102" t="s">
        <v>118</v>
      </c>
      <c r="D102">
        <v>0</v>
      </c>
      <c r="E102">
        <v>137.47999999999999</v>
      </c>
      <c r="F102">
        <v>32.18</v>
      </c>
      <c r="G102" t="s">
        <v>28</v>
      </c>
      <c r="H102" t="s">
        <v>29</v>
      </c>
      <c r="I102" t="s">
        <v>30</v>
      </c>
      <c r="J102" t="s">
        <v>119</v>
      </c>
      <c r="K102" t="s">
        <v>32</v>
      </c>
      <c r="L102" t="s">
        <v>318</v>
      </c>
      <c r="M102">
        <v>0.78</v>
      </c>
      <c r="N102" t="s">
        <v>34</v>
      </c>
      <c r="O102" t="s">
        <v>113</v>
      </c>
      <c r="P102" t="s">
        <v>322</v>
      </c>
      <c r="Q102" t="s">
        <v>323</v>
      </c>
      <c r="R102">
        <v>19112</v>
      </c>
      <c r="S102" s="1">
        <v>42011</v>
      </c>
      <c r="T102" s="1">
        <v>42012</v>
      </c>
      <c r="U102">
        <v>-203.27</v>
      </c>
      <c r="V102">
        <v>10</v>
      </c>
      <c r="W102">
        <v>1483.76</v>
      </c>
      <c r="X102">
        <v>12480</v>
      </c>
      <c r="Y102">
        <f>cleaneddata[[#This Row],[Unit Price]]-cleaneddata[[#This Row],[Discount]]</f>
        <v>137.47999999999999</v>
      </c>
      <c r="Z102" t="str">
        <f>_xlfn.IFS(cleaneddata[[#This Row],[Region]]="Central","Chris",cleaneddata[[#This Row],[Region]]="East","Erin",cleaneddata[[#This Row],[Region]]="South","Sam",cleaneddata[[#This Row],[Region]]="West","William")</f>
        <v>Erin</v>
      </c>
    </row>
    <row r="103" spans="1:26" x14ac:dyDescent="0.25">
      <c r="A103">
        <v>2868</v>
      </c>
      <c r="B103" t="s">
        <v>324</v>
      </c>
      <c r="C103" t="s">
        <v>39</v>
      </c>
      <c r="D103">
        <v>0.03</v>
      </c>
      <c r="E103">
        <v>896.99</v>
      </c>
      <c r="F103">
        <v>19.989999999999998</v>
      </c>
      <c r="G103" t="s">
        <v>40</v>
      </c>
      <c r="H103" t="s">
        <v>96</v>
      </c>
      <c r="I103" t="s">
        <v>50</v>
      </c>
      <c r="J103" t="s">
        <v>74</v>
      </c>
      <c r="K103" t="s">
        <v>75</v>
      </c>
      <c r="L103" t="s">
        <v>325</v>
      </c>
      <c r="M103">
        <v>0.38</v>
      </c>
      <c r="N103" t="s">
        <v>34</v>
      </c>
      <c r="O103" t="s">
        <v>61</v>
      </c>
      <c r="P103" t="s">
        <v>68</v>
      </c>
      <c r="Q103" t="s">
        <v>326</v>
      </c>
      <c r="R103">
        <v>98026</v>
      </c>
      <c r="S103" s="1">
        <v>42012</v>
      </c>
      <c r="T103" s="1">
        <v>42014</v>
      </c>
      <c r="U103">
        <v>3602.1311999999998</v>
      </c>
      <c r="V103">
        <v>6</v>
      </c>
      <c r="W103">
        <v>5220.4799999999996</v>
      </c>
      <c r="X103">
        <v>85826</v>
      </c>
      <c r="Y103">
        <f>cleaneddata[[#This Row],[Unit Price]]-cleaneddata[[#This Row],[Discount]]</f>
        <v>896.96</v>
      </c>
      <c r="Z103" t="str">
        <f>_xlfn.IFS(cleaneddata[[#This Row],[Region]]="Central","Chris",cleaneddata[[#This Row],[Region]]="East","Erin",cleaneddata[[#This Row],[Region]]="South","Sam",cleaneddata[[#This Row],[Region]]="West","William")</f>
        <v>William</v>
      </c>
    </row>
    <row r="104" spans="1:26" x14ac:dyDescent="0.25">
      <c r="A104">
        <v>2908</v>
      </c>
      <c r="B104" t="s">
        <v>327</v>
      </c>
      <c r="C104" t="s">
        <v>39</v>
      </c>
      <c r="D104">
        <v>7.0000000000000007E-2</v>
      </c>
      <c r="E104">
        <v>4.13</v>
      </c>
      <c r="F104">
        <v>0.99</v>
      </c>
      <c r="G104" t="s">
        <v>40</v>
      </c>
      <c r="H104" t="s">
        <v>73</v>
      </c>
      <c r="I104" t="s">
        <v>50</v>
      </c>
      <c r="J104" t="s">
        <v>154</v>
      </c>
      <c r="K104" t="s">
        <v>75</v>
      </c>
      <c r="L104" t="s">
        <v>328</v>
      </c>
      <c r="M104">
        <v>0.39</v>
      </c>
      <c r="N104" t="s">
        <v>34</v>
      </c>
      <c r="O104" t="s">
        <v>113</v>
      </c>
      <c r="P104" t="s">
        <v>319</v>
      </c>
      <c r="Q104" t="s">
        <v>329</v>
      </c>
      <c r="R104">
        <v>44125</v>
      </c>
      <c r="S104" s="1">
        <v>42012</v>
      </c>
      <c r="T104" s="1">
        <v>42012</v>
      </c>
      <c r="U104">
        <v>10.959199999999999</v>
      </c>
      <c r="V104">
        <v>4</v>
      </c>
      <c r="W104">
        <v>16.07</v>
      </c>
      <c r="X104">
        <v>88156</v>
      </c>
      <c r="Y104">
        <f>cleaneddata[[#This Row],[Unit Price]]-cleaneddata[[#This Row],[Discount]]</f>
        <v>4.0599999999999996</v>
      </c>
      <c r="Z104" t="str">
        <f>_xlfn.IFS(cleaneddata[[#This Row],[Region]]="Central","Chris",cleaneddata[[#This Row],[Region]]="East","Erin",cleaneddata[[#This Row],[Region]]="South","Sam",cleaneddata[[#This Row],[Region]]="West","William")</f>
        <v>Erin</v>
      </c>
    </row>
    <row r="105" spans="1:26" x14ac:dyDescent="0.25">
      <c r="A105">
        <v>2908</v>
      </c>
      <c r="B105" t="s">
        <v>327</v>
      </c>
      <c r="C105" t="s">
        <v>39</v>
      </c>
      <c r="D105">
        <v>0.03</v>
      </c>
      <c r="E105">
        <v>22.72</v>
      </c>
      <c r="F105">
        <v>8.99</v>
      </c>
      <c r="G105" t="s">
        <v>40</v>
      </c>
      <c r="H105" t="s">
        <v>73</v>
      </c>
      <c r="I105" t="s">
        <v>30</v>
      </c>
      <c r="J105" t="s">
        <v>128</v>
      </c>
      <c r="K105" t="s">
        <v>44</v>
      </c>
      <c r="L105" t="s">
        <v>330</v>
      </c>
      <c r="M105">
        <v>0.44</v>
      </c>
      <c r="N105" t="s">
        <v>34</v>
      </c>
      <c r="O105" t="s">
        <v>113</v>
      </c>
      <c r="P105" t="s">
        <v>319</v>
      </c>
      <c r="Q105" t="s">
        <v>329</v>
      </c>
      <c r="R105">
        <v>44125</v>
      </c>
      <c r="S105" s="1">
        <v>42012</v>
      </c>
      <c r="T105" s="1">
        <v>42012</v>
      </c>
      <c r="U105">
        <v>17.429400000000001</v>
      </c>
      <c r="V105">
        <v>1</v>
      </c>
      <c r="W105">
        <v>25.26</v>
      </c>
      <c r="X105">
        <v>88156</v>
      </c>
      <c r="Y105">
        <f>cleaneddata[[#This Row],[Unit Price]]-cleaneddata[[#This Row],[Discount]]</f>
        <v>22.689999999999998</v>
      </c>
      <c r="Z105" t="str">
        <f>_xlfn.IFS(cleaneddata[[#This Row],[Region]]="Central","Chris",cleaneddata[[#This Row],[Region]]="East","Erin",cleaneddata[[#This Row],[Region]]="South","Sam",cleaneddata[[#This Row],[Region]]="West","William")</f>
        <v>Erin</v>
      </c>
    </row>
    <row r="106" spans="1:26" x14ac:dyDescent="0.25">
      <c r="A106">
        <v>2508</v>
      </c>
      <c r="B106" t="s">
        <v>331</v>
      </c>
      <c r="C106" t="s">
        <v>49</v>
      </c>
      <c r="D106">
        <v>0.02</v>
      </c>
      <c r="E106">
        <v>5.81</v>
      </c>
      <c r="F106">
        <v>8.49</v>
      </c>
      <c r="G106" t="s">
        <v>40</v>
      </c>
      <c r="H106" t="s">
        <v>73</v>
      </c>
      <c r="I106" t="s">
        <v>50</v>
      </c>
      <c r="J106" t="s">
        <v>74</v>
      </c>
      <c r="K106" t="s">
        <v>75</v>
      </c>
      <c r="L106" t="s">
        <v>332</v>
      </c>
      <c r="M106">
        <v>0.39</v>
      </c>
      <c r="N106" t="s">
        <v>34</v>
      </c>
      <c r="O106" t="s">
        <v>113</v>
      </c>
      <c r="P106" t="s">
        <v>333</v>
      </c>
      <c r="Q106" t="s">
        <v>334</v>
      </c>
      <c r="R106">
        <v>4073</v>
      </c>
      <c r="S106" s="1">
        <v>42012</v>
      </c>
      <c r="T106" s="1">
        <v>42016</v>
      </c>
      <c r="U106">
        <v>-137.494</v>
      </c>
      <c r="V106">
        <v>7</v>
      </c>
      <c r="W106">
        <v>42.44</v>
      </c>
      <c r="X106">
        <v>87031</v>
      </c>
      <c r="Y106">
        <f>cleaneddata[[#This Row],[Unit Price]]-cleaneddata[[#This Row],[Discount]]</f>
        <v>5.79</v>
      </c>
      <c r="Z106" t="str">
        <f>_xlfn.IFS(cleaneddata[[#This Row],[Region]]="Central","Chris",cleaneddata[[#This Row],[Region]]="East","Erin",cleaneddata[[#This Row],[Region]]="South","Sam",cleaneddata[[#This Row],[Region]]="West","William")</f>
        <v>Erin</v>
      </c>
    </row>
    <row r="107" spans="1:26" x14ac:dyDescent="0.25">
      <c r="A107">
        <v>2099</v>
      </c>
      <c r="B107" t="s">
        <v>335</v>
      </c>
      <c r="C107" t="s">
        <v>72</v>
      </c>
      <c r="D107">
        <v>7.0000000000000007E-2</v>
      </c>
      <c r="E107">
        <v>14.56</v>
      </c>
      <c r="F107">
        <v>3.5</v>
      </c>
      <c r="G107" t="s">
        <v>40</v>
      </c>
      <c r="H107" t="s">
        <v>73</v>
      </c>
      <c r="I107" t="s">
        <v>50</v>
      </c>
      <c r="J107" t="s">
        <v>97</v>
      </c>
      <c r="K107" t="s">
        <v>75</v>
      </c>
      <c r="L107" t="s">
        <v>336</v>
      </c>
      <c r="M107">
        <v>0.57999999999999996</v>
      </c>
      <c r="N107" t="s">
        <v>34</v>
      </c>
      <c r="O107" t="s">
        <v>35</v>
      </c>
      <c r="P107" t="s">
        <v>273</v>
      </c>
      <c r="Q107" t="s">
        <v>337</v>
      </c>
      <c r="R107">
        <v>29577</v>
      </c>
      <c r="S107" s="1">
        <v>42012</v>
      </c>
      <c r="T107" s="1">
        <v>42013</v>
      </c>
      <c r="U107">
        <v>-45.527999999999999</v>
      </c>
      <c r="V107">
        <v>6</v>
      </c>
      <c r="W107">
        <v>84.59</v>
      </c>
      <c r="X107">
        <v>87888</v>
      </c>
      <c r="Y107">
        <f>cleaneddata[[#This Row],[Unit Price]]-cleaneddata[[#This Row],[Discount]]</f>
        <v>14.49</v>
      </c>
      <c r="Z107" t="str">
        <f>_xlfn.IFS(cleaneddata[[#This Row],[Region]]="Central","Chris",cleaneddata[[#This Row],[Region]]="East","Erin",cleaneddata[[#This Row],[Region]]="South","Sam",cleaneddata[[#This Row],[Region]]="West","William")</f>
        <v>Sam</v>
      </c>
    </row>
    <row r="108" spans="1:26" x14ac:dyDescent="0.25">
      <c r="A108">
        <v>806</v>
      </c>
      <c r="B108" t="s">
        <v>338</v>
      </c>
      <c r="C108" t="s">
        <v>27</v>
      </c>
      <c r="D108">
        <v>0.06</v>
      </c>
      <c r="E108">
        <v>179.99</v>
      </c>
      <c r="F108">
        <v>13.99</v>
      </c>
      <c r="G108" t="s">
        <v>89</v>
      </c>
      <c r="H108" t="s">
        <v>29</v>
      </c>
      <c r="I108" t="s">
        <v>42</v>
      </c>
      <c r="J108" t="s">
        <v>137</v>
      </c>
      <c r="K108" t="s">
        <v>146</v>
      </c>
      <c r="L108" t="s">
        <v>339</v>
      </c>
      <c r="M108">
        <v>0.56999999999999995</v>
      </c>
      <c r="N108" t="s">
        <v>34</v>
      </c>
      <c r="O108" t="s">
        <v>35</v>
      </c>
      <c r="P108" t="s">
        <v>125</v>
      </c>
      <c r="Q108" t="s">
        <v>130</v>
      </c>
      <c r="R108">
        <v>33132</v>
      </c>
      <c r="S108" s="1">
        <v>42013</v>
      </c>
      <c r="T108" s="1">
        <v>42015</v>
      </c>
      <c r="U108">
        <v>1220.03784</v>
      </c>
      <c r="V108">
        <v>54</v>
      </c>
      <c r="W108">
        <v>8332.91</v>
      </c>
      <c r="X108">
        <v>40547</v>
      </c>
      <c r="Y108">
        <f>cleaneddata[[#This Row],[Unit Price]]-cleaneddata[[#This Row],[Discount]]</f>
        <v>179.93</v>
      </c>
      <c r="Z108" t="str">
        <f>_xlfn.IFS(cleaneddata[[#This Row],[Region]]="Central","Chris",cleaneddata[[#This Row],[Region]]="East","Erin",cleaneddata[[#This Row],[Region]]="South","Sam",cleaneddata[[#This Row],[Region]]="West","William")</f>
        <v>Sam</v>
      </c>
    </row>
    <row r="109" spans="1:26" x14ac:dyDescent="0.25">
      <c r="A109">
        <v>1527</v>
      </c>
      <c r="B109" t="s">
        <v>340</v>
      </c>
      <c r="C109" t="s">
        <v>27</v>
      </c>
      <c r="D109">
        <v>0.03</v>
      </c>
      <c r="E109">
        <v>30.98</v>
      </c>
      <c r="F109">
        <v>8.99</v>
      </c>
      <c r="G109" t="s">
        <v>89</v>
      </c>
      <c r="H109" t="s">
        <v>29</v>
      </c>
      <c r="I109" t="s">
        <v>50</v>
      </c>
      <c r="J109" t="s">
        <v>51</v>
      </c>
      <c r="K109" t="s">
        <v>44</v>
      </c>
      <c r="L109" t="s">
        <v>341</v>
      </c>
      <c r="M109">
        <v>0.57999999999999996</v>
      </c>
      <c r="N109" t="s">
        <v>34</v>
      </c>
      <c r="O109" t="s">
        <v>35</v>
      </c>
      <c r="P109" t="s">
        <v>166</v>
      </c>
      <c r="Q109" t="s">
        <v>342</v>
      </c>
      <c r="R109">
        <v>35601</v>
      </c>
      <c r="S109" s="1">
        <v>42013</v>
      </c>
      <c r="T109" s="1">
        <v>42015</v>
      </c>
      <c r="U109">
        <v>0.51</v>
      </c>
      <c r="V109">
        <v>5</v>
      </c>
      <c r="W109">
        <v>162.38999999999999</v>
      </c>
      <c r="X109">
        <v>86813</v>
      </c>
      <c r="Y109">
        <f>cleaneddata[[#This Row],[Unit Price]]-cleaneddata[[#This Row],[Discount]]</f>
        <v>30.95</v>
      </c>
      <c r="Z109" t="str">
        <f>_xlfn.IFS(cleaneddata[[#This Row],[Region]]="Central","Chris",cleaneddata[[#This Row],[Region]]="East","Erin",cleaneddata[[#This Row],[Region]]="South","Sam",cleaneddata[[#This Row],[Region]]="West","William")</f>
        <v>Sam</v>
      </c>
    </row>
    <row r="110" spans="1:26" x14ac:dyDescent="0.25">
      <c r="A110">
        <v>1528</v>
      </c>
      <c r="B110" t="s">
        <v>343</v>
      </c>
      <c r="C110" t="s">
        <v>27</v>
      </c>
      <c r="D110">
        <v>0.01</v>
      </c>
      <c r="E110">
        <v>525.98</v>
      </c>
      <c r="F110">
        <v>19.989999999999998</v>
      </c>
      <c r="G110" t="s">
        <v>40</v>
      </c>
      <c r="H110" t="s">
        <v>29</v>
      </c>
      <c r="I110" t="s">
        <v>50</v>
      </c>
      <c r="J110" t="s">
        <v>74</v>
      </c>
      <c r="K110" t="s">
        <v>75</v>
      </c>
      <c r="L110" t="s">
        <v>344</v>
      </c>
      <c r="M110">
        <v>0.37</v>
      </c>
      <c r="N110" t="s">
        <v>34</v>
      </c>
      <c r="O110" t="s">
        <v>35</v>
      </c>
      <c r="P110" t="s">
        <v>99</v>
      </c>
      <c r="Q110" t="s">
        <v>345</v>
      </c>
      <c r="R110">
        <v>27288</v>
      </c>
      <c r="S110" s="1">
        <v>42013</v>
      </c>
      <c r="T110" s="1">
        <v>42015</v>
      </c>
      <c r="U110">
        <v>-161.92400000000001</v>
      </c>
      <c r="V110">
        <v>9</v>
      </c>
      <c r="W110">
        <v>4920.8100000000004</v>
      </c>
      <c r="X110">
        <v>86813</v>
      </c>
      <c r="Y110">
        <f>cleaneddata[[#This Row],[Unit Price]]-cleaneddata[[#This Row],[Discount]]</f>
        <v>525.97</v>
      </c>
      <c r="Z110" t="str">
        <f>_xlfn.IFS(cleaneddata[[#This Row],[Region]]="Central","Chris",cleaneddata[[#This Row],[Region]]="East","Erin",cleaneddata[[#This Row],[Region]]="South","Sam",cleaneddata[[#This Row],[Region]]="West","William")</f>
        <v>Sam</v>
      </c>
    </row>
    <row r="111" spans="1:26" x14ac:dyDescent="0.25">
      <c r="A111">
        <v>3017</v>
      </c>
      <c r="B111" t="s">
        <v>346</v>
      </c>
      <c r="C111" t="s">
        <v>27</v>
      </c>
      <c r="D111">
        <v>0.01</v>
      </c>
      <c r="E111">
        <v>5.58</v>
      </c>
      <c r="F111">
        <v>5.3</v>
      </c>
      <c r="G111" t="s">
        <v>40</v>
      </c>
      <c r="H111" t="s">
        <v>96</v>
      </c>
      <c r="I111" t="s">
        <v>50</v>
      </c>
      <c r="J111" t="s">
        <v>347</v>
      </c>
      <c r="K111" t="s">
        <v>75</v>
      </c>
      <c r="L111" t="s">
        <v>348</v>
      </c>
      <c r="M111">
        <v>0.35</v>
      </c>
      <c r="N111" t="s">
        <v>34</v>
      </c>
      <c r="O111" t="s">
        <v>61</v>
      </c>
      <c r="P111" t="s">
        <v>92</v>
      </c>
      <c r="Q111" t="s">
        <v>349</v>
      </c>
      <c r="R111">
        <v>92024</v>
      </c>
      <c r="S111" s="1">
        <v>42013</v>
      </c>
      <c r="T111" s="1">
        <v>42014</v>
      </c>
      <c r="U111">
        <v>-7.25</v>
      </c>
      <c r="V111">
        <v>1</v>
      </c>
      <c r="W111">
        <v>11.16</v>
      </c>
      <c r="X111">
        <v>89071</v>
      </c>
      <c r="Y111">
        <f>cleaneddata[[#This Row],[Unit Price]]-cleaneddata[[#This Row],[Discount]]</f>
        <v>5.57</v>
      </c>
      <c r="Z111" t="str">
        <f>_xlfn.IFS(cleaneddata[[#This Row],[Region]]="Central","Chris",cleaneddata[[#This Row],[Region]]="East","Erin",cleaneddata[[#This Row],[Region]]="South","Sam",cleaneddata[[#This Row],[Region]]="West","William")</f>
        <v>William</v>
      </c>
    </row>
    <row r="112" spans="1:26" x14ac:dyDescent="0.25">
      <c r="A112">
        <v>3017</v>
      </c>
      <c r="B112" t="s">
        <v>346</v>
      </c>
      <c r="C112" t="s">
        <v>27</v>
      </c>
      <c r="D112">
        <v>0.03</v>
      </c>
      <c r="E112">
        <v>3.98</v>
      </c>
      <c r="F112">
        <v>0.7</v>
      </c>
      <c r="G112" t="s">
        <v>40</v>
      </c>
      <c r="H112" t="s">
        <v>96</v>
      </c>
      <c r="I112" t="s">
        <v>50</v>
      </c>
      <c r="J112" t="s">
        <v>51</v>
      </c>
      <c r="K112" t="s">
        <v>52</v>
      </c>
      <c r="L112" t="s">
        <v>350</v>
      </c>
      <c r="M112">
        <v>0.52</v>
      </c>
      <c r="N112" t="s">
        <v>34</v>
      </c>
      <c r="O112" t="s">
        <v>61</v>
      </c>
      <c r="P112" t="s">
        <v>92</v>
      </c>
      <c r="Q112" t="s">
        <v>349</v>
      </c>
      <c r="R112">
        <v>92024</v>
      </c>
      <c r="S112" s="1">
        <v>42013</v>
      </c>
      <c r="T112" s="1">
        <v>42014</v>
      </c>
      <c r="U112">
        <v>31.201799999999999</v>
      </c>
      <c r="V112">
        <v>11</v>
      </c>
      <c r="W112">
        <v>45.22</v>
      </c>
      <c r="X112">
        <v>89071</v>
      </c>
      <c r="Y112">
        <f>cleaneddata[[#This Row],[Unit Price]]-cleaneddata[[#This Row],[Discount]]</f>
        <v>3.95</v>
      </c>
      <c r="Z112" t="str">
        <f>_xlfn.IFS(cleaneddata[[#This Row],[Region]]="Central","Chris",cleaneddata[[#This Row],[Region]]="East","Erin",cleaneddata[[#This Row],[Region]]="South","Sam",cleaneddata[[#This Row],[Region]]="West","William")</f>
        <v>William</v>
      </c>
    </row>
    <row r="113" spans="1:26" x14ac:dyDescent="0.25">
      <c r="A113">
        <v>833</v>
      </c>
      <c r="B113" t="s">
        <v>351</v>
      </c>
      <c r="C113" t="s">
        <v>39</v>
      </c>
      <c r="D113">
        <v>0</v>
      </c>
      <c r="E113">
        <v>11.66</v>
      </c>
      <c r="F113">
        <v>8.99</v>
      </c>
      <c r="G113" t="s">
        <v>89</v>
      </c>
      <c r="H113" t="s">
        <v>96</v>
      </c>
      <c r="I113" t="s">
        <v>50</v>
      </c>
      <c r="J113" t="s">
        <v>51</v>
      </c>
      <c r="K113" t="s">
        <v>44</v>
      </c>
      <c r="L113" t="s">
        <v>352</v>
      </c>
      <c r="M113">
        <v>0.59</v>
      </c>
      <c r="N113" t="s">
        <v>34</v>
      </c>
      <c r="O113" t="s">
        <v>61</v>
      </c>
      <c r="P113" t="s">
        <v>92</v>
      </c>
      <c r="Q113" t="s">
        <v>353</v>
      </c>
      <c r="R113">
        <v>95020</v>
      </c>
      <c r="S113" s="1">
        <v>42013</v>
      </c>
      <c r="T113" s="1">
        <v>42015</v>
      </c>
      <c r="U113">
        <v>-203.67</v>
      </c>
      <c r="V113">
        <v>11</v>
      </c>
      <c r="W113">
        <v>138.51</v>
      </c>
      <c r="X113">
        <v>89770</v>
      </c>
      <c r="Y113">
        <f>cleaneddata[[#This Row],[Unit Price]]-cleaneddata[[#This Row],[Discount]]</f>
        <v>11.66</v>
      </c>
      <c r="Z113" t="str">
        <f>_xlfn.IFS(cleaneddata[[#This Row],[Region]]="Central","Chris",cleaneddata[[#This Row],[Region]]="East","Erin",cleaneddata[[#This Row],[Region]]="South","Sam",cleaneddata[[#This Row],[Region]]="West","William")</f>
        <v>William</v>
      </c>
    </row>
    <row r="114" spans="1:26" x14ac:dyDescent="0.25">
      <c r="A114">
        <v>358</v>
      </c>
      <c r="B114" t="s">
        <v>354</v>
      </c>
      <c r="C114" t="s">
        <v>49</v>
      </c>
      <c r="D114">
        <v>0.04</v>
      </c>
      <c r="E114">
        <v>125.99</v>
      </c>
      <c r="F114">
        <v>8.99</v>
      </c>
      <c r="G114" t="s">
        <v>40</v>
      </c>
      <c r="H114" t="s">
        <v>96</v>
      </c>
      <c r="I114" t="s">
        <v>42</v>
      </c>
      <c r="J114" t="s">
        <v>137</v>
      </c>
      <c r="K114" t="s">
        <v>75</v>
      </c>
      <c r="L114" t="s">
        <v>355</v>
      </c>
      <c r="M114">
        <v>0.59</v>
      </c>
      <c r="N114" t="s">
        <v>34</v>
      </c>
      <c r="O114" t="s">
        <v>113</v>
      </c>
      <c r="P114" t="s">
        <v>322</v>
      </c>
      <c r="Q114" t="s">
        <v>356</v>
      </c>
      <c r="R114">
        <v>19406</v>
      </c>
      <c r="S114" s="1">
        <v>42013</v>
      </c>
      <c r="T114" s="1">
        <v>42020</v>
      </c>
      <c r="U114">
        <v>-627.82191999999998</v>
      </c>
      <c r="V114">
        <v>1</v>
      </c>
      <c r="W114">
        <v>107.95</v>
      </c>
      <c r="X114">
        <v>91130</v>
      </c>
      <c r="Y114">
        <f>cleaneddata[[#This Row],[Unit Price]]-cleaneddata[[#This Row],[Discount]]</f>
        <v>125.94999999999999</v>
      </c>
      <c r="Z114" t="str">
        <f>_xlfn.IFS(cleaneddata[[#This Row],[Region]]="Central","Chris",cleaneddata[[#This Row],[Region]]="East","Erin",cleaneddata[[#This Row],[Region]]="South","Sam",cleaneddata[[#This Row],[Region]]="West","William")</f>
        <v>Erin</v>
      </c>
    </row>
    <row r="115" spans="1:26" x14ac:dyDescent="0.25">
      <c r="A115">
        <v>2555</v>
      </c>
      <c r="B115" t="s">
        <v>357</v>
      </c>
      <c r="C115" t="s">
        <v>49</v>
      </c>
      <c r="D115">
        <v>0.1</v>
      </c>
      <c r="E115">
        <v>2.6</v>
      </c>
      <c r="F115">
        <v>2.4</v>
      </c>
      <c r="G115" t="s">
        <v>40</v>
      </c>
      <c r="H115" t="s">
        <v>73</v>
      </c>
      <c r="I115" t="s">
        <v>50</v>
      </c>
      <c r="J115" t="s">
        <v>51</v>
      </c>
      <c r="K115" t="s">
        <v>52</v>
      </c>
      <c r="L115" t="s">
        <v>358</v>
      </c>
      <c r="M115">
        <v>0.57999999999999996</v>
      </c>
      <c r="N115" t="s">
        <v>34</v>
      </c>
      <c r="O115" t="s">
        <v>54</v>
      </c>
      <c r="P115" t="s">
        <v>359</v>
      </c>
      <c r="Q115" t="s">
        <v>360</v>
      </c>
      <c r="R115">
        <v>53711</v>
      </c>
      <c r="S115" s="1">
        <v>42013</v>
      </c>
      <c r="T115" s="1">
        <v>42018</v>
      </c>
      <c r="U115">
        <v>-88.04</v>
      </c>
      <c r="V115">
        <v>12</v>
      </c>
      <c r="W115">
        <v>30.1</v>
      </c>
      <c r="X115">
        <v>86527</v>
      </c>
      <c r="Y115">
        <f>cleaneddata[[#This Row],[Unit Price]]-cleaneddata[[#This Row],[Discount]]</f>
        <v>2.5</v>
      </c>
      <c r="Z115" t="str">
        <f>_xlfn.IFS(cleaneddata[[#This Row],[Region]]="Central","Chris",cleaneddata[[#This Row],[Region]]="East","Erin",cleaneddata[[#This Row],[Region]]="South","Sam",cleaneddata[[#This Row],[Region]]="West","William")</f>
        <v>Chris</v>
      </c>
    </row>
    <row r="116" spans="1:26" x14ac:dyDescent="0.25">
      <c r="A116">
        <v>1745</v>
      </c>
      <c r="B116" t="s">
        <v>361</v>
      </c>
      <c r="C116" t="s">
        <v>72</v>
      </c>
      <c r="D116">
        <v>0.02</v>
      </c>
      <c r="E116">
        <v>4.13</v>
      </c>
      <c r="F116">
        <v>6.89</v>
      </c>
      <c r="G116" t="s">
        <v>40</v>
      </c>
      <c r="H116" t="s">
        <v>73</v>
      </c>
      <c r="I116" t="s">
        <v>50</v>
      </c>
      <c r="J116" t="s">
        <v>154</v>
      </c>
      <c r="K116" t="s">
        <v>75</v>
      </c>
      <c r="L116" t="s">
        <v>362</v>
      </c>
      <c r="M116">
        <v>0.39</v>
      </c>
      <c r="N116" t="s">
        <v>34</v>
      </c>
      <c r="O116" t="s">
        <v>35</v>
      </c>
      <c r="P116" t="s">
        <v>77</v>
      </c>
      <c r="Q116" t="s">
        <v>363</v>
      </c>
      <c r="R116">
        <v>30305</v>
      </c>
      <c r="S116" s="1">
        <v>42013</v>
      </c>
      <c r="T116" s="1">
        <v>42014</v>
      </c>
      <c r="U116">
        <v>-51.737000000000002</v>
      </c>
      <c r="V116">
        <v>9</v>
      </c>
      <c r="W116">
        <v>45.87</v>
      </c>
      <c r="X116">
        <v>18561</v>
      </c>
      <c r="Y116">
        <f>cleaneddata[[#This Row],[Unit Price]]-cleaneddata[[#This Row],[Discount]]</f>
        <v>4.1100000000000003</v>
      </c>
      <c r="Z116" t="str">
        <f>_xlfn.IFS(cleaneddata[[#This Row],[Region]]="Central","Chris",cleaneddata[[#This Row],[Region]]="East","Erin",cleaneddata[[#This Row],[Region]]="South","Sam",cleaneddata[[#This Row],[Region]]="West","William")</f>
        <v>Sam</v>
      </c>
    </row>
    <row r="117" spans="1:26" x14ac:dyDescent="0.25">
      <c r="A117">
        <v>1749</v>
      </c>
      <c r="B117" t="s">
        <v>364</v>
      </c>
      <c r="C117" t="s">
        <v>72</v>
      </c>
      <c r="D117">
        <v>0.02</v>
      </c>
      <c r="E117">
        <v>4.13</v>
      </c>
      <c r="F117">
        <v>6.89</v>
      </c>
      <c r="G117" t="s">
        <v>40</v>
      </c>
      <c r="H117" t="s">
        <v>73</v>
      </c>
      <c r="I117" t="s">
        <v>50</v>
      </c>
      <c r="J117" t="s">
        <v>154</v>
      </c>
      <c r="K117" t="s">
        <v>75</v>
      </c>
      <c r="L117" t="s">
        <v>362</v>
      </c>
      <c r="M117">
        <v>0.39</v>
      </c>
      <c r="N117" t="s">
        <v>34</v>
      </c>
      <c r="O117" t="s">
        <v>54</v>
      </c>
      <c r="P117" t="s">
        <v>209</v>
      </c>
      <c r="Q117" t="s">
        <v>365</v>
      </c>
      <c r="R117">
        <v>73505</v>
      </c>
      <c r="S117" s="1">
        <v>42013</v>
      </c>
      <c r="T117" s="1">
        <v>42014</v>
      </c>
      <c r="U117">
        <v>-48.235999999999997</v>
      </c>
      <c r="V117">
        <v>2</v>
      </c>
      <c r="W117">
        <v>10.19</v>
      </c>
      <c r="X117">
        <v>87243</v>
      </c>
      <c r="Y117">
        <f>cleaneddata[[#This Row],[Unit Price]]-cleaneddata[[#This Row],[Discount]]</f>
        <v>4.1100000000000003</v>
      </c>
      <c r="Z117" t="str">
        <f>_xlfn.IFS(cleaneddata[[#This Row],[Region]]="Central","Chris",cleaneddata[[#This Row],[Region]]="East","Erin",cleaneddata[[#This Row],[Region]]="South","Sam",cleaneddata[[#This Row],[Region]]="West","William")</f>
        <v>Chris</v>
      </c>
    </row>
    <row r="118" spans="1:26" x14ac:dyDescent="0.25">
      <c r="A118">
        <v>2164</v>
      </c>
      <c r="B118" t="s">
        <v>366</v>
      </c>
      <c r="C118" t="s">
        <v>72</v>
      </c>
      <c r="D118">
        <v>0.01</v>
      </c>
      <c r="E118">
        <v>5.38</v>
      </c>
      <c r="F118">
        <v>7.57</v>
      </c>
      <c r="G118" t="s">
        <v>40</v>
      </c>
      <c r="H118" t="s">
        <v>29</v>
      </c>
      <c r="I118" t="s">
        <v>50</v>
      </c>
      <c r="J118" t="s">
        <v>74</v>
      </c>
      <c r="K118" t="s">
        <v>75</v>
      </c>
      <c r="L118" t="s">
        <v>367</v>
      </c>
      <c r="M118">
        <v>0.36</v>
      </c>
      <c r="N118" t="s">
        <v>34</v>
      </c>
      <c r="O118" t="s">
        <v>61</v>
      </c>
      <c r="P118" t="s">
        <v>92</v>
      </c>
      <c r="Q118" t="s">
        <v>368</v>
      </c>
      <c r="R118">
        <v>91104</v>
      </c>
      <c r="S118" s="1">
        <v>42013</v>
      </c>
      <c r="T118" s="1">
        <v>42014</v>
      </c>
      <c r="U118">
        <v>-66.779579999999996</v>
      </c>
      <c r="V118">
        <v>3</v>
      </c>
      <c r="W118">
        <v>18.68</v>
      </c>
      <c r="X118">
        <v>88794</v>
      </c>
      <c r="Y118">
        <f>cleaneddata[[#This Row],[Unit Price]]-cleaneddata[[#This Row],[Discount]]</f>
        <v>5.37</v>
      </c>
      <c r="Z118" t="str">
        <f>_xlfn.IFS(cleaneddata[[#This Row],[Region]]="Central","Chris",cleaneddata[[#This Row],[Region]]="East","Erin",cleaneddata[[#This Row],[Region]]="South","Sam",cleaneddata[[#This Row],[Region]]="West","William")</f>
        <v>William</v>
      </c>
    </row>
    <row r="119" spans="1:26" x14ac:dyDescent="0.25">
      <c r="A119">
        <v>2164</v>
      </c>
      <c r="B119" t="s">
        <v>366</v>
      </c>
      <c r="C119" t="s">
        <v>72</v>
      </c>
      <c r="D119">
        <v>0.05</v>
      </c>
      <c r="E119">
        <v>3.28</v>
      </c>
      <c r="F119">
        <v>3.97</v>
      </c>
      <c r="G119" t="s">
        <v>40</v>
      </c>
      <c r="H119" t="s">
        <v>29</v>
      </c>
      <c r="I119" t="s">
        <v>50</v>
      </c>
      <c r="J119" t="s">
        <v>51</v>
      </c>
      <c r="K119" t="s">
        <v>52</v>
      </c>
      <c r="L119" t="s">
        <v>369</v>
      </c>
      <c r="M119">
        <v>0.56000000000000005</v>
      </c>
      <c r="N119" t="s">
        <v>34</v>
      </c>
      <c r="O119" t="s">
        <v>61</v>
      </c>
      <c r="P119" t="s">
        <v>92</v>
      </c>
      <c r="Q119" t="s">
        <v>368</v>
      </c>
      <c r="R119">
        <v>91104</v>
      </c>
      <c r="S119" s="1">
        <v>42013</v>
      </c>
      <c r="T119" s="1">
        <v>42013</v>
      </c>
      <c r="U119">
        <v>-144.9188</v>
      </c>
      <c r="V119">
        <v>11</v>
      </c>
      <c r="W119">
        <v>36.299999999999997</v>
      </c>
      <c r="X119">
        <v>88794</v>
      </c>
      <c r="Y119">
        <f>cleaneddata[[#This Row],[Unit Price]]-cleaneddata[[#This Row],[Discount]]</f>
        <v>3.23</v>
      </c>
      <c r="Z119" t="str">
        <f>_xlfn.IFS(cleaneddata[[#This Row],[Region]]="Central","Chris",cleaneddata[[#This Row],[Region]]="East","Erin",cleaneddata[[#This Row],[Region]]="South","Sam",cleaneddata[[#This Row],[Region]]="West","William")</f>
        <v>William</v>
      </c>
    </row>
    <row r="120" spans="1:26" x14ac:dyDescent="0.25">
      <c r="A120">
        <v>2165</v>
      </c>
      <c r="B120" t="s">
        <v>370</v>
      </c>
      <c r="C120" t="s">
        <v>72</v>
      </c>
      <c r="D120">
        <v>0.09</v>
      </c>
      <c r="E120">
        <v>2.78</v>
      </c>
      <c r="F120">
        <v>0.97</v>
      </c>
      <c r="G120" t="s">
        <v>40</v>
      </c>
      <c r="H120" t="s">
        <v>29</v>
      </c>
      <c r="I120" t="s">
        <v>50</v>
      </c>
      <c r="J120" t="s">
        <v>51</v>
      </c>
      <c r="K120" t="s">
        <v>52</v>
      </c>
      <c r="L120" t="s">
        <v>371</v>
      </c>
      <c r="M120">
        <v>0.59</v>
      </c>
      <c r="N120" t="s">
        <v>34</v>
      </c>
      <c r="O120" t="s">
        <v>113</v>
      </c>
      <c r="P120" t="s">
        <v>333</v>
      </c>
      <c r="Q120" t="s">
        <v>372</v>
      </c>
      <c r="R120">
        <v>4330</v>
      </c>
      <c r="S120" s="1">
        <v>42013</v>
      </c>
      <c r="T120" s="1">
        <v>42015</v>
      </c>
      <c r="U120">
        <v>-5.0716000000000001</v>
      </c>
      <c r="V120">
        <v>6</v>
      </c>
      <c r="W120">
        <v>16.03</v>
      </c>
      <c r="X120">
        <v>88794</v>
      </c>
      <c r="Y120">
        <f>cleaneddata[[#This Row],[Unit Price]]-cleaneddata[[#This Row],[Discount]]</f>
        <v>2.69</v>
      </c>
      <c r="Z120" t="str">
        <f>_xlfn.IFS(cleaneddata[[#This Row],[Region]]="Central","Chris",cleaneddata[[#This Row],[Region]]="East","Erin",cleaneddata[[#This Row],[Region]]="South","Sam",cleaneddata[[#This Row],[Region]]="West","William")</f>
        <v>Erin</v>
      </c>
    </row>
    <row r="121" spans="1:26" x14ac:dyDescent="0.25">
      <c r="A121">
        <v>3331</v>
      </c>
      <c r="B121" t="s">
        <v>230</v>
      </c>
      <c r="C121" t="s">
        <v>72</v>
      </c>
      <c r="D121">
        <v>0.02</v>
      </c>
      <c r="E121">
        <v>4</v>
      </c>
      <c r="F121">
        <v>1.3</v>
      </c>
      <c r="G121" t="s">
        <v>40</v>
      </c>
      <c r="H121" t="s">
        <v>96</v>
      </c>
      <c r="I121" t="s">
        <v>50</v>
      </c>
      <c r="J121" t="s">
        <v>90</v>
      </c>
      <c r="K121" t="s">
        <v>52</v>
      </c>
      <c r="L121" t="s">
        <v>373</v>
      </c>
      <c r="M121">
        <v>0.37</v>
      </c>
      <c r="N121" t="s">
        <v>34</v>
      </c>
      <c r="O121" t="s">
        <v>35</v>
      </c>
      <c r="P121" t="s">
        <v>125</v>
      </c>
      <c r="Q121" t="s">
        <v>232</v>
      </c>
      <c r="R121">
        <v>32174</v>
      </c>
      <c r="S121" s="1">
        <v>42013</v>
      </c>
      <c r="T121" s="1">
        <v>42013</v>
      </c>
      <c r="U121">
        <v>-23.295999999999999</v>
      </c>
      <c r="V121">
        <v>12</v>
      </c>
      <c r="W121">
        <v>50.71</v>
      </c>
      <c r="X121">
        <v>86284</v>
      </c>
      <c r="Y121">
        <f>cleaneddata[[#This Row],[Unit Price]]-cleaneddata[[#This Row],[Discount]]</f>
        <v>3.98</v>
      </c>
      <c r="Z121" t="str">
        <f>_xlfn.IFS(cleaneddata[[#This Row],[Region]]="Central","Chris",cleaneddata[[#This Row],[Region]]="East","Erin",cleaneddata[[#This Row],[Region]]="South","Sam",cleaneddata[[#This Row],[Region]]="West","William")</f>
        <v>Sam</v>
      </c>
    </row>
    <row r="122" spans="1:26" x14ac:dyDescent="0.25">
      <c r="A122">
        <v>894</v>
      </c>
      <c r="B122" t="s">
        <v>374</v>
      </c>
      <c r="C122" t="s">
        <v>27</v>
      </c>
      <c r="D122">
        <v>0.01</v>
      </c>
      <c r="E122">
        <v>8.34</v>
      </c>
      <c r="F122">
        <v>0.96</v>
      </c>
      <c r="G122" t="s">
        <v>40</v>
      </c>
      <c r="H122" t="s">
        <v>96</v>
      </c>
      <c r="I122" t="s">
        <v>30</v>
      </c>
      <c r="J122" t="s">
        <v>128</v>
      </c>
      <c r="K122" t="s">
        <v>52</v>
      </c>
      <c r="L122" t="s">
        <v>375</v>
      </c>
      <c r="M122">
        <v>0.43</v>
      </c>
      <c r="N122" t="s">
        <v>34</v>
      </c>
      <c r="O122" t="s">
        <v>113</v>
      </c>
      <c r="P122" t="s">
        <v>376</v>
      </c>
      <c r="Q122" t="s">
        <v>68</v>
      </c>
      <c r="R122">
        <v>20024</v>
      </c>
      <c r="S122" s="1">
        <v>42014</v>
      </c>
      <c r="T122" s="1">
        <v>42016</v>
      </c>
      <c r="U122">
        <v>29.332000000000001</v>
      </c>
      <c r="V122">
        <v>24</v>
      </c>
      <c r="W122">
        <v>199.12</v>
      </c>
      <c r="X122">
        <v>14596</v>
      </c>
      <c r="Y122">
        <f>cleaneddata[[#This Row],[Unit Price]]-cleaneddata[[#This Row],[Discount]]</f>
        <v>8.33</v>
      </c>
      <c r="Z122" t="str">
        <f>_xlfn.IFS(cleaneddata[[#This Row],[Region]]="Central","Chris",cleaneddata[[#This Row],[Region]]="East","Erin",cleaneddata[[#This Row],[Region]]="South","Sam",cleaneddata[[#This Row],[Region]]="West","William")</f>
        <v>Erin</v>
      </c>
    </row>
    <row r="123" spans="1:26" x14ac:dyDescent="0.25">
      <c r="A123">
        <v>894</v>
      </c>
      <c r="B123" t="s">
        <v>374</v>
      </c>
      <c r="C123" t="s">
        <v>27</v>
      </c>
      <c r="D123">
        <v>0.06</v>
      </c>
      <c r="E123">
        <v>3.28</v>
      </c>
      <c r="F123">
        <v>3.97</v>
      </c>
      <c r="G123" t="s">
        <v>40</v>
      </c>
      <c r="H123" t="s">
        <v>96</v>
      </c>
      <c r="I123" t="s">
        <v>50</v>
      </c>
      <c r="J123" t="s">
        <v>51</v>
      </c>
      <c r="K123" t="s">
        <v>52</v>
      </c>
      <c r="L123" t="s">
        <v>369</v>
      </c>
      <c r="M123">
        <v>0.56000000000000005</v>
      </c>
      <c r="N123" t="s">
        <v>34</v>
      </c>
      <c r="O123" t="s">
        <v>113</v>
      </c>
      <c r="P123" t="s">
        <v>376</v>
      </c>
      <c r="Q123" t="s">
        <v>68</v>
      </c>
      <c r="R123">
        <v>20024</v>
      </c>
      <c r="S123" s="1">
        <v>42014</v>
      </c>
      <c r="T123" s="1">
        <v>42015</v>
      </c>
      <c r="U123">
        <v>-86</v>
      </c>
      <c r="V123">
        <v>19</v>
      </c>
      <c r="W123">
        <v>63.14</v>
      </c>
      <c r="X123">
        <v>14596</v>
      </c>
      <c r="Y123">
        <f>cleaneddata[[#This Row],[Unit Price]]-cleaneddata[[#This Row],[Discount]]</f>
        <v>3.2199999999999998</v>
      </c>
      <c r="Z123" t="str">
        <f>_xlfn.IFS(cleaneddata[[#This Row],[Region]]="Central","Chris",cleaneddata[[#This Row],[Region]]="East","Erin",cleaneddata[[#This Row],[Region]]="South","Sam",cleaneddata[[#This Row],[Region]]="West","William")</f>
        <v>Erin</v>
      </c>
    </row>
    <row r="124" spans="1:26" x14ac:dyDescent="0.25">
      <c r="A124">
        <v>896</v>
      </c>
      <c r="B124" t="s">
        <v>377</v>
      </c>
      <c r="C124" t="s">
        <v>27</v>
      </c>
      <c r="D124">
        <v>0.01</v>
      </c>
      <c r="E124">
        <v>8.34</v>
      </c>
      <c r="F124">
        <v>0.96</v>
      </c>
      <c r="G124" t="s">
        <v>40</v>
      </c>
      <c r="H124" t="s">
        <v>96</v>
      </c>
      <c r="I124" t="s">
        <v>30</v>
      </c>
      <c r="J124" t="s">
        <v>128</v>
      </c>
      <c r="K124" t="s">
        <v>52</v>
      </c>
      <c r="L124" t="s">
        <v>375</v>
      </c>
      <c r="M124">
        <v>0.43</v>
      </c>
      <c r="N124" t="s">
        <v>34</v>
      </c>
      <c r="O124" t="s">
        <v>54</v>
      </c>
      <c r="P124" t="s">
        <v>189</v>
      </c>
      <c r="Q124" t="s">
        <v>378</v>
      </c>
      <c r="R124">
        <v>76201</v>
      </c>
      <c r="S124" s="1">
        <v>42014</v>
      </c>
      <c r="T124" s="1">
        <v>42016</v>
      </c>
      <c r="U124">
        <v>34.348199999999999</v>
      </c>
      <c r="V124">
        <v>6</v>
      </c>
      <c r="W124">
        <v>49.78</v>
      </c>
      <c r="X124">
        <v>90166</v>
      </c>
      <c r="Y124">
        <f>cleaneddata[[#This Row],[Unit Price]]-cleaneddata[[#This Row],[Discount]]</f>
        <v>8.33</v>
      </c>
      <c r="Z124" t="str">
        <f>_xlfn.IFS(cleaneddata[[#This Row],[Region]]="Central","Chris",cleaneddata[[#This Row],[Region]]="East","Erin",cleaneddata[[#This Row],[Region]]="South","Sam",cleaneddata[[#This Row],[Region]]="West","William")</f>
        <v>Chris</v>
      </c>
    </row>
    <row r="125" spans="1:26" x14ac:dyDescent="0.25">
      <c r="A125">
        <v>896</v>
      </c>
      <c r="B125" t="s">
        <v>377</v>
      </c>
      <c r="C125" t="s">
        <v>27</v>
      </c>
      <c r="D125">
        <v>0.06</v>
      </c>
      <c r="E125">
        <v>3.28</v>
      </c>
      <c r="F125">
        <v>3.97</v>
      </c>
      <c r="G125" t="s">
        <v>40</v>
      </c>
      <c r="H125" t="s">
        <v>96</v>
      </c>
      <c r="I125" t="s">
        <v>50</v>
      </c>
      <c r="J125" t="s">
        <v>51</v>
      </c>
      <c r="K125" t="s">
        <v>52</v>
      </c>
      <c r="L125" t="s">
        <v>369</v>
      </c>
      <c r="M125">
        <v>0.56000000000000005</v>
      </c>
      <c r="N125" t="s">
        <v>34</v>
      </c>
      <c r="O125" t="s">
        <v>54</v>
      </c>
      <c r="P125" t="s">
        <v>189</v>
      </c>
      <c r="Q125" t="s">
        <v>378</v>
      </c>
      <c r="R125">
        <v>76201</v>
      </c>
      <c r="S125" s="1">
        <v>42014</v>
      </c>
      <c r="T125" s="1">
        <v>42015</v>
      </c>
      <c r="U125">
        <v>-66.650000000000006</v>
      </c>
      <c r="V125">
        <v>5</v>
      </c>
      <c r="W125">
        <v>16.62</v>
      </c>
      <c r="X125">
        <v>90166</v>
      </c>
      <c r="Y125">
        <f>cleaneddata[[#This Row],[Unit Price]]-cleaneddata[[#This Row],[Discount]]</f>
        <v>3.2199999999999998</v>
      </c>
      <c r="Z125" t="str">
        <f>_xlfn.IFS(cleaneddata[[#This Row],[Region]]="Central","Chris",cleaneddata[[#This Row],[Region]]="East","Erin",cleaneddata[[#This Row],[Region]]="South","Sam",cleaneddata[[#This Row],[Region]]="West","William")</f>
        <v>Chris</v>
      </c>
    </row>
    <row r="126" spans="1:26" x14ac:dyDescent="0.25">
      <c r="A126">
        <v>1976</v>
      </c>
      <c r="B126" t="s">
        <v>379</v>
      </c>
      <c r="C126" t="s">
        <v>27</v>
      </c>
      <c r="D126">
        <v>0.05</v>
      </c>
      <c r="E126">
        <v>70.98</v>
      </c>
      <c r="F126">
        <v>46.74</v>
      </c>
      <c r="G126" t="s">
        <v>28</v>
      </c>
      <c r="H126" t="s">
        <v>41</v>
      </c>
      <c r="I126" t="s">
        <v>30</v>
      </c>
      <c r="J126" t="s">
        <v>119</v>
      </c>
      <c r="K126" t="s">
        <v>32</v>
      </c>
      <c r="L126" t="s">
        <v>380</v>
      </c>
      <c r="M126">
        <v>0.56000000000000005</v>
      </c>
      <c r="N126" t="s">
        <v>34</v>
      </c>
      <c r="O126" t="s">
        <v>54</v>
      </c>
      <c r="P126" t="s">
        <v>291</v>
      </c>
      <c r="Q126" t="s">
        <v>381</v>
      </c>
      <c r="R126">
        <v>48823</v>
      </c>
      <c r="S126" s="1">
        <v>42014</v>
      </c>
      <c r="T126" s="1">
        <v>42015</v>
      </c>
      <c r="U126">
        <v>-850.65239999999994</v>
      </c>
      <c r="V126">
        <v>8</v>
      </c>
      <c r="W126">
        <v>551.51</v>
      </c>
      <c r="X126">
        <v>89039</v>
      </c>
      <c r="Y126">
        <f>cleaneddata[[#This Row],[Unit Price]]-cleaneddata[[#This Row],[Discount]]</f>
        <v>70.930000000000007</v>
      </c>
      <c r="Z126" t="str">
        <f>_xlfn.IFS(cleaneddata[[#This Row],[Region]]="Central","Chris",cleaneddata[[#This Row],[Region]]="East","Erin",cleaneddata[[#This Row],[Region]]="South","Sam",cleaneddata[[#This Row],[Region]]="West","William")</f>
        <v>Chris</v>
      </c>
    </row>
    <row r="127" spans="1:26" x14ac:dyDescent="0.25">
      <c r="A127">
        <v>1976</v>
      </c>
      <c r="B127" t="s">
        <v>379</v>
      </c>
      <c r="C127" t="s">
        <v>27</v>
      </c>
      <c r="D127">
        <v>0.05</v>
      </c>
      <c r="E127">
        <v>11.55</v>
      </c>
      <c r="F127">
        <v>2.36</v>
      </c>
      <c r="G127" t="s">
        <v>40</v>
      </c>
      <c r="H127" t="s">
        <v>41</v>
      </c>
      <c r="I127" t="s">
        <v>50</v>
      </c>
      <c r="J127" t="s">
        <v>51</v>
      </c>
      <c r="K127" t="s">
        <v>52</v>
      </c>
      <c r="L127" t="s">
        <v>382</v>
      </c>
      <c r="M127">
        <v>0.55000000000000004</v>
      </c>
      <c r="N127" t="s">
        <v>34</v>
      </c>
      <c r="O127" t="s">
        <v>54</v>
      </c>
      <c r="P127" t="s">
        <v>291</v>
      </c>
      <c r="Q127" t="s">
        <v>381</v>
      </c>
      <c r="R127">
        <v>48823</v>
      </c>
      <c r="S127" s="1">
        <v>42014</v>
      </c>
      <c r="T127" s="1">
        <v>42016</v>
      </c>
      <c r="U127">
        <v>98.525099999999995</v>
      </c>
      <c r="V127">
        <v>12</v>
      </c>
      <c r="W127">
        <v>142.79</v>
      </c>
      <c r="X127">
        <v>89039</v>
      </c>
      <c r="Y127">
        <f>cleaneddata[[#This Row],[Unit Price]]-cleaneddata[[#This Row],[Discount]]</f>
        <v>11.5</v>
      </c>
      <c r="Z127" t="str">
        <f>_xlfn.IFS(cleaneddata[[#This Row],[Region]]="Central","Chris",cleaneddata[[#This Row],[Region]]="East","Erin",cleaneddata[[#This Row],[Region]]="South","Sam",cleaneddata[[#This Row],[Region]]="West","William")</f>
        <v>Chris</v>
      </c>
    </row>
    <row r="128" spans="1:26" x14ac:dyDescent="0.25">
      <c r="A128">
        <v>2418</v>
      </c>
      <c r="B128" t="s">
        <v>242</v>
      </c>
      <c r="C128" t="s">
        <v>39</v>
      </c>
      <c r="D128">
        <v>0.1</v>
      </c>
      <c r="E128">
        <v>599.99</v>
      </c>
      <c r="F128">
        <v>24.49</v>
      </c>
      <c r="G128" t="s">
        <v>40</v>
      </c>
      <c r="H128" t="s">
        <v>41</v>
      </c>
      <c r="I128" t="s">
        <v>42</v>
      </c>
      <c r="J128" t="s">
        <v>65</v>
      </c>
      <c r="K128" t="s">
        <v>66</v>
      </c>
      <c r="L128" t="s">
        <v>383</v>
      </c>
      <c r="M128">
        <v>0.5</v>
      </c>
      <c r="N128" t="s">
        <v>34</v>
      </c>
      <c r="O128" t="s">
        <v>35</v>
      </c>
      <c r="P128" t="s">
        <v>244</v>
      </c>
      <c r="Q128" t="s">
        <v>245</v>
      </c>
      <c r="R128">
        <v>23805</v>
      </c>
      <c r="S128" s="1">
        <v>42014</v>
      </c>
      <c r="T128" s="1">
        <v>42015</v>
      </c>
      <c r="U128">
        <v>-343.12599999999998</v>
      </c>
      <c r="V128">
        <v>11</v>
      </c>
      <c r="W128">
        <v>6355.69</v>
      </c>
      <c r="X128">
        <v>86753</v>
      </c>
      <c r="Y128">
        <f>cleaneddata[[#This Row],[Unit Price]]-cleaneddata[[#This Row],[Discount]]</f>
        <v>599.89</v>
      </c>
      <c r="Z128" t="str">
        <f>_xlfn.IFS(cleaneddata[[#This Row],[Region]]="Central","Chris",cleaneddata[[#This Row],[Region]]="East","Erin",cleaneddata[[#This Row],[Region]]="South","Sam",cleaneddata[[#This Row],[Region]]="West","William")</f>
        <v>Sam</v>
      </c>
    </row>
    <row r="129" spans="1:26" x14ac:dyDescent="0.25">
      <c r="A129">
        <v>2418</v>
      </c>
      <c r="B129" t="s">
        <v>242</v>
      </c>
      <c r="C129" t="s">
        <v>39</v>
      </c>
      <c r="D129">
        <v>0.06</v>
      </c>
      <c r="E129">
        <v>2.78</v>
      </c>
      <c r="F129">
        <v>1.25</v>
      </c>
      <c r="G129" t="s">
        <v>40</v>
      </c>
      <c r="H129" t="s">
        <v>41</v>
      </c>
      <c r="I129" t="s">
        <v>50</v>
      </c>
      <c r="J129" t="s">
        <v>51</v>
      </c>
      <c r="K129" t="s">
        <v>52</v>
      </c>
      <c r="L129" t="s">
        <v>384</v>
      </c>
      <c r="M129">
        <v>0.59</v>
      </c>
      <c r="N129" t="s">
        <v>34</v>
      </c>
      <c r="O129" t="s">
        <v>35</v>
      </c>
      <c r="P129" t="s">
        <v>244</v>
      </c>
      <c r="Q129" t="s">
        <v>245</v>
      </c>
      <c r="R129">
        <v>23805</v>
      </c>
      <c r="S129" s="1">
        <v>42014</v>
      </c>
      <c r="T129" s="1">
        <v>42016</v>
      </c>
      <c r="U129">
        <v>66.36</v>
      </c>
      <c r="V129">
        <v>10</v>
      </c>
      <c r="W129">
        <v>28.09</v>
      </c>
      <c r="X129">
        <v>86753</v>
      </c>
      <c r="Y129">
        <f>cleaneddata[[#This Row],[Unit Price]]-cleaneddata[[#This Row],[Discount]]</f>
        <v>2.7199999999999998</v>
      </c>
      <c r="Z129" t="str">
        <f>_xlfn.IFS(cleaneddata[[#This Row],[Region]]="Central","Chris",cleaneddata[[#This Row],[Region]]="East","Erin",cleaneddata[[#This Row],[Region]]="South","Sam",cleaneddata[[#This Row],[Region]]="West","William")</f>
        <v>Sam</v>
      </c>
    </row>
    <row r="130" spans="1:26" x14ac:dyDescent="0.25">
      <c r="A130">
        <v>2132</v>
      </c>
      <c r="B130" t="s">
        <v>385</v>
      </c>
      <c r="C130" t="s">
        <v>49</v>
      </c>
      <c r="D130">
        <v>0.05</v>
      </c>
      <c r="E130">
        <v>30.42</v>
      </c>
      <c r="F130">
        <v>8.65</v>
      </c>
      <c r="G130" t="s">
        <v>89</v>
      </c>
      <c r="H130" t="s">
        <v>73</v>
      </c>
      <c r="I130" t="s">
        <v>42</v>
      </c>
      <c r="J130" t="s">
        <v>43</v>
      </c>
      <c r="K130" t="s">
        <v>75</v>
      </c>
      <c r="L130" t="s">
        <v>386</v>
      </c>
      <c r="M130">
        <v>0.74</v>
      </c>
      <c r="N130" t="s">
        <v>34</v>
      </c>
      <c r="O130" t="s">
        <v>54</v>
      </c>
      <c r="P130" t="s">
        <v>82</v>
      </c>
      <c r="Q130" t="s">
        <v>387</v>
      </c>
      <c r="R130">
        <v>63042</v>
      </c>
      <c r="S130" s="1">
        <v>42014</v>
      </c>
      <c r="T130" s="1">
        <v>42018</v>
      </c>
      <c r="U130">
        <v>-191.2576</v>
      </c>
      <c r="V130">
        <v>11</v>
      </c>
      <c r="W130">
        <v>334.44</v>
      </c>
      <c r="X130">
        <v>90078</v>
      </c>
      <c r="Y130">
        <f>cleaneddata[[#This Row],[Unit Price]]-cleaneddata[[#This Row],[Discount]]</f>
        <v>30.37</v>
      </c>
      <c r="Z130" t="str">
        <f>_xlfn.IFS(cleaneddata[[#This Row],[Region]]="Central","Chris",cleaneddata[[#This Row],[Region]]="East","Erin",cleaneddata[[#This Row],[Region]]="South","Sam",cleaneddata[[#This Row],[Region]]="West","William")</f>
        <v>Chris</v>
      </c>
    </row>
    <row r="131" spans="1:26" x14ac:dyDescent="0.25">
      <c r="A131">
        <v>2346</v>
      </c>
      <c r="B131" t="s">
        <v>388</v>
      </c>
      <c r="C131" t="s">
        <v>49</v>
      </c>
      <c r="D131">
        <v>0.03</v>
      </c>
      <c r="E131">
        <v>297.64</v>
      </c>
      <c r="F131">
        <v>14.7</v>
      </c>
      <c r="G131" t="s">
        <v>28</v>
      </c>
      <c r="H131" t="s">
        <v>96</v>
      </c>
      <c r="I131" t="s">
        <v>42</v>
      </c>
      <c r="J131" t="s">
        <v>58</v>
      </c>
      <c r="K131" t="s">
        <v>59</v>
      </c>
      <c r="L131" t="s">
        <v>389</v>
      </c>
      <c r="M131">
        <v>0.56999999999999995</v>
      </c>
      <c r="N131" t="s">
        <v>34</v>
      </c>
      <c r="O131" t="s">
        <v>35</v>
      </c>
      <c r="P131" t="s">
        <v>390</v>
      </c>
      <c r="Q131" t="s">
        <v>391</v>
      </c>
      <c r="R131">
        <v>40258</v>
      </c>
      <c r="S131" s="1">
        <v>42014</v>
      </c>
      <c r="T131" s="1">
        <v>42019</v>
      </c>
      <c r="U131">
        <v>-48.972000000000001</v>
      </c>
      <c r="V131">
        <v>12</v>
      </c>
      <c r="W131">
        <v>3707.05</v>
      </c>
      <c r="X131">
        <v>89503</v>
      </c>
      <c r="Y131">
        <f>cleaneddata[[#This Row],[Unit Price]]-cleaneddata[[#This Row],[Discount]]</f>
        <v>297.61</v>
      </c>
      <c r="Z131" t="str">
        <f>_xlfn.IFS(cleaneddata[[#This Row],[Region]]="Central","Chris",cleaneddata[[#This Row],[Region]]="East","Erin",cleaneddata[[#This Row],[Region]]="South","Sam",cleaneddata[[#This Row],[Region]]="West","William")</f>
        <v>Sam</v>
      </c>
    </row>
    <row r="132" spans="1:26" x14ac:dyDescent="0.25">
      <c r="A132">
        <v>2797</v>
      </c>
      <c r="B132" t="s">
        <v>392</v>
      </c>
      <c r="C132" t="s">
        <v>118</v>
      </c>
      <c r="D132">
        <v>0</v>
      </c>
      <c r="E132">
        <v>5.0199999999999996</v>
      </c>
      <c r="F132">
        <v>5.14</v>
      </c>
      <c r="G132" t="s">
        <v>40</v>
      </c>
      <c r="H132" t="s">
        <v>41</v>
      </c>
      <c r="I132" t="s">
        <v>42</v>
      </c>
      <c r="J132" t="s">
        <v>43</v>
      </c>
      <c r="K132" t="s">
        <v>44</v>
      </c>
      <c r="L132" t="s">
        <v>393</v>
      </c>
      <c r="M132">
        <v>0.79</v>
      </c>
      <c r="N132" t="s">
        <v>34</v>
      </c>
      <c r="O132" t="s">
        <v>113</v>
      </c>
      <c r="P132" t="s">
        <v>322</v>
      </c>
      <c r="Q132" t="s">
        <v>394</v>
      </c>
      <c r="R132">
        <v>15122</v>
      </c>
      <c r="S132" s="1">
        <v>42014</v>
      </c>
      <c r="T132" s="1">
        <v>42015</v>
      </c>
      <c r="U132">
        <v>-159.30279999999999</v>
      </c>
      <c r="V132">
        <v>8</v>
      </c>
      <c r="W132">
        <v>43.94</v>
      </c>
      <c r="X132">
        <v>87552</v>
      </c>
      <c r="Y132">
        <f>cleaneddata[[#This Row],[Unit Price]]-cleaneddata[[#This Row],[Discount]]</f>
        <v>5.0199999999999996</v>
      </c>
      <c r="Z132" t="str">
        <f>_xlfn.IFS(cleaneddata[[#This Row],[Region]]="Central","Chris",cleaneddata[[#This Row],[Region]]="East","Erin",cleaneddata[[#This Row],[Region]]="South","Sam",cleaneddata[[#This Row],[Region]]="West","William")</f>
        <v>Erin</v>
      </c>
    </row>
    <row r="133" spans="1:26" x14ac:dyDescent="0.25">
      <c r="A133">
        <v>194</v>
      </c>
      <c r="B133" t="s">
        <v>395</v>
      </c>
      <c r="C133" t="s">
        <v>72</v>
      </c>
      <c r="D133">
        <v>0.02</v>
      </c>
      <c r="E133">
        <v>6.48</v>
      </c>
      <c r="F133">
        <v>9.17</v>
      </c>
      <c r="G133" t="s">
        <v>40</v>
      </c>
      <c r="H133" t="s">
        <v>96</v>
      </c>
      <c r="I133" t="s">
        <v>50</v>
      </c>
      <c r="J133" t="s">
        <v>90</v>
      </c>
      <c r="K133" t="s">
        <v>75</v>
      </c>
      <c r="L133" t="s">
        <v>396</v>
      </c>
      <c r="M133">
        <v>0.37</v>
      </c>
      <c r="N133" t="s">
        <v>34</v>
      </c>
      <c r="O133" t="s">
        <v>61</v>
      </c>
      <c r="P133" t="s">
        <v>148</v>
      </c>
      <c r="Q133" t="s">
        <v>397</v>
      </c>
      <c r="R133">
        <v>84043</v>
      </c>
      <c r="S133" s="1">
        <v>42014</v>
      </c>
      <c r="T133" s="1">
        <v>42015</v>
      </c>
      <c r="U133">
        <v>-105.68519999999999</v>
      </c>
      <c r="V133">
        <v>4</v>
      </c>
      <c r="W133">
        <v>28.2</v>
      </c>
      <c r="X133">
        <v>90431</v>
      </c>
      <c r="Y133">
        <f>cleaneddata[[#This Row],[Unit Price]]-cleaneddata[[#This Row],[Discount]]</f>
        <v>6.4600000000000009</v>
      </c>
      <c r="Z133" t="str">
        <f>_xlfn.IFS(cleaneddata[[#This Row],[Region]]="Central","Chris",cleaneddata[[#This Row],[Region]]="East","Erin",cleaneddata[[#This Row],[Region]]="South","Sam",cleaneddata[[#This Row],[Region]]="West","William")</f>
        <v>William</v>
      </c>
    </row>
    <row r="134" spans="1:26" x14ac:dyDescent="0.25">
      <c r="A134">
        <v>947</v>
      </c>
      <c r="B134" t="s">
        <v>398</v>
      </c>
      <c r="C134" t="s">
        <v>27</v>
      </c>
      <c r="D134">
        <v>0.08</v>
      </c>
      <c r="E134">
        <v>14.2</v>
      </c>
      <c r="F134">
        <v>5.3</v>
      </c>
      <c r="G134" t="s">
        <v>89</v>
      </c>
      <c r="H134" t="s">
        <v>73</v>
      </c>
      <c r="I134" t="s">
        <v>30</v>
      </c>
      <c r="J134" t="s">
        <v>128</v>
      </c>
      <c r="K134" t="s">
        <v>52</v>
      </c>
      <c r="L134" t="s">
        <v>290</v>
      </c>
      <c r="M134">
        <v>0.46</v>
      </c>
      <c r="N134" t="s">
        <v>34</v>
      </c>
      <c r="O134" t="s">
        <v>113</v>
      </c>
      <c r="P134" t="s">
        <v>399</v>
      </c>
      <c r="Q134" t="s">
        <v>400</v>
      </c>
      <c r="R134">
        <v>7002</v>
      </c>
      <c r="S134" s="1">
        <v>42015</v>
      </c>
      <c r="T134" s="1">
        <v>42017</v>
      </c>
      <c r="U134">
        <v>27.23</v>
      </c>
      <c r="V134">
        <v>5</v>
      </c>
      <c r="W134">
        <v>72.11</v>
      </c>
      <c r="X134">
        <v>86565</v>
      </c>
      <c r="Y134">
        <f>cleaneddata[[#This Row],[Unit Price]]-cleaneddata[[#This Row],[Discount]]</f>
        <v>14.12</v>
      </c>
      <c r="Z134" t="str">
        <f>_xlfn.IFS(cleaneddata[[#This Row],[Region]]="Central","Chris",cleaneddata[[#This Row],[Region]]="East","Erin",cleaneddata[[#This Row],[Region]]="South","Sam",cleaneddata[[#This Row],[Region]]="West","William")</f>
        <v>Erin</v>
      </c>
    </row>
    <row r="135" spans="1:26" x14ac:dyDescent="0.25">
      <c r="A135">
        <v>166</v>
      </c>
      <c r="B135" t="s">
        <v>401</v>
      </c>
      <c r="C135" t="s">
        <v>49</v>
      </c>
      <c r="D135">
        <v>0.08</v>
      </c>
      <c r="E135">
        <v>399.98</v>
      </c>
      <c r="F135">
        <v>12.06</v>
      </c>
      <c r="G135" t="s">
        <v>28</v>
      </c>
      <c r="H135" t="s">
        <v>41</v>
      </c>
      <c r="I135" t="s">
        <v>42</v>
      </c>
      <c r="J135" t="s">
        <v>58</v>
      </c>
      <c r="K135" t="s">
        <v>32</v>
      </c>
      <c r="L135" t="s">
        <v>185</v>
      </c>
      <c r="M135">
        <v>0.56000000000000005</v>
      </c>
      <c r="N135" t="s">
        <v>34</v>
      </c>
      <c r="O135" t="s">
        <v>35</v>
      </c>
      <c r="P135" t="s">
        <v>402</v>
      </c>
      <c r="Q135" t="s">
        <v>403</v>
      </c>
      <c r="R135">
        <v>37087</v>
      </c>
      <c r="S135" s="1">
        <v>42015</v>
      </c>
      <c r="T135" s="1">
        <v>42022</v>
      </c>
      <c r="U135">
        <v>28.514099999999999</v>
      </c>
      <c r="V135">
        <v>5</v>
      </c>
      <c r="W135">
        <v>1839.91</v>
      </c>
      <c r="X135">
        <v>89426</v>
      </c>
      <c r="Y135">
        <f>cleaneddata[[#This Row],[Unit Price]]-cleaneddata[[#This Row],[Discount]]</f>
        <v>399.90000000000003</v>
      </c>
      <c r="Z135" t="str">
        <f>_xlfn.IFS(cleaneddata[[#This Row],[Region]]="Central","Chris",cleaneddata[[#This Row],[Region]]="East","Erin",cleaneddata[[#This Row],[Region]]="South","Sam",cleaneddata[[#This Row],[Region]]="West","William")</f>
        <v>Sam</v>
      </c>
    </row>
    <row r="136" spans="1:26" x14ac:dyDescent="0.25">
      <c r="A136">
        <v>466</v>
      </c>
      <c r="B136" t="s">
        <v>404</v>
      </c>
      <c r="C136" t="s">
        <v>72</v>
      </c>
      <c r="D136">
        <v>0.08</v>
      </c>
      <c r="E136">
        <v>297.64</v>
      </c>
      <c r="F136">
        <v>14.7</v>
      </c>
      <c r="G136" t="s">
        <v>28</v>
      </c>
      <c r="H136" t="s">
        <v>29</v>
      </c>
      <c r="I136" t="s">
        <v>42</v>
      </c>
      <c r="J136" t="s">
        <v>58</v>
      </c>
      <c r="K136" t="s">
        <v>59</v>
      </c>
      <c r="L136" t="s">
        <v>389</v>
      </c>
      <c r="M136">
        <v>0.56999999999999995</v>
      </c>
      <c r="N136" t="s">
        <v>34</v>
      </c>
      <c r="O136" t="s">
        <v>113</v>
      </c>
      <c r="P136" t="s">
        <v>405</v>
      </c>
      <c r="Q136" t="s">
        <v>406</v>
      </c>
      <c r="R136">
        <v>2019</v>
      </c>
      <c r="S136" s="1">
        <v>42015</v>
      </c>
      <c r="T136" s="1">
        <v>42015</v>
      </c>
      <c r="U136">
        <v>496.79680000000002</v>
      </c>
      <c r="V136">
        <v>5</v>
      </c>
      <c r="W136">
        <v>1132.8399999999999</v>
      </c>
      <c r="X136">
        <v>88060</v>
      </c>
      <c r="Y136">
        <f>cleaneddata[[#This Row],[Unit Price]]-cleaneddata[[#This Row],[Discount]]</f>
        <v>297.56</v>
      </c>
      <c r="Z136" t="str">
        <f>_xlfn.IFS(cleaneddata[[#This Row],[Region]]="Central","Chris",cleaneddata[[#This Row],[Region]]="East","Erin",cleaneddata[[#This Row],[Region]]="South","Sam",cleaneddata[[#This Row],[Region]]="West","William")</f>
        <v>Erin</v>
      </c>
    </row>
    <row r="137" spans="1:26" x14ac:dyDescent="0.25">
      <c r="A137">
        <v>467</v>
      </c>
      <c r="B137" t="s">
        <v>407</v>
      </c>
      <c r="C137" t="s">
        <v>72</v>
      </c>
      <c r="D137">
        <v>0.02</v>
      </c>
      <c r="E137">
        <v>12.99</v>
      </c>
      <c r="F137">
        <v>14.37</v>
      </c>
      <c r="G137" t="s">
        <v>40</v>
      </c>
      <c r="H137" t="s">
        <v>29</v>
      </c>
      <c r="I137" t="s">
        <v>30</v>
      </c>
      <c r="J137" t="s">
        <v>128</v>
      </c>
      <c r="K137" t="s">
        <v>66</v>
      </c>
      <c r="L137" t="s">
        <v>408</v>
      </c>
      <c r="M137">
        <v>0.73</v>
      </c>
      <c r="N137" t="s">
        <v>34</v>
      </c>
      <c r="O137" t="s">
        <v>113</v>
      </c>
      <c r="P137" t="s">
        <v>405</v>
      </c>
      <c r="Q137" t="s">
        <v>409</v>
      </c>
      <c r="R137">
        <v>1915</v>
      </c>
      <c r="S137" s="1">
        <v>42015</v>
      </c>
      <c r="T137" s="1">
        <v>42016</v>
      </c>
      <c r="U137">
        <v>-556.80960000000005</v>
      </c>
      <c r="V137">
        <v>11</v>
      </c>
      <c r="W137">
        <v>143.63</v>
      </c>
      <c r="X137">
        <v>88060</v>
      </c>
      <c r="Y137">
        <f>cleaneddata[[#This Row],[Unit Price]]-cleaneddata[[#This Row],[Discount]]</f>
        <v>12.97</v>
      </c>
      <c r="Z137" t="str">
        <f>_xlfn.IFS(cleaneddata[[#This Row],[Region]]="Central","Chris",cleaneddata[[#This Row],[Region]]="East","Erin",cleaneddata[[#This Row],[Region]]="South","Sam",cleaneddata[[#This Row],[Region]]="West","William")</f>
        <v>Erin</v>
      </c>
    </row>
    <row r="138" spans="1:26" x14ac:dyDescent="0.25">
      <c r="A138">
        <v>468</v>
      </c>
      <c r="B138" t="s">
        <v>410</v>
      </c>
      <c r="C138" t="s">
        <v>72</v>
      </c>
      <c r="D138">
        <v>0.06</v>
      </c>
      <c r="E138">
        <v>14.42</v>
      </c>
      <c r="F138">
        <v>6.75</v>
      </c>
      <c r="G138" t="s">
        <v>40</v>
      </c>
      <c r="H138" t="s">
        <v>29</v>
      </c>
      <c r="I138" t="s">
        <v>50</v>
      </c>
      <c r="J138" t="s">
        <v>97</v>
      </c>
      <c r="K138" t="s">
        <v>146</v>
      </c>
      <c r="L138" t="s">
        <v>411</v>
      </c>
      <c r="M138">
        <v>0.52</v>
      </c>
      <c r="N138" t="s">
        <v>34</v>
      </c>
      <c r="O138" t="s">
        <v>113</v>
      </c>
      <c r="P138" t="s">
        <v>405</v>
      </c>
      <c r="Q138" t="s">
        <v>412</v>
      </c>
      <c r="R138">
        <v>2341</v>
      </c>
      <c r="S138" s="1">
        <v>42015</v>
      </c>
      <c r="T138" s="1">
        <v>42016</v>
      </c>
      <c r="U138">
        <v>-27.738800000000001</v>
      </c>
      <c r="V138">
        <v>5</v>
      </c>
      <c r="W138">
        <v>73.040000000000006</v>
      </c>
      <c r="X138">
        <v>88060</v>
      </c>
      <c r="Y138">
        <f>cleaneddata[[#This Row],[Unit Price]]-cleaneddata[[#This Row],[Discount]]</f>
        <v>14.36</v>
      </c>
      <c r="Z138" t="str">
        <f>_xlfn.IFS(cleaneddata[[#This Row],[Region]]="Central","Chris",cleaneddata[[#This Row],[Region]]="East","Erin",cleaneddata[[#This Row],[Region]]="South","Sam",cleaneddata[[#This Row],[Region]]="West","William")</f>
        <v>Erin</v>
      </c>
    </row>
    <row r="139" spans="1:26" x14ac:dyDescent="0.25">
      <c r="A139">
        <v>469</v>
      </c>
      <c r="B139" t="s">
        <v>413</v>
      </c>
      <c r="C139" t="s">
        <v>72</v>
      </c>
      <c r="D139">
        <v>0.05</v>
      </c>
      <c r="E139">
        <v>4.1399999999999997</v>
      </c>
      <c r="F139">
        <v>6.6</v>
      </c>
      <c r="G139" t="s">
        <v>89</v>
      </c>
      <c r="H139" t="s">
        <v>29</v>
      </c>
      <c r="I139" t="s">
        <v>30</v>
      </c>
      <c r="J139" t="s">
        <v>128</v>
      </c>
      <c r="K139" t="s">
        <v>75</v>
      </c>
      <c r="L139" t="s">
        <v>414</v>
      </c>
      <c r="M139">
        <v>0.49</v>
      </c>
      <c r="N139" t="s">
        <v>34</v>
      </c>
      <c r="O139" t="s">
        <v>113</v>
      </c>
      <c r="P139" t="s">
        <v>399</v>
      </c>
      <c r="Q139" t="s">
        <v>415</v>
      </c>
      <c r="R139">
        <v>7506</v>
      </c>
      <c r="S139" s="1">
        <v>42015</v>
      </c>
      <c r="T139" s="1">
        <v>42017</v>
      </c>
      <c r="U139">
        <v>-128.68719999999999</v>
      </c>
      <c r="V139">
        <v>7</v>
      </c>
      <c r="W139">
        <v>33.35</v>
      </c>
      <c r="X139">
        <v>88060</v>
      </c>
      <c r="Y139">
        <f>cleaneddata[[#This Row],[Unit Price]]-cleaneddata[[#This Row],[Discount]]</f>
        <v>4.09</v>
      </c>
      <c r="Z139" t="str">
        <f>_xlfn.IFS(cleaneddata[[#This Row],[Region]]="Central","Chris",cleaneddata[[#This Row],[Region]]="East","Erin",cleaneddata[[#This Row],[Region]]="South","Sam",cleaneddata[[#This Row],[Region]]="West","William")</f>
        <v>Erin</v>
      </c>
    </row>
    <row r="140" spans="1:26" x14ac:dyDescent="0.25">
      <c r="A140">
        <v>470</v>
      </c>
      <c r="B140" t="s">
        <v>416</v>
      </c>
      <c r="C140" t="s">
        <v>72</v>
      </c>
      <c r="D140">
        <v>0.03</v>
      </c>
      <c r="E140">
        <v>11.34</v>
      </c>
      <c r="F140">
        <v>5.01</v>
      </c>
      <c r="G140" t="s">
        <v>40</v>
      </c>
      <c r="H140" t="s">
        <v>29</v>
      </c>
      <c r="I140" t="s">
        <v>50</v>
      </c>
      <c r="J140" t="s">
        <v>90</v>
      </c>
      <c r="K140" t="s">
        <v>75</v>
      </c>
      <c r="L140" t="s">
        <v>417</v>
      </c>
      <c r="M140">
        <v>0.36</v>
      </c>
      <c r="N140" t="s">
        <v>34</v>
      </c>
      <c r="O140" t="s">
        <v>113</v>
      </c>
      <c r="P140" t="s">
        <v>399</v>
      </c>
      <c r="Q140" t="s">
        <v>418</v>
      </c>
      <c r="R140">
        <v>8601</v>
      </c>
      <c r="S140" s="1">
        <v>42015</v>
      </c>
      <c r="T140" s="1">
        <v>42015</v>
      </c>
      <c r="U140">
        <v>23.2028</v>
      </c>
      <c r="V140">
        <v>5</v>
      </c>
      <c r="W140">
        <v>60.24</v>
      </c>
      <c r="X140">
        <v>88060</v>
      </c>
      <c r="Y140">
        <f>cleaneddata[[#This Row],[Unit Price]]-cleaneddata[[#This Row],[Discount]]</f>
        <v>11.31</v>
      </c>
      <c r="Z140" t="str">
        <f>_xlfn.IFS(cleaneddata[[#This Row],[Region]]="Central","Chris",cleaneddata[[#This Row],[Region]]="East","Erin",cleaneddata[[#This Row],[Region]]="South","Sam",cleaneddata[[#This Row],[Region]]="West","William")</f>
        <v>Erin</v>
      </c>
    </row>
    <row r="141" spans="1:26" x14ac:dyDescent="0.25">
      <c r="A141">
        <v>2776</v>
      </c>
      <c r="B141" t="s">
        <v>419</v>
      </c>
      <c r="C141" t="s">
        <v>27</v>
      </c>
      <c r="D141">
        <v>0.03</v>
      </c>
      <c r="E141">
        <v>350.98</v>
      </c>
      <c r="F141">
        <v>30</v>
      </c>
      <c r="G141" t="s">
        <v>28</v>
      </c>
      <c r="H141" t="s">
        <v>41</v>
      </c>
      <c r="I141" t="s">
        <v>30</v>
      </c>
      <c r="J141" t="s">
        <v>111</v>
      </c>
      <c r="K141" t="s">
        <v>59</v>
      </c>
      <c r="L141" t="s">
        <v>193</v>
      </c>
      <c r="M141">
        <v>0.61</v>
      </c>
      <c r="N141" t="s">
        <v>34</v>
      </c>
      <c r="O141" t="s">
        <v>113</v>
      </c>
      <c r="P141" t="s">
        <v>420</v>
      </c>
      <c r="Q141" t="s">
        <v>421</v>
      </c>
      <c r="R141">
        <v>20877</v>
      </c>
      <c r="S141" s="1">
        <v>42016</v>
      </c>
      <c r="T141" s="1">
        <v>42019</v>
      </c>
      <c r="U141">
        <v>2692.4421000000002</v>
      </c>
      <c r="V141">
        <v>11</v>
      </c>
      <c r="W141">
        <v>3902.09</v>
      </c>
      <c r="X141">
        <v>91228</v>
      </c>
      <c r="Y141">
        <f>cleaneddata[[#This Row],[Unit Price]]-cleaneddata[[#This Row],[Discount]]</f>
        <v>350.95000000000005</v>
      </c>
      <c r="Z141" t="str">
        <f>_xlfn.IFS(cleaneddata[[#This Row],[Region]]="Central","Chris",cleaneddata[[#This Row],[Region]]="East","Erin",cleaneddata[[#This Row],[Region]]="South","Sam",cleaneddata[[#This Row],[Region]]="West","William")</f>
        <v>Erin</v>
      </c>
    </row>
    <row r="142" spans="1:26" x14ac:dyDescent="0.25">
      <c r="A142">
        <v>2776</v>
      </c>
      <c r="B142" t="s">
        <v>419</v>
      </c>
      <c r="C142" t="s">
        <v>27</v>
      </c>
      <c r="D142">
        <v>0.04</v>
      </c>
      <c r="E142">
        <v>1.68</v>
      </c>
      <c r="F142">
        <v>1</v>
      </c>
      <c r="G142" t="s">
        <v>40</v>
      </c>
      <c r="H142" t="s">
        <v>41</v>
      </c>
      <c r="I142" t="s">
        <v>50</v>
      </c>
      <c r="J142" t="s">
        <v>51</v>
      </c>
      <c r="K142" t="s">
        <v>52</v>
      </c>
      <c r="L142" t="s">
        <v>422</v>
      </c>
      <c r="M142">
        <v>0.35</v>
      </c>
      <c r="N142" t="s">
        <v>34</v>
      </c>
      <c r="O142" t="s">
        <v>113</v>
      </c>
      <c r="P142" t="s">
        <v>420</v>
      </c>
      <c r="Q142" t="s">
        <v>421</v>
      </c>
      <c r="R142">
        <v>20877</v>
      </c>
      <c r="S142" s="1">
        <v>42016</v>
      </c>
      <c r="T142" s="1">
        <v>42018</v>
      </c>
      <c r="U142">
        <v>2.0672000000000001</v>
      </c>
      <c r="V142">
        <v>8</v>
      </c>
      <c r="W142">
        <v>14.18</v>
      </c>
      <c r="X142">
        <v>91228</v>
      </c>
      <c r="Y142">
        <f>cleaneddata[[#This Row],[Unit Price]]-cleaneddata[[#This Row],[Discount]]</f>
        <v>1.64</v>
      </c>
      <c r="Z142" t="str">
        <f>_xlfn.IFS(cleaneddata[[#This Row],[Region]]="Central","Chris",cleaneddata[[#This Row],[Region]]="East","Erin",cleaneddata[[#This Row],[Region]]="South","Sam",cleaneddata[[#This Row],[Region]]="West","William")</f>
        <v>Erin</v>
      </c>
    </row>
    <row r="143" spans="1:26" x14ac:dyDescent="0.25">
      <c r="A143">
        <v>120</v>
      </c>
      <c r="B143" t="s">
        <v>423</v>
      </c>
      <c r="C143" t="s">
        <v>39</v>
      </c>
      <c r="D143">
        <v>0.05</v>
      </c>
      <c r="E143">
        <v>6.3</v>
      </c>
      <c r="F143">
        <v>0.5</v>
      </c>
      <c r="G143" t="s">
        <v>40</v>
      </c>
      <c r="H143" t="s">
        <v>96</v>
      </c>
      <c r="I143" t="s">
        <v>50</v>
      </c>
      <c r="J143" t="s">
        <v>154</v>
      </c>
      <c r="K143" t="s">
        <v>75</v>
      </c>
      <c r="L143" t="s">
        <v>424</v>
      </c>
      <c r="M143">
        <v>0.39</v>
      </c>
      <c r="N143" t="s">
        <v>34</v>
      </c>
      <c r="O143" t="s">
        <v>61</v>
      </c>
      <c r="P143" t="s">
        <v>148</v>
      </c>
      <c r="Q143" t="s">
        <v>183</v>
      </c>
      <c r="R143">
        <v>84041</v>
      </c>
      <c r="S143" s="1">
        <v>42016</v>
      </c>
      <c r="T143" s="1">
        <v>42017</v>
      </c>
      <c r="U143">
        <v>41.296500000000002</v>
      </c>
      <c r="V143">
        <v>10</v>
      </c>
      <c r="W143">
        <v>59.85</v>
      </c>
      <c r="X143">
        <v>86520</v>
      </c>
      <c r="Y143">
        <f>cleaneddata[[#This Row],[Unit Price]]-cleaneddata[[#This Row],[Discount]]</f>
        <v>6.25</v>
      </c>
      <c r="Z143" t="str">
        <f>_xlfn.IFS(cleaneddata[[#This Row],[Region]]="Central","Chris",cleaneddata[[#This Row],[Region]]="East","Erin",cleaneddata[[#This Row],[Region]]="South","Sam",cleaneddata[[#This Row],[Region]]="West","William")</f>
        <v>William</v>
      </c>
    </row>
    <row r="144" spans="1:26" x14ac:dyDescent="0.25">
      <c r="A144">
        <v>120</v>
      </c>
      <c r="B144" t="s">
        <v>423</v>
      </c>
      <c r="C144" t="s">
        <v>39</v>
      </c>
      <c r="D144">
        <v>0.09</v>
      </c>
      <c r="E144">
        <v>205.99</v>
      </c>
      <c r="F144">
        <v>3</v>
      </c>
      <c r="G144" t="s">
        <v>89</v>
      </c>
      <c r="H144" t="s">
        <v>96</v>
      </c>
      <c r="I144" t="s">
        <v>42</v>
      </c>
      <c r="J144" t="s">
        <v>137</v>
      </c>
      <c r="K144" t="s">
        <v>75</v>
      </c>
      <c r="L144" t="s">
        <v>425</v>
      </c>
      <c r="M144">
        <v>0.57999999999999996</v>
      </c>
      <c r="N144" t="s">
        <v>34</v>
      </c>
      <c r="O144" t="s">
        <v>61</v>
      </c>
      <c r="P144" t="s">
        <v>148</v>
      </c>
      <c r="Q144" t="s">
        <v>183</v>
      </c>
      <c r="R144">
        <v>84041</v>
      </c>
      <c r="S144" s="1">
        <v>42016</v>
      </c>
      <c r="T144" s="1">
        <v>42018</v>
      </c>
      <c r="U144">
        <v>1179.0237</v>
      </c>
      <c r="V144">
        <v>10</v>
      </c>
      <c r="W144">
        <v>1708.73</v>
      </c>
      <c r="X144">
        <v>86520</v>
      </c>
      <c r="Y144">
        <f>cleaneddata[[#This Row],[Unit Price]]-cleaneddata[[#This Row],[Discount]]</f>
        <v>205.9</v>
      </c>
      <c r="Z144" t="str">
        <f>_xlfn.IFS(cleaneddata[[#This Row],[Region]]="Central","Chris",cleaneddata[[#This Row],[Region]]="East","Erin",cleaneddata[[#This Row],[Region]]="South","Sam",cleaneddata[[#This Row],[Region]]="West","William")</f>
        <v>William</v>
      </c>
    </row>
    <row r="145" spans="1:26" x14ac:dyDescent="0.25">
      <c r="A145">
        <v>898</v>
      </c>
      <c r="B145" t="s">
        <v>426</v>
      </c>
      <c r="C145" t="s">
        <v>39</v>
      </c>
      <c r="D145">
        <v>0.04</v>
      </c>
      <c r="E145">
        <v>90.97</v>
      </c>
      <c r="F145">
        <v>28</v>
      </c>
      <c r="G145" t="s">
        <v>28</v>
      </c>
      <c r="H145" t="s">
        <v>29</v>
      </c>
      <c r="I145" t="s">
        <v>42</v>
      </c>
      <c r="J145" t="s">
        <v>58</v>
      </c>
      <c r="K145" t="s">
        <v>59</v>
      </c>
      <c r="L145" t="s">
        <v>427</v>
      </c>
      <c r="M145">
        <v>0.38</v>
      </c>
      <c r="N145" t="s">
        <v>34</v>
      </c>
      <c r="O145" t="s">
        <v>113</v>
      </c>
      <c r="P145" t="s">
        <v>114</v>
      </c>
      <c r="Q145" t="s">
        <v>115</v>
      </c>
      <c r="R145">
        <v>10039</v>
      </c>
      <c r="S145" s="1">
        <v>42016</v>
      </c>
      <c r="T145" s="1">
        <v>42017</v>
      </c>
      <c r="U145">
        <v>-173.09520000000001</v>
      </c>
      <c r="V145">
        <v>6</v>
      </c>
      <c r="W145">
        <v>573.30999999999995</v>
      </c>
      <c r="X145">
        <v>33635</v>
      </c>
      <c r="Y145">
        <f>cleaneddata[[#This Row],[Unit Price]]-cleaneddata[[#This Row],[Discount]]</f>
        <v>90.929999999999993</v>
      </c>
      <c r="Z145" t="str">
        <f>_xlfn.IFS(cleaneddata[[#This Row],[Region]]="Central","Chris",cleaneddata[[#This Row],[Region]]="East","Erin",cleaneddata[[#This Row],[Region]]="South","Sam",cleaneddata[[#This Row],[Region]]="West","William")</f>
        <v>Erin</v>
      </c>
    </row>
    <row r="146" spans="1:26" x14ac:dyDescent="0.25">
      <c r="A146">
        <v>898</v>
      </c>
      <c r="B146" t="s">
        <v>426</v>
      </c>
      <c r="C146" t="s">
        <v>39</v>
      </c>
      <c r="D146">
        <v>7.0000000000000007E-2</v>
      </c>
      <c r="E146">
        <v>20.34</v>
      </c>
      <c r="F146">
        <v>35</v>
      </c>
      <c r="G146" t="s">
        <v>40</v>
      </c>
      <c r="H146" t="s">
        <v>29</v>
      </c>
      <c r="I146" t="s">
        <v>50</v>
      </c>
      <c r="J146" t="s">
        <v>80</v>
      </c>
      <c r="K146" t="s">
        <v>66</v>
      </c>
      <c r="L146" t="s">
        <v>262</v>
      </c>
      <c r="M146">
        <v>0.84</v>
      </c>
      <c r="N146" t="s">
        <v>34</v>
      </c>
      <c r="O146" t="s">
        <v>113</v>
      </c>
      <c r="P146" t="s">
        <v>114</v>
      </c>
      <c r="Q146" t="s">
        <v>115</v>
      </c>
      <c r="R146">
        <v>10039</v>
      </c>
      <c r="S146" s="1">
        <v>42016</v>
      </c>
      <c r="T146" s="1">
        <v>42017</v>
      </c>
      <c r="U146">
        <v>-96.16</v>
      </c>
      <c r="V146">
        <v>5</v>
      </c>
      <c r="W146">
        <v>140.22999999999999</v>
      </c>
      <c r="X146">
        <v>33635</v>
      </c>
      <c r="Y146">
        <f>cleaneddata[[#This Row],[Unit Price]]-cleaneddata[[#This Row],[Discount]]</f>
        <v>20.27</v>
      </c>
      <c r="Z146" t="str">
        <f>_xlfn.IFS(cleaneddata[[#This Row],[Region]]="Central","Chris",cleaneddata[[#This Row],[Region]]="East","Erin",cleaneddata[[#This Row],[Region]]="South","Sam",cleaneddata[[#This Row],[Region]]="West","William")</f>
        <v>Erin</v>
      </c>
    </row>
    <row r="147" spans="1:26" x14ac:dyDescent="0.25">
      <c r="A147">
        <v>899</v>
      </c>
      <c r="B147" t="s">
        <v>428</v>
      </c>
      <c r="C147" t="s">
        <v>39</v>
      </c>
      <c r="D147">
        <v>0.04</v>
      </c>
      <c r="E147">
        <v>90.97</v>
      </c>
      <c r="F147">
        <v>28</v>
      </c>
      <c r="G147" t="s">
        <v>28</v>
      </c>
      <c r="H147" t="s">
        <v>29</v>
      </c>
      <c r="I147" t="s">
        <v>42</v>
      </c>
      <c r="J147" t="s">
        <v>58</v>
      </c>
      <c r="K147" t="s">
        <v>59</v>
      </c>
      <c r="L147" t="s">
        <v>427</v>
      </c>
      <c r="M147">
        <v>0.38</v>
      </c>
      <c r="N147" t="s">
        <v>34</v>
      </c>
      <c r="O147" t="s">
        <v>113</v>
      </c>
      <c r="P147" t="s">
        <v>322</v>
      </c>
      <c r="Q147" t="s">
        <v>429</v>
      </c>
      <c r="R147">
        <v>16602</v>
      </c>
      <c r="S147" s="1">
        <v>42016</v>
      </c>
      <c r="T147" s="1">
        <v>42017</v>
      </c>
      <c r="U147">
        <v>-173.09520000000001</v>
      </c>
      <c r="V147">
        <v>2</v>
      </c>
      <c r="W147">
        <v>191.1</v>
      </c>
      <c r="X147">
        <v>86263</v>
      </c>
      <c r="Y147">
        <f>cleaneddata[[#This Row],[Unit Price]]-cleaneddata[[#This Row],[Discount]]</f>
        <v>90.929999999999993</v>
      </c>
      <c r="Z147" t="str">
        <f>_xlfn.IFS(cleaneddata[[#This Row],[Region]]="Central","Chris",cleaneddata[[#This Row],[Region]]="East","Erin",cleaneddata[[#This Row],[Region]]="South","Sam",cleaneddata[[#This Row],[Region]]="West","William")</f>
        <v>Erin</v>
      </c>
    </row>
    <row r="148" spans="1:26" x14ac:dyDescent="0.25">
      <c r="A148">
        <v>899</v>
      </c>
      <c r="B148" t="s">
        <v>428</v>
      </c>
      <c r="C148" t="s">
        <v>39</v>
      </c>
      <c r="D148">
        <v>7.0000000000000007E-2</v>
      </c>
      <c r="E148">
        <v>20.34</v>
      </c>
      <c r="F148">
        <v>35</v>
      </c>
      <c r="G148" t="s">
        <v>40</v>
      </c>
      <c r="H148" t="s">
        <v>29</v>
      </c>
      <c r="I148" t="s">
        <v>50</v>
      </c>
      <c r="J148" t="s">
        <v>80</v>
      </c>
      <c r="K148" t="s">
        <v>66</v>
      </c>
      <c r="L148" t="s">
        <v>262</v>
      </c>
      <c r="M148">
        <v>0.84</v>
      </c>
      <c r="N148" t="s">
        <v>34</v>
      </c>
      <c r="O148" t="s">
        <v>113</v>
      </c>
      <c r="P148" t="s">
        <v>322</v>
      </c>
      <c r="Q148" t="s">
        <v>429</v>
      </c>
      <c r="R148">
        <v>16602</v>
      </c>
      <c r="S148" s="1">
        <v>42016</v>
      </c>
      <c r="T148" s="1">
        <v>42017</v>
      </c>
      <c r="U148">
        <v>-96.16</v>
      </c>
      <c r="V148">
        <v>1</v>
      </c>
      <c r="W148">
        <v>28.05</v>
      </c>
      <c r="X148">
        <v>86263</v>
      </c>
      <c r="Y148">
        <f>cleaneddata[[#This Row],[Unit Price]]-cleaneddata[[#This Row],[Discount]]</f>
        <v>20.27</v>
      </c>
      <c r="Z148" t="str">
        <f>_xlfn.IFS(cleaneddata[[#This Row],[Region]]="Central","Chris",cleaneddata[[#This Row],[Region]]="East","Erin",cleaneddata[[#This Row],[Region]]="South","Sam",cleaneddata[[#This Row],[Region]]="West","William")</f>
        <v>Erin</v>
      </c>
    </row>
    <row r="149" spans="1:26" x14ac:dyDescent="0.25">
      <c r="A149">
        <v>1636</v>
      </c>
      <c r="B149" t="s">
        <v>430</v>
      </c>
      <c r="C149" t="s">
        <v>39</v>
      </c>
      <c r="D149">
        <v>0.04</v>
      </c>
      <c r="E149">
        <v>136.97999999999999</v>
      </c>
      <c r="F149">
        <v>24.49</v>
      </c>
      <c r="G149" t="s">
        <v>89</v>
      </c>
      <c r="H149" t="s">
        <v>73</v>
      </c>
      <c r="I149" t="s">
        <v>30</v>
      </c>
      <c r="J149" t="s">
        <v>128</v>
      </c>
      <c r="K149" t="s">
        <v>66</v>
      </c>
      <c r="L149" t="s">
        <v>431</v>
      </c>
      <c r="M149">
        <v>0.59</v>
      </c>
      <c r="N149" t="s">
        <v>34</v>
      </c>
      <c r="O149" t="s">
        <v>61</v>
      </c>
      <c r="P149" t="s">
        <v>92</v>
      </c>
      <c r="Q149" t="s">
        <v>432</v>
      </c>
      <c r="R149">
        <v>93905</v>
      </c>
      <c r="S149" s="1">
        <v>42016</v>
      </c>
      <c r="T149" s="1">
        <v>42018</v>
      </c>
      <c r="U149">
        <v>1127.5497</v>
      </c>
      <c r="V149">
        <v>12</v>
      </c>
      <c r="W149">
        <v>1634.13</v>
      </c>
      <c r="X149">
        <v>89706</v>
      </c>
      <c r="Y149">
        <f>cleaneddata[[#This Row],[Unit Price]]-cleaneddata[[#This Row],[Discount]]</f>
        <v>136.94</v>
      </c>
      <c r="Z149" t="str">
        <f>_xlfn.IFS(cleaneddata[[#This Row],[Region]]="Central","Chris",cleaneddata[[#This Row],[Region]]="East","Erin",cleaneddata[[#This Row],[Region]]="South","Sam",cleaneddata[[#This Row],[Region]]="West","William")</f>
        <v>William</v>
      </c>
    </row>
    <row r="150" spans="1:26" x14ac:dyDescent="0.25">
      <c r="A150">
        <v>823</v>
      </c>
      <c r="B150" t="s">
        <v>433</v>
      </c>
      <c r="C150" t="s">
        <v>49</v>
      </c>
      <c r="D150">
        <v>0.04</v>
      </c>
      <c r="E150">
        <v>6.24</v>
      </c>
      <c r="F150">
        <v>5.22</v>
      </c>
      <c r="G150" t="s">
        <v>40</v>
      </c>
      <c r="H150" t="s">
        <v>29</v>
      </c>
      <c r="I150" t="s">
        <v>30</v>
      </c>
      <c r="J150" t="s">
        <v>128</v>
      </c>
      <c r="K150" t="s">
        <v>75</v>
      </c>
      <c r="L150" t="s">
        <v>434</v>
      </c>
      <c r="M150">
        <v>0.6</v>
      </c>
      <c r="N150" t="s">
        <v>34</v>
      </c>
      <c r="O150" t="s">
        <v>35</v>
      </c>
      <c r="P150" t="s">
        <v>402</v>
      </c>
      <c r="Q150" t="s">
        <v>435</v>
      </c>
      <c r="R150">
        <v>37167</v>
      </c>
      <c r="S150" s="1">
        <v>42016</v>
      </c>
      <c r="T150" s="1">
        <v>42021</v>
      </c>
      <c r="U150">
        <v>4.3808999999999996</v>
      </c>
      <c r="V150">
        <v>13</v>
      </c>
      <c r="W150">
        <v>80.23</v>
      </c>
      <c r="X150">
        <v>89257</v>
      </c>
      <c r="Y150">
        <f>cleaneddata[[#This Row],[Unit Price]]-cleaneddata[[#This Row],[Discount]]</f>
        <v>6.2</v>
      </c>
      <c r="Z150" t="str">
        <f>_xlfn.IFS(cleaneddata[[#This Row],[Region]]="Central","Chris",cleaneddata[[#This Row],[Region]]="East","Erin",cleaneddata[[#This Row],[Region]]="South","Sam",cleaneddata[[#This Row],[Region]]="West","William")</f>
        <v>Sam</v>
      </c>
    </row>
    <row r="151" spans="1:26" x14ac:dyDescent="0.25">
      <c r="A151">
        <v>824</v>
      </c>
      <c r="B151" t="s">
        <v>436</v>
      </c>
      <c r="C151" t="s">
        <v>49</v>
      </c>
      <c r="D151">
        <v>0.09</v>
      </c>
      <c r="E151">
        <v>260.98</v>
      </c>
      <c r="F151">
        <v>41.91</v>
      </c>
      <c r="G151" t="s">
        <v>28</v>
      </c>
      <c r="H151" t="s">
        <v>29</v>
      </c>
      <c r="I151" t="s">
        <v>30</v>
      </c>
      <c r="J151" t="s">
        <v>119</v>
      </c>
      <c r="K151" t="s">
        <v>32</v>
      </c>
      <c r="L151" t="s">
        <v>437</v>
      </c>
      <c r="M151">
        <v>0.59</v>
      </c>
      <c r="N151" t="s">
        <v>34</v>
      </c>
      <c r="O151" t="s">
        <v>35</v>
      </c>
      <c r="P151" t="s">
        <v>402</v>
      </c>
      <c r="Q151" t="s">
        <v>438</v>
      </c>
      <c r="R151">
        <v>37174</v>
      </c>
      <c r="S151" s="1">
        <v>42016</v>
      </c>
      <c r="T151" s="1">
        <v>42023</v>
      </c>
      <c r="U151">
        <v>-100.744</v>
      </c>
      <c r="V151">
        <v>8</v>
      </c>
      <c r="W151">
        <v>2044.9</v>
      </c>
      <c r="X151">
        <v>89257</v>
      </c>
      <c r="Y151">
        <f>cleaneddata[[#This Row],[Unit Price]]-cleaneddata[[#This Row],[Discount]]</f>
        <v>260.89000000000004</v>
      </c>
      <c r="Z151" t="str">
        <f>_xlfn.IFS(cleaneddata[[#This Row],[Region]]="Central","Chris",cleaneddata[[#This Row],[Region]]="East","Erin",cleaneddata[[#This Row],[Region]]="South","Sam",cleaneddata[[#This Row],[Region]]="West","William")</f>
        <v>Sam</v>
      </c>
    </row>
    <row r="152" spans="1:26" x14ac:dyDescent="0.25">
      <c r="A152">
        <v>1424</v>
      </c>
      <c r="B152" t="s">
        <v>439</v>
      </c>
      <c r="C152" t="s">
        <v>49</v>
      </c>
      <c r="D152">
        <v>0.05</v>
      </c>
      <c r="E152">
        <v>350.99</v>
      </c>
      <c r="F152">
        <v>39</v>
      </c>
      <c r="G152" t="s">
        <v>28</v>
      </c>
      <c r="H152" t="s">
        <v>73</v>
      </c>
      <c r="I152" t="s">
        <v>30</v>
      </c>
      <c r="J152" t="s">
        <v>111</v>
      </c>
      <c r="K152" t="s">
        <v>59</v>
      </c>
      <c r="L152" t="s">
        <v>440</v>
      </c>
      <c r="M152">
        <v>0.55000000000000004</v>
      </c>
      <c r="N152" t="s">
        <v>34</v>
      </c>
      <c r="O152" t="s">
        <v>61</v>
      </c>
      <c r="P152" t="s">
        <v>62</v>
      </c>
      <c r="Q152" t="s">
        <v>441</v>
      </c>
      <c r="R152">
        <v>80112</v>
      </c>
      <c r="S152" s="1">
        <v>42016</v>
      </c>
      <c r="T152" s="1">
        <v>42018</v>
      </c>
      <c r="U152">
        <v>451.28039999999999</v>
      </c>
      <c r="V152">
        <v>3</v>
      </c>
      <c r="W152">
        <v>1020.08</v>
      </c>
      <c r="X152">
        <v>89448</v>
      </c>
      <c r="Y152">
        <f>cleaneddata[[#This Row],[Unit Price]]-cleaneddata[[#This Row],[Discount]]</f>
        <v>350.94</v>
      </c>
      <c r="Z152" t="str">
        <f>_xlfn.IFS(cleaneddata[[#This Row],[Region]]="Central","Chris",cleaneddata[[#This Row],[Region]]="East","Erin",cleaneddata[[#This Row],[Region]]="South","Sam",cleaneddata[[#This Row],[Region]]="West","William")</f>
        <v>William</v>
      </c>
    </row>
    <row r="153" spans="1:26" x14ac:dyDescent="0.25">
      <c r="A153">
        <v>1424</v>
      </c>
      <c r="B153" t="s">
        <v>439</v>
      </c>
      <c r="C153" t="s">
        <v>49</v>
      </c>
      <c r="D153">
        <v>0</v>
      </c>
      <c r="E153">
        <v>8.74</v>
      </c>
      <c r="F153">
        <v>1.39</v>
      </c>
      <c r="G153" t="s">
        <v>40</v>
      </c>
      <c r="H153" t="s">
        <v>73</v>
      </c>
      <c r="I153" t="s">
        <v>50</v>
      </c>
      <c r="J153" t="s">
        <v>347</v>
      </c>
      <c r="K153" t="s">
        <v>75</v>
      </c>
      <c r="L153" t="s">
        <v>442</v>
      </c>
      <c r="M153">
        <v>0.38</v>
      </c>
      <c r="N153" t="s">
        <v>34</v>
      </c>
      <c r="O153" t="s">
        <v>61</v>
      </c>
      <c r="P153" t="s">
        <v>62</v>
      </c>
      <c r="Q153" t="s">
        <v>441</v>
      </c>
      <c r="R153">
        <v>80112</v>
      </c>
      <c r="S153" s="1">
        <v>42016</v>
      </c>
      <c r="T153" s="1">
        <v>42020</v>
      </c>
      <c r="U153">
        <v>44.988</v>
      </c>
      <c r="V153">
        <v>7</v>
      </c>
      <c r="W153">
        <v>65.2</v>
      </c>
      <c r="X153">
        <v>89448</v>
      </c>
      <c r="Y153">
        <f>cleaneddata[[#This Row],[Unit Price]]-cleaneddata[[#This Row],[Discount]]</f>
        <v>8.74</v>
      </c>
      <c r="Z153" t="str">
        <f>_xlfn.IFS(cleaneddata[[#This Row],[Region]]="Central","Chris",cleaneddata[[#This Row],[Region]]="East","Erin",cleaneddata[[#This Row],[Region]]="South","Sam",cleaneddata[[#This Row],[Region]]="West","William")</f>
        <v>William</v>
      </c>
    </row>
    <row r="154" spans="1:26" x14ac:dyDescent="0.25">
      <c r="A154">
        <v>1424</v>
      </c>
      <c r="B154" t="s">
        <v>439</v>
      </c>
      <c r="C154" t="s">
        <v>49</v>
      </c>
      <c r="D154">
        <v>0.02</v>
      </c>
      <c r="E154">
        <v>1.98</v>
      </c>
      <c r="F154">
        <v>0.7</v>
      </c>
      <c r="G154" t="s">
        <v>40</v>
      </c>
      <c r="H154" t="s">
        <v>73</v>
      </c>
      <c r="I154" t="s">
        <v>50</v>
      </c>
      <c r="J154" t="s">
        <v>178</v>
      </c>
      <c r="K154" t="s">
        <v>52</v>
      </c>
      <c r="L154" t="s">
        <v>443</v>
      </c>
      <c r="M154">
        <v>0.83</v>
      </c>
      <c r="N154" t="s">
        <v>34</v>
      </c>
      <c r="O154" t="s">
        <v>61</v>
      </c>
      <c r="P154" t="s">
        <v>62</v>
      </c>
      <c r="Q154" t="s">
        <v>441</v>
      </c>
      <c r="R154">
        <v>80112</v>
      </c>
      <c r="S154" s="1">
        <v>42016</v>
      </c>
      <c r="T154" s="1">
        <v>42020</v>
      </c>
      <c r="U154">
        <v>-20.732800000000001</v>
      </c>
      <c r="V154">
        <v>11</v>
      </c>
      <c r="W154">
        <v>22.59</v>
      </c>
      <c r="X154">
        <v>89448</v>
      </c>
      <c r="Y154">
        <f>cleaneddata[[#This Row],[Unit Price]]-cleaneddata[[#This Row],[Discount]]</f>
        <v>1.96</v>
      </c>
      <c r="Z154" t="str">
        <f>_xlfn.IFS(cleaneddata[[#This Row],[Region]]="Central","Chris",cleaneddata[[#This Row],[Region]]="East","Erin",cleaneddata[[#This Row],[Region]]="South","Sam",cleaneddata[[#This Row],[Region]]="West","William")</f>
        <v>William</v>
      </c>
    </row>
    <row r="155" spans="1:26" x14ac:dyDescent="0.25">
      <c r="A155">
        <v>2715</v>
      </c>
      <c r="B155" t="s">
        <v>444</v>
      </c>
      <c r="C155" t="s">
        <v>49</v>
      </c>
      <c r="D155">
        <v>0.01</v>
      </c>
      <c r="E155">
        <v>29.89</v>
      </c>
      <c r="F155">
        <v>1.99</v>
      </c>
      <c r="G155" t="s">
        <v>40</v>
      </c>
      <c r="H155" t="s">
        <v>96</v>
      </c>
      <c r="I155" t="s">
        <v>42</v>
      </c>
      <c r="J155" t="s">
        <v>43</v>
      </c>
      <c r="K155" t="s">
        <v>44</v>
      </c>
      <c r="L155" t="s">
        <v>445</v>
      </c>
      <c r="M155">
        <v>0.5</v>
      </c>
      <c r="N155" t="s">
        <v>34</v>
      </c>
      <c r="O155" t="s">
        <v>54</v>
      </c>
      <c r="P155" t="s">
        <v>291</v>
      </c>
      <c r="Q155" t="s">
        <v>446</v>
      </c>
      <c r="R155">
        <v>48911</v>
      </c>
      <c r="S155" s="1">
        <v>42016</v>
      </c>
      <c r="T155" s="1">
        <v>42020</v>
      </c>
      <c r="U155">
        <v>-74.64</v>
      </c>
      <c r="V155">
        <v>1</v>
      </c>
      <c r="W155">
        <v>31.96</v>
      </c>
      <c r="X155">
        <v>88702</v>
      </c>
      <c r="Y155">
        <f>cleaneddata[[#This Row],[Unit Price]]-cleaneddata[[#This Row],[Discount]]</f>
        <v>29.88</v>
      </c>
      <c r="Z155" t="str">
        <f>_xlfn.IFS(cleaneddata[[#This Row],[Region]]="Central","Chris",cleaneddata[[#This Row],[Region]]="East","Erin",cleaneddata[[#This Row],[Region]]="South","Sam",cleaneddata[[#This Row],[Region]]="West","William")</f>
        <v>Chris</v>
      </c>
    </row>
    <row r="156" spans="1:26" x14ac:dyDescent="0.25">
      <c r="A156">
        <v>2069</v>
      </c>
      <c r="B156" t="s">
        <v>447</v>
      </c>
      <c r="C156" t="s">
        <v>118</v>
      </c>
      <c r="D156">
        <v>0.1</v>
      </c>
      <c r="E156">
        <v>40.98</v>
      </c>
      <c r="F156">
        <v>6.5</v>
      </c>
      <c r="G156" t="s">
        <v>40</v>
      </c>
      <c r="H156" t="s">
        <v>41</v>
      </c>
      <c r="I156" t="s">
        <v>42</v>
      </c>
      <c r="J156" t="s">
        <v>43</v>
      </c>
      <c r="K156" t="s">
        <v>75</v>
      </c>
      <c r="L156" t="s">
        <v>448</v>
      </c>
      <c r="M156">
        <v>0.74</v>
      </c>
      <c r="N156" t="s">
        <v>34</v>
      </c>
      <c r="O156" t="s">
        <v>35</v>
      </c>
      <c r="P156" t="s">
        <v>390</v>
      </c>
      <c r="Q156" t="s">
        <v>449</v>
      </c>
      <c r="R156">
        <v>41075</v>
      </c>
      <c r="S156" s="1">
        <v>42016</v>
      </c>
      <c r="T156" s="1">
        <v>42018</v>
      </c>
      <c r="U156">
        <v>66.852000000000004</v>
      </c>
      <c r="V156">
        <v>3</v>
      </c>
      <c r="W156">
        <v>120.34</v>
      </c>
      <c r="X156">
        <v>88554</v>
      </c>
      <c r="Y156">
        <f>cleaneddata[[#This Row],[Unit Price]]-cleaneddata[[#This Row],[Discount]]</f>
        <v>40.879999999999995</v>
      </c>
      <c r="Z156" t="str">
        <f>_xlfn.IFS(cleaneddata[[#This Row],[Region]]="Central","Chris",cleaneddata[[#This Row],[Region]]="East","Erin",cleaneddata[[#This Row],[Region]]="South","Sam",cleaneddata[[#This Row],[Region]]="West","William")</f>
        <v>Sam</v>
      </c>
    </row>
    <row r="157" spans="1:26" x14ac:dyDescent="0.25">
      <c r="A157">
        <v>750</v>
      </c>
      <c r="B157" t="s">
        <v>450</v>
      </c>
      <c r="C157" t="s">
        <v>72</v>
      </c>
      <c r="D157">
        <v>0.09</v>
      </c>
      <c r="E157">
        <v>27.75</v>
      </c>
      <c r="F157">
        <v>19.989999999999998</v>
      </c>
      <c r="G157" t="s">
        <v>40</v>
      </c>
      <c r="H157" t="s">
        <v>96</v>
      </c>
      <c r="I157" t="s">
        <v>50</v>
      </c>
      <c r="J157" t="s">
        <v>80</v>
      </c>
      <c r="K157" t="s">
        <v>75</v>
      </c>
      <c r="L157" t="s">
        <v>451</v>
      </c>
      <c r="M157">
        <v>0.67</v>
      </c>
      <c r="N157" t="s">
        <v>34</v>
      </c>
      <c r="O157" t="s">
        <v>35</v>
      </c>
      <c r="P157" t="s">
        <v>390</v>
      </c>
      <c r="Q157" t="s">
        <v>452</v>
      </c>
      <c r="R157">
        <v>41042</v>
      </c>
      <c r="S157" s="1">
        <v>42016</v>
      </c>
      <c r="T157" s="1">
        <v>42017</v>
      </c>
      <c r="U157">
        <v>-224.64400000000001</v>
      </c>
      <c r="V157">
        <v>10</v>
      </c>
      <c r="W157">
        <v>257.52</v>
      </c>
      <c r="X157">
        <v>91200</v>
      </c>
      <c r="Y157">
        <f>cleaneddata[[#This Row],[Unit Price]]-cleaneddata[[#This Row],[Discount]]</f>
        <v>27.66</v>
      </c>
      <c r="Z157" t="str">
        <f>_xlfn.IFS(cleaneddata[[#This Row],[Region]]="Central","Chris",cleaneddata[[#This Row],[Region]]="East","Erin",cleaneddata[[#This Row],[Region]]="South","Sam",cleaneddata[[#This Row],[Region]]="West","William")</f>
        <v>Sam</v>
      </c>
    </row>
    <row r="158" spans="1:26" x14ac:dyDescent="0.25">
      <c r="A158">
        <v>2489</v>
      </c>
      <c r="B158" t="s">
        <v>453</v>
      </c>
      <c r="C158" t="s">
        <v>72</v>
      </c>
      <c r="D158">
        <v>7.0000000000000007E-2</v>
      </c>
      <c r="E158">
        <v>65.989999999999995</v>
      </c>
      <c r="F158">
        <v>8.8000000000000007</v>
      </c>
      <c r="G158" t="s">
        <v>40</v>
      </c>
      <c r="H158" t="s">
        <v>73</v>
      </c>
      <c r="I158" t="s">
        <v>42</v>
      </c>
      <c r="J158" t="s">
        <v>137</v>
      </c>
      <c r="K158" t="s">
        <v>75</v>
      </c>
      <c r="L158" t="s">
        <v>454</v>
      </c>
      <c r="M158">
        <v>0.57999999999999996</v>
      </c>
      <c r="N158" t="s">
        <v>34</v>
      </c>
      <c r="O158" t="s">
        <v>61</v>
      </c>
      <c r="P158" t="s">
        <v>92</v>
      </c>
      <c r="Q158" t="s">
        <v>455</v>
      </c>
      <c r="R158">
        <v>94521</v>
      </c>
      <c r="S158" s="1">
        <v>42016</v>
      </c>
      <c r="T158" s="1">
        <v>42016</v>
      </c>
      <c r="U158">
        <v>109.836</v>
      </c>
      <c r="V158">
        <v>9</v>
      </c>
      <c r="W158">
        <v>471.66</v>
      </c>
      <c r="X158">
        <v>86886</v>
      </c>
      <c r="Y158">
        <f>cleaneddata[[#This Row],[Unit Price]]-cleaneddata[[#This Row],[Discount]]</f>
        <v>65.92</v>
      </c>
      <c r="Z158" t="str">
        <f>_xlfn.IFS(cleaneddata[[#This Row],[Region]]="Central","Chris",cleaneddata[[#This Row],[Region]]="East","Erin",cleaneddata[[#This Row],[Region]]="South","Sam",cleaneddata[[#This Row],[Region]]="West","William")</f>
        <v>William</v>
      </c>
    </row>
    <row r="159" spans="1:26" x14ac:dyDescent="0.25">
      <c r="A159">
        <v>2490</v>
      </c>
      <c r="B159" t="s">
        <v>456</v>
      </c>
      <c r="C159" t="s">
        <v>72</v>
      </c>
      <c r="D159">
        <v>0</v>
      </c>
      <c r="E159">
        <v>10.01</v>
      </c>
      <c r="F159">
        <v>1.99</v>
      </c>
      <c r="G159" t="s">
        <v>89</v>
      </c>
      <c r="H159" t="s">
        <v>73</v>
      </c>
      <c r="I159" t="s">
        <v>42</v>
      </c>
      <c r="J159" t="s">
        <v>43</v>
      </c>
      <c r="K159" t="s">
        <v>44</v>
      </c>
      <c r="L159" t="s">
        <v>457</v>
      </c>
      <c r="M159">
        <v>0.41</v>
      </c>
      <c r="N159" t="s">
        <v>34</v>
      </c>
      <c r="O159" t="s">
        <v>61</v>
      </c>
      <c r="P159" t="s">
        <v>92</v>
      </c>
      <c r="Q159" t="s">
        <v>458</v>
      </c>
      <c r="R159">
        <v>92627</v>
      </c>
      <c r="S159" s="1">
        <v>42016</v>
      </c>
      <c r="T159" s="1">
        <v>42018</v>
      </c>
      <c r="U159">
        <v>82.703400000000002</v>
      </c>
      <c r="V159">
        <v>11</v>
      </c>
      <c r="W159">
        <v>119.86</v>
      </c>
      <c r="X159">
        <v>86886</v>
      </c>
      <c r="Y159">
        <f>cleaneddata[[#This Row],[Unit Price]]-cleaneddata[[#This Row],[Discount]]</f>
        <v>10.01</v>
      </c>
      <c r="Z159" t="str">
        <f>_xlfn.IFS(cleaneddata[[#This Row],[Region]]="Central","Chris",cleaneddata[[#This Row],[Region]]="East","Erin",cleaneddata[[#This Row],[Region]]="South","Sam",cleaneddata[[#This Row],[Region]]="West","William")</f>
        <v>William</v>
      </c>
    </row>
    <row r="160" spans="1:26" x14ac:dyDescent="0.25">
      <c r="A160">
        <v>2491</v>
      </c>
      <c r="B160" t="s">
        <v>459</v>
      </c>
      <c r="C160" t="s">
        <v>72</v>
      </c>
      <c r="D160">
        <v>7.0000000000000007E-2</v>
      </c>
      <c r="E160">
        <v>65.989999999999995</v>
      </c>
      <c r="F160">
        <v>8.8000000000000007</v>
      </c>
      <c r="G160" t="s">
        <v>40</v>
      </c>
      <c r="H160" t="s">
        <v>73</v>
      </c>
      <c r="I160" t="s">
        <v>42</v>
      </c>
      <c r="J160" t="s">
        <v>137</v>
      </c>
      <c r="K160" t="s">
        <v>75</v>
      </c>
      <c r="L160" t="s">
        <v>454</v>
      </c>
      <c r="M160">
        <v>0.57999999999999996</v>
      </c>
      <c r="N160" t="s">
        <v>34</v>
      </c>
      <c r="O160" t="s">
        <v>61</v>
      </c>
      <c r="P160" t="s">
        <v>92</v>
      </c>
      <c r="Q160" t="s">
        <v>102</v>
      </c>
      <c r="R160">
        <v>90045</v>
      </c>
      <c r="S160" s="1">
        <v>42016</v>
      </c>
      <c r="T160" s="1">
        <v>42016</v>
      </c>
      <c r="U160">
        <v>109.836</v>
      </c>
      <c r="V160">
        <v>37</v>
      </c>
      <c r="W160">
        <v>1939.03</v>
      </c>
      <c r="X160">
        <v>23877</v>
      </c>
      <c r="Y160">
        <f>cleaneddata[[#This Row],[Unit Price]]-cleaneddata[[#This Row],[Discount]]</f>
        <v>65.92</v>
      </c>
      <c r="Z160" t="str">
        <f>_xlfn.IFS(cleaneddata[[#This Row],[Region]]="Central","Chris",cleaneddata[[#This Row],[Region]]="East","Erin",cleaneddata[[#This Row],[Region]]="South","Sam",cleaneddata[[#This Row],[Region]]="West","William")</f>
        <v>William</v>
      </c>
    </row>
    <row r="161" spans="1:26" x14ac:dyDescent="0.25">
      <c r="A161">
        <v>2491</v>
      </c>
      <c r="B161" t="s">
        <v>459</v>
      </c>
      <c r="C161" t="s">
        <v>72</v>
      </c>
      <c r="D161">
        <v>0</v>
      </c>
      <c r="E161">
        <v>10.01</v>
      </c>
      <c r="F161">
        <v>1.99</v>
      </c>
      <c r="G161" t="s">
        <v>89</v>
      </c>
      <c r="H161" t="s">
        <v>73</v>
      </c>
      <c r="I161" t="s">
        <v>42</v>
      </c>
      <c r="J161" t="s">
        <v>43</v>
      </c>
      <c r="K161" t="s">
        <v>44</v>
      </c>
      <c r="L161" t="s">
        <v>457</v>
      </c>
      <c r="M161">
        <v>0.41</v>
      </c>
      <c r="N161" t="s">
        <v>34</v>
      </c>
      <c r="O161" t="s">
        <v>61</v>
      </c>
      <c r="P161" t="s">
        <v>92</v>
      </c>
      <c r="Q161" t="s">
        <v>102</v>
      </c>
      <c r="R161">
        <v>90045</v>
      </c>
      <c r="S161" s="1">
        <v>42016</v>
      </c>
      <c r="T161" s="1">
        <v>42018</v>
      </c>
      <c r="U161">
        <v>128.03</v>
      </c>
      <c r="V161">
        <v>42</v>
      </c>
      <c r="W161">
        <v>457.63</v>
      </c>
      <c r="X161">
        <v>23877</v>
      </c>
      <c r="Y161">
        <f>cleaneddata[[#This Row],[Unit Price]]-cleaneddata[[#This Row],[Discount]]</f>
        <v>10.01</v>
      </c>
      <c r="Z161" t="str">
        <f>_xlfn.IFS(cleaneddata[[#This Row],[Region]]="Central","Chris",cleaneddata[[#This Row],[Region]]="East","Erin",cleaneddata[[#This Row],[Region]]="South","Sam",cleaneddata[[#This Row],[Region]]="West","William")</f>
        <v>William</v>
      </c>
    </row>
    <row r="162" spans="1:26" x14ac:dyDescent="0.25">
      <c r="A162">
        <v>2338</v>
      </c>
      <c r="B162" t="s">
        <v>460</v>
      </c>
      <c r="C162" t="s">
        <v>27</v>
      </c>
      <c r="D162">
        <v>0.06</v>
      </c>
      <c r="E162">
        <v>2.08</v>
      </c>
      <c r="F162">
        <v>5.33</v>
      </c>
      <c r="G162" t="s">
        <v>40</v>
      </c>
      <c r="H162" t="s">
        <v>73</v>
      </c>
      <c r="I162" t="s">
        <v>30</v>
      </c>
      <c r="J162" t="s">
        <v>128</v>
      </c>
      <c r="K162" t="s">
        <v>75</v>
      </c>
      <c r="L162" t="s">
        <v>461</v>
      </c>
      <c r="M162">
        <v>0.43</v>
      </c>
      <c r="N162" t="s">
        <v>34</v>
      </c>
      <c r="O162" t="s">
        <v>113</v>
      </c>
      <c r="P162" t="s">
        <v>420</v>
      </c>
      <c r="Q162" t="s">
        <v>462</v>
      </c>
      <c r="R162">
        <v>20740</v>
      </c>
      <c r="S162" s="1">
        <v>42017</v>
      </c>
      <c r="T162" s="1">
        <v>42017</v>
      </c>
      <c r="U162">
        <v>-82.559200000000004</v>
      </c>
      <c r="V162">
        <v>4</v>
      </c>
      <c r="W162">
        <v>9.23</v>
      </c>
      <c r="X162">
        <v>91480</v>
      </c>
      <c r="Y162">
        <f>cleaneddata[[#This Row],[Unit Price]]-cleaneddata[[#This Row],[Discount]]</f>
        <v>2.02</v>
      </c>
      <c r="Z162" t="str">
        <f>_xlfn.IFS(cleaneddata[[#This Row],[Region]]="Central","Chris",cleaneddata[[#This Row],[Region]]="East","Erin",cleaneddata[[#This Row],[Region]]="South","Sam",cleaneddata[[#This Row],[Region]]="West","William")</f>
        <v>Erin</v>
      </c>
    </row>
    <row r="163" spans="1:26" x14ac:dyDescent="0.25">
      <c r="A163">
        <v>510</v>
      </c>
      <c r="B163" t="s">
        <v>463</v>
      </c>
      <c r="C163" t="s">
        <v>49</v>
      </c>
      <c r="D163">
        <v>0.02</v>
      </c>
      <c r="E163">
        <v>48.04</v>
      </c>
      <c r="F163">
        <v>5.09</v>
      </c>
      <c r="G163" t="s">
        <v>40</v>
      </c>
      <c r="H163" t="s">
        <v>96</v>
      </c>
      <c r="I163" t="s">
        <v>50</v>
      </c>
      <c r="J163" t="s">
        <v>90</v>
      </c>
      <c r="K163" t="s">
        <v>75</v>
      </c>
      <c r="L163" t="s">
        <v>464</v>
      </c>
      <c r="M163">
        <v>0.37</v>
      </c>
      <c r="N163" t="s">
        <v>34</v>
      </c>
      <c r="O163" t="s">
        <v>61</v>
      </c>
      <c r="P163" t="s">
        <v>92</v>
      </c>
      <c r="Q163" t="s">
        <v>465</v>
      </c>
      <c r="R163">
        <v>95336</v>
      </c>
      <c r="S163" s="1">
        <v>42017</v>
      </c>
      <c r="T163" s="1">
        <v>42017</v>
      </c>
      <c r="U163">
        <v>105.2526</v>
      </c>
      <c r="V163">
        <v>3</v>
      </c>
      <c r="W163">
        <v>152.54</v>
      </c>
      <c r="X163">
        <v>90058</v>
      </c>
      <c r="Y163">
        <f>cleaneddata[[#This Row],[Unit Price]]-cleaneddata[[#This Row],[Discount]]</f>
        <v>48.019999999999996</v>
      </c>
      <c r="Z163" t="str">
        <f>_xlfn.IFS(cleaneddata[[#This Row],[Region]]="Central","Chris",cleaneddata[[#This Row],[Region]]="East","Erin",cleaneddata[[#This Row],[Region]]="South","Sam",cleaneddata[[#This Row],[Region]]="West","William")</f>
        <v>William</v>
      </c>
    </row>
    <row r="164" spans="1:26" x14ac:dyDescent="0.25">
      <c r="A164">
        <v>570</v>
      </c>
      <c r="B164" t="s">
        <v>466</v>
      </c>
      <c r="C164" t="s">
        <v>49</v>
      </c>
      <c r="D164">
        <v>0.06</v>
      </c>
      <c r="E164">
        <v>7.99</v>
      </c>
      <c r="F164">
        <v>5.03</v>
      </c>
      <c r="G164" t="s">
        <v>40</v>
      </c>
      <c r="H164" t="s">
        <v>41</v>
      </c>
      <c r="I164" t="s">
        <v>42</v>
      </c>
      <c r="J164" t="s">
        <v>137</v>
      </c>
      <c r="K164" t="s">
        <v>146</v>
      </c>
      <c r="L164" t="s">
        <v>467</v>
      </c>
      <c r="M164">
        <v>0.6</v>
      </c>
      <c r="N164" t="s">
        <v>34</v>
      </c>
      <c r="O164" t="s">
        <v>61</v>
      </c>
      <c r="P164" t="s">
        <v>298</v>
      </c>
      <c r="Q164" t="s">
        <v>468</v>
      </c>
      <c r="R164">
        <v>89015</v>
      </c>
      <c r="S164" s="1">
        <v>42017</v>
      </c>
      <c r="T164" s="1">
        <v>42017</v>
      </c>
      <c r="U164">
        <v>-122.133</v>
      </c>
      <c r="V164">
        <v>10</v>
      </c>
      <c r="W164">
        <v>65.739999999999995</v>
      </c>
      <c r="X164">
        <v>88881</v>
      </c>
      <c r="Y164">
        <f>cleaneddata[[#This Row],[Unit Price]]-cleaneddata[[#This Row],[Discount]]</f>
        <v>7.9300000000000006</v>
      </c>
      <c r="Z164" t="str">
        <f>_xlfn.IFS(cleaneddata[[#This Row],[Region]]="Central","Chris",cleaneddata[[#This Row],[Region]]="East","Erin",cleaneddata[[#This Row],[Region]]="South","Sam",cleaneddata[[#This Row],[Region]]="West","William")</f>
        <v>William</v>
      </c>
    </row>
    <row r="165" spans="1:26" x14ac:dyDescent="0.25">
      <c r="A165">
        <v>576</v>
      </c>
      <c r="B165" t="s">
        <v>469</v>
      </c>
      <c r="C165" t="s">
        <v>49</v>
      </c>
      <c r="D165">
        <v>0.06</v>
      </c>
      <c r="E165">
        <v>4.4800000000000004</v>
      </c>
      <c r="F165">
        <v>49</v>
      </c>
      <c r="G165" t="s">
        <v>40</v>
      </c>
      <c r="H165" t="s">
        <v>96</v>
      </c>
      <c r="I165" t="s">
        <v>50</v>
      </c>
      <c r="J165" t="s">
        <v>97</v>
      </c>
      <c r="K165" t="s">
        <v>66</v>
      </c>
      <c r="L165" t="s">
        <v>470</v>
      </c>
      <c r="M165">
        <v>0.6</v>
      </c>
      <c r="N165" t="s">
        <v>34</v>
      </c>
      <c r="O165" t="s">
        <v>61</v>
      </c>
      <c r="P165" t="s">
        <v>92</v>
      </c>
      <c r="Q165" t="s">
        <v>471</v>
      </c>
      <c r="R165">
        <v>91767</v>
      </c>
      <c r="S165" s="1">
        <v>42017</v>
      </c>
      <c r="T165" s="1">
        <v>42021</v>
      </c>
      <c r="U165">
        <v>-566</v>
      </c>
      <c r="V165">
        <v>4</v>
      </c>
      <c r="W165">
        <v>32.6</v>
      </c>
      <c r="X165">
        <v>88645</v>
      </c>
      <c r="Y165">
        <f>cleaneddata[[#This Row],[Unit Price]]-cleaneddata[[#This Row],[Discount]]</f>
        <v>4.4200000000000008</v>
      </c>
      <c r="Z165" t="str">
        <f>_xlfn.IFS(cleaneddata[[#This Row],[Region]]="Central","Chris",cleaneddata[[#This Row],[Region]]="East","Erin",cleaneddata[[#This Row],[Region]]="South","Sam",cleaneddata[[#This Row],[Region]]="West","William")</f>
        <v>William</v>
      </c>
    </row>
    <row r="166" spans="1:26" x14ac:dyDescent="0.25">
      <c r="A166">
        <v>2369</v>
      </c>
      <c r="B166" t="s">
        <v>472</v>
      </c>
      <c r="C166" t="s">
        <v>49</v>
      </c>
      <c r="D166">
        <v>7.0000000000000007E-2</v>
      </c>
      <c r="E166">
        <v>5.98</v>
      </c>
      <c r="F166">
        <v>5.79</v>
      </c>
      <c r="G166" t="s">
        <v>40</v>
      </c>
      <c r="H166" t="s">
        <v>41</v>
      </c>
      <c r="I166" t="s">
        <v>50</v>
      </c>
      <c r="J166" t="s">
        <v>90</v>
      </c>
      <c r="K166" t="s">
        <v>75</v>
      </c>
      <c r="L166" t="s">
        <v>473</v>
      </c>
      <c r="M166">
        <v>0.36</v>
      </c>
      <c r="N166" t="s">
        <v>34</v>
      </c>
      <c r="O166" t="s">
        <v>35</v>
      </c>
      <c r="P166" t="s">
        <v>125</v>
      </c>
      <c r="Q166" t="s">
        <v>474</v>
      </c>
      <c r="R166">
        <v>33024</v>
      </c>
      <c r="S166" s="1">
        <v>42017</v>
      </c>
      <c r="T166" s="1">
        <v>42019</v>
      </c>
      <c r="U166">
        <v>-41.972700000000003</v>
      </c>
      <c r="V166">
        <v>13</v>
      </c>
      <c r="W166">
        <v>77.42</v>
      </c>
      <c r="X166">
        <v>90408</v>
      </c>
      <c r="Y166">
        <f>cleaneddata[[#This Row],[Unit Price]]-cleaneddata[[#This Row],[Discount]]</f>
        <v>5.91</v>
      </c>
      <c r="Z166" t="str">
        <f>_xlfn.IFS(cleaneddata[[#This Row],[Region]]="Central","Chris",cleaneddata[[#This Row],[Region]]="East","Erin",cleaneddata[[#This Row],[Region]]="South","Sam",cleaneddata[[#This Row],[Region]]="West","William")</f>
        <v>Sam</v>
      </c>
    </row>
    <row r="167" spans="1:26" x14ac:dyDescent="0.25">
      <c r="A167">
        <v>3340</v>
      </c>
      <c r="B167" t="s">
        <v>475</v>
      </c>
      <c r="C167" t="s">
        <v>118</v>
      </c>
      <c r="D167">
        <v>0.08</v>
      </c>
      <c r="E167">
        <v>125.99</v>
      </c>
      <c r="F167">
        <v>4.2</v>
      </c>
      <c r="G167" t="s">
        <v>40</v>
      </c>
      <c r="H167" t="s">
        <v>41</v>
      </c>
      <c r="I167" t="s">
        <v>42</v>
      </c>
      <c r="J167" t="s">
        <v>137</v>
      </c>
      <c r="K167" t="s">
        <v>75</v>
      </c>
      <c r="L167" t="s">
        <v>476</v>
      </c>
      <c r="M167">
        <v>0.56999999999999995</v>
      </c>
      <c r="N167" t="s">
        <v>34</v>
      </c>
      <c r="O167" t="s">
        <v>61</v>
      </c>
      <c r="P167" t="s">
        <v>141</v>
      </c>
      <c r="Q167" t="s">
        <v>477</v>
      </c>
      <c r="R167">
        <v>97060</v>
      </c>
      <c r="S167" s="1">
        <v>42017</v>
      </c>
      <c r="T167" s="1">
        <v>42018</v>
      </c>
      <c r="U167">
        <v>989.81190000000004</v>
      </c>
      <c r="V167">
        <v>14</v>
      </c>
      <c r="W167">
        <v>1434.51</v>
      </c>
      <c r="X167">
        <v>85980</v>
      </c>
      <c r="Y167">
        <f>cleaneddata[[#This Row],[Unit Price]]-cleaneddata[[#This Row],[Discount]]</f>
        <v>125.91</v>
      </c>
      <c r="Z167" t="str">
        <f>_xlfn.IFS(cleaneddata[[#This Row],[Region]]="Central","Chris",cleaneddata[[#This Row],[Region]]="East","Erin",cleaneddata[[#This Row],[Region]]="South","Sam",cleaneddata[[#This Row],[Region]]="West","William")</f>
        <v>William</v>
      </c>
    </row>
    <row r="168" spans="1:26" x14ac:dyDescent="0.25">
      <c r="A168">
        <v>772</v>
      </c>
      <c r="B168" t="s">
        <v>478</v>
      </c>
      <c r="C168" t="s">
        <v>27</v>
      </c>
      <c r="D168">
        <v>0.08</v>
      </c>
      <c r="E168">
        <v>7.77</v>
      </c>
      <c r="F168">
        <v>9.23</v>
      </c>
      <c r="G168" t="s">
        <v>40</v>
      </c>
      <c r="H168" t="s">
        <v>29</v>
      </c>
      <c r="I168" t="s">
        <v>50</v>
      </c>
      <c r="J168" t="s">
        <v>97</v>
      </c>
      <c r="K168" t="s">
        <v>75</v>
      </c>
      <c r="L168" t="s">
        <v>479</v>
      </c>
      <c r="M168">
        <v>0.57999999999999996</v>
      </c>
      <c r="N168" t="s">
        <v>34</v>
      </c>
      <c r="O168" t="s">
        <v>113</v>
      </c>
      <c r="P168" t="s">
        <v>322</v>
      </c>
      <c r="Q168" t="s">
        <v>480</v>
      </c>
      <c r="R168">
        <v>18103</v>
      </c>
      <c r="S168" s="1">
        <v>42018</v>
      </c>
      <c r="T168" s="1">
        <v>42020</v>
      </c>
      <c r="U168">
        <v>-209.25</v>
      </c>
      <c r="V168">
        <v>7</v>
      </c>
      <c r="W168">
        <v>56.44</v>
      </c>
      <c r="X168">
        <v>88666</v>
      </c>
      <c r="Y168">
        <f>cleaneddata[[#This Row],[Unit Price]]-cleaneddata[[#This Row],[Discount]]</f>
        <v>7.6899999999999995</v>
      </c>
      <c r="Z168" t="str">
        <f>_xlfn.IFS(cleaneddata[[#This Row],[Region]]="Central","Chris",cleaneddata[[#This Row],[Region]]="East","Erin",cleaneddata[[#This Row],[Region]]="South","Sam",cleaneddata[[#This Row],[Region]]="West","William")</f>
        <v>Erin</v>
      </c>
    </row>
    <row r="169" spans="1:26" x14ac:dyDescent="0.25">
      <c r="A169">
        <v>772</v>
      </c>
      <c r="B169" t="s">
        <v>478</v>
      </c>
      <c r="C169" t="s">
        <v>27</v>
      </c>
      <c r="D169">
        <v>0.1</v>
      </c>
      <c r="E169">
        <v>18.97</v>
      </c>
      <c r="F169">
        <v>9.5399999999999991</v>
      </c>
      <c r="G169" t="s">
        <v>89</v>
      </c>
      <c r="H169" t="s">
        <v>29</v>
      </c>
      <c r="I169" t="s">
        <v>50</v>
      </c>
      <c r="J169" t="s">
        <v>90</v>
      </c>
      <c r="K169" t="s">
        <v>75</v>
      </c>
      <c r="L169" t="s">
        <v>481</v>
      </c>
      <c r="M169">
        <v>0.37</v>
      </c>
      <c r="N169" t="s">
        <v>34</v>
      </c>
      <c r="O169" t="s">
        <v>113</v>
      </c>
      <c r="P169" t="s">
        <v>322</v>
      </c>
      <c r="Q169" t="s">
        <v>480</v>
      </c>
      <c r="R169">
        <v>18103</v>
      </c>
      <c r="S169" s="1">
        <v>42018</v>
      </c>
      <c r="T169" s="1">
        <v>42020</v>
      </c>
      <c r="U169">
        <v>-9.1636000000000006</v>
      </c>
      <c r="V169">
        <v>3</v>
      </c>
      <c r="W169">
        <v>56.73</v>
      </c>
      <c r="X169">
        <v>88666</v>
      </c>
      <c r="Y169">
        <f>cleaneddata[[#This Row],[Unit Price]]-cleaneddata[[#This Row],[Discount]]</f>
        <v>18.869999999999997</v>
      </c>
      <c r="Z169" t="str">
        <f>_xlfn.IFS(cleaneddata[[#This Row],[Region]]="Central","Chris",cleaneddata[[#This Row],[Region]]="East","Erin",cleaneddata[[#This Row],[Region]]="South","Sam",cleaneddata[[#This Row],[Region]]="West","William")</f>
        <v>Erin</v>
      </c>
    </row>
    <row r="170" spans="1:26" x14ac:dyDescent="0.25">
      <c r="A170">
        <v>1636</v>
      </c>
      <c r="B170" t="s">
        <v>430</v>
      </c>
      <c r="C170" t="s">
        <v>27</v>
      </c>
      <c r="D170">
        <v>0.08</v>
      </c>
      <c r="E170">
        <v>115.99</v>
      </c>
      <c r="F170">
        <v>56.14</v>
      </c>
      <c r="G170" t="s">
        <v>28</v>
      </c>
      <c r="H170" t="s">
        <v>73</v>
      </c>
      <c r="I170" t="s">
        <v>42</v>
      </c>
      <c r="J170" t="s">
        <v>58</v>
      </c>
      <c r="K170" t="s">
        <v>59</v>
      </c>
      <c r="L170" t="s">
        <v>482</v>
      </c>
      <c r="M170">
        <v>0.4</v>
      </c>
      <c r="N170" t="s">
        <v>34</v>
      </c>
      <c r="O170" t="s">
        <v>61</v>
      </c>
      <c r="P170" t="s">
        <v>92</v>
      </c>
      <c r="Q170" t="s">
        <v>432</v>
      </c>
      <c r="R170">
        <v>93905</v>
      </c>
      <c r="S170" s="1">
        <v>42018</v>
      </c>
      <c r="T170" s="1">
        <v>42020</v>
      </c>
      <c r="U170">
        <v>-272.860884</v>
      </c>
      <c r="V170">
        <v>5</v>
      </c>
      <c r="W170">
        <v>562.92999999999995</v>
      </c>
      <c r="X170">
        <v>89704</v>
      </c>
      <c r="Y170">
        <f>cleaneddata[[#This Row],[Unit Price]]-cleaneddata[[#This Row],[Discount]]</f>
        <v>115.91</v>
      </c>
      <c r="Z170" t="str">
        <f>_xlfn.IFS(cleaneddata[[#This Row],[Region]]="Central","Chris",cleaneddata[[#This Row],[Region]]="East","Erin",cleaneddata[[#This Row],[Region]]="South","Sam",cleaneddata[[#This Row],[Region]]="West","William")</f>
        <v>William</v>
      </c>
    </row>
    <row r="171" spans="1:26" x14ac:dyDescent="0.25">
      <c r="A171">
        <v>1636</v>
      </c>
      <c r="B171" t="s">
        <v>430</v>
      </c>
      <c r="C171" t="s">
        <v>27</v>
      </c>
      <c r="D171">
        <v>0.08</v>
      </c>
      <c r="E171">
        <v>4.28</v>
      </c>
      <c r="F171">
        <v>0.94</v>
      </c>
      <c r="G171" t="s">
        <v>40</v>
      </c>
      <c r="H171" t="s">
        <v>73</v>
      </c>
      <c r="I171" t="s">
        <v>50</v>
      </c>
      <c r="J171" t="s">
        <v>51</v>
      </c>
      <c r="K171" t="s">
        <v>52</v>
      </c>
      <c r="L171" t="s">
        <v>483</v>
      </c>
      <c r="M171">
        <v>0.56000000000000005</v>
      </c>
      <c r="N171" t="s">
        <v>34</v>
      </c>
      <c r="O171" t="s">
        <v>61</v>
      </c>
      <c r="P171" t="s">
        <v>92</v>
      </c>
      <c r="Q171" t="s">
        <v>432</v>
      </c>
      <c r="R171">
        <v>93905</v>
      </c>
      <c r="S171" s="1">
        <v>42018</v>
      </c>
      <c r="T171" s="1">
        <v>42021</v>
      </c>
      <c r="U171">
        <v>10.5792</v>
      </c>
      <c r="V171">
        <v>7</v>
      </c>
      <c r="W171">
        <v>29.18</v>
      </c>
      <c r="X171">
        <v>89704</v>
      </c>
      <c r="Y171">
        <f>cleaneddata[[#This Row],[Unit Price]]-cleaneddata[[#This Row],[Discount]]</f>
        <v>4.2</v>
      </c>
      <c r="Z171" t="str">
        <f>_xlfn.IFS(cleaneddata[[#This Row],[Region]]="Central","Chris",cleaneddata[[#This Row],[Region]]="East","Erin",cleaneddata[[#This Row],[Region]]="South","Sam",cleaneddata[[#This Row],[Region]]="West","William")</f>
        <v>William</v>
      </c>
    </row>
    <row r="172" spans="1:26" x14ac:dyDescent="0.25">
      <c r="A172">
        <v>463</v>
      </c>
      <c r="B172" t="s">
        <v>484</v>
      </c>
      <c r="C172" t="s">
        <v>49</v>
      </c>
      <c r="D172">
        <v>7.0000000000000007E-2</v>
      </c>
      <c r="E172">
        <v>165.2</v>
      </c>
      <c r="F172">
        <v>19.989999999999998</v>
      </c>
      <c r="G172" t="s">
        <v>40</v>
      </c>
      <c r="H172" t="s">
        <v>29</v>
      </c>
      <c r="I172" t="s">
        <v>50</v>
      </c>
      <c r="J172" t="s">
        <v>80</v>
      </c>
      <c r="K172" t="s">
        <v>75</v>
      </c>
      <c r="L172" t="s">
        <v>485</v>
      </c>
      <c r="M172">
        <v>0.59</v>
      </c>
      <c r="N172" t="s">
        <v>34</v>
      </c>
      <c r="O172" t="s">
        <v>61</v>
      </c>
      <c r="P172" t="s">
        <v>92</v>
      </c>
      <c r="Q172" t="s">
        <v>486</v>
      </c>
      <c r="R172">
        <v>90069</v>
      </c>
      <c r="S172" s="1">
        <v>42018</v>
      </c>
      <c r="T172" s="1">
        <v>42020</v>
      </c>
      <c r="U172">
        <v>521.69000000000005</v>
      </c>
      <c r="V172">
        <v>7</v>
      </c>
      <c r="W172">
        <v>1081.54</v>
      </c>
      <c r="X172">
        <v>88061</v>
      </c>
      <c r="Y172">
        <f>cleaneddata[[#This Row],[Unit Price]]-cleaneddata[[#This Row],[Discount]]</f>
        <v>165.13</v>
      </c>
      <c r="Z172" t="str">
        <f>_xlfn.IFS(cleaneddata[[#This Row],[Region]]="Central","Chris",cleaneddata[[#This Row],[Region]]="East","Erin",cleaneddata[[#This Row],[Region]]="South","Sam",cleaneddata[[#This Row],[Region]]="West","William")</f>
        <v>William</v>
      </c>
    </row>
    <row r="173" spans="1:26" x14ac:dyDescent="0.25">
      <c r="A173">
        <v>3064</v>
      </c>
      <c r="B173" t="s">
        <v>487</v>
      </c>
      <c r="C173" t="s">
        <v>49</v>
      </c>
      <c r="D173">
        <v>0.03</v>
      </c>
      <c r="E173">
        <v>6.45</v>
      </c>
      <c r="F173">
        <v>1.34</v>
      </c>
      <c r="G173" t="s">
        <v>40</v>
      </c>
      <c r="H173" t="s">
        <v>41</v>
      </c>
      <c r="I173" t="s">
        <v>50</v>
      </c>
      <c r="J173" t="s">
        <v>90</v>
      </c>
      <c r="K173" t="s">
        <v>52</v>
      </c>
      <c r="L173" t="s">
        <v>488</v>
      </c>
      <c r="M173">
        <v>0.36</v>
      </c>
      <c r="N173" t="s">
        <v>34</v>
      </c>
      <c r="O173" t="s">
        <v>61</v>
      </c>
      <c r="P173" t="s">
        <v>68</v>
      </c>
      <c r="Q173" t="s">
        <v>489</v>
      </c>
      <c r="R173">
        <v>98503</v>
      </c>
      <c r="S173" s="1">
        <v>42018</v>
      </c>
      <c r="T173" s="1">
        <v>42023</v>
      </c>
      <c r="U173">
        <v>39.129899999999999</v>
      </c>
      <c r="V173">
        <v>9</v>
      </c>
      <c r="W173">
        <v>56.71</v>
      </c>
      <c r="X173">
        <v>88448</v>
      </c>
      <c r="Y173">
        <f>cleaneddata[[#This Row],[Unit Price]]-cleaneddata[[#This Row],[Discount]]</f>
        <v>6.42</v>
      </c>
      <c r="Z173" t="str">
        <f>_xlfn.IFS(cleaneddata[[#This Row],[Region]]="Central","Chris",cleaneddata[[#This Row],[Region]]="East","Erin",cleaneddata[[#This Row],[Region]]="South","Sam",cleaneddata[[#This Row],[Region]]="West","William")</f>
        <v>William</v>
      </c>
    </row>
    <row r="174" spans="1:26" x14ac:dyDescent="0.25">
      <c r="A174">
        <v>3148</v>
      </c>
      <c r="B174" t="s">
        <v>490</v>
      </c>
      <c r="C174" t="s">
        <v>118</v>
      </c>
      <c r="D174">
        <v>0.06</v>
      </c>
      <c r="E174">
        <v>19.989999999999998</v>
      </c>
      <c r="F174">
        <v>11.17</v>
      </c>
      <c r="G174" t="s">
        <v>40</v>
      </c>
      <c r="H174" t="s">
        <v>96</v>
      </c>
      <c r="I174" t="s">
        <v>30</v>
      </c>
      <c r="J174" t="s">
        <v>128</v>
      </c>
      <c r="K174" t="s">
        <v>66</v>
      </c>
      <c r="L174" t="s">
        <v>491</v>
      </c>
      <c r="M174">
        <v>0.6</v>
      </c>
      <c r="N174" t="s">
        <v>34</v>
      </c>
      <c r="O174" t="s">
        <v>61</v>
      </c>
      <c r="P174" t="s">
        <v>492</v>
      </c>
      <c r="Q174" t="s">
        <v>493</v>
      </c>
      <c r="R174">
        <v>83854</v>
      </c>
      <c r="S174" s="1">
        <v>42018</v>
      </c>
      <c r="T174" s="1">
        <v>42018</v>
      </c>
      <c r="U174">
        <v>-66.823599999999999</v>
      </c>
      <c r="V174">
        <v>7</v>
      </c>
      <c r="W174">
        <v>139.49</v>
      </c>
      <c r="X174">
        <v>89716</v>
      </c>
      <c r="Y174">
        <f>cleaneddata[[#This Row],[Unit Price]]-cleaneddata[[#This Row],[Discount]]</f>
        <v>19.93</v>
      </c>
      <c r="Z174" t="str">
        <f>_xlfn.IFS(cleaneddata[[#This Row],[Region]]="Central","Chris",cleaneddata[[#This Row],[Region]]="East","Erin",cleaneddata[[#This Row],[Region]]="South","Sam",cleaneddata[[#This Row],[Region]]="West","William")</f>
        <v>William</v>
      </c>
    </row>
    <row r="175" spans="1:26" x14ac:dyDescent="0.25">
      <c r="A175">
        <v>3149</v>
      </c>
      <c r="B175" t="s">
        <v>494</v>
      </c>
      <c r="C175" t="s">
        <v>118</v>
      </c>
      <c r="D175">
        <v>0.06</v>
      </c>
      <c r="E175">
        <v>320.98</v>
      </c>
      <c r="F175">
        <v>58.95</v>
      </c>
      <c r="G175" t="s">
        <v>28</v>
      </c>
      <c r="H175" t="s">
        <v>96</v>
      </c>
      <c r="I175" t="s">
        <v>30</v>
      </c>
      <c r="J175" t="s">
        <v>111</v>
      </c>
      <c r="K175" t="s">
        <v>59</v>
      </c>
      <c r="L175" t="s">
        <v>495</v>
      </c>
      <c r="M175">
        <v>0.56999999999999995</v>
      </c>
      <c r="N175" t="s">
        <v>34</v>
      </c>
      <c r="O175" t="s">
        <v>61</v>
      </c>
      <c r="P175" t="s">
        <v>492</v>
      </c>
      <c r="Q175" t="s">
        <v>496</v>
      </c>
      <c r="R175">
        <v>83440</v>
      </c>
      <c r="S175" s="1">
        <v>42018</v>
      </c>
      <c r="T175" s="1">
        <v>42020</v>
      </c>
      <c r="U175">
        <v>971.62199999999996</v>
      </c>
      <c r="V175">
        <v>6</v>
      </c>
      <c r="W175">
        <v>1952.43</v>
      </c>
      <c r="X175">
        <v>89716</v>
      </c>
      <c r="Y175">
        <f>cleaneddata[[#This Row],[Unit Price]]-cleaneddata[[#This Row],[Discount]]</f>
        <v>320.92</v>
      </c>
      <c r="Z175" t="str">
        <f>_xlfn.IFS(cleaneddata[[#This Row],[Region]]="Central","Chris",cleaneddata[[#This Row],[Region]]="East","Erin",cleaneddata[[#This Row],[Region]]="South","Sam",cleaneddata[[#This Row],[Region]]="West","William")</f>
        <v>William</v>
      </c>
    </row>
    <row r="176" spans="1:26" x14ac:dyDescent="0.25">
      <c r="A176">
        <v>2820</v>
      </c>
      <c r="B176" t="s">
        <v>497</v>
      </c>
      <c r="C176" t="s">
        <v>72</v>
      </c>
      <c r="D176">
        <v>0.1</v>
      </c>
      <c r="E176">
        <v>22.01</v>
      </c>
      <c r="F176">
        <v>5.53</v>
      </c>
      <c r="G176" t="s">
        <v>40</v>
      </c>
      <c r="H176" t="s">
        <v>73</v>
      </c>
      <c r="I176" t="s">
        <v>50</v>
      </c>
      <c r="J176" t="s">
        <v>51</v>
      </c>
      <c r="K176" t="s">
        <v>44</v>
      </c>
      <c r="L176" t="s">
        <v>498</v>
      </c>
      <c r="M176">
        <v>0.59</v>
      </c>
      <c r="N176" t="s">
        <v>34</v>
      </c>
      <c r="O176" t="s">
        <v>54</v>
      </c>
      <c r="P176" t="s">
        <v>82</v>
      </c>
      <c r="Q176" t="s">
        <v>499</v>
      </c>
      <c r="R176">
        <v>63129</v>
      </c>
      <c r="S176" s="1">
        <v>42018</v>
      </c>
      <c r="T176" s="1">
        <v>42019</v>
      </c>
      <c r="U176">
        <v>31.59</v>
      </c>
      <c r="V176">
        <v>14</v>
      </c>
      <c r="W176">
        <v>281.75</v>
      </c>
      <c r="X176">
        <v>87900</v>
      </c>
      <c r="Y176">
        <f>cleaneddata[[#This Row],[Unit Price]]-cleaneddata[[#This Row],[Discount]]</f>
        <v>21.91</v>
      </c>
      <c r="Z176" t="str">
        <f>_xlfn.IFS(cleaneddata[[#This Row],[Region]]="Central","Chris",cleaneddata[[#This Row],[Region]]="East","Erin",cleaneddata[[#This Row],[Region]]="South","Sam",cleaneddata[[#This Row],[Region]]="West","William")</f>
        <v>Chris</v>
      </c>
    </row>
    <row r="177" spans="1:26" x14ac:dyDescent="0.25">
      <c r="A177">
        <v>3225</v>
      </c>
      <c r="B177" t="s">
        <v>500</v>
      </c>
      <c r="C177" t="s">
        <v>72</v>
      </c>
      <c r="D177">
        <v>0.1</v>
      </c>
      <c r="E177">
        <v>208.16</v>
      </c>
      <c r="F177">
        <v>68.02</v>
      </c>
      <c r="G177" t="s">
        <v>28</v>
      </c>
      <c r="H177" t="s">
        <v>29</v>
      </c>
      <c r="I177" t="s">
        <v>50</v>
      </c>
      <c r="J177" t="s">
        <v>97</v>
      </c>
      <c r="K177" t="s">
        <v>59</v>
      </c>
      <c r="L177" t="s">
        <v>501</v>
      </c>
      <c r="M177">
        <v>0.57999999999999996</v>
      </c>
      <c r="N177" t="s">
        <v>34</v>
      </c>
      <c r="O177" t="s">
        <v>35</v>
      </c>
      <c r="P177" t="s">
        <v>402</v>
      </c>
      <c r="Q177" t="s">
        <v>502</v>
      </c>
      <c r="R177">
        <v>38138</v>
      </c>
      <c r="S177" s="1">
        <v>42018</v>
      </c>
      <c r="T177" s="1">
        <v>42018</v>
      </c>
      <c r="U177">
        <v>-137.52199999999999</v>
      </c>
      <c r="V177">
        <v>4</v>
      </c>
      <c r="W177">
        <v>768.81</v>
      </c>
      <c r="X177">
        <v>86507</v>
      </c>
      <c r="Y177">
        <f>cleaneddata[[#This Row],[Unit Price]]-cleaneddata[[#This Row],[Discount]]</f>
        <v>208.06</v>
      </c>
      <c r="Z177" t="str">
        <f>_xlfn.IFS(cleaneddata[[#This Row],[Region]]="Central","Chris",cleaneddata[[#This Row],[Region]]="East","Erin",cleaneddata[[#This Row],[Region]]="South","Sam",cleaneddata[[#This Row],[Region]]="West","William")</f>
        <v>Sam</v>
      </c>
    </row>
    <row r="178" spans="1:26" x14ac:dyDescent="0.25">
      <c r="A178">
        <v>3226</v>
      </c>
      <c r="B178" t="s">
        <v>503</v>
      </c>
      <c r="C178" t="s">
        <v>72</v>
      </c>
      <c r="D178">
        <v>7.0000000000000007E-2</v>
      </c>
      <c r="E178">
        <v>90.48</v>
      </c>
      <c r="F178">
        <v>19.989999999999998</v>
      </c>
      <c r="G178" t="s">
        <v>40</v>
      </c>
      <c r="H178" t="s">
        <v>29</v>
      </c>
      <c r="I178" t="s">
        <v>50</v>
      </c>
      <c r="J178" t="s">
        <v>347</v>
      </c>
      <c r="K178" t="s">
        <v>75</v>
      </c>
      <c r="L178" t="s">
        <v>504</v>
      </c>
      <c r="M178">
        <v>0.4</v>
      </c>
      <c r="N178" t="s">
        <v>34</v>
      </c>
      <c r="O178" t="s">
        <v>35</v>
      </c>
      <c r="P178" t="s">
        <v>402</v>
      </c>
      <c r="Q178" t="s">
        <v>505</v>
      </c>
      <c r="R178">
        <v>37075</v>
      </c>
      <c r="S178" s="1">
        <v>42018</v>
      </c>
      <c r="T178" s="1">
        <v>42019</v>
      </c>
      <c r="U178">
        <v>-11.816000000000001</v>
      </c>
      <c r="V178">
        <v>2</v>
      </c>
      <c r="W178">
        <v>183.39</v>
      </c>
      <c r="X178">
        <v>86507</v>
      </c>
      <c r="Y178">
        <f>cleaneddata[[#This Row],[Unit Price]]-cleaneddata[[#This Row],[Discount]]</f>
        <v>90.410000000000011</v>
      </c>
      <c r="Z178" t="str">
        <f>_xlfn.IFS(cleaneddata[[#This Row],[Region]]="Central","Chris",cleaneddata[[#This Row],[Region]]="East","Erin",cleaneddata[[#This Row],[Region]]="South","Sam",cleaneddata[[#This Row],[Region]]="West","William")</f>
        <v>Sam</v>
      </c>
    </row>
    <row r="179" spans="1:26" x14ac:dyDescent="0.25">
      <c r="A179">
        <v>3226</v>
      </c>
      <c r="B179" t="s">
        <v>503</v>
      </c>
      <c r="C179" t="s">
        <v>72</v>
      </c>
      <c r="D179">
        <v>0.01</v>
      </c>
      <c r="E179">
        <v>9.48</v>
      </c>
      <c r="F179">
        <v>7.29</v>
      </c>
      <c r="G179" t="s">
        <v>89</v>
      </c>
      <c r="H179" t="s">
        <v>29</v>
      </c>
      <c r="I179" t="s">
        <v>30</v>
      </c>
      <c r="J179" t="s">
        <v>128</v>
      </c>
      <c r="K179" t="s">
        <v>44</v>
      </c>
      <c r="L179" t="s">
        <v>506</v>
      </c>
      <c r="M179">
        <v>0.45</v>
      </c>
      <c r="N179" t="s">
        <v>34</v>
      </c>
      <c r="O179" t="s">
        <v>35</v>
      </c>
      <c r="P179" t="s">
        <v>402</v>
      </c>
      <c r="Q179" t="s">
        <v>505</v>
      </c>
      <c r="R179">
        <v>37075</v>
      </c>
      <c r="S179" s="1">
        <v>42018</v>
      </c>
      <c r="T179" s="1">
        <v>42020</v>
      </c>
      <c r="U179">
        <v>238.93379999999999</v>
      </c>
      <c r="V179">
        <v>1</v>
      </c>
      <c r="W179">
        <v>12.9</v>
      </c>
      <c r="X179">
        <v>86507</v>
      </c>
      <c r="Y179">
        <f>cleaneddata[[#This Row],[Unit Price]]-cleaneddata[[#This Row],[Discount]]</f>
        <v>9.4700000000000006</v>
      </c>
      <c r="Z179" t="str">
        <f>_xlfn.IFS(cleaneddata[[#This Row],[Region]]="Central","Chris",cleaneddata[[#This Row],[Region]]="East","Erin",cleaneddata[[#This Row],[Region]]="South","Sam",cleaneddata[[#This Row],[Region]]="West","William")</f>
        <v>Sam</v>
      </c>
    </row>
    <row r="180" spans="1:26" x14ac:dyDescent="0.25">
      <c r="A180">
        <v>3226</v>
      </c>
      <c r="B180" t="s">
        <v>503</v>
      </c>
      <c r="C180" t="s">
        <v>72</v>
      </c>
      <c r="D180">
        <v>0.02</v>
      </c>
      <c r="E180">
        <v>4.28</v>
      </c>
      <c r="F180">
        <v>0.94</v>
      </c>
      <c r="G180" t="s">
        <v>40</v>
      </c>
      <c r="H180" t="s">
        <v>29</v>
      </c>
      <c r="I180" t="s">
        <v>50</v>
      </c>
      <c r="J180" t="s">
        <v>51</v>
      </c>
      <c r="K180" t="s">
        <v>52</v>
      </c>
      <c r="L180" t="s">
        <v>483</v>
      </c>
      <c r="M180">
        <v>0.56000000000000005</v>
      </c>
      <c r="N180" t="s">
        <v>34</v>
      </c>
      <c r="O180" t="s">
        <v>35</v>
      </c>
      <c r="P180" t="s">
        <v>402</v>
      </c>
      <c r="Q180" t="s">
        <v>505</v>
      </c>
      <c r="R180">
        <v>37075</v>
      </c>
      <c r="S180" s="1">
        <v>42018</v>
      </c>
      <c r="T180" s="1">
        <v>42019</v>
      </c>
      <c r="U180">
        <v>-105.126</v>
      </c>
      <c r="V180">
        <v>4</v>
      </c>
      <c r="W180">
        <v>17.89</v>
      </c>
      <c r="X180">
        <v>86507</v>
      </c>
      <c r="Y180">
        <f>cleaneddata[[#This Row],[Unit Price]]-cleaneddata[[#This Row],[Discount]]</f>
        <v>4.2600000000000007</v>
      </c>
      <c r="Z180" t="str">
        <f>_xlfn.IFS(cleaneddata[[#This Row],[Region]]="Central","Chris",cleaneddata[[#This Row],[Region]]="East","Erin",cleaneddata[[#This Row],[Region]]="South","Sam",cleaneddata[[#This Row],[Region]]="West","William")</f>
        <v>Sam</v>
      </c>
    </row>
    <row r="181" spans="1:26" x14ac:dyDescent="0.25">
      <c r="A181">
        <v>152</v>
      </c>
      <c r="B181" t="s">
        <v>507</v>
      </c>
      <c r="C181" t="s">
        <v>27</v>
      </c>
      <c r="D181">
        <v>0.09</v>
      </c>
      <c r="E181">
        <v>2.88</v>
      </c>
      <c r="F181">
        <v>0.7</v>
      </c>
      <c r="G181" t="s">
        <v>40</v>
      </c>
      <c r="H181" t="s">
        <v>41</v>
      </c>
      <c r="I181" t="s">
        <v>50</v>
      </c>
      <c r="J181" t="s">
        <v>51</v>
      </c>
      <c r="K181" t="s">
        <v>52</v>
      </c>
      <c r="L181" t="s">
        <v>508</v>
      </c>
      <c r="M181">
        <v>0.56000000000000005</v>
      </c>
      <c r="N181" t="s">
        <v>34</v>
      </c>
      <c r="O181" t="s">
        <v>35</v>
      </c>
      <c r="P181" t="s">
        <v>402</v>
      </c>
      <c r="Q181" t="s">
        <v>509</v>
      </c>
      <c r="R181">
        <v>37918</v>
      </c>
      <c r="S181" s="1">
        <v>42019</v>
      </c>
      <c r="T181" s="1">
        <v>42020</v>
      </c>
      <c r="U181">
        <v>-172.71799999999999</v>
      </c>
      <c r="V181">
        <v>2</v>
      </c>
      <c r="W181">
        <v>5.5</v>
      </c>
      <c r="X181">
        <v>89520</v>
      </c>
      <c r="Y181">
        <f>cleaneddata[[#This Row],[Unit Price]]-cleaneddata[[#This Row],[Discount]]</f>
        <v>2.79</v>
      </c>
      <c r="Z181" t="str">
        <f>_xlfn.IFS(cleaneddata[[#This Row],[Region]]="Central","Chris",cleaneddata[[#This Row],[Region]]="East","Erin",cleaneddata[[#This Row],[Region]]="South","Sam",cleaneddata[[#This Row],[Region]]="West","William")</f>
        <v>Sam</v>
      </c>
    </row>
    <row r="182" spans="1:26" x14ac:dyDescent="0.25">
      <c r="A182">
        <v>2791</v>
      </c>
      <c r="B182" t="s">
        <v>510</v>
      </c>
      <c r="C182" t="s">
        <v>27</v>
      </c>
      <c r="D182">
        <v>0.09</v>
      </c>
      <c r="E182">
        <v>2.88</v>
      </c>
      <c r="F182">
        <v>0.7</v>
      </c>
      <c r="G182" t="s">
        <v>40</v>
      </c>
      <c r="H182" t="s">
        <v>96</v>
      </c>
      <c r="I182" t="s">
        <v>50</v>
      </c>
      <c r="J182" t="s">
        <v>51</v>
      </c>
      <c r="K182" t="s">
        <v>52</v>
      </c>
      <c r="L182" t="s">
        <v>511</v>
      </c>
      <c r="M182">
        <v>0.56000000000000005</v>
      </c>
      <c r="N182" t="s">
        <v>34</v>
      </c>
      <c r="O182" t="s">
        <v>54</v>
      </c>
      <c r="P182" t="s">
        <v>291</v>
      </c>
      <c r="Q182" t="s">
        <v>512</v>
      </c>
      <c r="R182">
        <v>48071</v>
      </c>
      <c r="S182" s="1">
        <v>42019</v>
      </c>
      <c r="T182" s="1">
        <v>42019</v>
      </c>
      <c r="U182">
        <v>4.8499999999999996</v>
      </c>
      <c r="V182">
        <v>7</v>
      </c>
      <c r="W182">
        <v>19.29</v>
      </c>
      <c r="X182">
        <v>88758</v>
      </c>
      <c r="Y182">
        <f>cleaneddata[[#This Row],[Unit Price]]-cleaneddata[[#This Row],[Discount]]</f>
        <v>2.79</v>
      </c>
      <c r="Z182" t="str">
        <f>_xlfn.IFS(cleaneddata[[#This Row],[Region]]="Central","Chris",cleaneddata[[#This Row],[Region]]="East","Erin",cleaneddata[[#This Row],[Region]]="South","Sam",cleaneddata[[#This Row],[Region]]="West","William")</f>
        <v>Chris</v>
      </c>
    </row>
    <row r="183" spans="1:26" x14ac:dyDescent="0.25">
      <c r="A183">
        <v>428</v>
      </c>
      <c r="B183" t="s">
        <v>513</v>
      </c>
      <c r="C183" t="s">
        <v>39</v>
      </c>
      <c r="D183">
        <v>0.02</v>
      </c>
      <c r="E183">
        <v>15.28</v>
      </c>
      <c r="F183">
        <v>1.99</v>
      </c>
      <c r="G183" t="s">
        <v>40</v>
      </c>
      <c r="H183" t="s">
        <v>96</v>
      </c>
      <c r="I183" t="s">
        <v>42</v>
      </c>
      <c r="J183" t="s">
        <v>43</v>
      </c>
      <c r="K183" t="s">
        <v>44</v>
      </c>
      <c r="L183" t="s">
        <v>514</v>
      </c>
      <c r="M183">
        <v>0.42</v>
      </c>
      <c r="N183" t="s">
        <v>34</v>
      </c>
      <c r="O183" t="s">
        <v>61</v>
      </c>
      <c r="P183" t="s">
        <v>298</v>
      </c>
      <c r="Q183" t="s">
        <v>515</v>
      </c>
      <c r="R183">
        <v>89701</v>
      </c>
      <c r="S183" s="1">
        <v>42019</v>
      </c>
      <c r="T183" s="1">
        <v>42020</v>
      </c>
      <c r="U183">
        <v>163.1574</v>
      </c>
      <c r="V183">
        <v>15</v>
      </c>
      <c r="W183">
        <v>236.46</v>
      </c>
      <c r="X183">
        <v>88479</v>
      </c>
      <c r="Y183">
        <f>cleaneddata[[#This Row],[Unit Price]]-cleaneddata[[#This Row],[Discount]]</f>
        <v>15.26</v>
      </c>
      <c r="Z183" t="str">
        <f>_xlfn.IFS(cleaneddata[[#This Row],[Region]]="Central","Chris",cleaneddata[[#This Row],[Region]]="East","Erin",cleaneddata[[#This Row],[Region]]="South","Sam",cleaneddata[[#This Row],[Region]]="West","William")</f>
        <v>William</v>
      </c>
    </row>
    <row r="184" spans="1:26" x14ac:dyDescent="0.25">
      <c r="A184">
        <v>428</v>
      </c>
      <c r="B184" t="s">
        <v>513</v>
      </c>
      <c r="C184" t="s">
        <v>39</v>
      </c>
      <c r="D184">
        <v>0</v>
      </c>
      <c r="E184">
        <v>85.99</v>
      </c>
      <c r="F184">
        <v>3.3</v>
      </c>
      <c r="G184" t="s">
        <v>40</v>
      </c>
      <c r="H184" t="s">
        <v>96</v>
      </c>
      <c r="I184" t="s">
        <v>42</v>
      </c>
      <c r="J184" t="s">
        <v>137</v>
      </c>
      <c r="K184" t="s">
        <v>44</v>
      </c>
      <c r="L184" t="s">
        <v>516</v>
      </c>
      <c r="M184">
        <v>0.37</v>
      </c>
      <c r="N184" t="s">
        <v>34</v>
      </c>
      <c r="O184" t="s">
        <v>61</v>
      </c>
      <c r="P184" t="s">
        <v>298</v>
      </c>
      <c r="Q184" t="s">
        <v>515</v>
      </c>
      <c r="R184">
        <v>89701</v>
      </c>
      <c r="S184" s="1">
        <v>42019</v>
      </c>
      <c r="T184" s="1">
        <v>42020</v>
      </c>
      <c r="U184">
        <v>-302.22500000000002</v>
      </c>
      <c r="V184">
        <v>1</v>
      </c>
      <c r="W184">
        <v>73.819999999999993</v>
      </c>
      <c r="X184">
        <v>88479</v>
      </c>
      <c r="Y184">
        <f>cleaneddata[[#This Row],[Unit Price]]-cleaneddata[[#This Row],[Discount]]</f>
        <v>85.99</v>
      </c>
      <c r="Z184" t="str">
        <f>_xlfn.IFS(cleaneddata[[#This Row],[Region]]="Central","Chris",cleaneddata[[#This Row],[Region]]="East","Erin",cleaneddata[[#This Row],[Region]]="South","Sam",cleaneddata[[#This Row],[Region]]="West","William")</f>
        <v>William</v>
      </c>
    </row>
    <row r="185" spans="1:26" x14ac:dyDescent="0.25">
      <c r="A185">
        <v>1212</v>
      </c>
      <c r="B185" t="s">
        <v>517</v>
      </c>
      <c r="C185" t="s">
        <v>39</v>
      </c>
      <c r="D185">
        <v>0.08</v>
      </c>
      <c r="E185">
        <v>4.91</v>
      </c>
      <c r="F185">
        <v>4.97</v>
      </c>
      <c r="G185" t="s">
        <v>40</v>
      </c>
      <c r="H185" t="s">
        <v>96</v>
      </c>
      <c r="I185" t="s">
        <v>50</v>
      </c>
      <c r="J185" t="s">
        <v>74</v>
      </c>
      <c r="K185" t="s">
        <v>75</v>
      </c>
      <c r="L185" t="s">
        <v>518</v>
      </c>
      <c r="M185">
        <v>0.38</v>
      </c>
      <c r="N185" t="s">
        <v>34</v>
      </c>
      <c r="O185" t="s">
        <v>54</v>
      </c>
      <c r="P185" t="s">
        <v>55</v>
      </c>
      <c r="Q185" t="s">
        <v>519</v>
      </c>
      <c r="R185">
        <v>46404</v>
      </c>
      <c r="S185" s="1">
        <v>42019</v>
      </c>
      <c r="T185" s="1">
        <v>42020</v>
      </c>
      <c r="U185">
        <v>-99.762500000000003</v>
      </c>
      <c r="V185">
        <v>12</v>
      </c>
      <c r="W185">
        <v>58.95</v>
      </c>
      <c r="X185">
        <v>88600</v>
      </c>
      <c r="Y185">
        <f>cleaneddata[[#This Row],[Unit Price]]-cleaneddata[[#This Row],[Discount]]</f>
        <v>4.83</v>
      </c>
      <c r="Z185" t="str">
        <f>_xlfn.IFS(cleaneddata[[#This Row],[Region]]="Central","Chris",cleaneddata[[#This Row],[Region]]="East","Erin",cleaneddata[[#This Row],[Region]]="South","Sam",cleaneddata[[#This Row],[Region]]="West","William")</f>
        <v>Chris</v>
      </c>
    </row>
    <row r="186" spans="1:26" x14ac:dyDescent="0.25">
      <c r="A186">
        <v>1212</v>
      </c>
      <c r="B186" t="s">
        <v>517</v>
      </c>
      <c r="C186" t="s">
        <v>39</v>
      </c>
      <c r="D186">
        <v>0.01</v>
      </c>
      <c r="E186">
        <v>3499.99</v>
      </c>
      <c r="F186">
        <v>24.49</v>
      </c>
      <c r="G186" t="s">
        <v>40</v>
      </c>
      <c r="H186" t="s">
        <v>96</v>
      </c>
      <c r="I186" t="s">
        <v>42</v>
      </c>
      <c r="J186" t="s">
        <v>65</v>
      </c>
      <c r="K186" t="s">
        <v>66</v>
      </c>
      <c r="L186" t="s">
        <v>520</v>
      </c>
      <c r="M186">
        <v>0.37</v>
      </c>
      <c r="N186" t="s">
        <v>34</v>
      </c>
      <c r="O186" t="s">
        <v>54</v>
      </c>
      <c r="P186" t="s">
        <v>55</v>
      </c>
      <c r="Q186" t="s">
        <v>519</v>
      </c>
      <c r="R186">
        <v>46404</v>
      </c>
      <c r="S186" s="1">
        <v>42019</v>
      </c>
      <c r="T186" s="1">
        <v>42020</v>
      </c>
      <c r="U186">
        <v>-3061.82</v>
      </c>
      <c r="V186">
        <v>1</v>
      </c>
      <c r="W186">
        <v>3672.89</v>
      </c>
      <c r="X186">
        <v>88600</v>
      </c>
      <c r="Y186">
        <f>cleaneddata[[#This Row],[Unit Price]]-cleaneddata[[#This Row],[Discount]]</f>
        <v>3499.9799999999996</v>
      </c>
      <c r="Z186" t="str">
        <f>_xlfn.IFS(cleaneddata[[#This Row],[Region]]="Central","Chris",cleaneddata[[#This Row],[Region]]="East","Erin",cleaneddata[[#This Row],[Region]]="South","Sam",cleaneddata[[#This Row],[Region]]="West","William")</f>
        <v>Chris</v>
      </c>
    </row>
    <row r="187" spans="1:26" x14ac:dyDescent="0.25">
      <c r="A187">
        <v>1213</v>
      </c>
      <c r="B187" t="s">
        <v>521</v>
      </c>
      <c r="C187" t="s">
        <v>39</v>
      </c>
      <c r="D187">
        <v>0.03</v>
      </c>
      <c r="E187">
        <v>5.84</v>
      </c>
      <c r="F187">
        <v>1.2</v>
      </c>
      <c r="G187" t="s">
        <v>40</v>
      </c>
      <c r="H187" t="s">
        <v>96</v>
      </c>
      <c r="I187" t="s">
        <v>50</v>
      </c>
      <c r="J187" t="s">
        <v>51</v>
      </c>
      <c r="K187" t="s">
        <v>52</v>
      </c>
      <c r="L187" t="s">
        <v>70</v>
      </c>
      <c r="M187">
        <v>0.55000000000000004</v>
      </c>
      <c r="N187" t="s">
        <v>34</v>
      </c>
      <c r="O187" t="s">
        <v>54</v>
      </c>
      <c r="P187" t="s">
        <v>55</v>
      </c>
      <c r="Q187" t="s">
        <v>522</v>
      </c>
      <c r="R187">
        <v>46530</v>
      </c>
      <c r="S187" s="1">
        <v>42019</v>
      </c>
      <c r="T187" s="1">
        <v>42021</v>
      </c>
      <c r="U187">
        <v>-0.01</v>
      </c>
      <c r="V187">
        <v>2</v>
      </c>
      <c r="W187">
        <v>11.74</v>
      </c>
      <c r="X187">
        <v>88600</v>
      </c>
      <c r="Y187">
        <f>cleaneddata[[#This Row],[Unit Price]]-cleaneddata[[#This Row],[Discount]]</f>
        <v>5.81</v>
      </c>
      <c r="Z187" t="str">
        <f>_xlfn.IFS(cleaneddata[[#This Row],[Region]]="Central","Chris",cleaneddata[[#This Row],[Region]]="East","Erin",cleaneddata[[#This Row],[Region]]="South","Sam",cleaneddata[[#This Row],[Region]]="West","William")</f>
        <v>Chris</v>
      </c>
    </row>
    <row r="188" spans="1:26" x14ac:dyDescent="0.25">
      <c r="A188">
        <v>1632</v>
      </c>
      <c r="B188" t="s">
        <v>523</v>
      </c>
      <c r="C188" t="s">
        <v>39</v>
      </c>
      <c r="D188">
        <v>0.08</v>
      </c>
      <c r="E188">
        <v>8.09</v>
      </c>
      <c r="F188">
        <v>7.96</v>
      </c>
      <c r="G188" t="s">
        <v>89</v>
      </c>
      <c r="H188" t="s">
        <v>73</v>
      </c>
      <c r="I188" t="s">
        <v>30</v>
      </c>
      <c r="J188" t="s">
        <v>128</v>
      </c>
      <c r="K188" t="s">
        <v>75</v>
      </c>
      <c r="L188" t="s">
        <v>524</v>
      </c>
      <c r="M188">
        <v>0.49</v>
      </c>
      <c r="N188" t="s">
        <v>34</v>
      </c>
      <c r="O188" t="s">
        <v>35</v>
      </c>
      <c r="P188" t="s">
        <v>36</v>
      </c>
      <c r="Q188" t="s">
        <v>525</v>
      </c>
      <c r="R188">
        <v>39401</v>
      </c>
      <c r="S188" s="1">
        <v>42019</v>
      </c>
      <c r="T188" s="1">
        <v>42020</v>
      </c>
      <c r="U188">
        <v>15.984</v>
      </c>
      <c r="V188">
        <v>6</v>
      </c>
      <c r="W188">
        <v>48.25</v>
      </c>
      <c r="X188">
        <v>90530</v>
      </c>
      <c r="Y188">
        <f>cleaneddata[[#This Row],[Unit Price]]-cleaneddata[[#This Row],[Discount]]</f>
        <v>8.01</v>
      </c>
      <c r="Z188" t="str">
        <f>_xlfn.IFS(cleaneddata[[#This Row],[Region]]="Central","Chris",cleaneddata[[#This Row],[Region]]="East","Erin",cleaneddata[[#This Row],[Region]]="South","Sam",cleaneddata[[#This Row],[Region]]="West","William")</f>
        <v>Sam</v>
      </c>
    </row>
    <row r="189" spans="1:26" x14ac:dyDescent="0.25">
      <c r="A189">
        <v>3035</v>
      </c>
      <c r="B189" t="s">
        <v>526</v>
      </c>
      <c r="C189" t="s">
        <v>49</v>
      </c>
      <c r="D189">
        <v>0.01</v>
      </c>
      <c r="E189">
        <v>4.9800000000000004</v>
      </c>
      <c r="F189">
        <v>4.75</v>
      </c>
      <c r="G189" t="s">
        <v>40</v>
      </c>
      <c r="H189" t="s">
        <v>73</v>
      </c>
      <c r="I189" t="s">
        <v>50</v>
      </c>
      <c r="J189" t="s">
        <v>90</v>
      </c>
      <c r="K189" t="s">
        <v>75</v>
      </c>
      <c r="L189" t="s">
        <v>527</v>
      </c>
      <c r="M189">
        <v>0.36</v>
      </c>
      <c r="N189" t="s">
        <v>34</v>
      </c>
      <c r="O189" t="s">
        <v>54</v>
      </c>
      <c r="P189" t="s">
        <v>105</v>
      </c>
      <c r="Q189" t="s">
        <v>528</v>
      </c>
      <c r="R189">
        <v>60148</v>
      </c>
      <c r="S189" s="1">
        <v>42019</v>
      </c>
      <c r="T189" s="1">
        <v>42024</v>
      </c>
      <c r="U189">
        <v>-75.900400000000005</v>
      </c>
      <c r="V189">
        <v>10</v>
      </c>
      <c r="W189">
        <v>52.93</v>
      </c>
      <c r="X189">
        <v>89128</v>
      </c>
      <c r="Y189">
        <f>cleaneddata[[#This Row],[Unit Price]]-cleaneddata[[#This Row],[Discount]]</f>
        <v>4.9700000000000006</v>
      </c>
      <c r="Z189" t="str">
        <f>_xlfn.IFS(cleaneddata[[#This Row],[Region]]="Central","Chris",cleaneddata[[#This Row],[Region]]="East","Erin",cleaneddata[[#This Row],[Region]]="South","Sam",cleaneddata[[#This Row],[Region]]="West","William")</f>
        <v>Chris</v>
      </c>
    </row>
    <row r="190" spans="1:26" x14ac:dyDescent="0.25">
      <c r="A190">
        <v>3035</v>
      </c>
      <c r="B190" t="s">
        <v>526</v>
      </c>
      <c r="C190" t="s">
        <v>49</v>
      </c>
      <c r="D190">
        <v>0.04</v>
      </c>
      <c r="E190">
        <v>6.35</v>
      </c>
      <c r="F190">
        <v>1.02</v>
      </c>
      <c r="G190" t="s">
        <v>40</v>
      </c>
      <c r="H190" t="s">
        <v>73</v>
      </c>
      <c r="I190" t="s">
        <v>50</v>
      </c>
      <c r="J190" t="s">
        <v>90</v>
      </c>
      <c r="K190" t="s">
        <v>52</v>
      </c>
      <c r="L190" t="s">
        <v>529</v>
      </c>
      <c r="M190">
        <v>0.39</v>
      </c>
      <c r="N190" t="s">
        <v>34</v>
      </c>
      <c r="O190" t="s">
        <v>54</v>
      </c>
      <c r="P190" t="s">
        <v>105</v>
      </c>
      <c r="Q190" t="s">
        <v>528</v>
      </c>
      <c r="R190">
        <v>60148</v>
      </c>
      <c r="S190" s="1">
        <v>42019</v>
      </c>
      <c r="T190" s="1">
        <v>42024</v>
      </c>
      <c r="U190">
        <v>52.170900000000003</v>
      </c>
      <c r="V190">
        <v>12</v>
      </c>
      <c r="W190">
        <v>75.61</v>
      </c>
      <c r="X190">
        <v>89128</v>
      </c>
      <c r="Y190">
        <f>cleaneddata[[#This Row],[Unit Price]]-cleaneddata[[#This Row],[Discount]]</f>
        <v>6.31</v>
      </c>
      <c r="Z190" t="str">
        <f>_xlfn.IFS(cleaneddata[[#This Row],[Region]]="Central","Chris",cleaneddata[[#This Row],[Region]]="East","Erin",cleaneddata[[#This Row],[Region]]="South","Sam",cleaneddata[[#This Row],[Region]]="West","William")</f>
        <v>Chris</v>
      </c>
    </row>
    <row r="191" spans="1:26" x14ac:dyDescent="0.25">
      <c r="A191">
        <v>145</v>
      </c>
      <c r="B191" t="s">
        <v>530</v>
      </c>
      <c r="C191" t="s">
        <v>118</v>
      </c>
      <c r="D191">
        <v>0.06</v>
      </c>
      <c r="E191">
        <v>7.04</v>
      </c>
      <c r="F191">
        <v>2.17</v>
      </c>
      <c r="G191" t="s">
        <v>40</v>
      </c>
      <c r="H191" t="s">
        <v>29</v>
      </c>
      <c r="I191" t="s">
        <v>50</v>
      </c>
      <c r="J191" t="s">
        <v>90</v>
      </c>
      <c r="K191" t="s">
        <v>52</v>
      </c>
      <c r="L191" t="s">
        <v>531</v>
      </c>
      <c r="M191">
        <v>0.38</v>
      </c>
      <c r="N191" t="s">
        <v>34</v>
      </c>
      <c r="O191" t="s">
        <v>113</v>
      </c>
      <c r="P191" t="s">
        <v>322</v>
      </c>
      <c r="Q191" t="s">
        <v>532</v>
      </c>
      <c r="R191">
        <v>15122</v>
      </c>
      <c r="S191" s="1">
        <v>42019</v>
      </c>
      <c r="T191" s="1">
        <v>42021</v>
      </c>
      <c r="U191">
        <v>2.4851999999999999</v>
      </c>
      <c r="V191">
        <v>2</v>
      </c>
      <c r="W191">
        <v>14.65</v>
      </c>
      <c r="X191">
        <v>91086</v>
      </c>
      <c r="Y191">
        <f>cleaneddata[[#This Row],[Unit Price]]-cleaneddata[[#This Row],[Discount]]</f>
        <v>6.98</v>
      </c>
      <c r="Z191" t="str">
        <f>_xlfn.IFS(cleaneddata[[#This Row],[Region]]="Central","Chris",cleaneddata[[#This Row],[Region]]="East","Erin",cleaneddata[[#This Row],[Region]]="South","Sam",cleaneddata[[#This Row],[Region]]="West","William")</f>
        <v>Erin</v>
      </c>
    </row>
    <row r="192" spans="1:26" x14ac:dyDescent="0.25">
      <c r="A192">
        <v>1402</v>
      </c>
      <c r="B192" t="s">
        <v>533</v>
      </c>
      <c r="C192" t="s">
        <v>72</v>
      </c>
      <c r="D192">
        <v>0</v>
      </c>
      <c r="E192">
        <v>8.6</v>
      </c>
      <c r="F192">
        <v>6.19</v>
      </c>
      <c r="G192" t="s">
        <v>40</v>
      </c>
      <c r="H192" t="s">
        <v>96</v>
      </c>
      <c r="I192" t="s">
        <v>50</v>
      </c>
      <c r="J192" t="s">
        <v>74</v>
      </c>
      <c r="K192" t="s">
        <v>75</v>
      </c>
      <c r="L192" t="s">
        <v>534</v>
      </c>
      <c r="M192">
        <v>0.38</v>
      </c>
      <c r="N192" t="s">
        <v>34</v>
      </c>
      <c r="O192" t="s">
        <v>54</v>
      </c>
      <c r="P192" t="s">
        <v>105</v>
      </c>
      <c r="Q192" t="s">
        <v>535</v>
      </c>
      <c r="R192">
        <v>60653</v>
      </c>
      <c r="S192" s="1">
        <v>42019</v>
      </c>
      <c r="T192" s="1">
        <v>42019</v>
      </c>
      <c r="U192">
        <v>-42.8536</v>
      </c>
      <c r="V192">
        <v>48</v>
      </c>
      <c r="W192">
        <v>447.89</v>
      </c>
      <c r="X192">
        <v>37729</v>
      </c>
      <c r="Y192">
        <f>cleaneddata[[#This Row],[Unit Price]]-cleaneddata[[#This Row],[Discount]]</f>
        <v>8.6</v>
      </c>
      <c r="Z192" t="str">
        <f>_xlfn.IFS(cleaneddata[[#This Row],[Region]]="Central","Chris",cleaneddata[[#This Row],[Region]]="East","Erin",cleaneddata[[#This Row],[Region]]="South","Sam",cleaneddata[[#This Row],[Region]]="West","William")</f>
        <v>Chris</v>
      </c>
    </row>
    <row r="193" spans="1:26" x14ac:dyDescent="0.25">
      <c r="A193">
        <v>1405</v>
      </c>
      <c r="B193" t="s">
        <v>536</v>
      </c>
      <c r="C193" t="s">
        <v>72</v>
      </c>
      <c r="D193">
        <v>0</v>
      </c>
      <c r="E193">
        <v>8.6</v>
      </c>
      <c r="F193">
        <v>6.19</v>
      </c>
      <c r="G193" t="s">
        <v>40</v>
      </c>
      <c r="H193" t="s">
        <v>96</v>
      </c>
      <c r="I193" t="s">
        <v>50</v>
      </c>
      <c r="J193" t="s">
        <v>74</v>
      </c>
      <c r="K193" t="s">
        <v>75</v>
      </c>
      <c r="L193" t="s">
        <v>534</v>
      </c>
      <c r="M193">
        <v>0.38</v>
      </c>
      <c r="N193" t="s">
        <v>34</v>
      </c>
      <c r="O193" t="s">
        <v>54</v>
      </c>
      <c r="P193" t="s">
        <v>291</v>
      </c>
      <c r="Q193" t="s">
        <v>537</v>
      </c>
      <c r="R193">
        <v>49017</v>
      </c>
      <c r="S193" s="1">
        <v>42019</v>
      </c>
      <c r="T193" s="1">
        <v>42019</v>
      </c>
      <c r="U193">
        <v>-33.211539999999999</v>
      </c>
      <c r="V193">
        <v>12</v>
      </c>
      <c r="W193">
        <v>111.97</v>
      </c>
      <c r="X193">
        <v>86144</v>
      </c>
      <c r="Y193">
        <f>cleaneddata[[#This Row],[Unit Price]]-cleaneddata[[#This Row],[Discount]]</f>
        <v>8.6</v>
      </c>
      <c r="Z193" t="str">
        <f>_xlfn.IFS(cleaneddata[[#This Row],[Region]]="Central","Chris",cleaneddata[[#This Row],[Region]]="East","Erin",cleaneddata[[#This Row],[Region]]="South","Sam",cleaneddata[[#This Row],[Region]]="West","William")</f>
        <v>Chris</v>
      </c>
    </row>
    <row r="194" spans="1:26" x14ac:dyDescent="0.25">
      <c r="A194">
        <v>288</v>
      </c>
      <c r="B194" t="s">
        <v>538</v>
      </c>
      <c r="C194" t="s">
        <v>27</v>
      </c>
      <c r="D194">
        <v>0.09</v>
      </c>
      <c r="E194">
        <v>28.48</v>
      </c>
      <c r="F194">
        <v>1.99</v>
      </c>
      <c r="G194" t="s">
        <v>40</v>
      </c>
      <c r="H194" t="s">
        <v>29</v>
      </c>
      <c r="I194" t="s">
        <v>42</v>
      </c>
      <c r="J194" t="s">
        <v>43</v>
      </c>
      <c r="K194" t="s">
        <v>44</v>
      </c>
      <c r="L194" t="s">
        <v>214</v>
      </c>
      <c r="M194">
        <v>0.4</v>
      </c>
      <c r="N194" t="s">
        <v>34</v>
      </c>
      <c r="O194" t="s">
        <v>54</v>
      </c>
      <c r="P194" t="s">
        <v>539</v>
      </c>
      <c r="Q194" t="s">
        <v>540</v>
      </c>
      <c r="R194">
        <v>67212</v>
      </c>
      <c r="S194" s="1">
        <v>42020</v>
      </c>
      <c r="T194" s="1">
        <v>42023</v>
      </c>
      <c r="U194">
        <v>132.68700000000001</v>
      </c>
      <c r="V194">
        <v>7</v>
      </c>
      <c r="W194">
        <v>192.3</v>
      </c>
      <c r="X194">
        <v>89762</v>
      </c>
      <c r="Y194">
        <f>cleaneddata[[#This Row],[Unit Price]]-cleaneddata[[#This Row],[Discount]]</f>
        <v>28.39</v>
      </c>
      <c r="Z194" t="str">
        <f>_xlfn.IFS(cleaneddata[[#This Row],[Region]]="Central","Chris",cleaneddata[[#This Row],[Region]]="East","Erin",cleaneddata[[#This Row],[Region]]="South","Sam",cleaneddata[[#This Row],[Region]]="West","William")</f>
        <v>Chris</v>
      </c>
    </row>
    <row r="195" spans="1:26" x14ac:dyDescent="0.25">
      <c r="A195">
        <v>288</v>
      </c>
      <c r="B195" t="s">
        <v>538</v>
      </c>
      <c r="C195" t="s">
        <v>27</v>
      </c>
      <c r="D195">
        <v>0.08</v>
      </c>
      <c r="E195">
        <v>65.989999999999995</v>
      </c>
      <c r="F195">
        <v>4.99</v>
      </c>
      <c r="G195" t="s">
        <v>89</v>
      </c>
      <c r="H195" t="s">
        <v>29</v>
      </c>
      <c r="I195" t="s">
        <v>42</v>
      </c>
      <c r="J195" t="s">
        <v>137</v>
      </c>
      <c r="K195" t="s">
        <v>75</v>
      </c>
      <c r="L195" t="s">
        <v>541</v>
      </c>
      <c r="M195">
        <v>0.57999999999999996</v>
      </c>
      <c r="N195" t="s">
        <v>34</v>
      </c>
      <c r="O195" t="s">
        <v>54</v>
      </c>
      <c r="P195" t="s">
        <v>539</v>
      </c>
      <c r="Q195" t="s">
        <v>540</v>
      </c>
      <c r="R195">
        <v>67212</v>
      </c>
      <c r="S195" s="1">
        <v>42020</v>
      </c>
      <c r="T195" s="1">
        <v>42022</v>
      </c>
      <c r="U195">
        <v>496.89</v>
      </c>
      <c r="V195">
        <v>14</v>
      </c>
      <c r="W195">
        <v>748.1</v>
      </c>
      <c r="X195">
        <v>89762</v>
      </c>
      <c r="Y195">
        <f>cleaneddata[[#This Row],[Unit Price]]-cleaneddata[[#This Row],[Discount]]</f>
        <v>65.91</v>
      </c>
      <c r="Z195" t="str">
        <f>_xlfn.IFS(cleaneddata[[#This Row],[Region]]="Central","Chris",cleaneddata[[#This Row],[Region]]="East","Erin",cleaneddata[[#This Row],[Region]]="South","Sam",cleaneddata[[#This Row],[Region]]="West","William")</f>
        <v>Chris</v>
      </c>
    </row>
    <row r="196" spans="1:26" x14ac:dyDescent="0.25">
      <c r="A196">
        <v>1603</v>
      </c>
      <c r="B196" t="s">
        <v>542</v>
      </c>
      <c r="C196" t="s">
        <v>27</v>
      </c>
      <c r="D196">
        <v>0.09</v>
      </c>
      <c r="E196">
        <v>2.1800000000000002</v>
      </c>
      <c r="F196">
        <v>0.78</v>
      </c>
      <c r="G196" t="s">
        <v>40</v>
      </c>
      <c r="H196" t="s">
        <v>29</v>
      </c>
      <c r="I196" t="s">
        <v>50</v>
      </c>
      <c r="J196" t="s">
        <v>178</v>
      </c>
      <c r="K196" t="s">
        <v>52</v>
      </c>
      <c r="L196" t="s">
        <v>543</v>
      </c>
      <c r="M196">
        <v>0.52</v>
      </c>
      <c r="N196" t="s">
        <v>34</v>
      </c>
      <c r="O196" t="s">
        <v>113</v>
      </c>
      <c r="P196" t="s">
        <v>114</v>
      </c>
      <c r="Q196" t="s">
        <v>544</v>
      </c>
      <c r="R196">
        <v>11598</v>
      </c>
      <c r="S196" s="1">
        <v>42020</v>
      </c>
      <c r="T196" s="1">
        <v>42022</v>
      </c>
      <c r="U196">
        <v>2.4548000000000001</v>
      </c>
      <c r="V196">
        <v>9</v>
      </c>
      <c r="W196">
        <v>19.12</v>
      </c>
      <c r="X196">
        <v>89679</v>
      </c>
      <c r="Y196">
        <f>cleaneddata[[#This Row],[Unit Price]]-cleaneddata[[#This Row],[Discount]]</f>
        <v>2.0900000000000003</v>
      </c>
      <c r="Z196" t="str">
        <f>_xlfn.IFS(cleaneddata[[#This Row],[Region]]="Central","Chris",cleaneddata[[#This Row],[Region]]="East","Erin",cleaneddata[[#This Row],[Region]]="South","Sam",cleaneddata[[#This Row],[Region]]="West","William")</f>
        <v>Erin</v>
      </c>
    </row>
    <row r="197" spans="1:26" x14ac:dyDescent="0.25">
      <c r="A197">
        <v>1603</v>
      </c>
      <c r="B197" t="s">
        <v>542</v>
      </c>
      <c r="C197" t="s">
        <v>27</v>
      </c>
      <c r="D197">
        <v>0.05</v>
      </c>
      <c r="E197">
        <v>179.29</v>
      </c>
      <c r="F197">
        <v>29.21</v>
      </c>
      <c r="G197" t="s">
        <v>28</v>
      </c>
      <c r="H197" t="s">
        <v>29</v>
      </c>
      <c r="I197" t="s">
        <v>30</v>
      </c>
      <c r="J197" t="s">
        <v>31</v>
      </c>
      <c r="K197" t="s">
        <v>32</v>
      </c>
      <c r="L197" t="s">
        <v>545</v>
      </c>
      <c r="M197">
        <v>0.76</v>
      </c>
      <c r="N197" t="s">
        <v>34</v>
      </c>
      <c r="O197" t="s">
        <v>113</v>
      </c>
      <c r="P197" t="s">
        <v>114</v>
      </c>
      <c r="Q197" t="s">
        <v>544</v>
      </c>
      <c r="R197">
        <v>11598</v>
      </c>
      <c r="S197" s="1">
        <v>42020</v>
      </c>
      <c r="T197" s="1">
        <v>42022</v>
      </c>
      <c r="U197">
        <v>-537.27977731999999</v>
      </c>
      <c r="V197">
        <v>1</v>
      </c>
      <c r="W197">
        <v>186.64</v>
      </c>
      <c r="X197">
        <v>89679</v>
      </c>
      <c r="Y197">
        <f>cleaneddata[[#This Row],[Unit Price]]-cleaneddata[[#This Row],[Discount]]</f>
        <v>179.23999999999998</v>
      </c>
      <c r="Z197" t="str">
        <f>_xlfn.IFS(cleaneddata[[#This Row],[Region]]="Central","Chris",cleaneddata[[#This Row],[Region]]="East","Erin",cleaneddata[[#This Row],[Region]]="South","Sam",cleaneddata[[#This Row],[Region]]="West","William")</f>
        <v>Erin</v>
      </c>
    </row>
    <row r="198" spans="1:26" x14ac:dyDescent="0.25">
      <c r="A198">
        <v>2924</v>
      </c>
      <c r="B198" t="s">
        <v>546</v>
      </c>
      <c r="C198" t="s">
        <v>27</v>
      </c>
      <c r="D198">
        <v>0.02</v>
      </c>
      <c r="E198">
        <v>110.98</v>
      </c>
      <c r="F198">
        <v>13.99</v>
      </c>
      <c r="G198" t="s">
        <v>40</v>
      </c>
      <c r="H198" t="s">
        <v>41</v>
      </c>
      <c r="I198" t="s">
        <v>30</v>
      </c>
      <c r="J198" t="s">
        <v>128</v>
      </c>
      <c r="K198" t="s">
        <v>146</v>
      </c>
      <c r="L198" t="s">
        <v>547</v>
      </c>
      <c r="M198">
        <v>0.69</v>
      </c>
      <c r="N198" t="s">
        <v>34</v>
      </c>
      <c r="O198" t="s">
        <v>113</v>
      </c>
      <c r="P198" t="s">
        <v>420</v>
      </c>
      <c r="Q198" t="s">
        <v>548</v>
      </c>
      <c r="R198">
        <v>20707</v>
      </c>
      <c r="S198" s="1">
        <v>42020</v>
      </c>
      <c r="T198" s="1">
        <v>42022</v>
      </c>
      <c r="U198">
        <v>-106.3424</v>
      </c>
      <c r="V198">
        <v>2</v>
      </c>
      <c r="W198">
        <v>226.53</v>
      </c>
      <c r="X198">
        <v>86591</v>
      </c>
      <c r="Y198">
        <f>cleaneddata[[#This Row],[Unit Price]]-cleaneddata[[#This Row],[Discount]]</f>
        <v>110.96000000000001</v>
      </c>
      <c r="Z198" t="str">
        <f>_xlfn.IFS(cleaneddata[[#This Row],[Region]]="Central","Chris",cleaneddata[[#This Row],[Region]]="East","Erin",cleaneddata[[#This Row],[Region]]="South","Sam",cleaneddata[[#This Row],[Region]]="West","William")</f>
        <v>Erin</v>
      </c>
    </row>
    <row r="199" spans="1:26" x14ac:dyDescent="0.25">
      <c r="A199">
        <v>2924</v>
      </c>
      <c r="B199" t="s">
        <v>546</v>
      </c>
      <c r="C199" t="s">
        <v>27</v>
      </c>
      <c r="D199">
        <v>0.01</v>
      </c>
      <c r="E199">
        <v>8.01</v>
      </c>
      <c r="F199">
        <v>2.87</v>
      </c>
      <c r="G199" t="s">
        <v>40</v>
      </c>
      <c r="H199" t="s">
        <v>41</v>
      </c>
      <c r="I199" t="s">
        <v>50</v>
      </c>
      <c r="J199" t="s">
        <v>90</v>
      </c>
      <c r="K199" t="s">
        <v>52</v>
      </c>
      <c r="L199" t="s">
        <v>549</v>
      </c>
      <c r="M199">
        <v>0.4</v>
      </c>
      <c r="N199" t="s">
        <v>34</v>
      </c>
      <c r="O199" t="s">
        <v>113</v>
      </c>
      <c r="P199" t="s">
        <v>420</v>
      </c>
      <c r="Q199" t="s">
        <v>548</v>
      </c>
      <c r="R199">
        <v>20707</v>
      </c>
      <c r="S199" s="1">
        <v>42020</v>
      </c>
      <c r="T199" s="1">
        <v>42022</v>
      </c>
      <c r="U199">
        <v>44.976799999999997</v>
      </c>
      <c r="V199">
        <v>8</v>
      </c>
      <c r="W199">
        <v>68.650000000000006</v>
      </c>
      <c r="X199">
        <v>86591</v>
      </c>
      <c r="Y199">
        <f>cleaneddata[[#This Row],[Unit Price]]-cleaneddata[[#This Row],[Discount]]</f>
        <v>8</v>
      </c>
      <c r="Z199" t="str">
        <f>_xlfn.IFS(cleaneddata[[#This Row],[Region]]="Central","Chris",cleaneddata[[#This Row],[Region]]="East","Erin",cleaneddata[[#This Row],[Region]]="South","Sam",cleaneddata[[#This Row],[Region]]="West","William")</f>
        <v>Erin</v>
      </c>
    </row>
    <row r="200" spans="1:26" x14ac:dyDescent="0.25">
      <c r="A200">
        <v>202</v>
      </c>
      <c r="B200" t="s">
        <v>550</v>
      </c>
      <c r="C200" t="s">
        <v>39</v>
      </c>
      <c r="D200">
        <v>0.03</v>
      </c>
      <c r="E200">
        <v>7.37</v>
      </c>
      <c r="F200">
        <v>5.53</v>
      </c>
      <c r="G200" t="s">
        <v>40</v>
      </c>
      <c r="H200" t="s">
        <v>96</v>
      </c>
      <c r="I200" t="s">
        <v>42</v>
      </c>
      <c r="J200" t="s">
        <v>43</v>
      </c>
      <c r="K200" t="s">
        <v>44</v>
      </c>
      <c r="L200" t="s">
        <v>551</v>
      </c>
      <c r="M200">
        <v>0.69</v>
      </c>
      <c r="N200" t="s">
        <v>34</v>
      </c>
      <c r="O200" t="s">
        <v>54</v>
      </c>
      <c r="P200" t="s">
        <v>209</v>
      </c>
      <c r="Q200" t="s">
        <v>552</v>
      </c>
      <c r="R200">
        <v>74006</v>
      </c>
      <c r="S200" s="1">
        <v>42020</v>
      </c>
      <c r="T200" s="1">
        <v>42022</v>
      </c>
      <c r="U200">
        <v>-133.69999999999999</v>
      </c>
      <c r="V200">
        <v>11</v>
      </c>
      <c r="W200">
        <v>85.79</v>
      </c>
      <c r="X200">
        <v>88972</v>
      </c>
      <c r="Y200">
        <f>cleaneddata[[#This Row],[Unit Price]]-cleaneddata[[#This Row],[Discount]]</f>
        <v>7.34</v>
      </c>
      <c r="Z200" t="str">
        <f>_xlfn.IFS(cleaneddata[[#This Row],[Region]]="Central","Chris",cleaneddata[[#This Row],[Region]]="East","Erin",cleaneddata[[#This Row],[Region]]="South","Sam",cleaneddata[[#This Row],[Region]]="West","William")</f>
        <v>Chris</v>
      </c>
    </row>
    <row r="201" spans="1:26" x14ac:dyDescent="0.25">
      <c r="A201">
        <v>665</v>
      </c>
      <c r="B201" t="s">
        <v>553</v>
      </c>
      <c r="C201" t="s">
        <v>49</v>
      </c>
      <c r="D201">
        <v>0.04</v>
      </c>
      <c r="E201">
        <v>22.72</v>
      </c>
      <c r="F201">
        <v>8.99</v>
      </c>
      <c r="G201" t="s">
        <v>40</v>
      </c>
      <c r="H201" t="s">
        <v>96</v>
      </c>
      <c r="I201" t="s">
        <v>30</v>
      </c>
      <c r="J201" t="s">
        <v>128</v>
      </c>
      <c r="K201" t="s">
        <v>44</v>
      </c>
      <c r="L201" t="s">
        <v>330</v>
      </c>
      <c r="M201">
        <v>0.44</v>
      </c>
      <c r="N201" t="s">
        <v>34</v>
      </c>
      <c r="O201" t="s">
        <v>35</v>
      </c>
      <c r="P201" t="s">
        <v>402</v>
      </c>
      <c r="Q201" t="s">
        <v>554</v>
      </c>
      <c r="R201">
        <v>37130</v>
      </c>
      <c r="S201" s="1">
        <v>42020</v>
      </c>
      <c r="T201" s="1">
        <v>42024</v>
      </c>
      <c r="U201">
        <v>-678.49599999999998</v>
      </c>
      <c r="V201">
        <v>9</v>
      </c>
      <c r="W201">
        <v>202.41</v>
      </c>
      <c r="X201">
        <v>88677</v>
      </c>
      <c r="Y201">
        <f>cleaneddata[[#This Row],[Unit Price]]-cleaneddata[[#This Row],[Discount]]</f>
        <v>22.68</v>
      </c>
      <c r="Z201" t="str">
        <f>_xlfn.IFS(cleaneddata[[#This Row],[Region]]="Central","Chris",cleaneddata[[#This Row],[Region]]="East","Erin",cleaneddata[[#This Row],[Region]]="South","Sam",cleaneddata[[#This Row],[Region]]="West","William")</f>
        <v>Sam</v>
      </c>
    </row>
    <row r="202" spans="1:26" x14ac:dyDescent="0.25">
      <c r="A202">
        <v>667</v>
      </c>
      <c r="B202" t="s">
        <v>555</v>
      </c>
      <c r="C202" t="s">
        <v>49</v>
      </c>
      <c r="D202">
        <v>0.04</v>
      </c>
      <c r="E202">
        <v>22.72</v>
      </c>
      <c r="F202">
        <v>8.99</v>
      </c>
      <c r="G202" t="s">
        <v>40</v>
      </c>
      <c r="H202" t="s">
        <v>96</v>
      </c>
      <c r="I202" t="s">
        <v>30</v>
      </c>
      <c r="J202" t="s">
        <v>128</v>
      </c>
      <c r="K202" t="s">
        <v>44</v>
      </c>
      <c r="L202" t="s">
        <v>330</v>
      </c>
      <c r="M202">
        <v>0.44</v>
      </c>
      <c r="N202" t="s">
        <v>34</v>
      </c>
      <c r="O202" t="s">
        <v>54</v>
      </c>
      <c r="P202" t="s">
        <v>189</v>
      </c>
      <c r="Q202" t="s">
        <v>556</v>
      </c>
      <c r="R202">
        <v>75203</v>
      </c>
      <c r="S202" s="1">
        <v>42020</v>
      </c>
      <c r="T202" s="1">
        <v>42024</v>
      </c>
      <c r="U202">
        <v>70.028000000000006</v>
      </c>
      <c r="V202">
        <v>37</v>
      </c>
      <c r="W202">
        <v>832.14</v>
      </c>
      <c r="X202">
        <v>22147</v>
      </c>
      <c r="Y202">
        <f>cleaneddata[[#This Row],[Unit Price]]-cleaneddata[[#This Row],[Discount]]</f>
        <v>22.68</v>
      </c>
      <c r="Z202" t="str">
        <f>_xlfn.IFS(cleaneddata[[#This Row],[Region]]="Central","Chris",cleaneddata[[#This Row],[Region]]="East","Erin",cleaneddata[[#This Row],[Region]]="South","Sam",cleaneddata[[#This Row],[Region]]="West","William")</f>
        <v>Chris</v>
      </c>
    </row>
    <row r="203" spans="1:26" x14ac:dyDescent="0.25">
      <c r="A203">
        <v>3385</v>
      </c>
      <c r="B203" t="s">
        <v>557</v>
      </c>
      <c r="C203" t="s">
        <v>49</v>
      </c>
      <c r="D203">
        <v>0.04</v>
      </c>
      <c r="E203">
        <v>2.98</v>
      </c>
      <c r="F203">
        <v>2.0299999999999998</v>
      </c>
      <c r="G203" t="s">
        <v>89</v>
      </c>
      <c r="H203" t="s">
        <v>96</v>
      </c>
      <c r="I203" t="s">
        <v>50</v>
      </c>
      <c r="J203" t="s">
        <v>51</v>
      </c>
      <c r="K203" t="s">
        <v>52</v>
      </c>
      <c r="L203" t="s">
        <v>558</v>
      </c>
      <c r="M203">
        <v>0.56999999999999995</v>
      </c>
      <c r="N203" t="s">
        <v>34</v>
      </c>
      <c r="O203" t="s">
        <v>113</v>
      </c>
      <c r="P203" t="s">
        <v>319</v>
      </c>
      <c r="Q203" t="s">
        <v>559</v>
      </c>
      <c r="R203">
        <v>44512</v>
      </c>
      <c r="S203" s="1">
        <v>42020</v>
      </c>
      <c r="T203" s="1">
        <v>42020</v>
      </c>
      <c r="U203">
        <v>-22.01</v>
      </c>
      <c r="V203">
        <v>5</v>
      </c>
      <c r="W203">
        <v>15.7</v>
      </c>
      <c r="X203">
        <v>88745</v>
      </c>
      <c r="Y203">
        <f>cleaneddata[[#This Row],[Unit Price]]-cleaneddata[[#This Row],[Discount]]</f>
        <v>2.94</v>
      </c>
      <c r="Z203" t="str">
        <f>_xlfn.IFS(cleaneddata[[#This Row],[Region]]="Central","Chris",cleaneddata[[#This Row],[Region]]="East","Erin",cleaneddata[[#This Row],[Region]]="South","Sam",cleaneddata[[#This Row],[Region]]="West","William")</f>
        <v>Erin</v>
      </c>
    </row>
    <row r="204" spans="1:26" x14ac:dyDescent="0.25">
      <c r="A204">
        <v>3385</v>
      </c>
      <c r="B204" t="s">
        <v>557</v>
      </c>
      <c r="C204" t="s">
        <v>49</v>
      </c>
      <c r="D204">
        <v>0.01</v>
      </c>
      <c r="E204">
        <v>125.99</v>
      </c>
      <c r="F204">
        <v>8.99</v>
      </c>
      <c r="G204" t="s">
        <v>40</v>
      </c>
      <c r="H204" t="s">
        <v>96</v>
      </c>
      <c r="I204" t="s">
        <v>42</v>
      </c>
      <c r="J204" t="s">
        <v>137</v>
      </c>
      <c r="K204" t="s">
        <v>75</v>
      </c>
      <c r="L204" t="s">
        <v>355</v>
      </c>
      <c r="M204">
        <v>0.59</v>
      </c>
      <c r="N204" t="s">
        <v>34</v>
      </c>
      <c r="O204" t="s">
        <v>113</v>
      </c>
      <c r="P204" t="s">
        <v>319</v>
      </c>
      <c r="Q204" t="s">
        <v>559</v>
      </c>
      <c r="R204">
        <v>44512</v>
      </c>
      <c r="S204" s="1">
        <v>42020</v>
      </c>
      <c r="T204" s="1">
        <v>42025</v>
      </c>
      <c r="U204">
        <v>426.46032000000002</v>
      </c>
      <c r="V204">
        <v>6</v>
      </c>
      <c r="W204">
        <v>680.65</v>
      </c>
      <c r="X204">
        <v>88745</v>
      </c>
      <c r="Y204">
        <f>cleaneddata[[#This Row],[Unit Price]]-cleaneddata[[#This Row],[Discount]]</f>
        <v>125.97999999999999</v>
      </c>
      <c r="Z204" t="str">
        <f>_xlfn.IFS(cleaneddata[[#This Row],[Region]]="Central","Chris",cleaneddata[[#This Row],[Region]]="East","Erin",cleaneddata[[#This Row],[Region]]="South","Sam",cleaneddata[[#This Row],[Region]]="West","William")</f>
        <v>Erin</v>
      </c>
    </row>
    <row r="205" spans="1:26" x14ac:dyDescent="0.25">
      <c r="A205">
        <v>1697</v>
      </c>
      <c r="B205" t="s">
        <v>560</v>
      </c>
      <c r="C205" t="s">
        <v>118</v>
      </c>
      <c r="D205">
        <v>0</v>
      </c>
      <c r="E205">
        <v>13.43</v>
      </c>
      <c r="F205">
        <v>5.5</v>
      </c>
      <c r="G205" t="s">
        <v>40</v>
      </c>
      <c r="H205" t="s">
        <v>73</v>
      </c>
      <c r="I205" t="s">
        <v>50</v>
      </c>
      <c r="J205" t="s">
        <v>80</v>
      </c>
      <c r="K205" t="s">
        <v>75</v>
      </c>
      <c r="L205" t="s">
        <v>561</v>
      </c>
      <c r="M205">
        <v>0.56999999999999995</v>
      </c>
      <c r="N205" t="s">
        <v>34</v>
      </c>
      <c r="O205" t="s">
        <v>35</v>
      </c>
      <c r="P205" t="s">
        <v>46</v>
      </c>
      <c r="Q205" t="s">
        <v>562</v>
      </c>
      <c r="R205">
        <v>71901</v>
      </c>
      <c r="S205" s="1">
        <v>42020</v>
      </c>
      <c r="T205" s="1">
        <v>42021</v>
      </c>
      <c r="U205">
        <v>-253.77799999999999</v>
      </c>
      <c r="V205">
        <v>9</v>
      </c>
      <c r="W205">
        <v>129.54</v>
      </c>
      <c r="X205">
        <v>86338</v>
      </c>
      <c r="Y205">
        <f>cleaneddata[[#This Row],[Unit Price]]-cleaneddata[[#This Row],[Discount]]</f>
        <v>13.43</v>
      </c>
      <c r="Z205" t="str">
        <f>_xlfn.IFS(cleaneddata[[#This Row],[Region]]="Central","Chris",cleaneddata[[#This Row],[Region]]="East","Erin",cleaneddata[[#This Row],[Region]]="South","Sam",cleaneddata[[#This Row],[Region]]="West","William")</f>
        <v>Sam</v>
      </c>
    </row>
    <row r="206" spans="1:26" x14ac:dyDescent="0.25">
      <c r="A206">
        <v>3133</v>
      </c>
      <c r="B206" t="s">
        <v>563</v>
      </c>
      <c r="C206" t="s">
        <v>118</v>
      </c>
      <c r="D206">
        <v>0.1</v>
      </c>
      <c r="E206">
        <v>5.81</v>
      </c>
      <c r="F206">
        <v>8.49</v>
      </c>
      <c r="G206" t="s">
        <v>40</v>
      </c>
      <c r="H206" t="s">
        <v>96</v>
      </c>
      <c r="I206" t="s">
        <v>50</v>
      </c>
      <c r="J206" t="s">
        <v>74</v>
      </c>
      <c r="K206" t="s">
        <v>75</v>
      </c>
      <c r="L206" t="s">
        <v>332</v>
      </c>
      <c r="M206">
        <v>0.39</v>
      </c>
      <c r="N206" t="s">
        <v>34</v>
      </c>
      <c r="O206" t="s">
        <v>54</v>
      </c>
      <c r="P206" t="s">
        <v>105</v>
      </c>
      <c r="Q206" t="s">
        <v>564</v>
      </c>
      <c r="R206">
        <v>60540</v>
      </c>
      <c r="S206" s="1">
        <v>42020</v>
      </c>
      <c r="T206" s="1">
        <v>42021</v>
      </c>
      <c r="U206">
        <v>-350.43950000000001</v>
      </c>
      <c r="V206">
        <v>12</v>
      </c>
      <c r="W206">
        <v>64.959999999999994</v>
      </c>
      <c r="X206">
        <v>86789</v>
      </c>
      <c r="Y206">
        <f>cleaneddata[[#This Row],[Unit Price]]-cleaneddata[[#This Row],[Discount]]</f>
        <v>5.71</v>
      </c>
      <c r="Z206" t="str">
        <f>_xlfn.IFS(cleaneddata[[#This Row],[Region]]="Central","Chris",cleaneddata[[#This Row],[Region]]="East","Erin",cleaneddata[[#This Row],[Region]]="South","Sam",cleaneddata[[#This Row],[Region]]="West","William")</f>
        <v>Chris</v>
      </c>
    </row>
    <row r="207" spans="1:26" x14ac:dyDescent="0.25">
      <c r="A207">
        <v>3133</v>
      </c>
      <c r="B207" t="s">
        <v>563</v>
      </c>
      <c r="C207" t="s">
        <v>118</v>
      </c>
      <c r="D207">
        <v>0.03</v>
      </c>
      <c r="E207">
        <v>1.81</v>
      </c>
      <c r="F207">
        <v>0.75</v>
      </c>
      <c r="G207" t="s">
        <v>40</v>
      </c>
      <c r="H207" t="s">
        <v>96</v>
      </c>
      <c r="I207" t="s">
        <v>50</v>
      </c>
      <c r="J207" t="s">
        <v>178</v>
      </c>
      <c r="K207" t="s">
        <v>52</v>
      </c>
      <c r="L207" t="s">
        <v>565</v>
      </c>
      <c r="M207">
        <v>0.52</v>
      </c>
      <c r="N207" t="s">
        <v>34</v>
      </c>
      <c r="O207" t="s">
        <v>54</v>
      </c>
      <c r="P207" t="s">
        <v>105</v>
      </c>
      <c r="Q207" t="s">
        <v>564</v>
      </c>
      <c r="R207">
        <v>60540</v>
      </c>
      <c r="S207" s="1">
        <v>42020</v>
      </c>
      <c r="T207" s="1">
        <v>42021</v>
      </c>
      <c r="U207">
        <v>4.2027999999999999</v>
      </c>
      <c r="V207">
        <v>10</v>
      </c>
      <c r="W207">
        <v>19.14</v>
      </c>
      <c r="X207">
        <v>86789</v>
      </c>
      <c r="Y207">
        <f>cleaneddata[[#This Row],[Unit Price]]-cleaneddata[[#This Row],[Discount]]</f>
        <v>1.78</v>
      </c>
      <c r="Z207" t="str">
        <f>_xlfn.IFS(cleaneddata[[#This Row],[Region]]="Central","Chris",cleaneddata[[#This Row],[Region]]="East","Erin",cleaneddata[[#This Row],[Region]]="South","Sam",cleaneddata[[#This Row],[Region]]="West","William")</f>
        <v>Chris</v>
      </c>
    </row>
    <row r="208" spans="1:26" x14ac:dyDescent="0.25">
      <c r="A208">
        <v>3036</v>
      </c>
      <c r="B208" t="s">
        <v>566</v>
      </c>
      <c r="C208" t="s">
        <v>72</v>
      </c>
      <c r="D208">
        <v>0.02</v>
      </c>
      <c r="E208">
        <v>12.99</v>
      </c>
      <c r="F208">
        <v>14.37</v>
      </c>
      <c r="G208" t="s">
        <v>40</v>
      </c>
      <c r="H208" t="s">
        <v>73</v>
      </c>
      <c r="I208" t="s">
        <v>30</v>
      </c>
      <c r="J208" t="s">
        <v>128</v>
      </c>
      <c r="K208" t="s">
        <v>66</v>
      </c>
      <c r="L208" t="s">
        <v>408</v>
      </c>
      <c r="M208">
        <v>0.73</v>
      </c>
      <c r="N208" t="s">
        <v>34</v>
      </c>
      <c r="O208" t="s">
        <v>54</v>
      </c>
      <c r="P208" t="s">
        <v>567</v>
      </c>
      <c r="Q208" t="s">
        <v>568</v>
      </c>
      <c r="R208">
        <v>58554</v>
      </c>
      <c r="S208" s="1">
        <v>42020</v>
      </c>
      <c r="T208" s="1">
        <v>42022</v>
      </c>
      <c r="U208">
        <v>-159.86000000000001</v>
      </c>
      <c r="V208">
        <v>5</v>
      </c>
      <c r="W208">
        <v>67.64</v>
      </c>
      <c r="X208">
        <v>89129</v>
      </c>
      <c r="Y208">
        <f>cleaneddata[[#This Row],[Unit Price]]-cleaneddata[[#This Row],[Discount]]</f>
        <v>12.97</v>
      </c>
      <c r="Z208" t="str">
        <f>_xlfn.IFS(cleaneddata[[#This Row],[Region]]="Central","Chris",cleaneddata[[#This Row],[Region]]="East","Erin",cleaneddata[[#This Row],[Region]]="South","Sam",cleaneddata[[#This Row],[Region]]="West","William")</f>
        <v>Chris</v>
      </c>
    </row>
    <row r="209" spans="1:26" x14ac:dyDescent="0.25">
      <c r="A209">
        <v>3036</v>
      </c>
      <c r="B209" t="s">
        <v>566</v>
      </c>
      <c r="C209" t="s">
        <v>72</v>
      </c>
      <c r="D209">
        <v>0.05</v>
      </c>
      <c r="E209">
        <v>35.44</v>
      </c>
      <c r="F209">
        <v>7.5</v>
      </c>
      <c r="G209" t="s">
        <v>40</v>
      </c>
      <c r="H209" t="s">
        <v>73</v>
      </c>
      <c r="I209" t="s">
        <v>50</v>
      </c>
      <c r="J209" t="s">
        <v>90</v>
      </c>
      <c r="K209" t="s">
        <v>75</v>
      </c>
      <c r="L209" t="s">
        <v>569</v>
      </c>
      <c r="M209">
        <v>0.38</v>
      </c>
      <c r="N209" t="s">
        <v>34</v>
      </c>
      <c r="O209" t="s">
        <v>54</v>
      </c>
      <c r="P209" t="s">
        <v>567</v>
      </c>
      <c r="Q209" t="s">
        <v>568</v>
      </c>
      <c r="R209">
        <v>58554</v>
      </c>
      <c r="S209" s="1">
        <v>42020</v>
      </c>
      <c r="T209" s="1">
        <v>42022</v>
      </c>
      <c r="U209">
        <v>165.88980000000001</v>
      </c>
      <c r="V209">
        <v>7</v>
      </c>
      <c r="W209">
        <v>240.42</v>
      </c>
      <c r="X209">
        <v>89129</v>
      </c>
      <c r="Y209">
        <f>cleaneddata[[#This Row],[Unit Price]]-cleaneddata[[#This Row],[Discount]]</f>
        <v>35.39</v>
      </c>
      <c r="Z209" t="str">
        <f>_xlfn.IFS(cleaneddata[[#This Row],[Region]]="Central","Chris",cleaneddata[[#This Row],[Region]]="East","Erin",cleaneddata[[#This Row],[Region]]="South","Sam",cleaneddata[[#This Row],[Region]]="West","William")</f>
        <v>Chris</v>
      </c>
    </row>
    <row r="210" spans="1:26" x14ac:dyDescent="0.25">
      <c r="A210">
        <v>3036</v>
      </c>
      <c r="B210" t="s">
        <v>566</v>
      </c>
      <c r="C210" t="s">
        <v>72</v>
      </c>
      <c r="D210">
        <v>0.02</v>
      </c>
      <c r="E210">
        <v>12.98</v>
      </c>
      <c r="F210">
        <v>3.14</v>
      </c>
      <c r="G210" t="s">
        <v>40</v>
      </c>
      <c r="H210" t="s">
        <v>73</v>
      </c>
      <c r="I210" t="s">
        <v>50</v>
      </c>
      <c r="J210" t="s">
        <v>570</v>
      </c>
      <c r="K210" t="s">
        <v>44</v>
      </c>
      <c r="L210" t="s">
        <v>571</v>
      </c>
      <c r="M210">
        <v>0.6</v>
      </c>
      <c r="N210" t="s">
        <v>34</v>
      </c>
      <c r="O210" t="s">
        <v>54</v>
      </c>
      <c r="P210" t="s">
        <v>567</v>
      </c>
      <c r="Q210" t="s">
        <v>568</v>
      </c>
      <c r="R210">
        <v>58554</v>
      </c>
      <c r="S210" s="1">
        <v>42020</v>
      </c>
      <c r="T210" s="1">
        <v>42023</v>
      </c>
      <c r="U210">
        <v>75.010000000000005</v>
      </c>
      <c r="V210">
        <v>14</v>
      </c>
      <c r="W210">
        <v>184.4</v>
      </c>
      <c r="X210">
        <v>89129</v>
      </c>
      <c r="Y210">
        <f>cleaneddata[[#This Row],[Unit Price]]-cleaneddata[[#This Row],[Discount]]</f>
        <v>12.96</v>
      </c>
      <c r="Z210" t="str">
        <f>_xlfn.IFS(cleaneddata[[#This Row],[Region]]="Central","Chris",cleaneddata[[#This Row],[Region]]="East","Erin",cleaneddata[[#This Row],[Region]]="South","Sam",cleaneddata[[#This Row],[Region]]="West","William")</f>
        <v>Chris</v>
      </c>
    </row>
    <row r="211" spans="1:26" x14ac:dyDescent="0.25">
      <c r="A211">
        <v>592</v>
      </c>
      <c r="B211" t="s">
        <v>572</v>
      </c>
      <c r="C211" t="s">
        <v>27</v>
      </c>
      <c r="D211">
        <v>0.08</v>
      </c>
      <c r="E211">
        <v>30.53</v>
      </c>
      <c r="F211">
        <v>19.989999999999998</v>
      </c>
      <c r="G211" t="s">
        <v>40</v>
      </c>
      <c r="H211" t="s">
        <v>29</v>
      </c>
      <c r="I211" t="s">
        <v>50</v>
      </c>
      <c r="J211" t="s">
        <v>154</v>
      </c>
      <c r="K211" t="s">
        <v>75</v>
      </c>
      <c r="L211" t="s">
        <v>573</v>
      </c>
      <c r="M211">
        <v>0.39</v>
      </c>
      <c r="N211" t="s">
        <v>34</v>
      </c>
      <c r="O211" t="s">
        <v>54</v>
      </c>
      <c r="P211" t="s">
        <v>105</v>
      </c>
      <c r="Q211" t="s">
        <v>574</v>
      </c>
      <c r="R211">
        <v>60091</v>
      </c>
      <c r="S211" s="1">
        <v>42021</v>
      </c>
      <c r="T211" s="1">
        <v>42021</v>
      </c>
      <c r="U211">
        <v>-239.8656</v>
      </c>
      <c r="V211">
        <v>10</v>
      </c>
      <c r="W211">
        <v>285.87</v>
      </c>
      <c r="X211">
        <v>86307</v>
      </c>
      <c r="Y211">
        <f>cleaneddata[[#This Row],[Unit Price]]-cleaneddata[[#This Row],[Discount]]</f>
        <v>30.450000000000003</v>
      </c>
      <c r="Z211" t="str">
        <f>_xlfn.IFS(cleaneddata[[#This Row],[Region]]="Central","Chris",cleaneddata[[#This Row],[Region]]="East","Erin",cleaneddata[[#This Row],[Region]]="South","Sam",cleaneddata[[#This Row],[Region]]="West","William")</f>
        <v>Chris</v>
      </c>
    </row>
    <row r="212" spans="1:26" x14ac:dyDescent="0.25">
      <c r="A212">
        <v>593</v>
      </c>
      <c r="B212" t="s">
        <v>575</v>
      </c>
      <c r="C212" t="s">
        <v>27</v>
      </c>
      <c r="D212">
        <v>0.01</v>
      </c>
      <c r="E212">
        <v>1.68</v>
      </c>
      <c r="F212">
        <v>1.57</v>
      </c>
      <c r="G212" t="s">
        <v>40</v>
      </c>
      <c r="H212" t="s">
        <v>29</v>
      </c>
      <c r="I212" t="s">
        <v>50</v>
      </c>
      <c r="J212" t="s">
        <v>51</v>
      </c>
      <c r="K212" t="s">
        <v>52</v>
      </c>
      <c r="L212" t="s">
        <v>576</v>
      </c>
      <c r="M212">
        <v>0.59</v>
      </c>
      <c r="N212" t="s">
        <v>34</v>
      </c>
      <c r="O212" t="s">
        <v>54</v>
      </c>
      <c r="P212" t="s">
        <v>105</v>
      </c>
      <c r="Q212" t="s">
        <v>577</v>
      </c>
      <c r="R212">
        <v>60517</v>
      </c>
      <c r="S212" s="1">
        <v>42021</v>
      </c>
      <c r="T212" s="1">
        <v>42023</v>
      </c>
      <c r="U212">
        <v>-53.444000000000003</v>
      </c>
      <c r="V212">
        <v>12</v>
      </c>
      <c r="W212">
        <v>20.37</v>
      </c>
      <c r="X212">
        <v>86307</v>
      </c>
      <c r="Y212">
        <f>cleaneddata[[#This Row],[Unit Price]]-cleaneddata[[#This Row],[Discount]]</f>
        <v>1.67</v>
      </c>
      <c r="Z212" t="str">
        <f>_xlfn.IFS(cleaneddata[[#This Row],[Region]]="Central","Chris",cleaneddata[[#This Row],[Region]]="East","Erin",cleaneddata[[#This Row],[Region]]="South","Sam",cleaneddata[[#This Row],[Region]]="West","William")</f>
        <v>Chris</v>
      </c>
    </row>
    <row r="213" spans="1:26" x14ac:dyDescent="0.25">
      <c r="A213">
        <v>1531</v>
      </c>
      <c r="B213" t="s">
        <v>578</v>
      </c>
      <c r="C213" t="s">
        <v>27</v>
      </c>
      <c r="D213">
        <v>7.0000000000000007E-2</v>
      </c>
      <c r="E213">
        <v>4.91</v>
      </c>
      <c r="F213">
        <v>0.5</v>
      </c>
      <c r="G213" t="s">
        <v>40</v>
      </c>
      <c r="H213" t="s">
        <v>41</v>
      </c>
      <c r="I213" t="s">
        <v>50</v>
      </c>
      <c r="J213" t="s">
        <v>154</v>
      </c>
      <c r="K213" t="s">
        <v>75</v>
      </c>
      <c r="L213" t="s">
        <v>579</v>
      </c>
      <c r="M213">
        <v>0.36</v>
      </c>
      <c r="N213" t="s">
        <v>34</v>
      </c>
      <c r="O213" t="s">
        <v>35</v>
      </c>
      <c r="P213" t="s">
        <v>125</v>
      </c>
      <c r="Q213" t="s">
        <v>580</v>
      </c>
      <c r="R213">
        <v>32137</v>
      </c>
      <c r="S213" s="1">
        <v>42021</v>
      </c>
      <c r="T213" s="1">
        <v>42022</v>
      </c>
      <c r="U213">
        <v>-157.696</v>
      </c>
      <c r="V213">
        <v>6</v>
      </c>
      <c r="W213">
        <v>28.22</v>
      </c>
      <c r="X213">
        <v>88852</v>
      </c>
      <c r="Y213">
        <f>cleaneddata[[#This Row],[Unit Price]]-cleaneddata[[#This Row],[Discount]]</f>
        <v>4.84</v>
      </c>
      <c r="Z213" t="str">
        <f>_xlfn.IFS(cleaneddata[[#This Row],[Region]]="Central","Chris",cleaneddata[[#This Row],[Region]]="East","Erin",cleaneddata[[#This Row],[Region]]="South","Sam",cleaneddata[[#This Row],[Region]]="West","William")</f>
        <v>Sam</v>
      </c>
    </row>
    <row r="214" spans="1:26" x14ac:dyDescent="0.25">
      <c r="A214">
        <v>210</v>
      </c>
      <c r="B214" t="s">
        <v>581</v>
      </c>
      <c r="C214" t="s">
        <v>49</v>
      </c>
      <c r="D214">
        <v>0.05</v>
      </c>
      <c r="E214">
        <v>1.86</v>
      </c>
      <c r="F214">
        <v>2.58</v>
      </c>
      <c r="G214" t="s">
        <v>40</v>
      </c>
      <c r="H214" t="s">
        <v>73</v>
      </c>
      <c r="I214" t="s">
        <v>50</v>
      </c>
      <c r="J214" t="s">
        <v>178</v>
      </c>
      <c r="K214" t="s">
        <v>52</v>
      </c>
      <c r="L214" t="s">
        <v>582</v>
      </c>
      <c r="M214">
        <v>0.82</v>
      </c>
      <c r="N214" t="s">
        <v>34</v>
      </c>
      <c r="O214" t="s">
        <v>113</v>
      </c>
      <c r="P214" t="s">
        <v>114</v>
      </c>
      <c r="Q214" t="s">
        <v>583</v>
      </c>
      <c r="R214">
        <v>12180</v>
      </c>
      <c r="S214" s="1">
        <v>42021</v>
      </c>
      <c r="T214" s="1">
        <v>42025</v>
      </c>
      <c r="U214">
        <v>-66.62</v>
      </c>
      <c r="V214">
        <v>9</v>
      </c>
      <c r="W214">
        <v>17.61</v>
      </c>
      <c r="X214">
        <v>85965</v>
      </c>
      <c r="Y214">
        <f>cleaneddata[[#This Row],[Unit Price]]-cleaneddata[[#This Row],[Discount]]</f>
        <v>1.81</v>
      </c>
      <c r="Z214" t="str">
        <f>_xlfn.IFS(cleaneddata[[#This Row],[Region]]="Central","Chris",cleaneddata[[#This Row],[Region]]="East","Erin",cleaneddata[[#This Row],[Region]]="South","Sam",cleaneddata[[#This Row],[Region]]="West","William")</f>
        <v>Erin</v>
      </c>
    </row>
    <row r="215" spans="1:26" x14ac:dyDescent="0.25">
      <c r="A215">
        <v>366</v>
      </c>
      <c r="B215" t="s">
        <v>584</v>
      </c>
      <c r="C215" t="s">
        <v>118</v>
      </c>
      <c r="D215">
        <v>0.05</v>
      </c>
      <c r="E215">
        <v>328.14</v>
      </c>
      <c r="F215">
        <v>91.05</v>
      </c>
      <c r="G215" t="s">
        <v>28</v>
      </c>
      <c r="H215" t="s">
        <v>29</v>
      </c>
      <c r="I215" t="s">
        <v>50</v>
      </c>
      <c r="J215" t="s">
        <v>97</v>
      </c>
      <c r="K215" t="s">
        <v>59</v>
      </c>
      <c r="L215" t="s">
        <v>585</v>
      </c>
      <c r="M215">
        <v>0.56999999999999995</v>
      </c>
      <c r="N215" t="s">
        <v>34</v>
      </c>
      <c r="O215" t="s">
        <v>113</v>
      </c>
      <c r="P215" t="s">
        <v>586</v>
      </c>
      <c r="Q215" t="s">
        <v>587</v>
      </c>
      <c r="R215">
        <v>2910</v>
      </c>
      <c r="S215" s="1">
        <v>42021</v>
      </c>
      <c r="T215" s="1">
        <v>42023</v>
      </c>
      <c r="U215">
        <v>411.5172</v>
      </c>
      <c r="V215">
        <v>6</v>
      </c>
      <c r="W215">
        <v>1967.98</v>
      </c>
      <c r="X215">
        <v>87347</v>
      </c>
      <c r="Y215">
        <f>cleaneddata[[#This Row],[Unit Price]]-cleaneddata[[#This Row],[Discount]]</f>
        <v>328.09</v>
      </c>
      <c r="Z215" t="str">
        <f>_xlfn.IFS(cleaneddata[[#This Row],[Region]]="Central","Chris",cleaneddata[[#This Row],[Region]]="East","Erin",cleaneddata[[#This Row],[Region]]="South","Sam",cleaneddata[[#This Row],[Region]]="West","William")</f>
        <v>Erin</v>
      </c>
    </row>
    <row r="216" spans="1:26" x14ac:dyDescent="0.25">
      <c r="A216">
        <v>744</v>
      </c>
      <c r="B216" t="s">
        <v>588</v>
      </c>
      <c r="C216" t="s">
        <v>118</v>
      </c>
      <c r="D216">
        <v>0.03</v>
      </c>
      <c r="E216">
        <v>119.99</v>
      </c>
      <c r="F216">
        <v>56.14</v>
      </c>
      <c r="G216" t="s">
        <v>28</v>
      </c>
      <c r="H216" t="s">
        <v>41</v>
      </c>
      <c r="I216" t="s">
        <v>42</v>
      </c>
      <c r="J216" t="s">
        <v>58</v>
      </c>
      <c r="K216" t="s">
        <v>32</v>
      </c>
      <c r="L216" t="s">
        <v>589</v>
      </c>
      <c r="M216">
        <v>0.39</v>
      </c>
      <c r="N216" t="s">
        <v>34</v>
      </c>
      <c r="O216" t="s">
        <v>61</v>
      </c>
      <c r="P216" t="s">
        <v>590</v>
      </c>
      <c r="Q216" t="s">
        <v>591</v>
      </c>
      <c r="R216">
        <v>85737</v>
      </c>
      <c r="S216" s="1">
        <v>42021</v>
      </c>
      <c r="T216" s="1">
        <v>42023</v>
      </c>
      <c r="U216">
        <v>1400.1</v>
      </c>
      <c r="V216">
        <v>13</v>
      </c>
      <c r="W216">
        <v>1545.58</v>
      </c>
      <c r="X216">
        <v>87726</v>
      </c>
      <c r="Y216">
        <f>cleaneddata[[#This Row],[Unit Price]]-cleaneddata[[#This Row],[Discount]]</f>
        <v>119.96</v>
      </c>
      <c r="Z216" t="str">
        <f>_xlfn.IFS(cleaneddata[[#This Row],[Region]]="Central","Chris",cleaneddata[[#This Row],[Region]]="East","Erin",cleaneddata[[#This Row],[Region]]="South","Sam",cleaneddata[[#This Row],[Region]]="West","William")</f>
        <v>William</v>
      </c>
    </row>
    <row r="217" spans="1:26" x14ac:dyDescent="0.25">
      <c r="A217">
        <v>745</v>
      </c>
      <c r="B217" t="s">
        <v>592</v>
      </c>
      <c r="C217" t="s">
        <v>118</v>
      </c>
      <c r="D217">
        <v>0.05</v>
      </c>
      <c r="E217">
        <v>115.79</v>
      </c>
      <c r="F217">
        <v>1.99</v>
      </c>
      <c r="G217" t="s">
        <v>40</v>
      </c>
      <c r="H217" t="s">
        <v>41</v>
      </c>
      <c r="I217" t="s">
        <v>42</v>
      </c>
      <c r="J217" t="s">
        <v>43</v>
      </c>
      <c r="K217" t="s">
        <v>44</v>
      </c>
      <c r="L217" t="s">
        <v>593</v>
      </c>
      <c r="M217">
        <v>0.49</v>
      </c>
      <c r="N217" t="s">
        <v>34</v>
      </c>
      <c r="O217" t="s">
        <v>61</v>
      </c>
      <c r="P217" t="s">
        <v>590</v>
      </c>
      <c r="Q217" t="s">
        <v>594</v>
      </c>
      <c r="R217">
        <v>85345</v>
      </c>
      <c r="S217" s="1">
        <v>42021</v>
      </c>
      <c r="T217" s="1">
        <v>42023</v>
      </c>
      <c r="U217">
        <v>67.599999999999994</v>
      </c>
      <c r="V217">
        <v>3</v>
      </c>
      <c r="W217">
        <v>353.1</v>
      </c>
      <c r="X217">
        <v>87726</v>
      </c>
      <c r="Y217">
        <f>cleaneddata[[#This Row],[Unit Price]]-cleaneddata[[#This Row],[Discount]]</f>
        <v>115.74000000000001</v>
      </c>
      <c r="Z217" t="str">
        <f>_xlfn.IFS(cleaneddata[[#This Row],[Region]]="Central","Chris",cleaneddata[[#This Row],[Region]]="East","Erin",cleaneddata[[#This Row],[Region]]="South","Sam",cleaneddata[[#This Row],[Region]]="West","William")</f>
        <v>William</v>
      </c>
    </row>
    <row r="218" spans="1:26" x14ac:dyDescent="0.25">
      <c r="A218">
        <v>1702</v>
      </c>
      <c r="B218" t="s">
        <v>595</v>
      </c>
      <c r="C218" t="s">
        <v>118</v>
      </c>
      <c r="D218">
        <v>0.05</v>
      </c>
      <c r="E218">
        <v>14.81</v>
      </c>
      <c r="F218">
        <v>13.32</v>
      </c>
      <c r="G218" t="s">
        <v>40</v>
      </c>
      <c r="H218" t="s">
        <v>73</v>
      </c>
      <c r="I218" t="s">
        <v>50</v>
      </c>
      <c r="J218" t="s">
        <v>97</v>
      </c>
      <c r="K218" t="s">
        <v>75</v>
      </c>
      <c r="L218" t="s">
        <v>596</v>
      </c>
      <c r="M218">
        <v>0.43</v>
      </c>
      <c r="N218" t="s">
        <v>34</v>
      </c>
      <c r="O218" t="s">
        <v>35</v>
      </c>
      <c r="P218" t="s">
        <v>36</v>
      </c>
      <c r="Q218" t="s">
        <v>597</v>
      </c>
      <c r="R218">
        <v>39301</v>
      </c>
      <c r="S218" s="1">
        <v>42021</v>
      </c>
      <c r="T218" s="1">
        <v>42024</v>
      </c>
      <c r="U218">
        <v>-220.05199999999999</v>
      </c>
      <c r="V218">
        <v>3</v>
      </c>
      <c r="W218">
        <v>45.28</v>
      </c>
      <c r="X218">
        <v>90473</v>
      </c>
      <c r="Y218">
        <f>cleaneddata[[#This Row],[Unit Price]]-cleaneddata[[#This Row],[Discount]]</f>
        <v>14.76</v>
      </c>
      <c r="Z218" t="str">
        <f>_xlfn.IFS(cleaneddata[[#This Row],[Region]]="Central","Chris",cleaneddata[[#This Row],[Region]]="East","Erin",cleaneddata[[#This Row],[Region]]="South","Sam",cleaneddata[[#This Row],[Region]]="West","William")</f>
        <v>Sam</v>
      </c>
    </row>
    <row r="219" spans="1:26" x14ac:dyDescent="0.25">
      <c r="A219">
        <v>1702</v>
      </c>
      <c r="B219" t="s">
        <v>595</v>
      </c>
      <c r="C219" t="s">
        <v>118</v>
      </c>
      <c r="D219">
        <v>0.05</v>
      </c>
      <c r="E219">
        <v>4.2</v>
      </c>
      <c r="F219">
        <v>2.2599999999999998</v>
      </c>
      <c r="G219" t="s">
        <v>89</v>
      </c>
      <c r="H219" t="s">
        <v>73</v>
      </c>
      <c r="I219" t="s">
        <v>50</v>
      </c>
      <c r="J219" t="s">
        <v>90</v>
      </c>
      <c r="K219" t="s">
        <v>52</v>
      </c>
      <c r="L219" t="s">
        <v>598</v>
      </c>
      <c r="M219">
        <v>0.36</v>
      </c>
      <c r="N219" t="s">
        <v>34</v>
      </c>
      <c r="O219" t="s">
        <v>35</v>
      </c>
      <c r="P219" t="s">
        <v>36</v>
      </c>
      <c r="Q219" t="s">
        <v>597</v>
      </c>
      <c r="R219">
        <v>39301</v>
      </c>
      <c r="S219" s="1">
        <v>42021</v>
      </c>
      <c r="T219" s="1">
        <v>42023</v>
      </c>
      <c r="U219">
        <v>20.393370000000001</v>
      </c>
      <c r="V219">
        <v>3</v>
      </c>
      <c r="W219">
        <v>13.57</v>
      </c>
      <c r="X219">
        <v>90473</v>
      </c>
      <c r="Y219">
        <f>cleaneddata[[#This Row],[Unit Price]]-cleaneddata[[#This Row],[Discount]]</f>
        <v>4.1500000000000004</v>
      </c>
      <c r="Z219" t="str">
        <f>_xlfn.IFS(cleaneddata[[#This Row],[Region]]="Central","Chris",cleaneddata[[#This Row],[Region]]="East","Erin",cleaneddata[[#This Row],[Region]]="South","Sam",cleaneddata[[#This Row],[Region]]="West","William")</f>
        <v>Sam</v>
      </c>
    </row>
    <row r="220" spans="1:26" x14ac:dyDescent="0.25">
      <c r="A220">
        <v>1708</v>
      </c>
      <c r="B220" t="s">
        <v>599</v>
      </c>
      <c r="C220" t="s">
        <v>118</v>
      </c>
      <c r="D220">
        <v>0.05</v>
      </c>
      <c r="E220">
        <v>5.68</v>
      </c>
      <c r="F220">
        <v>1.39</v>
      </c>
      <c r="G220" t="s">
        <v>40</v>
      </c>
      <c r="H220" t="s">
        <v>29</v>
      </c>
      <c r="I220" t="s">
        <v>50</v>
      </c>
      <c r="J220" t="s">
        <v>347</v>
      </c>
      <c r="K220" t="s">
        <v>75</v>
      </c>
      <c r="L220" t="s">
        <v>600</v>
      </c>
      <c r="M220">
        <v>0.38</v>
      </c>
      <c r="N220" t="s">
        <v>34</v>
      </c>
      <c r="O220" t="s">
        <v>113</v>
      </c>
      <c r="P220" t="s">
        <v>319</v>
      </c>
      <c r="Q220" t="s">
        <v>601</v>
      </c>
      <c r="R220">
        <v>44118</v>
      </c>
      <c r="S220" s="1">
        <v>42021</v>
      </c>
      <c r="T220" s="1">
        <v>42022</v>
      </c>
      <c r="U220">
        <v>38.281199999999998</v>
      </c>
      <c r="V220">
        <v>10</v>
      </c>
      <c r="W220">
        <v>55.48</v>
      </c>
      <c r="X220">
        <v>88781</v>
      </c>
      <c r="Y220">
        <f>cleaneddata[[#This Row],[Unit Price]]-cleaneddata[[#This Row],[Discount]]</f>
        <v>5.63</v>
      </c>
      <c r="Z220" t="str">
        <f>_xlfn.IFS(cleaneddata[[#This Row],[Region]]="Central","Chris",cleaneddata[[#This Row],[Region]]="East","Erin",cleaneddata[[#This Row],[Region]]="South","Sam",cleaneddata[[#This Row],[Region]]="West","William")</f>
        <v>Erin</v>
      </c>
    </row>
    <row r="221" spans="1:26" x14ac:dyDescent="0.25">
      <c r="A221">
        <v>1719</v>
      </c>
      <c r="B221" t="s">
        <v>602</v>
      </c>
      <c r="C221" t="s">
        <v>118</v>
      </c>
      <c r="D221">
        <v>0.06</v>
      </c>
      <c r="E221">
        <v>16.48</v>
      </c>
      <c r="F221">
        <v>1.99</v>
      </c>
      <c r="G221" t="s">
        <v>40</v>
      </c>
      <c r="H221" t="s">
        <v>96</v>
      </c>
      <c r="I221" t="s">
        <v>42</v>
      </c>
      <c r="J221" t="s">
        <v>43</v>
      </c>
      <c r="K221" t="s">
        <v>44</v>
      </c>
      <c r="L221" t="s">
        <v>603</v>
      </c>
      <c r="M221">
        <v>0.42</v>
      </c>
      <c r="N221" t="s">
        <v>34</v>
      </c>
      <c r="O221" t="s">
        <v>35</v>
      </c>
      <c r="P221" t="s">
        <v>166</v>
      </c>
      <c r="Q221" t="s">
        <v>604</v>
      </c>
      <c r="R221">
        <v>35473</v>
      </c>
      <c r="S221" s="1">
        <v>42021</v>
      </c>
      <c r="T221" s="1">
        <v>42023</v>
      </c>
      <c r="U221">
        <v>-144.59200000000001</v>
      </c>
      <c r="V221">
        <v>8</v>
      </c>
      <c r="W221">
        <v>128.13</v>
      </c>
      <c r="X221">
        <v>90786</v>
      </c>
      <c r="Y221">
        <f>cleaneddata[[#This Row],[Unit Price]]-cleaneddata[[#This Row],[Discount]]</f>
        <v>16.420000000000002</v>
      </c>
      <c r="Z221" t="str">
        <f>_xlfn.IFS(cleaneddata[[#This Row],[Region]]="Central","Chris",cleaneddata[[#This Row],[Region]]="East","Erin",cleaneddata[[#This Row],[Region]]="South","Sam",cleaneddata[[#This Row],[Region]]="West","William")</f>
        <v>Sam</v>
      </c>
    </row>
    <row r="222" spans="1:26" x14ac:dyDescent="0.25">
      <c r="A222">
        <v>1873</v>
      </c>
      <c r="B222" t="s">
        <v>605</v>
      </c>
      <c r="C222" t="s">
        <v>118</v>
      </c>
      <c r="D222">
        <v>0.03</v>
      </c>
      <c r="E222">
        <v>90.48</v>
      </c>
      <c r="F222">
        <v>19.989999999999998</v>
      </c>
      <c r="G222" t="s">
        <v>40</v>
      </c>
      <c r="H222" t="s">
        <v>96</v>
      </c>
      <c r="I222" t="s">
        <v>50</v>
      </c>
      <c r="J222" t="s">
        <v>347</v>
      </c>
      <c r="K222" t="s">
        <v>75</v>
      </c>
      <c r="L222" t="s">
        <v>504</v>
      </c>
      <c r="M222">
        <v>0.4</v>
      </c>
      <c r="N222" t="s">
        <v>34</v>
      </c>
      <c r="O222" t="s">
        <v>35</v>
      </c>
      <c r="P222" t="s">
        <v>125</v>
      </c>
      <c r="Q222" t="s">
        <v>606</v>
      </c>
      <c r="R222">
        <v>33403</v>
      </c>
      <c r="S222" s="1">
        <v>42021</v>
      </c>
      <c r="T222" s="1">
        <v>42023</v>
      </c>
      <c r="U222">
        <v>15.353999999999999</v>
      </c>
      <c r="V222">
        <v>1</v>
      </c>
      <c r="W222">
        <v>99.69</v>
      </c>
      <c r="X222">
        <v>90099</v>
      </c>
      <c r="Y222">
        <f>cleaneddata[[#This Row],[Unit Price]]-cleaneddata[[#This Row],[Discount]]</f>
        <v>90.45</v>
      </c>
      <c r="Z222" t="str">
        <f>_xlfn.IFS(cleaneddata[[#This Row],[Region]]="Central","Chris",cleaneddata[[#This Row],[Region]]="East","Erin",cleaneddata[[#This Row],[Region]]="South","Sam",cleaneddata[[#This Row],[Region]]="West","William")</f>
        <v>Sam</v>
      </c>
    </row>
    <row r="223" spans="1:26" x14ac:dyDescent="0.25">
      <c r="A223">
        <v>1873</v>
      </c>
      <c r="B223" t="s">
        <v>605</v>
      </c>
      <c r="C223" t="s">
        <v>118</v>
      </c>
      <c r="D223">
        <v>0.06</v>
      </c>
      <c r="E223">
        <v>22.84</v>
      </c>
      <c r="F223">
        <v>8.18</v>
      </c>
      <c r="G223" t="s">
        <v>40</v>
      </c>
      <c r="H223" t="s">
        <v>96</v>
      </c>
      <c r="I223" t="s">
        <v>50</v>
      </c>
      <c r="J223" t="s">
        <v>90</v>
      </c>
      <c r="K223" t="s">
        <v>75</v>
      </c>
      <c r="L223" t="s">
        <v>607</v>
      </c>
      <c r="M223">
        <v>0.39</v>
      </c>
      <c r="N223" t="s">
        <v>34</v>
      </c>
      <c r="O223" t="s">
        <v>35</v>
      </c>
      <c r="P223" t="s">
        <v>125</v>
      </c>
      <c r="Q223" t="s">
        <v>606</v>
      </c>
      <c r="R223">
        <v>33403</v>
      </c>
      <c r="S223" s="1">
        <v>42021</v>
      </c>
      <c r="T223" s="1">
        <v>42021</v>
      </c>
      <c r="U223">
        <v>-357.92399999999998</v>
      </c>
      <c r="V223">
        <v>7</v>
      </c>
      <c r="W223">
        <v>152.49</v>
      </c>
      <c r="X223">
        <v>90099</v>
      </c>
      <c r="Y223">
        <f>cleaneddata[[#This Row],[Unit Price]]-cleaneddata[[#This Row],[Discount]]</f>
        <v>22.78</v>
      </c>
      <c r="Z223" t="str">
        <f>_xlfn.IFS(cleaneddata[[#This Row],[Region]]="Central","Chris",cleaneddata[[#This Row],[Region]]="East","Erin",cleaneddata[[#This Row],[Region]]="South","Sam",cleaneddata[[#This Row],[Region]]="West","William")</f>
        <v>Sam</v>
      </c>
    </row>
    <row r="224" spans="1:26" x14ac:dyDescent="0.25">
      <c r="A224">
        <v>2579</v>
      </c>
      <c r="B224" t="s">
        <v>164</v>
      </c>
      <c r="C224" t="s">
        <v>118</v>
      </c>
      <c r="D224">
        <v>7.0000000000000007E-2</v>
      </c>
      <c r="E224">
        <v>1.76</v>
      </c>
      <c r="F224">
        <v>4.8600000000000003</v>
      </c>
      <c r="G224" t="s">
        <v>40</v>
      </c>
      <c r="H224" t="s">
        <v>73</v>
      </c>
      <c r="I224" t="s">
        <v>30</v>
      </c>
      <c r="J224" t="s">
        <v>128</v>
      </c>
      <c r="K224" t="s">
        <v>75</v>
      </c>
      <c r="L224" t="s">
        <v>608</v>
      </c>
      <c r="M224">
        <v>0.41</v>
      </c>
      <c r="N224" t="s">
        <v>34</v>
      </c>
      <c r="O224" t="s">
        <v>35</v>
      </c>
      <c r="P224" t="s">
        <v>166</v>
      </c>
      <c r="Q224" t="s">
        <v>167</v>
      </c>
      <c r="R224">
        <v>36869</v>
      </c>
      <c r="S224" s="1">
        <v>42021</v>
      </c>
      <c r="T224" s="1">
        <v>42021</v>
      </c>
      <c r="U224">
        <v>0.58799999999999997</v>
      </c>
      <c r="V224">
        <v>15</v>
      </c>
      <c r="W224">
        <v>26.01</v>
      </c>
      <c r="X224">
        <v>88297</v>
      </c>
      <c r="Y224">
        <f>cleaneddata[[#This Row],[Unit Price]]-cleaneddata[[#This Row],[Discount]]</f>
        <v>1.69</v>
      </c>
      <c r="Z224" t="str">
        <f>_xlfn.IFS(cleaneddata[[#This Row],[Region]]="Central","Chris",cleaneddata[[#This Row],[Region]]="East","Erin",cleaneddata[[#This Row],[Region]]="South","Sam",cleaneddata[[#This Row],[Region]]="West","William")</f>
        <v>Sam</v>
      </c>
    </row>
    <row r="225" spans="1:26" x14ac:dyDescent="0.25">
      <c r="A225">
        <v>2618</v>
      </c>
      <c r="B225" t="s">
        <v>609</v>
      </c>
      <c r="C225" t="s">
        <v>118</v>
      </c>
      <c r="D225">
        <v>0.1</v>
      </c>
      <c r="E225">
        <v>7.64</v>
      </c>
      <c r="F225">
        <v>1.39</v>
      </c>
      <c r="G225" t="s">
        <v>40</v>
      </c>
      <c r="H225" t="s">
        <v>96</v>
      </c>
      <c r="I225" t="s">
        <v>50</v>
      </c>
      <c r="J225" t="s">
        <v>347</v>
      </c>
      <c r="K225" t="s">
        <v>75</v>
      </c>
      <c r="L225" t="s">
        <v>610</v>
      </c>
      <c r="M225">
        <v>0.36</v>
      </c>
      <c r="N225" t="s">
        <v>34</v>
      </c>
      <c r="O225" t="s">
        <v>113</v>
      </c>
      <c r="P225" t="s">
        <v>114</v>
      </c>
      <c r="Q225" t="s">
        <v>115</v>
      </c>
      <c r="R225">
        <v>10004</v>
      </c>
      <c r="S225" s="1">
        <v>42021</v>
      </c>
      <c r="T225" s="1">
        <v>42023</v>
      </c>
      <c r="U225">
        <v>16.12</v>
      </c>
      <c r="V225">
        <v>18</v>
      </c>
      <c r="W225">
        <v>130.11000000000001</v>
      </c>
      <c r="X225">
        <v>46884</v>
      </c>
      <c r="Y225">
        <f>cleaneddata[[#This Row],[Unit Price]]-cleaneddata[[#This Row],[Discount]]</f>
        <v>7.54</v>
      </c>
      <c r="Z225" t="str">
        <f>_xlfn.IFS(cleaneddata[[#This Row],[Region]]="Central","Chris",cleaneddata[[#This Row],[Region]]="East","Erin",cleaneddata[[#This Row],[Region]]="South","Sam",cleaneddata[[#This Row],[Region]]="West","William")</f>
        <v>Erin</v>
      </c>
    </row>
    <row r="226" spans="1:26" x14ac:dyDescent="0.25">
      <c r="A226">
        <v>2618</v>
      </c>
      <c r="B226" t="s">
        <v>609</v>
      </c>
      <c r="C226" t="s">
        <v>118</v>
      </c>
      <c r="D226">
        <v>0</v>
      </c>
      <c r="E226">
        <v>125.99</v>
      </c>
      <c r="F226">
        <v>2.5</v>
      </c>
      <c r="G226" t="s">
        <v>40</v>
      </c>
      <c r="H226" t="s">
        <v>96</v>
      </c>
      <c r="I226" t="s">
        <v>42</v>
      </c>
      <c r="J226" t="s">
        <v>137</v>
      </c>
      <c r="K226" t="s">
        <v>75</v>
      </c>
      <c r="L226" t="s">
        <v>611</v>
      </c>
      <c r="M226">
        <v>0.59</v>
      </c>
      <c r="N226" t="s">
        <v>34</v>
      </c>
      <c r="O226" t="s">
        <v>113</v>
      </c>
      <c r="P226" t="s">
        <v>114</v>
      </c>
      <c r="Q226" t="s">
        <v>115</v>
      </c>
      <c r="R226">
        <v>10004</v>
      </c>
      <c r="S226" s="1">
        <v>42021</v>
      </c>
      <c r="T226" s="1">
        <v>42023</v>
      </c>
      <c r="U226">
        <v>-815.9008</v>
      </c>
      <c r="V226">
        <v>3</v>
      </c>
      <c r="W226">
        <v>337.34</v>
      </c>
      <c r="X226">
        <v>46884</v>
      </c>
      <c r="Y226">
        <f>cleaneddata[[#This Row],[Unit Price]]-cleaneddata[[#This Row],[Discount]]</f>
        <v>125.99</v>
      </c>
      <c r="Z226" t="str">
        <f>_xlfn.IFS(cleaneddata[[#This Row],[Region]]="Central","Chris",cleaneddata[[#This Row],[Region]]="East","Erin",cleaneddata[[#This Row],[Region]]="South","Sam",cleaneddata[[#This Row],[Region]]="West","William")</f>
        <v>Erin</v>
      </c>
    </row>
    <row r="227" spans="1:26" x14ac:dyDescent="0.25">
      <c r="A227">
        <v>2618</v>
      </c>
      <c r="B227" t="s">
        <v>609</v>
      </c>
      <c r="C227" t="s">
        <v>118</v>
      </c>
      <c r="D227">
        <v>0.1</v>
      </c>
      <c r="E227">
        <v>11.55</v>
      </c>
      <c r="F227">
        <v>2.36</v>
      </c>
      <c r="G227" t="s">
        <v>40</v>
      </c>
      <c r="H227" t="s">
        <v>96</v>
      </c>
      <c r="I227" t="s">
        <v>50</v>
      </c>
      <c r="J227" t="s">
        <v>51</v>
      </c>
      <c r="K227" t="s">
        <v>52</v>
      </c>
      <c r="L227" t="s">
        <v>382</v>
      </c>
      <c r="M227">
        <v>0.55000000000000004</v>
      </c>
      <c r="N227" t="s">
        <v>34</v>
      </c>
      <c r="O227" t="s">
        <v>113</v>
      </c>
      <c r="P227" t="s">
        <v>114</v>
      </c>
      <c r="Q227" t="s">
        <v>115</v>
      </c>
      <c r="R227">
        <v>10004</v>
      </c>
      <c r="S227" s="1">
        <v>42021</v>
      </c>
      <c r="T227" s="1">
        <v>42022</v>
      </c>
      <c r="U227">
        <v>15.808</v>
      </c>
      <c r="V227">
        <v>25</v>
      </c>
      <c r="W227">
        <v>280.43</v>
      </c>
      <c r="X227">
        <v>46884</v>
      </c>
      <c r="Y227">
        <f>cleaneddata[[#This Row],[Unit Price]]-cleaneddata[[#This Row],[Discount]]</f>
        <v>11.450000000000001</v>
      </c>
      <c r="Z227" t="str">
        <f>_xlfn.IFS(cleaneddata[[#This Row],[Region]]="Central","Chris",cleaneddata[[#This Row],[Region]]="East","Erin",cleaneddata[[#This Row],[Region]]="South","Sam",cleaneddata[[#This Row],[Region]]="West","William")</f>
        <v>Erin</v>
      </c>
    </row>
    <row r="228" spans="1:26" x14ac:dyDescent="0.25">
      <c r="A228">
        <v>2628</v>
      </c>
      <c r="B228" t="s">
        <v>612</v>
      </c>
      <c r="C228" t="s">
        <v>118</v>
      </c>
      <c r="D228">
        <v>0.02</v>
      </c>
      <c r="E228">
        <v>30.53</v>
      </c>
      <c r="F228">
        <v>19.989999999999998</v>
      </c>
      <c r="G228" t="s">
        <v>89</v>
      </c>
      <c r="H228" t="s">
        <v>96</v>
      </c>
      <c r="I228" t="s">
        <v>50</v>
      </c>
      <c r="J228" t="s">
        <v>154</v>
      </c>
      <c r="K228" t="s">
        <v>75</v>
      </c>
      <c r="L228" t="s">
        <v>573</v>
      </c>
      <c r="M228">
        <v>0.39</v>
      </c>
      <c r="N228" t="s">
        <v>34</v>
      </c>
      <c r="O228" t="s">
        <v>54</v>
      </c>
      <c r="P228" t="s">
        <v>209</v>
      </c>
      <c r="Q228" t="s">
        <v>613</v>
      </c>
      <c r="R228">
        <v>73160</v>
      </c>
      <c r="S228" s="1">
        <v>42021</v>
      </c>
      <c r="T228" s="1">
        <v>42023</v>
      </c>
      <c r="U228">
        <v>-54.63</v>
      </c>
      <c r="V228">
        <v>14</v>
      </c>
      <c r="W228">
        <v>448.47</v>
      </c>
      <c r="X228">
        <v>85916</v>
      </c>
      <c r="Y228">
        <f>cleaneddata[[#This Row],[Unit Price]]-cleaneddata[[#This Row],[Discount]]</f>
        <v>30.51</v>
      </c>
      <c r="Z228" t="str">
        <f>_xlfn.IFS(cleaneddata[[#This Row],[Region]]="Central","Chris",cleaneddata[[#This Row],[Region]]="East","Erin",cleaneddata[[#This Row],[Region]]="South","Sam",cleaneddata[[#This Row],[Region]]="West","William")</f>
        <v>Chris</v>
      </c>
    </row>
    <row r="229" spans="1:26" x14ac:dyDescent="0.25">
      <c r="A229">
        <v>526</v>
      </c>
      <c r="B229" t="s">
        <v>614</v>
      </c>
      <c r="C229" t="s">
        <v>72</v>
      </c>
      <c r="D229">
        <v>0</v>
      </c>
      <c r="E229">
        <v>1.88</v>
      </c>
      <c r="F229">
        <v>1.49</v>
      </c>
      <c r="G229" t="s">
        <v>40</v>
      </c>
      <c r="H229" t="s">
        <v>73</v>
      </c>
      <c r="I229" t="s">
        <v>50</v>
      </c>
      <c r="J229" t="s">
        <v>74</v>
      </c>
      <c r="K229" t="s">
        <v>75</v>
      </c>
      <c r="L229" t="s">
        <v>615</v>
      </c>
      <c r="M229">
        <v>0.37</v>
      </c>
      <c r="N229" t="s">
        <v>34</v>
      </c>
      <c r="O229" t="s">
        <v>61</v>
      </c>
      <c r="P229" t="s">
        <v>590</v>
      </c>
      <c r="Q229" t="s">
        <v>616</v>
      </c>
      <c r="R229">
        <v>85204</v>
      </c>
      <c r="S229" s="1">
        <v>42021</v>
      </c>
      <c r="T229" s="1">
        <v>42022</v>
      </c>
      <c r="U229">
        <v>-15.5595</v>
      </c>
      <c r="V229">
        <v>13</v>
      </c>
      <c r="W229">
        <v>25.39</v>
      </c>
      <c r="X229">
        <v>90027</v>
      </c>
      <c r="Y229">
        <f>cleaneddata[[#This Row],[Unit Price]]-cleaneddata[[#This Row],[Discount]]</f>
        <v>1.88</v>
      </c>
      <c r="Z229" t="str">
        <f>_xlfn.IFS(cleaneddata[[#This Row],[Region]]="Central","Chris",cleaneddata[[#This Row],[Region]]="East","Erin",cleaneddata[[#This Row],[Region]]="South","Sam",cleaneddata[[#This Row],[Region]]="West","William")</f>
        <v>William</v>
      </c>
    </row>
    <row r="230" spans="1:26" x14ac:dyDescent="0.25">
      <c r="A230">
        <v>526</v>
      </c>
      <c r="B230" t="s">
        <v>614</v>
      </c>
      <c r="C230" t="s">
        <v>72</v>
      </c>
      <c r="D230">
        <v>0.06</v>
      </c>
      <c r="E230">
        <v>5.78</v>
      </c>
      <c r="F230">
        <v>5.67</v>
      </c>
      <c r="G230" t="s">
        <v>40</v>
      </c>
      <c r="H230" t="s">
        <v>73</v>
      </c>
      <c r="I230" t="s">
        <v>50</v>
      </c>
      <c r="J230" t="s">
        <v>90</v>
      </c>
      <c r="K230" t="s">
        <v>75</v>
      </c>
      <c r="L230" t="s">
        <v>617</v>
      </c>
      <c r="M230">
        <v>0.36</v>
      </c>
      <c r="N230" t="s">
        <v>34</v>
      </c>
      <c r="O230" t="s">
        <v>61</v>
      </c>
      <c r="P230" t="s">
        <v>590</v>
      </c>
      <c r="Q230" t="s">
        <v>616</v>
      </c>
      <c r="R230">
        <v>85204</v>
      </c>
      <c r="S230" s="1">
        <v>42021</v>
      </c>
      <c r="T230" s="1">
        <v>42022</v>
      </c>
      <c r="U230">
        <v>-108.19</v>
      </c>
      <c r="V230">
        <v>15</v>
      </c>
      <c r="W230">
        <v>87.27</v>
      </c>
      <c r="X230">
        <v>90027</v>
      </c>
      <c r="Y230">
        <f>cleaneddata[[#This Row],[Unit Price]]-cleaneddata[[#This Row],[Discount]]</f>
        <v>5.7200000000000006</v>
      </c>
      <c r="Z230" t="str">
        <f>_xlfn.IFS(cleaneddata[[#This Row],[Region]]="Central","Chris",cleaneddata[[#This Row],[Region]]="East","Erin",cleaneddata[[#This Row],[Region]]="South","Sam",cleaneddata[[#This Row],[Region]]="West","William")</f>
        <v>William</v>
      </c>
    </row>
    <row r="231" spans="1:26" x14ac:dyDescent="0.25">
      <c r="A231">
        <v>2059</v>
      </c>
      <c r="B231" t="s">
        <v>618</v>
      </c>
      <c r="C231" t="s">
        <v>72</v>
      </c>
      <c r="D231">
        <v>0.09</v>
      </c>
      <c r="E231">
        <v>28.48</v>
      </c>
      <c r="F231">
        <v>1.99</v>
      </c>
      <c r="G231" t="s">
        <v>40</v>
      </c>
      <c r="H231" t="s">
        <v>96</v>
      </c>
      <c r="I231" t="s">
        <v>42</v>
      </c>
      <c r="J231" t="s">
        <v>43</v>
      </c>
      <c r="K231" t="s">
        <v>44</v>
      </c>
      <c r="L231" t="s">
        <v>214</v>
      </c>
      <c r="M231">
        <v>0.4</v>
      </c>
      <c r="N231" t="s">
        <v>34</v>
      </c>
      <c r="O231" t="s">
        <v>35</v>
      </c>
      <c r="P231" t="s">
        <v>99</v>
      </c>
      <c r="Q231" t="s">
        <v>619</v>
      </c>
      <c r="R231">
        <v>27260</v>
      </c>
      <c r="S231" s="1">
        <v>42021</v>
      </c>
      <c r="T231" s="1">
        <v>42022</v>
      </c>
      <c r="U231">
        <v>-1250.7460000000001</v>
      </c>
      <c r="V231">
        <v>13</v>
      </c>
      <c r="W231">
        <v>336.92</v>
      </c>
      <c r="X231">
        <v>88039</v>
      </c>
      <c r="Y231">
        <f>cleaneddata[[#This Row],[Unit Price]]-cleaneddata[[#This Row],[Discount]]</f>
        <v>28.39</v>
      </c>
      <c r="Z231" t="str">
        <f>_xlfn.IFS(cleaneddata[[#This Row],[Region]]="Central","Chris",cleaneddata[[#This Row],[Region]]="East","Erin",cleaneddata[[#This Row],[Region]]="South","Sam",cleaneddata[[#This Row],[Region]]="West","William")</f>
        <v>Sam</v>
      </c>
    </row>
    <row r="232" spans="1:26" x14ac:dyDescent="0.25">
      <c r="A232">
        <v>2725</v>
      </c>
      <c r="B232" t="s">
        <v>620</v>
      </c>
      <c r="C232" t="s">
        <v>72</v>
      </c>
      <c r="D232">
        <v>0.05</v>
      </c>
      <c r="E232">
        <v>28.15</v>
      </c>
      <c r="F232">
        <v>6.17</v>
      </c>
      <c r="G232" t="s">
        <v>40</v>
      </c>
      <c r="H232" t="s">
        <v>73</v>
      </c>
      <c r="I232" t="s">
        <v>50</v>
      </c>
      <c r="J232" t="s">
        <v>51</v>
      </c>
      <c r="K232" t="s">
        <v>44</v>
      </c>
      <c r="L232" t="s">
        <v>621</v>
      </c>
      <c r="M232">
        <v>0.55000000000000004</v>
      </c>
      <c r="N232" t="s">
        <v>34</v>
      </c>
      <c r="O232" t="s">
        <v>35</v>
      </c>
      <c r="P232" t="s">
        <v>402</v>
      </c>
      <c r="Q232" t="s">
        <v>622</v>
      </c>
      <c r="R232">
        <v>37042</v>
      </c>
      <c r="S232" s="1">
        <v>42021</v>
      </c>
      <c r="T232" s="1">
        <v>42022</v>
      </c>
      <c r="U232">
        <v>-66.248000000000005</v>
      </c>
      <c r="V232">
        <v>10</v>
      </c>
      <c r="W232">
        <v>282.38</v>
      </c>
      <c r="X232">
        <v>88958</v>
      </c>
      <c r="Y232">
        <f>cleaneddata[[#This Row],[Unit Price]]-cleaneddata[[#This Row],[Discount]]</f>
        <v>28.099999999999998</v>
      </c>
      <c r="Z232" t="str">
        <f>_xlfn.IFS(cleaneddata[[#This Row],[Region]]="Central","Chris",cleaneddata[[#This Row],[Region]]="East","Erin",cleaneddata[[#This Row],[Region]]="South","Sam",cleaneddata[[#This Row],[Region]]="West","William")</f>
        <v>Sam</v>
      </c>
    </row>
    <row r="233" spans="1:26" x14ac:dyDescent="0.25">
      <c r="A233">
        <v>2443</v>
      </c>
      <c r="B233" t="s">
        <v>623</v>
      </c>
      <c r="C233" t="s">
        <v>39</v>
      </c>
      <c r="D233">
        <v>0.05</v>
      </c>
      <c r="E233">
        <v>58.1</v>
      </c>
      <c r="F233">
        <v>1.49</v>
      </c>
      <c r="G233" t="s">
        <v>40</v>
      </c>
      <c r="H233" t="s">
        <v>96</v>
      </c>
      <c r="I233" t="s">
        <v>50</v>
      </c>
      <c r="J233" t="s">
        <v>74</v>
      </c>
      <c r="K233" t="s">
        <v>75</v>
      </c>
      <c r="L233" t="s">
        <v>624</v>
      </c>
      <c r="M233">
        <v>0.38</v>
      </c>
      <c r="N233" t="s">
        <v>34</v>
      </c>
      <c r="O233" t="s">
        <v>35</v>
      </c>
      <c r="P233" t="s">
        <v>125</v>
      </c>
      <c r="Q233" t="s">
        <v>130</v>
      </c>
      <c r="R233">
        <v>33142</v>
      </c>
      <c r="S233" s="1">
        <v>42022</v>
      </c>
      <c r="T233" s="1">
        <v>42022</v>
      </c>
      <c r="U233">
        <v>1633.9860000000001</v>
      </c>
      <c r="V233">
        <v>13</v>
      </c>
      <c r="W233">
        <v>739.06</v>
      </c>
      <c r="X233">
        <v>89299</v>
      </c>
      <c r="Y233">
        <f>cleaneddata[[#This Row],[Unit Price]]-cleaneddata[[#This Row],[Discount]]</f>
        <v>58.050000000000004</v>
      </c>
      <c r="Z233" t="str">
        <f>_xlfn.IFS(cleaneddata[[#This Row],[Region]]="Central","Chris",cleaneddata[[#This Row],[Region]]="East","Erin",cleaneddata[[#This Row],[Region]]="South","Sam",cleaneddata[[#This Row],[Region]]="West","William")</f>
        <v>Sam</v>
      </c>
    </row>
    <row r="234" spans="1:26" x14ac:dyDescent="0.25">
      <c r="A234">
        <v>1971</v>
      </c>
      <c r="B234" t="s">
        <v>625</v>
      </c>
      <c r="C234" t="s">
        <v>118</v>
      </c>
      <c r="D234">
        <v>0.02</v>
      </c>
      <c r="E234">
        <v>11.58</v>
      </c>
      <c r="F234">
        <v>5.72</v>
      </c>
      <c r="G234" t="s">
        <v>40</v>
      </c>
      <c r="H234" t="s">
        <v>96</v>
      </c>
      <c r="I234" t="s">
        <v>50</v>
      </c>
      <c r="J234" t="s">
        <v>347</v>
      </c>
      <c r="K234" t="s">
        <v>75</v>
      </c>
      <c r="L234" t="s">
        <v>626</v>
      </c>
      <c r="M234">
        <v>0.35</v>
      </c>
      <c r="N234" t="s">
        <v>34</v>
      </c>
      <c r="O234" t="s">
        <v>35</v>
      </c>
      <c r="P234" t="s">
        <v>36</v>
      </c>
      <c r="Q234" t="s">
        <v>627</v>
      </c>
      <c r="R234">
        <v>38801</v>
      </c>
      <c r="S234" s="1">
        <v>42022</v>
      </c>
      <c r="T234" s="1">
        <v>42023</v>
      </c>
      <c r="U234">
        <v>-259.75599999999997</v>
      </c>
      <c r="V234">
        <v>3</v>
      </c>
      <c r="W234">
        <v>35.479999999999997</v>
      </c>
      <c r="X234">
        <v>91550</v>
      </c>
      <c r="Y234">
        <f>cleaneddata[[#This Row],[Unit Price]]-cleaneddata[[#This Row],[Discount]]</f>
        <v>11.56</v>
      </c>
      <c r="Z234" t="str">
        <f>_xlfn.IFS(cleaneddata[[#This Row],[Region]]="Central","Chris",cleaneddata[[#This Row],[Region]]="East","Erin",cleaneddata[[#This Row],[Region]]="South","Sam",cleaneddata[[#This Row],[Region]]="West","William")</f>
        <v>Sam</v>
      </c>
    </row>
    <row r="235" spans="1:26" x14ac:dyDescent="0.25">
      <c r="A235">
        <v>1972</v>
      </c>
      <c r="B235" t="s">
        <v>628</v>
      </c>
      <c r="C235" t="s">
        <v>118</v>
      </c>
      <c r="D235">
        <v>0.05</v>
      </c>
      <c r="E235">
        <v>350.99</v>
      </c>
      <c r="F235">
        <v>39</v>
      </c>
      <c r="G235" t="s">
        <v>28</v>
      </c>
      <c r="H235" t="s">
        <v>96</v>
      </c>
      <c r="I235" t="s">
        <v>30</v>
      </c>
      <c r="J235" t="s">
        <v>111</v>
      </c>
      <c r="K235" t="s">
        <v>59</v>
      </c>
      <c r="L235" t="s">
        <v>440</v>
      </c>
      <c r="M235">
        <v>0.55000000000000004</v>
      </c>
      <c r="N235" t="s">
        <v>34</v>
      </c>
      <c r="O235" t="s">
        <v>113</v>
      </c>
      <c r="P235" t="s">
        <v>322</v>
      </c>
      <c r="Q235" t="s">
        <v>629</v>
      </c>
      <c r="R235">
        <v>19090</v>
      </c>
      <c r="S235" s="1">
        <v>42022</v>
      </c>
      <c r="T235" s="1">
        <v>42024</v>
      </c>
      <c r="U235">
        <v>1469.7275999999999</v>
      </c>
      <c r="V235">
        <v>6</v>
      </c>
      <c r="W235">
        <v>2130.04</v>
      </c>
      <c r="X235">
        <v>91550</v>
      </c>
      <c r="Y235">
        <f>cleaneddata[[#This Row],[Unit Price]]-cleaneddata[[#This Row],[Discount]]</f>
        <v>350.94</v>
      </c>
      <c r="Z235" t="str">
        <f>_xlfn.IFS(cleaneddata[[#This Row],[Region]]="Central","Chris",cleaneddata[[#This Row],[Region]]="East","Erin",cleaneddata[[#This Row],[Region]]="South","Sam",cleaneddata[[#This Row],[Region]]="West","William")</f>
        <v>Erin</v>
      </c>
    </row>
    <row r="236" spans="1:26" x14ac:dyDescent="0.25">
      <c r="A236">
        <v>1972</v>
      </c>
      <c r="B236" t="s">
        <v>628</v>
      </c>
      <c r="C236" t="s">
        <v>118</v>
      </c>
      <c r="D236">
        <v>0.04</v>
      </c>
      <c r="E236">
        <v>15.99</v>
      </c>
      <c r="F236">
        <v>9.4</v>
      </c>
      <c r="G236" t="s">
        <v>89</v>
      </c>
      <c r="H236" t="s">
        <v>96</v>
      </c>
      <c r="I236" t="s">
        <v>42</v>
      </c>
      <c r="J236" t="s">
        <v>58</v>
      </c>
      <c r="K236" t="s">
        <v>75</v>
      </c>
      <c r="L236" t="s">
        <v>630</v>
      </c>
      <c r="M236">
        <v>0.49</v>
      </c>
      <c r="N236" t="s">
        <v>34</v>
      </c>
      <c r="O236" t="s">
        <v>113</v>
      </c>
      <c r="P236" t="s">
        <v>322</v>
      </c>
      <c r="Q236" t="s">
        <v>629</v>
      </c>
      <c r="R236">
        <v>19090</v>
      </c>
      <c r="S236" s="1">
        <v>42022</v>
      </c>
      <c r="T236" s="1">
        <v>42024</v>
      </c>
      <c r="U236">
        <v>-83.553060000000002</v>
      </c>
      <c r="V236">
        <v>5</v>
      </c>
      <c r="W236">
        <v>82.8</v>
      </c>
      <c r="X236">
        <v>91550</v>
      </c>
      <c r="Y236">
        <f>cleaneddata[[#This Row],[Unit Price]]-cleaneddata[[#This Row],[Discount]]</f>
        <v>15.950000000000001</v>
      </c>
      <c r="Z236" t="str">
        <f>_xlfn.IFS(cleaneddata[[#This Row],[Region]]="Central","Chris",cleaneddata[[#This Row],[Region]]="East","Erin",cleaneddata[[#This Row],[Region]]="South","Sam",cleaneddata[[#This Row],[Region]]="West","William")</f>
        <v>Erin</v>
      </c>
    </row>
    <row r="237" spans="1:26" x14ac:dyDescent="0.25">
      <c r="A237">
        <v>657</v>
      </c>
      <c r="B237" t="s">
        <v>631</v>
      </c>
      <c r="C237" t="s">
        <v>27</v>
      </c>
      <c r="D237">
        <v>0.1</v>
      </c>
      <c r="E237">
        <v>18.97</v>
      </c>
      <c r="F237">
        <v>9.0299999999999994</v>
      </c>
      <c r="G237" t="s">
        <v>40</v>
      </c>
      <c r="H237" t="s">
        <v>41</v>
      </c>
      <c r="I237" t="s">
        <v>50</v>
      </c>
      <c r="J237" t="s">
        <v>90</v>
      </c>
      <c r="K237" t="s">
        <v>75</v>
      </c>
      <c r="L237" t="s">
        <v>632</v>
      </c>
      <c r="M237">
        <v>0.37</v>
      </c>
      <c r="N237" t="s">
        <v>34</v>
      </c>
      <c r="O237" t="s">
        <v>113</v>
      </c>
      <c r="P237" t="s">
        <v>405</v>
      </c>
      <c r="Q237" t="s">
        <v>633</v>
      </c>
      <c r="R237">
        <v>1540</v>
      </c>
      <c r="S237" s="1">
        <v>42023</v>
      </c>
      <c r="T237" s="1">
        <v>42025</v>
      </c>
      <c r="U237">
        <v>-24.204799999999999</v>
      </c>
      <c r="V237">
        <v>1</v>
      </c>
      <c r="W237">
        <v>19.73</v>
      </c>
      <c r="X237">
        <v>91212</v>
      </c>
      <c r="Y237">
        <f>cleaneddata[[#This Row],[Unit Price]]-cleaneddata[[#This Row],[Discount]]</f>
        <v>18.869999999999997</v>
      </c>
      <c r="Z237" t="str">
        <f>_xlfn.IFS(cleaneddata[[#This Row],[Region]]="Central","Chris",cleaneddata[[#This Row],[Region]]="East","Erin",cleaneddata[[#This Row],[Region]]="South","Sam",cleaneddata[[#This Row],[Region]]="West","William")</f>
        <v>Erin</v>
      </c>
    </row>
    <row r="238" spans="1:26" x14ac:dyDescent="0.25">
      <c r="A238">
        <v>659</v>
      </c>
      <c r="B238" t="s">
        <v>634</v>
      </c>
      <c r="C238" t="s">
        <v>27</v>
      </c>
      <c r="D238">
        <v>0</v>
      </c>
      <c r="E238">
        <v>119.99</v>
      </c>
      <c r="F238">
        <v>56.14</v>
      </c>
      <c r="G238" t="s">
        <v>28</v>
      </c>
      <c r="H238" t="s">
        <v>41</v>
      </c>
      <c r="I238" t="s">
        <v>42</v>
      </c>
      <c r="J238" t="s">
        <v>58</v>
      </c>
      <c r="K238" t="s">
        <v>32</v>
      </c>
      <c r="L238" t="s">
        <v>589</v>
      </c>
      <c r="M238">
        <v>0.39</v>
      </c>
      <c r="N238" t="s">
        <v>34</v>
      </c>
      <c r="O238" t="s">
        <v>113</v>
      </c>
      <c r="P238" t="s">
        <v>635</v>
      </c>
      <c r="Q238" t="s">
        <v>636</v>
      </c>
      <c r="R238">
        <v>5403</v>
      </c>
      <c r="S238" s="1">
        <v>42023</v>
      </c>
      <c r="T238" s="1">
        <v>42024</v>
      </c>
      <c r="U238">
        <v>-126.05777999999999</v>
      </c>
      <c r="V238">
        <v>5</v>
      </c>
      <c r="W238">
        <v>615.54</v>
      </c>
      <c r="X238">
        <v>91212</v>
      </c>
      <c r="Y238">
        <f>cleaneddata[[#This Row],[Unit Price]]-cleaneddata[[#This Row],[Discount]]</f>
        <v>119.99</v>
      </c>
      <c r="Z238" t="str">
        <f>_xlfn.IFS(cleaneddata[[#This Row],[Region]]="Central","Chris",cleaneddata[[#This Row],[Region]]="East","Erin",cleaneddata[[#This Row],[Region]]="South","Sam",cleaneddata[[#This Row],[Region]]="West","William")</f>
        <v>Erin</v>
      </c>
    </row>
    <row r="239" spans="1:26" x14ac:dyDescent="0.25">
      <c r="A239">
        <v>3095</v>
      </c>
      <c r="B239" t="s">
        <v>637</v>
      </c>
      <c r="C239" t="s">
        <v>27</v>
      </c>
      <c r="D239">
        <v>0.09</v>
      </c>
      <c r="E239">
        <v>207.48</v>
      </c>
      <c r="F239">
        <v>0.99</v>
      </c>
      <c r="G239" t="s">
        <v>40</v>
      </c>
      <c r="H239" t="s">
        <v>41</v>
      </c>
      <c r="I239" t="s">
        <v>50</v>
      </c>
      <c r="J239" t="s">
        <v>97</v>
      </c>
      <c r="K239" t="s">
        <v>75</v>
      </c>
      <c r="L239" t="s">
        <v>638</v>
      </c>
      <c r="M239">
        <v>0.55000000000000004</v>
      </c>
      <c r="N239" t="s">
        <v>34</v>
      </c>
      <c r="O239" t="s">
        <v>113</v>
      </c>
      <c r="P239" t="s">
        <v>319</v>
      </c>
      <c r="Q239" t="s">
        <v>639</v>
      </c>
      <c r="R239">
        <v>45011</v>
      </c>
      <c r="S239" s="1">
        <v>42023</v>
      </c>
      <c r="T239" s="1">
        <v>42025</v>
      </c>
      <c r="U239">
        <v>683.9556</v>
      </c>
      <c r="V239">
        <v>5</v>
      </c>
      <c r="W239">
        <v>991.24</v>
      </c>
      <c r="X239">
        <v>86220</v>
      </c>
      <c r="Y239">
        <f>cleaneddata[[#This Row],[Unit Price]]-cleaneddata[[#This Row],[Discount]]</f>
        <v>207.39</v>
      </c>
      <c r="Z239" t="str">
        <f>_xlfn.IFS(cleaneddata[[#This Row],[Region]]="Central","Chris",cleaneddata[[#This Row],[Region]]="East","Erin",cleaneddata[[#This Row],[Region]]="South","Sam",cleaneddata[[#This Row],[Region]]="West","William")</f>
        <v>Erin</v>
      </c>
    </row>
    <row r="240" spans="1:26" x14ac:dyDescent="0.25">
      <c r="A240">
        <v>259</v>
      </c>
      <c r="B240" t="s">
        <v>640</v>
      </c>
      <c r="C240" t="s">
        <v>49</v>
      </c>
      <c r="D240">
        <v>0.09</v>
      </c>
      <c r="E240">
        <v>2.88</v>
      </c>
      <c r="F240">
        <v>0.7</v>
      </c>
      <c r="G240" t="s">
        <v>40</v>
      </c>
      <c r="H240" t="s">
        <v>41</v>
      </c>
      <c r="I240" t="s">
        <v>50</v>
      </c>
      <c r="J240" t="s">
        <v>51</v>
      </c>
      <c r="K240" t="s">
        <v>52</v>
      </c>
      <c r="L240" t="s">
        <v>641</v>
      </c>
      <c r="M240">
        <v>0.56000000000000005</v>
      </c>
      <c r="N240" t="s">
        <v>34</v>
      </c>
      <c r="O240" t="s">
        <v>61</v>
      </c>
      <c r="P240" t="s">
        <v>642</v>
      </c>
      <c r="Q240" t="s">
        <v>643</v>
      </c>
      <c r="R240">
        <v>87505</v>
      </c>
      <c r="S240" s="1">
        <v>42023</v>
      </c>
      <c r="T240" s="1">
        <v>42023</v>
      </c>
      <c r="U240">
        <v>5.7531999999999996</v>
      </c>
      <c r="V240">
        <v>10</v>
      </c>
      <c r="W240">
        <v>26.38</v>
      </c>
      <c r="X240">
        <v>85857</v>
      </c>
      <c r="Y240">
        <f>cleaneddata[[#This Row],[Unit Price]]-cleaneddata[[#This Row],[Discount]]</f>
        <v>2.79</v>
      </c>
      <c r="Z240" t="str">
        <f>_xlfn.IFS(cleaneddata[[#This Row],[Region]]="Central","Chris",cleaneddata[[#This Row],[Region]]="East","Erin",cleaneddata[[#This Row],[Region]]="South","Sam",cleaneddata[[#This Row],[Region]]="West","William")</f>
        <v>William</v>
      </c>
    </row>
    <row r="241" spans="1:26" x14ac:dyDescent="0.25">
      <c r="A241">
        <v>3155</v>
      </c>
      <c r="B241" t="s">
        <v>644</v>
      </c>
      <c r="C241" t="s">
        <v>27</v>
      </c>
      <c r="D241">
        <v>0.02</v>
      </c>
      <c r="E241">
        <v>60.22</v>
      </c>
      <c r="F241">
        <v>3.5</v>
      </c>
      <c r="G241" t="s">
        <v>40</v>
      </c>
      <c r="H241" t="s">
        <v>96</v>
      </c>
      <c r="I241" t="s">
        <v>50</v>
      </c>
      <c r="J241" t="s">
        <v>97</v>
      </c>
      <c r="K241" t="s">
        <v>75</v>
      </c>
      <c r="L241" t="s">
        <v>645</v>
      </c>
      <c r="M241">
        <v>0.56999999999999995</v>
      </c>
      <c r="N241" t="s">
        <v>34</v>
      </c>
      <c r="O241" t="s">
        <v>35</v>
      </c>
      <c r="P241" t="s">
        <v>125</v>
      </c>
      <c r="Q241" t="s">
        <v>334</v>
      </c>
      <c r="R241">
        <v>32771</v>
      </c>
      <c r="S241" s="1">
        <v>42024</v>
      </c>
      <c r="T241" s="1">
        <v>42025</v>
      </c>
      <c r="U241">
        <v>-193.91399999999999</v>
      </c>
      <c r="V241">
        <v>9</v>
      </c>
      <c r="W241">
        <v>541.76</v>
      </c>
      <c r="X241">
        <v>86898</v>
      </c>
      <c r="Y241">
        <f>cleaneddata[[#This Row],[Unit Price]]-cleaneddata[[#This Row],[Discount]]</f>
        <v>60.199999999999996</v>
      </c>
      <c r="Z241" t="str">
        <f>_xlfn.IFS(cleaneddata[[#This Row],[Region]]="Central","Chris",cleaneddata[[#This Row],[Region]]="East","Erin",cleaneddata[[#This Row],[Region]]="South","Sam",cleaneddata[[#This Row],[Region]]="West","William")</f>
        <v>Sam</v>
      </c>
    </row>
    <row r="242" spans="1:26" x14ac:dyDescent="0.25">
      <c r="A242">
        <v>32</v>
      </c>
      <c r="B242" t="s">
        <v>646</v>
      </c>
      <c r="C242" t="s">
        <v>118</v>
      </c>
      <c r="D242">
        <v>0.09</v>
      </c>
      <c r="E242">
        <v>125.99</v>
      </c>
      <c r="F242">
        <v>7.69</v>
      </c>
      <c r="G242" t="s">
        <v>89</v>
      </c>
      <c r="H242" t="s">
        <v>96</v>
      </c>
      <c r="I242" t="s">
        <v>42</v>
      </c>
      <c r="J242" t="s">
        <v>137</v>
      </c>
      <c r="K242" t="s">
        <v>75</v>
      </c>
      <c r="L242" t="s">
        <v>647</v>
      </c>
      <c r="M242">
        <v>0.59</v>
      </c>
      <c r="N242" t="s">
        <v>34</v>
      </c>
      <c r="O242" t="s">
        <v>61</v>
      </c>
      <c r="P242" t="s">
        <v>141</v>
      </c>
      <c r="Q242" t="s">
        <v>648</v>
      </c>
      <c r="R242">
        <v>97526</v>
      </c>
      <c r="S242" s="1">
        <v>42024</v>
      </c>
      <c r="T242" s="1">
        <v>42026</v>
      </c>
      <c r="U242">
        <v>209.99700000000001</v>
      </c>
      <c r="V242">
        <v>8</v>
      </c>
      <c r="W242">
        <v>783.55</v>
      </c>
      <c r="X242">
        <v>89202</v>
      </c>
      <c r="Y242">
        <f>cleaneddata[[#This Row],[Unit Price]]-cleaneddata[[#This Row],[Discount]]</f>
        <v>125.89999999999999</v>
      </c>
      <c r="Z242" t="str">
        <f>_xlfn.IFS(cleaneddata[[#This Row],[Region]]="Central","Chris",cleaneddata[[#This Row],[Region]]="East","Erin",cleaneddata[[#This Row],[Region]]="South","Sam",cleaneddata[[#This Row],[Region]]="West","William")</f>
        <v>William</v>
      </c>
    </row>
    <row r="243" spans="1:26" x14ac:dyDescent="0.25">
      <c r="A243">
        <v>493</v>
      </c>
      <c r="B243" t="s">
        <v>649</v>
      </c>
      <c r="C243" t="s">
        <v>72</v>
      </c>
      <c r="D243">
        <v>0.02</v>
      </c>
      <c r="E243">
        <v>6.48</v>
      </c>
      <c r="F243">
        <v>6.6</v>
      </c>
      <c r="G243" t="s">
        <v>40</v>
      </c>
      <c r="H243" t="s">
        <v>41</v>
      </c>
      <c r="I243" t="s">
        <v>50</v>
      </c>
      <c r="J243" t="s">
        <v>90</v>
      </c>
      <c r="K243" t="s">
        <v>75</v>
      </c>
      <c r="L243" t="s">
        <v>650</v>
      </c>
      <c r="M243">
        <v>0.37</v>
      </c>
      <c r="N243" t="s">
        <v>34</v>
      </c>
      <c r="O243" t="s">
        <v>61</v>
      </c>
      <c r="P243" t="s">
        <v>68</v>
      </c>
      <c r="Q243" t="s">
        <v>651</v>
      </c>
      <c r="R243">
        <v>98158</v>
      </c>
      <c r="S243" s="1">
        <v>42024</v>
      </c>
      <c r="T243" s="1">
        <v>42026</v>
      </c>
      <c r="U243">
        <v>-92.05</v>
      </c>
      <c r="V243">
        <v>10</v>
      </c>
      <c r="W243">
        <v>66.709999999999994</v>
      </c>
      <c r="X243">
        <v>88906</v>
      </c>
      <c r="Y243">
        <f>cleaneddata[[#This Row],[Unit Price]]-cleaneddata[[#This Row],[Discount]]</f>
        <v>6.4600000000000009</v>
      </c>
      <c r="Z243" t="str">
        <f>_xlfn.IFS(cleaneddata[[#This Row],[Region]]="Central","Chris",cleaneddata[[#This Row],[Region]]="East","Erin",cleaneddata[[#This Row],[Region]]="South","Sam",cleaneddata[[#This Row],[Region]]="West","William")</f>
        <v>William</v>
      </c>
    </row>
    <row r="244" spans="1:26" x14ac:dyDescent="0.25">
      <c r="A244">
        <v>493</v>
      </c>
      <c r="B244" t="s">
        <v>649</v>
      </c>
      <c r="C244" t="s">
        <v>72</v>
      </c>
      <c r="D244">
        <v>0.04</v>
      </c>
      <c r="E244">
        <v>17.149999999999999</v>
      </c>
      <c r="F244">
        <v>4.96</v>
      </c>
      <c r="G244" t="s">
        <v>40</v>
      </c>
      <c r="H244" t="s">
        <v>41</v>
      </c>
      <c r="I244" t="s">
        <v>50</v>
      </c>
      <c r="J244" t="s">
        <v>80</v>
      </c>
      <c r="K244" t="s">
        <v>75</v>
      </c>
      <c r="L244" t="s">
        <v>652</v>
      </c>
      <c r="M244">
        <v>0.57999999999999996</v>
      </c>
      <c r="N244" t="s">
        <v>34</v>
      </c>
      <c r="O244" t="s">
        <v>61</v>
      </c>
      <c r="P244" t="s">
        <v>68</v>
      </c>
      <c r="Q244" t="s">
        <v>651</v>
      </c>
      <c r="R244">
        <v>98158</v>
      </c>
      <c r="S244" s="1">
        <v>42024</v>
      </c>
      <c r="T244" s="1">
        <v>42025</v>
      </c>
      <c r="U244">
        <v>6.11</v>
      </c>
      <c r="V244">
        <v>5</v>
      </c>
      <c r="W244">
        <v>87.16</v>
      </c>
      <c r="X244">
        <v>88906</v>
      </c>
      <c r="Y244">
        <f>cleaneddata[[#This Row],[Unit Price]]-cleaneddata[[#This Row],[Discount]]</f>
        <v>17.11</v>
      </c>
      <c r="Z244" t="str">
        <f>_xlfn.IFS(cleaneddata[[#This Row],[Region]]="Central","Chris",cleaneddata[[#This Row],[Region]]="East","Erin",cleaneddata[[#This Row],[Region]]="South","Sam",cleaneddata[[#This Row],[Region]]="West","William")</f>
        <v>William</v>
      </c>
    </row>
    <row r="245" spans="1:26" x14ac:dyDescent="0.25">
      <c r="A245">
        <v>524</v>
      </c>
      <c r="B245" t="s">
        <v>653</v>
      </c>
      <c r="C245" t="s">
        <v>72</v>
      </c>
      <c r="D245">
        <v>0.03</v>
      </c>
      <c r="E245">
        <v>1270.99</v>
      </c>
      <c r="F245">
        <v>19.989999999999998</v>
      </c>
      <c r="G245" t="s">
        <v>40</v>
      </c>
      <c r="H245" t="s">
        <v>41</v>
      </c>
      <c r="I245" t="s">
        <v>50</v>
      </c>
      <c r="J245" t="s">
        <v>74</v>
      </c>
      <c r="K245" t="s">
        <v>75</v>
      </c>
      <c r="L245" t="s">
        <v>654</v>
      </c>
      <c r="M245">
        <v>0.35</v>
      </c>
      <c r="N245" t="s">
        <v>34</v>
      </c>
      <c r="O245" t="s">
        <v>35</v>
      </c>
      <c r="P245" t="s">
        <v>402</v>
      </c>
      <c r="Q245" t="s">
        <v>655</v>
      </c>
      <c r="R245">
        <v>37922</v>
      </c>
      <c r="S245" s="1">
        <v>42024</v>
      </c>
      <c r="T245" s="1">
        <v>42026</v>
      </c>
      <c r="U245">
        <v>363.55200000000002</v>
      </c>
      <c r="V245">
        <v>2</v>
      </c>
      <c r="W245">
        <v>2589.0100000000002</v>
      </c>
      <c r="X245">
        <v>91127</v>
      </c>
      <c r="Y245">
        <f>cleaneddata[[#This Row],[Unit Price]]-cleaneddata[[#This Row],[Discount]]</f>
        <v>1270.96</v>
      </c>
      <c r="Z245" t="str">
        <f>_xlfn.IFS(cleaneddata[[#This Row],[Region]]="Central","Chris",cleaneddata[[#This Row],[Region]]="East","Erin",cleaneddata[[#This Row],[Region]]="South","Sam",cleaneddata[[#This Row],[Region]]="West","William")</f>
        <v>Sam</v>
      </c>
    </row>
    <row r="246" spans="1:26" x14ac:dyDescent="0.25">
      <c r="A246">
        <v>524</v>
      </c>
      <c r="B246" t="s">
        <v>653</v>
      </c>
      <c r="C246" t="s">
        <v>72</v>
      </c>
      <c r="D246">
        <v>7.0000000000000007E-2</v>
      </c>
      <c r="E246">
        <v>2036.48</v>
      </c>
      <c r="F246">
        <v>14.7</v>
      </c>
      <c r="G246" t="s">
        <v>28</v>
      </c>
      <c r="H246" t="s">
        <v>41</v>
      </c>
      <c r="I246" t="s">
        <v>42</v>
      </c>
      <c r="J246" t="s">
        <v>58</v>
      </c>
      <c r="K246" t="s">
        <v>59</v>
      </c>
      <c r="L246" t="s">
        <v>60</v>
      </c>
      <c r="M246">
        <v>0.55000000000000004</v>
      </c>
      <c r="N246" t="s">
        <v>34</v>
      </c>
      <c r="O246" t="s">
        <v>35</v>
      </c>
      <c r="P246" t="s">
        <v>402</v>
      </c>
      <c r="Q246" t="s">
        <v>655</v>
      </c>
      <c r="R246">
        <v>37922</v>
      </c>
      <c r="S246" s="1">
        <v>42024</v>
      </c>
      <c r="T246" s="1">
        <v>42026</v>
      </c>
      <c r="U246">
        <v>-11.536</v>
      </c>
      <c r="V246">
        <v>1</v>
      </c>
      <c r="W246">
        <v>1893.93</v>
      </c>
      <c r="X246">
        <v>91127</v>
      </c>
      <c r="Y246">
        <f>cleaneddata[[#This Row],[Unit Price]]-cleaneddata[[#This Row],[Discount]]</f>
        <v>2036.41</v>
      </c>
      <c r="Z246" t="str">
        <f>_xlfn.IFS(cleaneddata[[#This Row],[Region]]="Central","Chris",cleaneddata[[#This Row],[Region]]="East","Erin",cleaneddata[[#This Row],[Region]]="South","Sam",cleaneddata[[#This Row],[Region]]="West","William")</f>
        <v>Sam</v>
      </c>
    </row>
    <row r="247" spans="1:26" x14ac:dyDescent="0.25">
      <c r="A247">
        <v>549</v>
      </c>
      <c r="B247" t="s">
        <v>656</v>
      </c>
      <c r="C247" t="s">
        <v>72</v>
      </c>
      <c r="D247">
        <v>0.02</v>
      </c>
      <c r="E247">
        <v>7.1</v>
      </c>
      <c r="F247">
        <v>6.05</v>
      </c>
      <c r="G247" t="s">
        <v>40</v>
      </c>
      <c r="H247" t="s">
        <v>96</v>
      </c>
      <c r="I247" t="s">
        <v>50</v>
      </c>
      <c r="J247" t="s">
        <v>74</v>
      </c>
      <c r="K247" t="s">
        <v>75</v>
      </c>
      <c r="L247" t="s">
        <v>253</v>
      </c>
      <c r="M247">
        <v>0.39</v>
      </c>
      <c r="N247" t="s">
        <v>34</v>
      </c>
      <c r="O247" t="s">
        <v>61</v>
      </c>
      <c r="P247" t="s">
        <v>642</v>
      </c>
      <c r="Q247" t="s">
        <v>197</v>
      </c>
      <c r="R247">
        <v>88201</v>
      </c>
      <c r="S247" s="1">
        <v>42024</v>
      </c>
      <c r="T247" s="1">
        <v>42024</v>
      </c>
      <c r="U247">
        <v>-66.378</v>
      </c>
      <c r="V247">
        <v>9</v>
      </c>
      <c r="W247">
        <v>66.319999999999993</v>
      </c>
      <c r="X247">
        <v>90908</v>
      </c>
      <c r="Y247">
        <f>cleaneddata[[#This Row],[Unit Price]]-cleaneddata[[#This Row],[Discount]]</f>
        <v>7.08</v>
      </c>
      <c r="Z247" t="str">
        <f>_xlfn.IFS(cleaneddata[[#This Row],[Region]]="Central","Chris",cleaneddata[[#This Row],[Region]]="East","Erin",cleaneddata[[#This Row],[Region]]="South","Sam",cleaneddata[[#This Row],[Region]]="West","William")</f>
        <v>William</v>
      </c>
    </row>
    <row r="248" spans="1:26" x14ac:dyDescent="0.25">
      <c r="A248">
        <v>2464</v>
      </c>
      <c r="B248" t="s">
        <v>657</v>
      </c>
      <c r="C248" t="s">
        <v>72</v>
      </c>
      <c r="D248">
        <v>0.05</v>
      </c>
      <c r="E248">
        <v>6.28</v>
      </c>
      <c r="F248">
        <v>5.36</v>
      </c>
      <c r="G248" t="s">
        <v>40</v>
      </c>
      <c r="H248" t="s">
        <v>41</v>
      </c>
      <c r="I248" t="s">
        <v>50</v>
      </c>
      <c r="J248" t="s">
        <v>74</v>
      </c>
      <c r="K248" t="s">
        <v>75</v>
      </c>
      <c r="L248" t="s">
        <v>658</v>
      </c>
      <c r="M248">
        <v>0.4</v>
      </c>
      <c r="N248" t="s">
        <v>34</v>
      </c>
      <c r="O248" t="s">
        <v>35</v>
      </c>
      <c r="P248" t="s">
        <v>170</v>
      </c>
      <c r="Q248" t="s">
        <v>659</v>
      </c>
      <c r="R248">
        <v>71111</v>
      </c>
      <c r="S248" s="1">
        <v>42024</v>
      </c>
      <c r="T248" s="1">
        <v>42027</v>
      </c>
      <c r="U248">
        <v>1.278</v>
      </c>
      <c r="V248">
        <v>6</v>
      </c>
      <c r="W248">
        <v>38.04</v>
      </c>
      <c r="X248">
        <v>88714</v>
      </c>
      <c r="Y248">
        <f>cleaneddata[[#This Row],[Unit Price]]-cleaneddata[[#This Row],[Discount]]</f>
        <v>6.23</v>
      </c>
      <c r="Z248" t="str">
        <f>_xlfn.IFS(cleaneddata[[#This Row],[Region]]="Central","Chris",cleaneddata[[#This Row],[Region]]="East","Erin",cleaneddata[[#This Row],[Region]]="South","Sam",cleaneddata[[#This Row],[Region]]="West","William")</f>
        <v>Sam</v>
      </c>
    </row>
    <row r="249" spans="1:26" x14ac:dyDescent="0.25">
      <c r="A249">
        <v>2464</v>
      </c>
      <c r="B249" t="s">
        <v>657</v>
      </c>
      <c r="C249" t="s">
        <v>72</v>
      </c>
      <c r="D249">
        <v>0.04</v>
      </c>
      <c r="E249">
        <v>3.08</v>
      </c>
      <c r="F249">
        <v>0.99</v>
      </c>
      <c r="G249" t="s">
        <v>40</v>
      </c>
      <c r="H249" t="s">
        <v>41</v>
      </c>
      <c r="I249" t="s">
        <v>50</v>
      </c>
      <c r="J249" t="s">
        <v>154</v>
      </c>
      <c r="K249" t="s">
        <v>75</v>
      </c>
      <c r="L249" t="s">
        <v>660</v>
      </c>
      <c r="M249">
        <v>0.37</v>
      </c>
      <c r="N249" t="s">
        <v>34</v>
      </c>
      <c r="O249" t="s">
        <v>35</v>
      </c>
      <c r="P249" t="s">
        <v>170</v>
      </c>
      <c r="Q249" t="s">
        <v>659</v>
      </c>
      <c r="R249">
        <v>71111</v>
      </c>
      <c r="S249" s="1">
        <v>42024</v>
      </c>
      <c r="T249" s="1">
        <v>42025</v>
      </c>
      <c r="U249">
        <v>424.29</v>
      </c>
      <c r="V249">
        <v>14</v>
      </c>
      <c r="W249">
        <v>42.53</v>
      </c>
      <c r="X249">
        <v>88714</v>
      </c>
      <c r="Y249">
        <f>cleaneddata[[#This Row],[Unit Price]]-cleaneddata[[#This Row],[Discount]]</f>
        <v>3.04</v>
      </c>
      <c r="Z249" t="str">
        <f>_xlfn.IFS(cleaneddata[[#This Row],[Region]]="Central","Chris",cleaneddata[[#This Row],[Region]]="East","Erin",cleaneddata[[#This Row],[Region]]="South","Sam",cleaneddata[[#This Row],[Region]]="West","William")</f>
        <v>Sam</v>
      </c>
    </row>
    <row r="250" spans="1:26" x14ac:dyDescent="0.25">
      <c r="A250">
        <v>1473</v>
      </c>
      <c r="B250" t="s">
        <v>661</v>
      </c>
      <c r="C250" t="s">
        <v>27</v>
      </c>
      <c r="D250">
        <v>0.04</v>
      </c>
      <c r="E250">
        <v>9.7799999999999994</v>
      </c>
      <c r="F250">
        <v>1.99</v>
      </c>
      <c r="G250" t="s">
        <v>89</v>
      </c>
      <c r="H250" t="s">
        <v>73</v>
      </c>
      <c r="I250" t="s">
        <v>42</v>
      </c>
      <c r="J250" t="s">
        <v>43</v>
      </c>
      <c r="K250" t="s">
        <v>44</v>
      </c>
      <c r="L250" t="s">
        <v>662</v>
      </c>
      <c r="M250">
        <v>0.43</v>
      </c>
      <c r="N250" t="s">
        <v>34</v>
      </c>
      <c r="O250" t="s">
        <v>113</v>
      </c>
      <c r="P250" t="s">
        <v>319</v>
      </c>
      <c r="Q250" t="s">
        <v>663</v>
      </c>
      <c r="R250">
        <v>44691</v>
      </c>
      <c r="S250" s="1">
        <v>42025</v>
      </c>
      <c r="T250" s="1">
        <v>42026</v>
      </c>
      <c r="U250">
        <v>61.292700000000004</v>
      </c>
      <c r="V250">
        <v>9</v>
      </c>
      <c r="W250">
        <v>88.83</v>
      </c>
      <c r="X250">
        <v>87076</v>
      </c>
      <c r="Y250">
        <f>cleaneddata[[#This Row],[Unit Price]]-cleaneddata[[#This Row],[Discount]]</f>
        <v>9.74</v>
      </c>
      <c r="Z250" t="str">
        <f>_xlfn.IFS(cleaneddata[[#This Row],[Region]]="Central","Chris",cleaneddata[[#This Row],[Region]]="East","Erin",cleaneddata[[#This Row],[Region]]="South","Sam",cleaneddata[[#This Row],[Region]]="West","William")</f>
        <v>Erin</v>
      </c>
    </row>
    <row r="251" spans="1:26" x14ac:dyDescent="0.25">
      <c r="A251">
        <v>1788</v>
      </c>
      <c r="B251" t="s">
        <v>664</v>
      </c>
      <c r="C251" t="s">
        <v>27</v>
      </c>
      <c r="D251">
        <v>0.04</v>
      </c>
      <c r="E251">
        <v>205.99</v>
      </c>
      <c r="F251">
        <v>8.99</v>
      </c>
      <c r="G251" t="s">
        <v>40</v>
      </c>
      <c r="H251" t="s">
        <v>41</v>
      </c>
      <c r="I251" t="s">
        <v>42</v>
      </c>
      <c r="J251" t="s">
        <v>137</v>
      </c>
      <c r="K251" t="s">
        <v>75</v>
      </c>
      <c r="L251" t="s">
        <v>665</v>
      </c>
      <c r="M251">
        <v>0.56000000000000005</v>
      </c>
      <c r="N251" t="s">
        <v>34</v>
      </c>
      <c r="O251" t="s">
        <v>35</v>
      </c>
      <c r="P251" t="s">
        <v>77</v>
      </c>
      <c r="Q251" t="s">
        <v>666</v>
      </c>
      <c r="R251">
        <v>30188</v>
      </c>
      <c r="S251" s="1">
        <v>42025</v>
      </c>
      <c r="T251" s="1">
        <v>42026</v>
      </c>
      <c r="U251">
        <v>960.98400000000004</v>
      </c>
      <c r="V251">
        <v>6</v>
      </c>
      <c r="W251">
        <v>1008.53</v>
      </c>
      <c r="X251">
        <v>88256</v>
      </c>
      <c r="Y251">
        <f>cleaneddata[[#This Row],[Unit Price]]-cleaneddata[[#This Row],[Discount]]</f>
        <v>205.95000000000002</v>
      </c>
      <c r="Z251" t="str">
        <f>_xlfn.IFS(cleaneddata[[#This Row],[Region]]="Central","Chris",cleaneddata[[#This Row],[Region]]="East","Erin",cleaneddata[[#This Row],[Region]]="South","Sam",cleaneddata[[#This Row],[Region]]="West","William")</f>
        <v>Sam</v>
      </c>
    </row>
    <row r="252" spans="1:26" x14ac:dyDescent="0.25">
      <c r="A252">
        <v>263</v>
      </c>
      <c r="B252" t="s">
        <v>667</v>
      </c>
      <c r="C252" t="s">
        <v>39</v>
      </c>
      <c r="D252">
        <v>0.05</v>
      </c>
      <c r="E252">
        <v>31.76</v>
      </c>
      <c r="F252">
        <v>45.51</v>
      </c>
      <c r="G252" t="s">
        <v>28</v>
      </c>
      <c r="H252" t="s">
        <v>29</v>
      </c>
      <c r="I252" t="s">
        <v>30</v>
      </c>
      <c r="J252" t="s">
        <v>31</v>
      </c>
      <c r="K252" t="s">
        <v>32</v>
      </c>
      <c r="L252" t="s">
        <v>668</v>
      </c>
      <c r="M252">
        <v>0.65</v>
      </c>
      <c r="N252" t="s">
        <v>34</v>
      </c>
      <c r="O252" t="s">
        <v>113</v>
      </c>
      <c r="P252" t="s">
        <v>319</v>
      </c>
      <c r="Q252" t="s">
        <v>669</v>
      </c>
      <c r="R252">
        <v>44106</v>
      </c>
      <c r="S252" s="1">
        <v>42025</v>
      </c>
      <c r="T252" s="1">
        <v>42027</v>
      </c>
      <c r="U252">
        <v>-2177.9860960000001</v>
      </c>
      <c r="V252">
        <v>9</v>
      </c>
      <c r="W252">
        <v>304.33999999999997</v>
      </c>
      <c r="X252">
        <v>86297</v>
      </c>
      <c r="Y252">
        <f>cleaneddata[[#This Row],[Unit Price]]-cleaneddata[[#This Row],[Discount]]</f>
        <v>31.71</v>
      </c>
      <c r="Z252" t="str">
        <f>_xlfn.IFS(cleaneddata[[#This Row],[Region]]="Central","Chris",cleaneddata[[#This Row],[Region]]="East","Erin",cleaneddata[[#This Row],[Region]]="South","Sam",cleaneddata[[#This Row],[Region]]="West","William")</f>
        <v>Erin</v>
      </c>
    </row>
    <row r="253" spans="1:26" x14ac:dyDescent="0.25">
      <c r="A253">
        <v>2423</v>
      </c>
      <c r="B253" t="s">
        <v>670</v>
      </c>
      <c r="C253" t="s">
        <v>49</v>
      </c>
      <c r="D253">
        <v>0.04</v>
      </c>
      <c r="E253">
        <v>100.98</v>
      </c>
      <c r="F253">
        <v>7.18</v>
      </c>
      <c r="G253" t="s">
        <v>40</v>
      </c>
      <c r="H253" t="s">
        <v>73</v>
      </c>
      <c r="I253" t="s">
        <v>42</v>
      </c>
      <c r="J253" t="s">
        <v>43</v>
      </c>
      <c r="K253" t="s">
        <v>75</v>
      </c>
      <c r="L253" t="s">
        <v>671</v>
      </c>
      <c r="M253">
        <v>0.4</v>
      </c>
      <c r="N253" t="s">
        <v>34</v>
      </c>
      <c r="O253" t="s">
        <v>54</v>
      </c>
      <c r="P253" t="s">
        <v>189</v>
      </c>
      <c r="Q253" t="s">
        <v>672</v>
      </c>
      <c r="R253">
        <v>76053</v>
      </c>
      <c r="S253" s="1">
        <v>42025</v>
      </c>
      <c r="T253" s="1">
        <v>42030</v>
      </c>
      <c r="U253">
        <v>269.94</v>
      </c>
      <c r="V253">
        <v>4</v>
      </c>
      <c r="W253">
        <v>414.91</v>
      </c>
      <c r="X253">
        <v>89054</v>
      </c>
      <c r="Y253">
        <f>cleaneddata[[#This Row],[Unit Price]]-cleaneddata[[#This Row],[Discount]]</f>
        <v>100.94</v>
      </c>
      <c r="Z253" t="str">
        <f>_xlfn.IFS(cleaneddata[[#This Row],[Region]]="Central","Chris",cleaneddata[[#This Row],[Region]]="East","Erin",cleaneddata[[#This Row],[Region]]="South","Sam",cleaneddata[[#This Row],[Region]]="West","William")</f>
        <v>Chris</v>
      </c>
    </row>
    <row r="254" spans="1:26" x14ac:dyDescent="0.25">
      <c r="A254">
        <v>2882</v>
      </c>
      <c r="B254" t="s">
        <v>673</v>
      </c>
      <c r="C254" t="s">
        <v>49</v>
      </c>
      <c r="D254">
        <v>0.02</v>
      </c>
      <c r="E254">
        <v>43.98</v>
      </c>
      <c r="F254">
        <v>1.99</v>
      </c>
      <c r="G254" t="s">
        <v>40</v>
      </c>
      <c r="H254" t="s">
        <v>41</v>
      </c>
      <c r="I254" t="s">
        <v>42</v>
      </c>
      <c r="J254" t="s">
        <v>43</v>
      </c>
      <c r="K254" t="s">
        <v>44</v>
      </c>
      <c r="L254" t="s">
        <v>674</v>
      </c>
      <c r="M254">
        <v>0.44</v>
      </c>
      <c r="N254" t="s">
        <v>34</v>
      </c>
      <c r="O254" t="s">
        <v>35</v>
      </c>
      <c r="P254" t="s">
        <v>99</v>
      </c>
      <c r="Q254" t="s">
        <v>675</v>
      </c>
      <c r="R254">
        <v>28206</v>
      </c>
      <c r="S254" s="1">
        <v>42025</v>
      </c>
      <c r="T254" s="1">
        <v>42029</v>
      </c>
      <c r="U254">
        <v>333.76049999999998</v>
      </c>
      <c r="V254">
        <v>40</v>
      </c>
      <c r="W254">
        <v>1724.01</v>
      </c>
      <c r="X254">
        <v>50917</v>
      </c>
      <c r="Y254">
        <f>cleaneddata[[#This Row],[Unit Price]]-cleaneddata[[#This Row],[Discount]]</f>
        <v>43.959999999999994</v>
      </c>
      <c r="Z254" t="str">
        <f>_xlfn.IFS(cleaneddata[[#This Row],[Region]]="Central","Chris",cleaneddata[[#This Row],[Region]]="East","Erin",cleaneddata[[#This Row],[Region]]="South","Sam",cleaneddata[[#This Row],[Region]]="West","William")</f>
        <v>Sam</v>
      </c>
    </row>
    <row r="255" spans="1:26" x14ac:dyDescent="0.25">
      <c r="A255">
        <v>1402</v>
      </c>
      <c r="B255" t="s">
        <v>533</v>
      </c>
      <c r="C255" t="s">
        <v>118</v>
      </c>
      <c r="D255">
        <v>0.04</v>
      </c>
      <c r="E255">
        <v>30.73</v>
      </c>
      <c r="F255">
        <v>4</v>
      </c>
      <c r="G255" t="s">
        <v>40</v>
      </c>
      <c r="H255" t="s">
        <v>73</v>
      </c>
      <c r="I255" t="s">
        <v>42</v>
      </c>
      <c r="J255" t="s">
        <v>43</v>
      </c>
      <c r="K255" t="s">
        <v>75</v>
      </c>
      <c r="L255" t="s">
        <v>676</v>
      </c>
      <c r="M255">
        <v>0.75</v>
      </c>
      <c r="N255" t="s">
        <v>34</v>
      </c>
      <c r="O255" t="s">
        <v>54</v>
      </c>
      <c r="P255" t="s">
        <v>105</v>
      </c>
      <c r="Q255" t="s">
        <v>535</v>
      </c>
      <c r="R255">
        <v>60653</v>
      </c>
      <c r="S255" s="1">
        <v>42025</v>
      </c>
      <c r="T255" s="1">
        <v>42026</v>
      </c>
      <c r="U255">
        <v>-20.79</v>
      </c>
      <c r="V255">
        <v>48</v>
      </c>
      <c r="W255">
        <v>1420.84</v>
      </c>
      <c r="X255">
        <v>43079</v>
      </c>
      <c r="Y255">
        <f>cleaneddata[[#This Row],[Unit Price]]-cleaneddata[[#This Row],[Discount]]</f>
        <v>30.69</v>
      </c>
      <c r="Z255" t="str">
        <f>_xlfn.IFS(cleaneddata[[#This Row],[Region]]="Central","Chris",cleaneddata[[#This Row],[Region]]="East","Erin",cleaneddata[[#This Row],[Region]]="South","Sam",cleaneddata[[#This Row],[Region]]="West","William")</f>
        <v>Chris</v>
      </c>
    </row>
    <row r="256" spans="1:26" x14ac:dyDescent="0.25">
      <c r="A256">
        <v>1405</v>
      </c>
      <c r="B256" t="s">
        <v>536</v>
      </c>
      <c r="C256" t="s">
        <v>118</v>
      </c>
      <c r="D256">
        <v>0.04</v>
      </c>
      <c r="E256">
        <v>30.73</v>
      </c>
      <c r="F256">
        <v>4</v>
      </c>
      <c r="G256" t="s">
        <v>40</v>
      </c>
      <c r="H256" t="s">
        <v>73</v>
      </c>
      <c r="I256" t="s">
        <v>42</v>
      </c>
      <c r="J256" t="s">
        <v>43</v>
      </c>
      <c r="K256" t="s">
        <v>75</v>
      </c>
      <c r="L256" t="s">
        <v>676</v>
      </c>
      <c r="M256">
        <v>0.75</v>
      </c>
      <c r="N256" t="s">
        <v>34</v>
      </c>
      <c r="O256" t="s">
        <v>54</v>
      </c>
      <c r="P256" t="s">
        <v>291</v>
      </c>
      <c r="Q256" t="s">
        <v>537</v>
      </c>
      <c r="R256">
        <v>49017</v>
      </c>
      <c r="S256" s="1">
        <v>42025</v>
      </c>
      <c r="T256" s="1">
        <v>42026</v>
      </c>
      <c r="U256">
        <v>-20.79</v>
      </c>
      <c r="V256">
        <v>12</v>
      </c>
      <c r="W256">
        <v>355.21</v>
      </c>
      <c r="X256">
        <v>86145</v>
      </c>
      <c r="Y256">
        <f>cleaneddata[[#This Row],[Unit Price]]-cleaneddata[[#This Row],[Discount]]</f>
        <v>30.69</v>
      </c>
      <c r="Z256" t="str">
        <f>_xlfn.IFS(cleaneddata[[#This Row],[Region]]="Central","Chris",cleaneddata[[#This Row],[Region]]="East","Erin",cleaneddata[[#This Row],[Region]]="South","Sam",cleaneddata[[#This Row],[Region]]="West","William")</f>
        <v>Chris</v>
      </c>
    </row>
    <row r="257" spans="1:26" x14ac:dyDescent="0.25">
      <c r="A257">
        <v>2796</v>
      </c>
      <c r="B257" t="s">
        <v>677</v>
      </c>
      <c r="C257" t="s">
        <v>118</v>
      </c>
      <c r="D257">
        <v>0.02</v>
      </c>
      <c r="E257">
        <v>30.44</v>
      </c>
      <c r="F257">
        <v>1.49</v>
      </c>
      <c r="G257" t="s">
        <v>40</v>
      </c>
      <c r="H257" t="s">
        <v>96</v>
      </c>
      <c r="I257" t="s">
        <v>50</v>
      </c>
      <c r="J257" t="s">
        <v>74</v>
      </c>
      <c r="K257" t="s">
        <v>75</v>
      </c>
      <c r="L257" t="s">
        <v>678</v>
      </c>
      <c r="M257">
        <v>0.37</v>
      </c>
      <c r="N257" t="s">
        <v>34</v>
      </c>
      <c r="O257" t="s">
        <v>54</v>
      </c>
      <c r="P257" t="s">
        <v>215</v>
      </c>
      <c r="Q257" t="s">
        <v>679</v>
      </c>
      <c r="R257">
        <v>51106</v>
      </c>
      <c r="S257" s="1">
        <v>42025</v>
      </c>
      <c r="T257" s="1">
        <v>42027</v>
      </c>
      <c r="U257">
        <v>266.76089999999999</v>
      </c>
      <c r="V257">
        <v>12</v>
      </c>
      <c r="W257">
        <v>386.61</v>
      </c>
      <c r="X257">
        <v>87553</v>
      </c>
      <c r="Y257">
        <f>cleaneddata[[#This Row],[Unit Price]]-cleaneddata[[#This Row],[Discount]]</f>
        <v>30.42</v>
      </c>
      <c r="Z257" t="str">
        <f>_xlfn.IFS(cleaneddata[[#This Row],[Region]]="Central","Chris",cleaneddata[[#This Row],[Region]]="East","Erin",cleaneddata[[#This Row],[Region]]="South","Sam",cleaneddata[[#This Row],[Region]]="West","William")</f>
        <v>Chris</v>
      </c>
    </row>
    <row r="258" spans="1:26" x14ac:dyDescent="0.25">
      <c r="A258">
        <v>2797</v>
      </c>
      <c r="B258" t="s">
        <v>392</v>
      </c>
      <c r="C258" t="s">
        <v>118</v>
      </c>
      <c r="D258">
        <v>0.02</v>
      </c>
      <c r="E258">
        <v>4.91</v>
      </c>
      <c r="F258">
        <v>0.5</v>
      </c>
      <c r="G258" t="s">
        <v>40</v>
      </c>
      <c r="H258" t="s">
        <v>96</v>
      </c>
      <c r="I258" t="s">
        <v>50</v>
      </c>
      <c r="J258" t="s">
        <v>154</v>
      </c>
      <c r="K258" t="s">
        <v>75</v>
      </c>
      <c r="L258" t="s">
        <v>579</v>
      </c>
      <c r="M258">
        <v>0.36</v>
      </c>
      <c r="N258" t="s">
        <v>34</v>
      </c>
      <c r="O258" t="s">
        <v>113</v>
      </c>
      <c r="P258" t="s">
        <v>322</v>
      </c>
      <c r="Q258" t="s">
        <v>394</v>
      </c>
      <c r="R258">
        <v>15122</v>
      </c>
      <c r="S258" s="1">
        <v>42025</v>
      </c>
      <c r="T258" s="1">
        <v>42026</v>
      </c>
      <c r="U258">
        <v>29.883900000000001</v>
      </c>
      <c r="V258">
        <v>9</v>
      </c>
      <c r="W258">
        <v>43.31</v>
      </c>
      <c r="X258">
        <v>87553</v>
      </c>
      <c r="Y258">
        <f>cleaneddata[[#This Row],[Unit Price]]-cleaneddata[[#This Row],[Discount]]</f>
        <v>4.8900000000000006</v>
      </c>
      <c r="Z258" t="str">
        <f>_xlfn.IFS(cleaneddata[[#This Row],[Region]]="Central","Chris",cleaneddata[[#This Row],[Region]]="East","Erin",cleaneddata[[#This Row],[Region]]="South","Sam",cleaneddata[[#This Row],[Region]]="West","William")</f>
        <v>Erin</v>
      </c>
    </row>
    <row r="259" spans="1:26" x14ac:dyDescent="0.25">
      <c r="A259">
        <v>2855</v>
      </c>
      <c r="B259" t="s">
        <v>680</v>
      </c>
      <c r="C259" t="s">
        <v>118</v>
      </c>
      <c r="D259">
        <v>0.08</v>
      </c>
      <c r="E259">
        <v>7.84</v>
      </c>
      <c r="F259">
        <v>4.71</v>
      </c>
      <c r="G259" t="s">
        <v>40</v>
      </c>
      <c r="H259" t="s">
        <v>96</v>
      </c>
      <c r="I259" t="s">
        <v>50</v>
      </c>
      <c r="J259" t="s">
        <v>74</v>
      </c>
      <c r="K259" t="s">
        <v>75</v>
      </c>
      <c r="L259" t="s">
        <v>681</v>
      </c>
      <c r="M259">
        <v>0.35</v>
      </c>
      <c r="N259" t="s">
        <v>34</v>
      </c>
      <c r="O259" t="s">
        <v>61</v>
      </c>
      <c r="P259" t="s">
        <v>68</v>
      </c>
      <c r="Q259" t="s">
        <v>682</v>
      </c>
      <c r="R259">
        <v>98198</v>
      </c>
      <c r="S259" s="1">
        <v>42025</v>
      </c>
      <c r="T259" s="1">
        <v>42026</v>
      </c>
      <c r="U259">
        <v>-12.87678</v>
      </c>
      <c r="V259">
        <v>10</v>
      </c>
      <c r="W259">
        <v>76.16</v>
      </c>
      <c r="X259">
        <v>87316</v>
      </c>
      <c r="Y259">
        <f>cleaneddata[[#This Row],[Unit Price]]-cleaneddata[[#This Row],[Discount]]</f>
        <v>7.76</v>
      </c>
      <c r="Z259" t="str">
        <f>_xlfn.IFS(cleaneddata[[#This Row],[Region]]="Central","Chris",cleaneddata[[#This Row],[Region]]="East","Erin",cleaneddata[[#This Row],[Region]]="South","Sam",cleaneddata[[#This Row],[Region]]="West","William")</f>
        <v>William</v>
      </c>
    </row>
    <row r="260" spans="1:26" x14ac:dyDescent="0.25">
      <c r="A260">
        <v>2855</v>
      </c>
      <c r="B260" t="s">
        <v>680</v>
      </c>
      <c r="C260" t="s">
        <v>118</v>
      </c>
      <c r="D260">
        <v>0.03</v>
      </c>
      <c r="E260">
        <v>105.34</v>
      </c>
      <c r="F260">
        <v>24.49</v>
      </c>
      <c r="G260" t="s">
        <v>40</v>
      </c>
      <c r="H260" t="s">
        <v>96</v>
      </c>
      <c r="I260" t="s">
        <v>30</v>
      </c>
      <c r="J260" t="s">
        <v>128</v>
      </c>
      <c r="K260" t="s">
        <v>66</v>
      </c>
      <c r="L260" t="s">
        <v>683</v>
      </c>
      <c r="M260">
        <v>0.61</v>
      </c>
      <c r="N260" t="s">
        <v>34</v>
      </c>
      <c r="O260" t="s">
        <v>61</v>
      </c>
      <c r="P260" t="s">
        <v>68</v>
      </c>
      <c r="Q260" t="s">
        <v>682</v>
      </c>
      <c r="R260">
        <v>98198</v>
      </c>
      <c r="S260" s="1">
        <v>42025</v>
      </c>
      <c r="T260" s="1">
        <v>42026</v>
      </c>
      <c r="U260">
        <v>618.13080000000002</v>
      </c>
      <c r="V260">
        <v>10</v>
      </c>
      <c r="W260">
        <v>1038.1400000000001</v>
      </c>
      <c r="X260">
        <v>87316</v>
      </c>
      <c r="Y260">
        <f>cleaneddata[[#This Row],[Unit Price]]-cleaneddata[[#This Row],[Discount]]</f>
        <v>105.31</v>
      </c>
      <c r="Z260" t="str">
        <f>_xlfn.IFS(cleaneddata[[#This Row],[Region]]="Central","Chris",cleaneddata[[#This Row],[Region]]="East","Erin",cleaneddata[[#This Row],[Region]]="South","Sam",cleaneddata[[#This Row],[Region]]="West","William")</f>
        <v>William</v>
      </c>
    </row>
    <row r="261" spans="1:26" x14ac:dyDescent="0.25">
      <c r="A261">
        <v>584</v>
      </c>
      <c r="B261" t="s">
        <v>684</v>
      </c>
      <c r="C261" t="s">
        <v>72</v>
      </c>
      <c r="D261">
        <v>0.04</v>
      </c>
      <c r="E261">
        <v>15.51</v>
      </c>
      <c r="F261">
        <v>17.78</v>
      </c>
      <c r="G261" t="s">
        <v>40</v>
      </c>
      <c r="H261" t="s">
        <v>96</v>
      </c>
      <c r="I261" t="s">
        <v>50</v>
      </c>
      <c r="J261" t="s">
        <v>80</v>
      </c>
      <c r="K261" t="s">
        <v>75</v>
      </c>
      <c r="L261" t="s">
        <v>260</v>
      </c>
      <c r="M261">
        <v>0.59</v>
      </c>
      <c r="N261" t="s">
        <v>34</v>
      </c>
      <c r="O261" t="s">
        <v>113</v>
      </c>
      <c r="P261" t="s">
        <v>405</v>
      </c>
      <c r="Q261" t="s">
        <v>685</v>
      </c>
      <c r="R261">
        <v>1801</v>
      </c>
      <c r="S261" s="1">
        <v>42025</v>
      </c>
      <c r="T261" s="1">
        <v>42027</v>
      </c>
      <c r="U261">
        <v>-266.22000000000003</v>
      </c>
      <c r="V261">
        <v>7</v>
      </c>
      <c r="W261">
        <v>116.93</v>
      </c>
      <c r="X261">
        <v>88646</v>
      </c>
      <c r="Y261">
        <f>cleaneddata[[#This Row],[Unit Price]]-cleaneddata[[#This Row],[Discount]]</f>
        <v>15.47</v>
      </c>
      <c r="Z261" t="str">
        <f>_xlfn.IFS(cleaneddata[[#This Row],[Region]]="Central","Chris",cleaneddata[[#This Row],[Region]]="East","Erin",cleaneddata[[#This Row],[Region]]="South","Sam",cleaneddata[[#This Row],[Region]]="West","William")</f>
        <v>Erin</v>
      </c>
    </row>
    <row r="262" spans="1:26" x14ac:dyDescent="0.25">
      <c r="A262">
        <v>1709</v>
      </c>
      <c r="B262" t="s">
        <v>686</v>
      </c>
      <c r="C262" t="s">
        <v>72</v>
      </c>
      <c r="D262">
        <v>0.01</v>
      </c>
      <c r="E262">
        <v>14.28</v>
      </c>
      <c r="F262">
        <v>2.99</v>
      </c>
      <c r="G262" t="s">
        <v>40</v>
      </c>
      <c r="H262" t="s">
        <v>41</v>
      </c>
      <c r="I262" t="s">
        <v>50</v>
      </c>
      <c r="J262" t="s">
        <v>74</v>
      </c>
      <c r="K262" t="s">
        <v>75</v>
      </c>
      <c r="L262" t="s">
        <v>687</v>
      </c>
      <c r="M262">
        <v>0.39</v>
      </c>
      <c r="N262" t="s">
        <v>34</v>
      </c>
      <c r="O262" t="s">
        <v>113</v>
      </c>
      <c r="P262" t="s">
        <v>322</v>
      </c>
      <c r="Q262" t="s">
        <v>688</v>
      </c>
      <c r="R262">
        <v>19464</v>
      </c>
      <c r="S262" s="1">
        <v>42025</v>
      </c>
      <c r="T262" s="1">
        <v>42026</v>
      </c>
      <c r="U262">
        <v>21.003499999999999</v>
      </c>
      <c r="V262">
        <v>2</v>
      </c>
      <c r="W262">
        <v>30.44</v>
      </c>
      <c r="X262">
        <v>88782</v>
      </c>
      <c r="Y262">
        <f>cleaneddata[[#This Row],[Unit Price]]-cleaneddata[[#This Row],[Discount]]</f>
        <v>14.27</v>
      </c>
      <c r="Z262" t="str">
        <f>_xlfn.IFS(cleaneddata[[#This Row],[Region]]="Central","Chris",cleaneddata[[#This Row],[Region]]="East","Erin",cleaneddata[[#This Row],[Region]]="South","Sam",cleaneddata[[#This Row],[Region]]="West","William")</f>
        <v>Erin</v>
      </c>
    </row>
    <row r="263" spans="1:26" x14ac:dyDescent="0.25">
      <c r="A263">
        <v>1727</v>
      </c>
      <c r="B263" t="s">
        <v>689</v>
      </c>
      <c r="C263" t="s">
        <v>72</v>
      </c>
      <c r="D263">
        <v>0.1</v>
      </c>
      <c r="E263">
        <v>14.98</v>
      </c>
      <c r="F263">
        <v>7.69</v>
      </c>
      <c r="G263" t="s">
        <v>89</v>
      </c>
      <c r="H263" t="s">
        <v>29</v>
      </c>
      <c r="I263" t="s">
        <v>50</v>
      </c>
      <c r="J263" t="s">
        <v>80</v>
      </c>
      <c r="K263" t="s">
        <v>75</v>
      </c>
      <c r="L263" t="s">
        <v>690</v>
      </c>
      <c r="M263">
        <v>0.56999999999999995</v>
      </c>
      <c r="N263" t="s">
        <v>34</v>
      </c>
      <c r="O263" t="s">
        <v>113</v>
      </c>
      <c r="P263" t="s">
        <v>319</v>
      </c>
      <c r="Q263" t="s">
        <v>691</v>
      </c>
      <c r="R263">
        <v>44240</v>
      </c>
      <c r="S263" s="1">
        <v>42025</v>
      </c>
      <c r="T263" s="1">
        <v>42027</v>
      </c>
      <c r="U263">
        <v>-76.900000000000006</v>
      </c>
      <c r="V263">
        <v>8</v>
      </c>
      <c r="W263">
        <v>114.81</v>
      </c>
      <c r="X263">
        <v>87194</v>
      </c>
      <c r="Y263">
        <f>cleaneddata[[#This Row],[Unit Price]]-cleaneddata[[#This Row],[Discount]]</f>
        <v>14.88</v>
      </c>
      <c r="Z263" t="str">
        <f>_xlfn.IFS(cleaneddata[[#This Row],[Region]]="Central","Chris",cleaneddata[[#This Row],[Region]]="East","Erin",cleaneddata[[#This Row],[Region]]="South","Sam",cleaneddata[[#This Row],[Region]]="West","William")</f>
        <v>Erin</v>
      </c>
    </row>
    <row r="264" spans="1:26" x14ac:dyDescent="0.25">
      <c r="A264">
        <v>1928</v>
      </c>
      <c r="B264" t="s">
        <v>692</v>
      </c>
      <c r="C264" t="s">
        <v>72</v>
      </c>
      <c r="D264">
        <v>0.1</v>
      </c>
      <c r="E264">
        <v>1889.99</v>
      </c>
      <c r="F264">
        <v>19.989999999999998</v>
      </c>
      <c r="G264" t="s">
        <v>40</v>
      </c>
      <c r="H264" t="s">
        <v>73</v>
      </c>
      <c r="I264" t="s">
        <v>50</v>
      </c>
      <c r="J264" t="s">
        <v>74</v>
      </c>
      <c r="K264" t="s">
        <v>75</v>
      </c>
      <c r="L264" t="s">
        <v>693</v>
      </c>
      <c r="M264">
        <v>0.36</v>
      </c>
      <c r="N264" t="s">
        <v>34</v>
      </c>
      <c r="O264" t="s">
        <v>35</v>
      </c>
      <c r="P264" t="s">
        <v>273</v>
      </c>
      <c r="Q264" t="s">
        <v>694</v>
      </c>
      <c r="R264">
        <v>29651</v>
      </c>
      <c r="S264" s="1">
        <v>42025</v>
      </c>
      <c r="T264" s="1">
        <v>42025</v>
      </c>
      <c r="U264">
        <v>-42.545999999999999</v>
      </c>
      <c r="V264">
        <v>1</v>
      </c>
      <c r="W264">
        <v>1786.04</v>
      </c>
      <c r="X264">
        <v>88580</v>
      </c>
      <c r="Y264">
        <f>cleaneddata[[#This Row],[Unit Price]]-cleaneddata[[#This Row],[Discount]]</f>
        <v>1889.89</v>
      </c>
      <c r="Z264" t="str">
        <f>_xlfn.IFS(cleaneddata[[#This Row],[Region]]="Central","Chris",cleaneddata[[#This Row],[Region]]="East","Erin",cleaneddata[[#This Row],[Region]]="South","Sam",cleaneddata[[#This Row],[Region]]="West","William")</f>
        <v>Sam</v>
      </c>
    </row>
    <row r="265" spans="1:26" x14ac:dyDescent="0.25">
      <c r="A265">
        <v>1989</v>
      </c>
      <c r="B265" t="s">
        <v>695</v>
      </c>
      <c r="C265" t="s">
        <v>72</v>
      </c>
      <c r="D265">
        <v>0.04</v>
      </c>
      <c r="E265">
        <v>355.98</v>
      </c>
      <c r="F265">
        <v>58.92</v>
      </c>
      <c r="G265" t="s">
        <v>28</v>
      </c>
      <c r="H265" t="s">
        <v>73</v>
      </c>
      <c r="I265" t="s">
        <v>30</v>
      </c>
      <c r="J265" t="s">
        <v>111</v>
      </c>
      <c r="K265" t="s">
        <v>59</v>
      </c>
      <c r="L265" t="s">
        <v>696</v>
      </c>
      <c r="M265">
        <v>0.64</v>
      </c>
      <c r="N265" t="s">
        <v>34</v>
      </c>
      <c r="O265" t="s">
        <v>61</v>
      </c>
      <c r="P265" t="s">
        <v>148</v>
      </c>
      <c r="Q265" t="s">
        <v>697</v>
      </c>
      <c r="R265">
        <v>84117</v>
      </c>
      <c r="S265" s="1">
        <v>42025</v>
      </c>
      <c r="T265" s="1">
        <v>42026</v>
      </c>
      <c r="U265">
        <v>882.93</v>
      </c>
      <c r="V265">
        <v>8</v>
      </c>
      <c r="W265">
        <v>2748.21</v>
      </c>
      <c r="X265">
        <v>90000</v>
      </c>
      <c r="Y265">
        <f>cleaneddata[[#This Row],[Unit Price]]-cleaneddata[[#This Row],[Discount]]</f>
        <v>355.94</v>
      </c>
      <c r="Z265" t="str">
        <f>_xlfn.IFS(cleaneddata[[#This Row],[Region]]="Central","Chris",cleaneddata[[#This Row],[Region]]="East","Erin",cleaneddata[[#This Row],[Region]]="South","Sam",cleaneddata[[#This Row],[Region]]="West","William")</f>
        <v>William</v>
      </c>
    </row>
    <row r="266" spans="1:26" x14ac:dyDescent="0.25">
      <c r="A266">
        <v>1989</v>
      </c>
      <c r="B266" t="s">
        <v>695</v>
      </c>
      <c r="C266" t="s">
        <v>72</v>
      </c>
      <c r="D266">
        <v>0.09</v>
      </c>
      <c r="E266">
        <v>19.98</v>
      </c>
      <c r="F266">
        <v>8.68</v>
      </c>
      <c r="G266" t="s">
        <v>40</v>
      </c>
      <c r="H266" t="s">
        <v>73</v>
      </c>
      <c r="I266" t="s">
        <v>50</v>
      </c>
      <c r="J266" t="s">
        <v>90</v>
      </c>
      <c r="K266" t="s">
        <v>75</v>
      </c>
      <c r="L266" t="s">
        <v>698</v>
      </c>
      <c r="M266">
        <v>0.37</v>
      </c>
      <c r="N266" t="s">
        <v>34</v>
      </c>
      <c r="O266" t="s">
        <v>61</v>
      </c>
      <c r="P266" t="s">
        <v>148</v>
      </c>
      <c r="Q266" t="s">
        <v>697</v>
      </c>
      <c r="R266">
        <v>84117</v>
      </c>
      <c r="S266" s="1">
        <v>42025</v>
      </c>
      <c r="T266" s="1">
        <v>42026</v>
      </c>
      <c r="U266">
        <v>6.6803999999999997</v>
      </c>
      <c r="V266">
        <v>5</v>
      </c>
      <c r="W266">
        <v>93.19</v>
      </c>
      <c r="X266">
        <v>90000</v>
      </c>
      <c r="Y266">
        <f>cleaneddata[[#This Row],[Unit Price]]-cleaneddata[[#This Row],[Discount]]</f>
        <v>19.89</v>
      </c>
      <c r="Z266" t="str">
        <f>_xlfn.IFS(cleaneddata[[#This Row],[Region]]="Central","Chris",cleaneddata[[#This Row],[Region]]="East","Erin",cleaneddata[[#This Row],[Region]]="South","Sam",cleaneddata[[#This Row],[Region]]="West","William")</f>
        <v>William</v>
      </c>
    </row>
    <row r="267" spans="1:26" x14ac:dyDescent="0.25">
      <c r="A267">
        <v>3229</v>
      </c>
      <c r="B267" t="s">
        <v>699</v>
      </c>
      <c r="C267" t="s">
        <v>72</v>
      </c>
      <c r="D267">
        <v>0.01</v>
      </c>
      <c r="E267">
        <v>24.95</v>
      </c>
      <c r="F267">
        <v>2.99</v>
      </c>
      <c r="G267" t="s">
        <v>40</v>
      </c>
      <c r="H267" t="s">
        <v>29</v>
      </c>
      <c r="I267" t="s">
        <v>50</v>
      </c>
      <c r="J267" t="s">
        <v>74</v>
      </c>
      <c r="K267" t="s">
        <v>75</v>
      </c>
      <c r="L267" t="s">
        <v>700</v>
      </c>
      <c r="M267">
        <v>0.39</v>
      </c>
      <c r="N267" t="s">
        <v>34</v>
      </c>
      <c r="O267" t="s">
        <v>54</v>
      </c>
      <c r="P267" t="s">
        <v>359</v>
      </c>
      <c r="Q267" t="s">
        <v>701</v>
      </c>
      <c r="R267">
        <v>54880</v>
      </c>
      <c r="S267" s="1">
        <v>42025</v>
      </c>
      <c r="T267" s="1">
        <v>42026</v>
      </c>
      <c r="U267">
        <v>261.38580000000002</v>
      </c>
      <c r="V267">
        <v>15</v>
      </c>
      <c r="W267">
        <v>378.82</v>
      </c>
      <c r="X267">
        <v>87435</v>
      </c>
      <c r="Y267">
        <f>cleaneddata[[#This Row],[Unit Price]]-cleaneddata[[#This Row],[Discount]]</f>
        <v>24.939999999999998</v>
      </c>
      <c r="Z267" t="str">
        <f>_xlfn.IFS(cleaneddata[[#This Row],[Region]]="Central","Chris",cleaneddata[[#This Row],[Region]]="East","Erin",cleaneddata[[#This Row],[Region]]="South","Sam",cleaneddata[[#This Row],[Region]]="West","William")</f>
        <v>Chris</v>
      </c>
    </row>
    <row r="268" spans="1:26" x14ac:dyDescent="0.25">
      <c r="A268">
        <v>3230</v>
      </c>
      <c r="B268" t="s">
        <v>702</v>
      </c>
      <c r="C268" t="s">
        <v>72</v>
      </c>
      <c r="D268">
        <v>0</v>
      </c>
      <c r="E268">
        <v>15.98</v>
      </c>
      <c r="F268">
        <v>8.99</v>
      </c>
      <c r="G268" t="s">
        <v>40</v>
      </c>
      <c r="H268" t="s">
        <v>29</v>
      </c>
      <c r="I268" t="s">
        <v>42</v>
      </c>
      <c r="J268" t="s">
        <v>43</v>
      </c>
      <c r="K268" t="s">
        <v>44</v>
      </c>
      <c r="L268" t="s">
        <v>703</v>
      </c>
      <c r="M268">
        <v>0.64</v>
      </c>
      <c r="N268" t="s">
        <v>34</v>
      </c>
      <c r="O268" t="s">
        <v>54</v>
      </c>
      <c r="P268" t="s">
        <v>359</v>
      </c>
      <c r="Q268" t="s">
        <v>704</v>
      </c>
      <c r="R268">
        <v>53186</v>
      </c>
      <c r="S268" s="1">
        <v>42025</v>
      </c>
      <c r="T268" s="1">
        <v>42027</v>
      </c>
      <c r="U268">
        <v>-135.46</v>
      </c>
      <c r="V268">
        <v>9</v>
      </c>
      <c r="W268">
        <v>152.18</v>
      </c>
      <c r="X268">
        <v>87435</v>
      </c>
      <c r="Y268">
        <f>cleaneddata[[#This Row],[Unit Price]]-cleaneddata[[#This Row],[Discount]]</f>
        <v>15.98</v>
      </c>
      <c r="Z268" t="str">
        <f>_xlfn.IFS(cleaneddata[[#This Row],[Region]]="Central","Chris",cleaneddata[[#This Row],[Region]]="East","Erin",cleaneddata[[#This Row],[Region]]="South","Sam",cleaneddata[[#This Row],[Region]]="West","William")</f>
        <v>Chris</v>
      </c>
    </row>
    <row r="269" spans="1:26" x14ac:dyDescent="0.25">
      <c r="A269">
        <v>151</v>
      </c>
      <c r="B269" t="s">
        <v>705</v>
      </c>
      <c r="C269" t="s">
        <v>27</v>
      </c>
      <c r="D269">
        <v>0.09</v>
      </c>
      <c r="E269">
        <v>32.979999999999997</v>
      </c>
      <c r="F269">
        <v>5.5</v>
      </c>
      <c r="G269" t="s">
        <v>40</v>
      </c>
      <c r="H269" t="s">
        <v>73</v>
      </c>
      <c r="I269" t="s">
        <v>42</v>
      </c>
      <c r="J269" t="s">
        <v>43</v>
      </c>
      <c r="K269" t="s">
        <v>75</v>
      </c>
      <c r="L269" t="s">
        <v>706</v>
      </c>
      <c r="M269">
        <v>0.75</v>
      </c>
      <c r="N269" t="s">
        <v>34</v>
      </c>
      <c r="O269" t="s">
        <v>35</v>
      </c>
      <c r="P269" t="s">
        <v>402</v>
      </c>
      <c r="Q269" t="s">
        <v>707</v>
      </c>
      <c r="R269">
        <v>37664</v>
      </c>
      <c r="S269" s="1">
        <v>42026</v>
      </c>
      <c r="T269" s="1">
        <v>42027</v>
      </c>
      <c r="U269">
        <v>-20.257999999999999</v>
      </c>
      <c r="V269">
        <v>2</v>
      </c>
      <c r="W269">
        <v>62.46</v>
      </c>
      <c r="X269">
        <v>89521</v>
      </c>
      <c r="Y269">
        <f>cleaneddata[[#This Row],[Unit Price]]-cleaneddata[[#This Row],[Discount]]</f>
        <v>32.889999999999993</v>
      </c>
      <c r="Z269" t="str">
        <f>_xlfn.IFS(cleaneddata[[#This Row],[Region]]="Central","Chris",cleaneddata[[#This Row],[Region]]="East","Erin",cleaneddata[[#This Row],[Region]]="South","Sam",cleaneddata[[#This Row],[Region]]="West","William")</f>
        <v>Sam</v>
      </c>
    </row>
    <row r="270" spans="1:26" x14ac:dyDescent="0.25">
      <c r="A270">
        <v>1438</v>
      </c>
      <c r="B270" t="s">
        <v>708</v>
      </c>
      <c r="C270" t="s">
        <v>27</v>
      </c>
      <c r="D270">
        <v>0.01</v>
      </c>
      <c r="E270">
        <v>80.98</v>
      </c>
      <c r="F270">
        <v>35</v>
      </c>
      <c r="G270" t="s">
        <v>40</v>
      </c>
      <c r="H270" t="s">
        <v>96</v>
      </c>
      <c r="I270" t="s">
        <v>50</v>
      </c>
      <c r="J270" t="s">
        <v>80</v>
      </c>
      <c r="K270" t="s">
        <v>66</v>
      </c>
      <c r="L270" t="s">
        <v>709</v>
      </c>
      <c r="M270">
        <v>0.83</v>
      </c>
      <c r="N270" t="s">
        <v>34</v>
      </c>
      <c r="O270" t="s">
        <v>113</v>
      </c>
      <c r="P270" t="s">
        <v>319</v>
      </c>
      <c r="Q270" t="s">
        <v>710</v>
      </c>
      <c r="R270">
        <v>44035</v>
      </c>
      <c r="S270" s="1">
        <v>42026</v>
      </c>
      <c r="T270" s="1">
        <v>42028</v>
      </c>
      <c r="U270">
        <v>-409.37360000000001</v>
      </c>
      <c r="V270">
        <v>3</v>
      </c>
      <c r="W270">
        <v>267.83</v>
      </c>
      <c r="X270">
        <v>90120</v>
      </c>
      <c r="Y270">
        <f>cleaneddata[[#This Row],[Unit Price]]-cleaneddata[[#This Row],[Discount]]</f>
        <v>80.97</v>
      </c>
      <c r="Z270" t="str">
        <f>_xlfn.IFS(cleaneddata[[#This Row],[Region]]="Central","Chris",cleaneddata[[#This Row],[Region]]="East","Erin",cleaneddata[[#This Row],[Region]]="South","Sam",cleaneddata[[#This Row],[Region]]="West","William")</f>
        <v>Erin</v>
      </c>
    </row>
    <row r="271" spans="1:26" x14ac:dyDescent="0.25">
      <c r="A271">
        <v>1959</v>
      </c>
      <c r="B271" t="s">
        <v>711</v>
      </c>
      <c r="C271" t="s">
        <v>27</v>
      </c>
      <c r="D271">
        <v>0</v>
      </c>
      <c r="E271">
        <v>20.28</v>
      </c>
      <c r="F271">
        <v>14.39</v>
      </c>
      <c r="G271" t="s">
        <v>40</v>
      </c>
      <c r="H271" t="s">
        <v>96</v>
      </c>
      <c r="I271" t="s">
        <v>30</v>
      </c>
      <c r="J271" t="s">
        <v>128</v>
      </c>
      <c r="K271" t="s">
        <v>75</v>
      </c>
      <c r="L271" t="s">
        <v>712</v>
      </c>
      <c r="M271">
        <v>0.47</v>
      </c>
      <c r="N271" t="s">
        <v>34</v>
      </c>
      <c r="O271" t="s">
        <v>35</v>
      </c>
      <c r="P271" t="s">
        <v>125</v>
      </c>
      <c r="Q271" t="s">
        <v>130</v>
      </c>
      <c r="R271">
        <v>33916</v>
      </c>
      <c r="S271" s="1">
        <v>42026</v>
      </c>
      <c r="T271" s="1">
        <v>42026</v>
      </c>
      <c r="U271">
        <v>-66.247299999999996</v>
      </c>
      <c r="V271">
        <v>9</v>
      </c>
      <c r="W271">
        <v>206.04</v>
      </c>
      <c r="X271">
        <v>28225</v>
      </c>
      <c r="Y271">
        <f>cleaneddata[[#This Row],[Unit Price]]-cleaneddata[[#This Row],[Discount]]</f>
        <v>20.28</v>
      </c>
      <c r="Z271" t="str">
        <f>_xlfn.IFS(cleaneddata[[#This Row],[Region]]="Central","Chris",cleaneddata[[#This Row],[Region]]="East","Erin",cleaneddata[[#This Row],[Region]]="South","Sam",cleaneddata[[#This Row],[Region]]="West","William")</f>
        <v>Sam</v>
      </c>
    </row>
    <row r="272" spans="1:26" x14ac:dyDescent="0.25">
      <c r="A272">
        <v>1764</v>
      </c>
      <c r="B272" t="s">
        <v>713</v>
      </c>
      <c r="C272" t="s">
        <v>39</v>
      </c>
      <c r="D272">
        <v>0</v>
      </c>
      <c r="E272">
        <v>115.99</v>
      </c>
      <c r="F272">
        <v>5.92</v>
      </c>
      <c r="G272" t="s">
        <v>40</v>
      </c>
      <c r="H272" t="s">
        <v>41</v>
      </c>
      <c r="I272" t="s">
        <v>42</v>
      </c>
      <c r="J272" t="s">
        <v>137</v>
      </c>
      <c r="K272" t="s">
        <v>75</v>
      </c>
      <c r="L272" t="s">
        <v>714</v>
      </c>
      <c r="M272">
        <v>0.57999999999999996</v>
      </c>
      <c r="N272" t="s">
        <v>34</v>
      </c>
      <c r="O272" t="s">
        <v>35</v>
      </c>
      <c r="P272" t="s">
        <v>125</v>
      </c>
      <c r="Q272" t="s">
        <v>715</v>
      </c>
      <c r="R272">
        <v>34698</v>
      </c>
      <c r="S272" s="1">
        <v>42026</v>
      </c>
      <c r="T272" s="1">
        <v>42026</v>
      </c>
      <c r="U272">
        <v>-16.771999999999998</v>
      </c>
      <c r="V272">
        <v>11</v>
      </c>
      <c r="W272">
        <v>1160.42</v>
      </c>
      <c r="X272">
        <v>89775</v>
      </c>
      <c r="Y272">
        <f>cleaneddata[[#This Row],[Unit Price]]-cleaneddata[[#This Row],[Discount]]</f>
        <v>115.99</v>
      </c>
      <c r="Z272" t="str">
        <f>_xlfn.IFS(cleaneddata[[#This Row],[Region]]="Central","Chris",cleaneddata[[#This Row],[Region]]="East","Erin",cleaneddata[[#This Row],[Region]]="South","Sam",cleaneddata[[#This Row],[Region]]="West","William")</f>
        <v>Sam</v>
      </c>
    </row>
    <row r="273" spans="1:26" x14ac:dyDescent="0.25">
      <c r="A273">
        <v>2456</v>
      </c>
      <c r="B273" t="s">
        <v>716</v>
      </c>
      <c r="C273" t="s">
        <v>39</v>
      </c>
      <c r="D273">
        <v>7.0000000000000007E-2</v>
      </c>
      <c r="E273">
        <v>179.99</v>
      </c>
      <c r="F273">
        <v>19.989999999999998</v>
      </c>
      <c r="G273" t="s">
        <v>40</v>
      </c>
      <c r="H273" t="s">
        <v>73</v>
      </c>
      <c r="I273" t="s">
        <v>42</v>
      </c>
      <c r="J273" t="s">
        <v>43</v>
      </c>
      <c r="K273" t="s">
        <v>75</v>
      </c>
      <c r="L273" t="s">
        <v>717</v>
      </c>
      <c r="M273">
        <v>0.48</v>
      </c>
      <c r="N273" t="s">
        <v>34</v>
      </c>
      <c r="O273" t="s">
        <v>35</v>
      </c>
      <c r="P273" t="s">
        <v>166</v>
      </c>
      <c r="Q273" t="s">
        <v>718</v>
      </c>
      <c r="R273">
        <v>36608</v>
      </c>
      <c r="S273" s="1">
        <v>42026</v>
      </c>
      <c r="T273" s="1">
        <v>42027</v>
      </c>
      <c r="U273">
        <v>733.28219999999999</v>
      </c>
      <c r="V273">
        <v>7</v>
      </c>
      <c r="W273">
        <v>1188.6300000000001</v>
      </c>
      <c r="X273">
        <v>89218</v>
      </c>
      <c r="Y273">
        <f>cleaneddata[[#This Row],[Unit Price]]-cleaneddata[[#This Row],[Discount]]</f>
        <v>179.92000000000002</v>
      </c>
      <c r="Z273" t="str">
        <f>_xlfn.IFS(cleaneddata[[#This Row],[Region]]="Central","Chris",cleaneddata[[#This Row],[Region]]="East","Erin",cleaneddata[[#This Row],[Region]]="South","Sam",cleaneddata[[#This Row],[Region]]="West","William")</f>
        <v>Sam</v>
      </c>
    </row>
    <row r="274" spans="1:26" x14ac:dyDescent="0.25">
      <c r="A274">
        <v>2456</v>
      </c>
      <c r="B274" t="s">
        <v>716</v>
      </c>
      <c r="C274" t="s">
        <v>39</v>
      </c>
      <c r="D274">
        <v>0.02</v>
      </c>
      <c r="E274">
        <v>92.23</v>
      </c>
      <c r="F274">
        <v>39.61</v>
      </c>
      <c r="G274" t="s">
        <v>89</v>
      </c>
      <c r="H274" t="s">
        <v>73</v>
      </c>
      <c r="I274" t="s">
        <v>30</v>
      </c>
      <c r="J274" t="s">
        <v>128</v>
      </c>
      <c r="K274" t="s">
        <v>146</v>
      </c>
      <c r="L274" t="s">
        <v>719</v>
      </c>
      <c r="M274">
        <v>0.67</v>
      </c>
      <c r="N274" t="s">
        <v>34</v>
      </c>
      <c r="O274" t="s">
        <v>35</v>
      </c>
      <c r="P274" t="s">
        <v>166</v>
      </c>
      <c r="Q274" t="s">
        <v>718</v>
      </c>
      <c r="R274">
        <v>36608</v>
      </c>
      <c r="S274" s="1">
        <v>42026</v>
      </c>
      <c r="T274" s="1">
        <v>42027</v>
      </c>
      <c r="U274">
        <v>-905.99040000000002</v>
      </c>
      <c r="V274">
        <v>11</v>
      </c>
      <c r="W274">
        <v>1009.93</v>
      </c>
      <c r="X274">
        <v>89218</v>
      </c>
      <c r="Y274">
        <f>cleaneddata[[#This Row],[Unit Price]]-cleaneddata[[#This Row],[Discount]]</f>
        <v>92.210000000000008</v>
      </c>
      <c r="Z274" t="str">
        <f>_xlfn.IFS(cleaneddata[[#This Row],[Region]]="Central","Chris",cleaneddata[[#This Row],[Region]]="East","Erin",cleaneddata[[#This Row],[Region]]="South","Sam",cleaneddata[[#This Row],[Region]]="West","William")</f>
        <v>Sam</v>
      </c>
    </row>
    <row r="275" spans="1:26" x14ac:dyDescent="0.25">
      <c r="A275">
        <v>2457</v>
      </c>
      <c r="B275" t="s">
        <v>720</v>
      </c>
      <c r="C275" t="s">
        <v>39</v>
      </c>
      <c r="D275">
        <v>0.02</v>
      </c>
      <c r="E275">
        <v>15.22</v>
      </c>
      <c r="F275">
        <v>9.73</v>
      </c>
      <c r="G275" t="s">
        <v>40</v>
      </c>
      <c r="H275" t="s">
        <v>73</v>
      </c>
      <c r="I275" t="s">
        <v>50</v>
      </c>
      <c r="J275" t="s">
        <v>74</v>
      </c>
      <c r="K275" t="s">
        <v>75</v>
      </c>
      <c r="L275" t="s">
        <v>721</v>
      </c>
      <c r="M275">
        <v>0.36</v>
      </c>
      <c r="N275" t="s">
        <v>34</v>
      </c>
      <c r="O275" t="s">
        <v>54</v>
      </c>
      <c r="P275" t="s">
        <v>86</v>
      </c>
      <c r="Q275" t="s">
        <v>722</v>
      </c>
      <c r="R275">
        <v>55014</v>
      </c>
      <c r="S275" s="1">
        <v>42026</v>
      </c>
      <c r="T275" s="1">
        <v>42026</v>
      </c>
      <c r="U275">
        <v>-21.63242</v>
      </c>
      <c r="V275">
        <v>9</v>
      </c>
      <c r="W275">
        <v>140.69999999999999</v>
      </c>
      <c r="X275">
        <v>89218</v>
      </c>
      <c r="Y275">
        <f>cleaneddata[[#This Row],[Unit Price]]-cleaneddata[[#This Row],[Discount]]</f>
        <v>15.200000000000001</v>
      </c>
      <c r="Z275" t="str">
        <f>_xlfn.IFS(cleaneddata[[#This Row],[Region]]="Central","Chris",cleaneddata[[#This Row],[Region]]="East","Erin",cleaneddata[[#This Row],[Region]]="South","Sam",cleaneddata[[#This Row],[Region]]="West","William")</f>
        <v>Chris</v>
      </c>
    </row>
    <row r="276" spans="1:26" x14ac:dyDescent="0.25">
      <c r="A276">
        <v>2209</v>
      </c>
      <c r="B276" t="s">
        <v>723</v>
      </c>
      <c r="C276" t="s">
        <v>49</v>
      </c>
      <c r="D276">
        <v>0.06</v>
      </c>
      <c r="E276">
        <v>6.98</v>
      </c>
      <c r="F276">
        <v>1.6</v>
      </c>
      <c r="G276" t="s">
        <v>40</v>
      </c>
      <c r="H276" t="s">
        <v>73</v>
      </c>
      <c r="I276" t="s">
        <v>50</v>
      </c>
      <c r="J276" t="s">
        <v>90</v>
      </c>
      <c r="K276" t="s">
        <v>52</v>
      </c>
      <c r="L276" t="s">
        <v>724</v>
      </c>
      <c r="M276">
        <v>0.38</v>
      </c>
      <c r="N276" t="s">
        <v>34</v>
      </c>
      <c r="O276" t="s">
        <v>35</v>
      </c>
      <c r="P276" t="s">
        <v>77</v>
      </c>
      <c r="Q276" t="s">
        <v>462</v>
      </c>
      <c r="R276">
        <v>30337</v>
      </c>
      <c r="S276" s="1">
        <v>42026</v>
      </c>
      <c r="T276" s="1">
        <v>42033</v>
      </c>
      <c r="U276">
        <v>-98.055999999999997</v>
      </c>
      <c r="V276">
        <v>12</v>
      </c>
      <c r="W276">
        <v>83.93</v>
      </c>
      <c r="X276">
        <v>88030</v>
      </c>
      <c r="Y276">
        <f>cleaneddata[[#This Row],[Unit Price]]-cleaneddata[[#This Row],[Discount]]</f>
        <v>6.9200000000000008</v>
      </c>
      <c r="Z276" t="str">
        <f>_xlfn.IFS(cleaneddata[[#This Row],[Region]]="Central","Chris",cleaneddata[[#This Row],[Region]]="East","Erin",cleaneddata[[#This Row],[Region]]="South","Sam",cleaneddata[[#This Row],[Region]]="West","William")</f>
        <v>Sam</v>
      </c>
    </row>
    <row r="277" spans="1:26" x14ac:dyDescent="0.25">
      <c r="A277">
        <v>2896</v>
      </c>
      <c r="B277" t="s">
        <v>725</v>
      </c>
      <c r="C277" t="s">
        <v>49</v>
      </c>
      <c r="D277">
        <v>0.02</v>
      </c>
      <c r="E277">
        <v>880.98</v>
      </c>
      <c r="F277">
        <v>44.55</v>
      </c>
      <c r="G277" t="s">
        <v>28</v>
      </c>
      <c r="H277" t="s">
        <v>73</v>
      </c>
      <c r="I277" t="s">
        <v>30</v>
      </c>
      <c r="J277" t="s">
        <v>119</v>
      </c>
      <c r="K277" t="s">
        <v>32</v>
      </c>
      <c r="L277" t="s">
        <v>240</v>
      </c>
      <c r="M277">
        <v>0.62</v>
      </c>
      <c r="N277" t="s">
        <v>34</v>
      </c>
      <c r="O277" t="s">
        <v>54</v>
      </c>
      <c r="P277" t="s">
        <v>86</v>
      </c>
      <c r="Q277" t="s">
        <v>726</v>
      </c>
      <c r="R277">
        <v>56001</v>
      </c>
      <c r="S277" s="1">
        <v>42026</v>
      </c>
      <c r="T277" s="1">
        <v>42030</v>
      </c>
      <c r="U277">
        <v>4861.0637999999999</v>
      </c>
      <c r="V277">
        <v>8</v>
      </c>
      <c r="W277">
        <v>7045.02</v>
      </c>
      <c r="X277">
        <v>86925</v>
      </c>
      <c r="Y277">
        <f>cleaneddata[[#This Row],[Unit Price]]-cleaneddata[[#This Row],[Discount]]</f>
        <v>880.96</v>
      </c>
      <c r="Z277" t="str">
        <f>_xlfn.IFS(cleaneddata[[#This Row],[Region]]="Central","Chris",cleaneddata[[#This Row],[Region]]="East","Erin",cleaneddata[[#This Row],[Region]]="South","Sam",cleaneddata[[#This Row],[Region]]="West","William")</f>
        <v>Chris</v>
      </c>
    </row>
    <row r="278" spans="1:26" x14ac:dyDescent="0.25">
      <c r="A278">
        <v>2422</v>
      </c>
      <c r="B278" t="s">
        <v>727</v>
      </c>
      <c r="C278" t="s">
        <v>118</v>
      </c>
      <c r="D278">
        <v>0.09</v>
      </c>
      <c r="E278">
        <v>3.89</v>
      </c>
      <c r="F278">
        <v>7.01</v>
      </c>
      <c r="G278" t="s">
        <v>89</v>
      </c>
      <c r="H278" t="s">
        <v>73</v>
      </c>
      <c r="I278" t="s">
        <v>50</v>
      </c>
      <c r="J278" t="s">
        <v>74</v>
      </c>
      <c r="K278" t="s">
        <v>75</v>
      </c>
      <c r="L278" t="s">
        <v>728</v>
      </c>
      <c r="M278">
        <v>0.37</v>
      </c>
      <c r="N278" t="s">
        <v>34</v>
      </c>
      <c r="O278" t="s">
        <v>54</v>
      </c>
      <c r="P278" t="s">
        <v>189</v>
      </c>
      <c r="Q278" t="s">
        <v>729</v>
      </c>
      <c r="R278">
        <v>77340</v>
      </c>
      <c r="S278" s="1">
        <v>42026</v>
      </c>
      <c r="T278" s="1">
        <v>42028</v>
      </c>
      <c r="U278">
        <v>-154.30699999999999</v>
      </c>
      <c r="V278">
        <v>10</v>
      </c>
      <c r="W278">
        <v>42.56</v>
      </c>
      <c r="X278">
        <v>89055</v>
      </c>
      <c r="Y278">
        <f>cleaneddata[[#This Row],[Unit Price]]-cleaneddata[[#This Row],[Discount]]</f>
        <v>3.8000000000000003</v>
      </c>
      <c r="Z278" t="str">
        <f>_xlfn.IFS(cleaneddata[[#This Row],[Region]]="Central","Chris",cleaneddata[[#This Row],[Region]]="East","Erin",cleaneddata[[#This Row],[Region]]="South","Sam",cleaneddata[[#This Row],[Region]]="West","William")</f>
        <v>Chris</v>
      </c>
    </row>
    <row r="279" spans="1:26" x14ac:dyDescent="0.25">
      <c r="A279">
        <v>2873</v>
      </c>
      <c r="B279" t="s">
        <v>730</v>
      </c>
      <c r="C279" t="s">
        <v>118</v>
      </c>
      <c r="D279">
        <v>7.0000000000000007E-2</v>
      </c>
      <c r="E279">
        <v>2.89</v>
      </c>
      <c r="F279">
        <v>0.5</v>
      </c>
      <c r="G279" t="s">
        <v>40</v>
      </c>
      <c r="H279" t="s">
        <v>29</v>
      </c>
      <c r="I279" t="s">
        <v>50</v>
      </c>
      <c r="J279" t="s">
        <v>154</v>
      </c>
      <c r="K279" t="s">
        <v>75</v>
      </c>
      <c r="L279" t="s">
        <v>731</v>
      </c>
      <c r="M279">
        <v>0.38</v>
      </c>
      <c r="N279" t="s">
        <v>34</v>
      </c>
      <c r="O279" t="s">
        <v>35</v>
      </c>
      <c r="P279" t="s">
        <v>125</v>
      </c>
      <c r="Q279" t="s">
        <v>732</v>
      </c>
      <c r="R279">
        <v>33012</v>
      </c>
      <c r="S279" s="1">
        <v>42026</v>
      </c>
      <c r="T279" s="1">
        <v>42028</v>
      </c>
      <c r="U279">
        <v>441.59399999999999</v>
      </c>
      <c r="V279">
        <v>12</v>
      </c>
      <c r="W279">
        <v>33.020000000000003</v>
      </c>
      <c r="X279">
        <v>89872</v>
      </c>
      <c r="Y279">
        <f>cleaneddata[[#This Row],[Unit Price]]-cleaneddata[[#This Row],[Discount]]</f>
        <v>2.8200000000000003</v>
      </c>
      <c r="Z279" t="str">
        <f>_xlfn.IFS(cleaneddata[[#This Row],[Region]]="Central","Chris",cleaneddata[[#This Row],[Region]]="East","Erin",cleaneddata[[#This Row],[Region]]="South","Sam",cleaneddata[[#This Row],[Region]]="West","William")</f>
        <v>Sam</v>
      </c>
    </row>
    <row r="280" spans="1:26" x14ac:dyDescent="0.25">
      <c r="A280">
        <v>2873</v>
      </c>
      <c r="B280" t="s">
        <v>730</v>
      </c>
      <c r="C280" t="s">
        <v>118</v>
      </c>
      <c r="D280">
        <v>0</v>
      </c>
      <c r="E280">
        <v>217.85</v>
      </c>
      <c r="F280">
        <v>29.1</v>
      </c>
      <c r="G280" t="s">
        <v>28</v>
      </c>
      <c r="H280" t="s">
        <v>29</v>
      </c>
      <c r="I280" t="s">
        <v>30</v>
      </c>
      <c r="J280" t="s">
        <v>31</v>
      </c>
      <c r="K280" t="s">
        <v>32</v>
      </c>
      <c r="L280" t="s">
        <v>733</v>
      </c>
      <c r="M280">
        <v>0.68</v>
      </c>
      <c r="N280" t="s">
        <v>34</v>
      </c>
      <c r="O280" t="s">
        <v>35</v>
      </c>
      <c r="P280" t="s">
        <v>125</v>
      </c>
      <c r="Q280" t="s">
        <v>732</v>
      </c>
      <c r="R280">
        <v>33012</v>
      </c>
      <c r="S280" s="1">
        <v>42026</v>
      </c>
      <c r="T280" s="1">
        <v>42027</v>
      </c>
      <c r="U280">
        <v>394.17</v>
      </c>
      <c r="V280">
        <v>10</v>
      </c>
      <c r="W280">
        <v>2273.1</v>
      </c>
      <c r="X280">
        <v>89872</v>
      </c>
      <c r="Y280">
        <f>cleaneddata[[#This Row],[Unit Price]]-cleaneddata[[#This Row],[Discount]]</f>
        <v>217.85</v>
      </c>
      <c r="Z280" t="str">
        <f>_xlfn.IFS(cleaneddata[[#This Row],[Region]]="Central","Chris",cleaneddata[[#This Row],[Region]]="East","Erin",cleaneddata[[#This Row],[Region]]="South","Sam",cleaneddata[[#This Row],[Region]]="West","William")</f>
        <v>Sam</v>
      </c>
    </row>
    <row r="281" spans="1:26" x14ac:dyDescent="0.25">
      <c r="A281">
        <v>3350</v>
      </c>
      <c r="B281" t="s">
        <v>734</v>
      </c>
      <c r="C281" t="s">
        <v>118</v>
      </c>
      <c r="D281">
        <v>0.01</v>
      </c>
      <c r="E281">
        <v>73.98</v>
      </c>
      <c r="F281">
        <v>12.14</v>
      </c>
      <c r="G281" t="s">
        <v>40</v>
      </c>
      <c r="H281" t="s">
        <v>29</v>
      </c>
      <c r="I281" t="s">
        <v>42</v>
      </c>
      <c r="J281" t="s">
        <v>43</v>
      </c>
      <c r="K281" t="s">
        <v>75</v>
      </c>
      <c r="L281" t="s">
        <v>735</v>
      </c>
      <c r="M281">
        <v>0.67</v>
      </c>
      <c r="N281" t="s">
        <v>34</v>
      </c>
      <c r="O281" t="s">
        <v>61</v>
      </c>
      <c r="P281" t="s">
        <v>68</v>
      </c>
      <c r="Q281" t="s">
        <v>736</v>
      </c>
      <c r="R281">
        <v>98444</v>
      </c>
      <c r="S281" s="1">
        <v>42027</v>
      </c>
      <c r="T281" s="1">
        <v>42029</v>
      </c>
      <c r="U281">
        <v>-29.0656</v>
      </c>
      <c r="V281">
        <v>5</v>
      </c>
      <c r="W281">
        <v>384.22</v>
      </c>
      <c r="X281">
        <v>91296</v>
      </c>
      <c r="Y281">
        <f>cleaneddata[[#This Row],[Unit Price]]-cleaneddata[[#This Row],[Discount]]</f>
        <v>73.97</v>
      </c>
      <c r="Z281" t="str">
        <f>_xlfn.IFS(cleaneddata[[#This Row],[Region]]="Central","Chris",cleaneddata[[#This Row],[Region]]="East","Erin",cleaneddata[[#This Row],[Region]]="South","Sam",cleaneddata[[#This Row],[Region]]="West","William")</f>
        <v>William</v>
      </c>
    </row>
    <row r="282" spans="1:26" x14ac:dyDescent="0.25">
      <c r="A282">
        <v>1692</v>
      </c>
      <c r="B282" t="s">
        <v>737</v>
      </c>
      <c r="C282" t="s">
        <v>72</v>
      </c>
      <c r="D282">
        <v>0</v>
      </c>
      <c r="E282">
        <v>6.84</v>
      </c>
      <c r="F282">
        <v>8.3699999999999992</v>
      </c>
      <c r="G282" t="s">
        <v>40</v>
      </c>
      <c r="H282" t="s">
        <v>41</v>
      </c>
      <c r="I282" t="s">
        <v>50</v>
      </c>
      <c r="J282" t="s">
        <v>570</v>
      </c>
      <c r="K282" t="s">
        <v>44</v>
      </c>
      <c r="L282" t="s">
        <v>738</v>
      </c>
      <c r="M282">
        <v>0.57999999999999996</v>
      </c>
      <c r="N282" t="s">
        <v>34</v>
      </c>
      <c r="O282" t="s">
        <v>54</v>
      </c>
      <c r="P282" t="s">
        <v>539</v>
      </c>
      <c r="Q282" t="s">
        <v>739</v>
      </c>
      <c r="R282">
        <v>67114</v>
      </c>
      <c r="S282" s="1">
        <v>42027</v>
      </c>
      <c r="T282" s="1">
        <v>42028</v>
      </c>
      <c r="U282">
        <v>-123.1816</v>
      </c>
      <c r="V282">
        <v>5</v>
      </c>
      <c r="W282">
        <v>37.89</v>
      </c>
      <c r="X282">
        <v>90189</v>
      </c>
      <c r="Y282">
        <f>cleaneddata[[#This Row],[Unit Price]]-cleaneddata[[#This Row],[Discount]]</f>
        <v>6.84</v>
      </c>
      <c r="Z282" t="str">
        <f>_xlfn.IFS(cleaneddata[[#This Row],[Region]]="Central","Chris",cleaneddata[[#This Row],[Region]]="East","Erin",cleaneddata[[#This Row],[Region]]="South","Sam",cleaneddata[[#This Row],[Region]]="West","William")</f>
        <v>Chris</v>
      </c>
    </row>
    <row r="283" spans="1:26" x14ac:dyDescent="0.25">
      <c r="A283">
        <v>1693</v>
      </c>
      <c r="B283" t="s">
        <v>740</v>
      </c>
      <c r="C283" t="s">
        <v>72</v>
      </c>
      <c r="D283">
        <v>7.0000000000000007E-2</v>
      </c>
      <c r="E283">
        <v>30.98</v>
      </c>
      <c r="F283">
        <v>5.76</v>
      </c>
      <c r="G283" t="s">
        <v>40</v>
      </c>
      <c r="H283" t="s">
        <v>41</v>
      </c>
      <c r="I283" t="s">
        <v>50</v>
      </c>
      <c r="J283" t="s">
        <v>90</v>
      </c>
      <c r="K283" t="s">
        <v>75</v>
      </c>
      <c r="L283" t="s">
        <v>741</v>
      </c>
      <c r="M283">
        <v>0.4</v>
      </c>
      <c r="N283" t="s">
        <v>34</v>
      </c>
      <c r="O283" t="s">
        <v>35</v>
      </c>
      <c r="P283" t="s">
        <v>244</v>
      </c>
      <c r="Q283" t="s">
        <v>742</v>
      </c>
      <c r="R283">
        <v>20190</v>
      </c>
      <c r="S283" s="1">
        <v>42027</v>
      </c>
      <c r="T283" s="1">
        <v>42029</v>
      </c>
      <c r="U283">
        <v>-28.797999999999998</v>
      </c>
      <c r="V283">
        <v>11</v>
      </c>
      <c r="W283">
        <v>343.79</v>
      </c>
      <c r="X283">
        <v>90189</v>
      </c>
      <c r="Y283">
        <f>cleaneddata[[#This Row],[Unit Price]]-cleaneddata[[#This Row],[Discount]]</f>
        <v>30.91</v>
      </c>
      <c r="Z283" t="str">
        <f>_xlfn.IFS(cleaneddata[[#This Row],[Region]]="Central","Chris",cleaneddata[[#This Row],[Region]]="East","Erin",cleaneddata[[#This Row],[Region]]="South","Sam",cleaneddata[[#This Row],[Region]]="West","William")</f>
        <v>Sam</v>
      </c>
    </row>
    <row r="284" spans="1:26" x14ac:dyDescent="0.25">
      <c r="A284">
        <v>604</v>
      </c>
      <c r="B284" t="s">
        <v>743</v>
      </c>
      <c r="C284" t="s">
        <v>27</v>
      </c>
      <c r="D284">
        <v>0.03</v>
      </c>
      <c r="E284">
        <v>1.88</v>
      </c>
      <c r="F284">
        <v>1.49</v>
      </c>
      <c r="G284" t="s">
        <v>40</v>
      </c>
      <c r="H284" t="s">
        <v>73</v>
      </c>
      <c r="I284" t="s">
        <v>50</v>
      </c>
      <c r="J284" t="s">
        <v>74</v>
      </c>
      <c r="K284" t="s">
        <v>75</v>
      </c>
      <c r="L284" t="s">
        <v>615</v>
      </c>
      <c r="M284">
        <v>0.37</v>
      </c>
      <c r="N284" t="s">
        <v>34</v>
      </c>
      <c r="O284" t="s">
        <v>61</v>
      </c>
      <c r="P284" t="s">
        <v>92</v>
      </c>
      <c r="Q284" t="s">
        <v>102</v>
      </c>
      <c r="R284">
        <v>90045</v>
      </c>
      <c r="S284" s="1">
        <v>42028</v>
      </c>
      <c r="T284" s="1">
        <v>42029</v>
      </c>
      <c r="U284">
        <v>-15.099500000000001</v>
      </c>
      <c r="V284">
        <v>52</v>
      </c>
      <c r="W284">
        <v>102.32</v>
      </c>
      <c r="X284">
        <v>34882</v>
      </c>
      <c r="Y284">
        <f>cleaneddata[[#This Row],[Unit Price]]-cleaneddata[[#This Row],[Discount]]</f>
        <v>1.8499999999999999</v>
      </c>
      <c r="Z284" t="str">
        <f>_xlfn.IFS(cleaneddata[[#This Row],[Region]]="Central","Chris",cleaneddata[[#This Row],[Region]]="East","Erin",cleaneddata[[#This Row],[Region]]="South","Sam",cleaneddata[[#This Row],[Region]]="West","William")</f>
        <v>William</v>
      </c>
    </row>
    <row r="285" spans="1:26" x14ac:dyDescent="0.25">
      <c r="A285">
        <v>830</v>
      </c>
      <c r="B285" t="s">
        <v>744</v>
      </c>
      <c r="C285" t="s">
        <v>39</v>
      </c>
      <c r="D285">
        <v>0.01</v>
      </c>
      <c r="E285">
        <v>14.42</v>
      </c>
      <c r="F285">
        <v>6.75</v>
      </c>
      <c r="G285" t="s">
        <v>40</v>
      </c>
      <c r="H285" t="s">
        <v>96</v>
      </c>
      <c r="I285" t="s">
        <v>50</v>
      </c>
      <c r="J285" t="s">
        <v>97</v>
      </c>
      <c r="K285" t="s">
        <v>146</v>
      </c>
      <c r="L285" t="s">
        <v>411</v>
      </c>
      <c r="M285">
        <v>0.52</v>
      </c>
      <c r="N285" t="s">
        <v>34</v>
      </c>
      <c r="O285" t="s">
        <v>61</v>
      </c>
      <c r="P285" t="s">
        <v>62</v>
      </c>
      <c r="Q285" t="s">
        <v>745</v>
      </c>
      <c r="R285">
        <v>80033</v>
      </c>
      <c r="S285" s="1">
        <v>42028</v>
      </c>
      <c r="T285" s="1">
        <v>42028</v>
      </c>
      <c r="U285">
        <v>-13.826000000000001</v>
      </c>
      <c r="V285">
        <v>6</v>
      </c>
      <c r="W285">
        <v>89.91</v>
      </c>
      <c r="X285">
        <v>90270</v>
      </c>
      <c r="Y285">
        <f>cleaneddata[[#This Row],[Unit Price]]-cleaneddata[[#This Row],[Discount]]</f>
        <v>14.41</v>
      </c>
      <c r="Z285" t="str">
        <f>_xlfn.IFS(cleaneddata[[#This Row],[Region]]="Central","Chris",cleaneddata[[#This Row],[Region]]="East","Erin",cleaneddata[[#This Row],[Region]]="South","Sam",cleaneddata[[#This Row],[Region]]="West","William")</f>
        <v>William</v>
      </c>
    </row>
    <row r="286" spans="1:26" x14ac:dyDescent="0.25">
      <c r="A286">
        <v>997</v>
      </c>
      <c r="B286" t="s">
        <v>746</v>
      </c>
      <c r="C286" t="s">
        <v>49</v>
      </c>
      <c r="D286">
        <v>0.08</v>
      </c>
      <c r="E286">
        <v>67.84</v>
      </c>
      <c r="F286">
        <v>0.99</v>
      </c>
      <c r="G286" t="s">
        <v>40</v>
      </c>
      <c r="H286" t="s">
        <v>29</v>
      </c>
      <c r="I286" t="s">
        <v>50</v>
      </c>
      <c r="J286" t="s">
        <v>97</v>
      </c>
      <c r="K286" t="s">
        <v>75</v>
      </c>
      <c r="L286" t="s">
        <v>747</v>
      </c>
      <c r="M286">
        <v>0.57999999999999996</v>
      </c>
      <c r="N286" t="s">
        <v>34</v>
      </c>
      <c r="O286" t="s">
        <v>113</v>
      </c>
      <c r="P286" t="s">
        <v>399</v>
      </c>
      <c r="Q286" t="s">
        <v>400</v>
      </c>
      <c r="R286">
        <v>7002</v>
      </c>
      <c r="S286" s="1">
        <v>42028</v>
      </c>
      <c r="T286" s="1">
        <v>42033</v>
      </c>
      <c r="U286">
        <v>-23.634399999999999</v>
      </c>
      <c r="V286">
        <v>1</v>
      </c>
      <c r="W286">
        <v>63.66</v>
      </c>
      <c r="X286">
        <v>89431</v>
      </c>
      <c r="Y286">
        <f>cleaneddata[[#This Row],[Unit Price]]-cleaneddata[[#This Row],[Discount]]</f>
        <v>67.760000000000005</v>
      </c>
      <c r="Z286" t="str">
        <f>_xlfn.IFS(cleaneddata[[#This Row],[Region]]="Central","Chris",cleaneddata[[#This Row],[Region]]="East","Erin",cleaneddata[[#This Row],[Region]]="South","Sam",cleaneddata[[#This Row],[Region]]="West","William")</f>
        <v>Erin</v>
      </c>
    </row>
    <row r="287" spans="1:26" x14ac:dyDescent="0.25">
      <c r="A287">
        <v>1281</v>
      </c>
      <c r="B287" t="s">
        <v>748</v>
      </c>
      <c r="C287" t="s">
        <v>49</v>
      </c>
      <c r="D287">
        <v>0.03</v>
      </c>
      <c r="E287">
        <v>199.99</v>
      </c>
      <c r="F287">
        <v>24.49</v>
      </c>
      <c r="G287" t="s">
        <v>89</v>
      </c>
      <c r="H287" t="s">
        <v>29</v>
      </c>
      <c r="I287" t="s">
        <v>42</v>
      </c>
      <c r="J287" t="s">
        <v>65</v>
      </c>
      <c r="K287" t="s">
        <v>66</v>
      </c>
      <c r="L287" t="s">
        <v>749</v>
      </c>
      <c r="M287">
        <v>0.46</v>
      </c>
      <c r="N287" t="s">
        <v>34</v>
      </c>
      <c r="O287" t="s">
        <v>54</v>
      </c>
      <c r="P287" t="s">
        <v>55</v>
      </c>
      <c r="Q287" t="s">
        <v>750</v>
      </c>
      <c r="R287">
        <v>47591</v>
      </c>
      <c r="S287" s="1">
        <v>42028</v>
      </c>
      <c r="T287" s="1">
        <v>42030</v>
      </c>
      <c r="U287">
        <v>727.73609999999996</v>
      </c>
      <c r="V287">
        <v>5</v>
      </c>
      <c r="W287">
        <v>1054.69</v>
      </c>
      <c r="X287">
        <v>89112</v>
      </c>
      <c r="Y287">
        <f>cleaneddata[[#This Row],[Unit Price]]-cleaneddata[[#This Row],[Discount]]</f>
        <v>199.96</v>
      </c>
      <c r="Z287" t="str">
        <f>_xlfn.IFS(cleaneddata[[#This Row],[Region]]="Central","Chris",cleaneddata[[#This Row],[Region]]="East","Erin",cleaneddata[[#This Row],[Region]]="South","Sam",cleaneddata[[#This Row],[Region]]="West","William")</f>
        <v>Chris</v>
      </c>
    </row>
    <row r="288" spans="1:26" x14ac:dyDescent="0.25">
      <c r="A288">
        <v>1282</v>
      </c>
      <c r="B288" t="s">
        <v>751</v>
      </c>
      <c r="C288" t="s">
        <v>49</v>
      </c>
      <c r="D288">
        <v>0.03</v>
      </c>
      <c r="E288">
        <v>199.99</v>
      </c>
      <c r="F288">
        <v>24.49</v>
      </c>
      <c r="G288" t="s">
        <v>89</v>
      </c>
      <c r="H288" t="s">
        <v>29</v>
      </c>
      <c r="I288" t="s">
        <v>42</v>
      </c>
      <c r="J288" t="s">
        <v>65</v>
      </c>
      <c r="K288" t="s">
        <v>66</v>
      </c>
      <c r="L288" t="s">
        <v>749</v>
      </c>
      <c r="M288">
        <v>0.46</v>
      </c>
      <c r="N288" t="s">
        <v>34</v>
      </c>
      <c r="O288" t="s">
        <v>113</v>
      </c>
      <c r="P288" t="s">
        <v>322</v>
      </c>
      <c r="Q288" t="s">
        <v>323</v>
      </c>
      <c r="R288">
        <v>19134</v>
      </c>
      <c r="S288" s="1">
        <v>42028</v>
      </c>
      <c r="T288" s="1">
        <v>42030</v>
      </c>
      <c r="U288">
        <v>393.42</v>
      </c>
      <c r="V288">
        <v>21</v>
      </c>
      <c r="W288">
        <v>4429.6899999999996</v>
      </c>
      <c r="X288">
        <v>29319</v>
      </c>
      <c r="Y288">
        <f>cleaneddata[[#This Row],[Unit Price]]-cleaneddata[[#This Row],[Discount]]</f>
        <v>199.96</v>
      </c>
      <c r="Z288" t="str">
        <f>_xlfn.IFS(cleaneddata[[#This Row],[Region]]="Central","Chris",cleaneddata[[#This Row],[Region]]="East","Erin",cleaneddata[[#This Row],[Region]]="South","Sam",cleaneddata[[#This Row],[Region]]="West","William")</f>
        <v>Erin</v>
      </c>
    </row>
    <row r="289" spans="1:26" x14ac:dyDescent="0.25">
      <c r="A289">
        <v>1690</v>
      </c>
      <c r="B289" t="s">
        <v>752</v>
      </c>
      <c r="C289" t="s">
        <v>49</v>
      </c>
      <c r="D289">
        <v>0.05</v>
      </c>
      <c r="E289">
        <v>115.99</v>
      </c>
      <c r="F289">
        <v>5.26</v>
      </c>
      <c r="G289" t="s">
        <v>40</v>
      </c>
      <c r="H289" t="s">
        <v>96</v>
      </c>
      <c r="I289" t="s">
        <v>42</v>
      </c>
      <c r="J289" t="s">
        <v>137</v>
      </c>
      <c r="K289" t="s">
        <v>75</v>
      </c>
      <c r="L289" t="s">
        <v>753</v>
      </c>
      <c r="M289">
        <v>0.56999999999999995</v>
      </c>
      <c r="N289" t="s">
        <v>34</v>
      </c>
      <c r="O289" t="s">
        <v>113</v>
      </c>
      <c r="P289" t="s">
        <v>322</v>
      </c>
      <c r="Q289" t="s">
        <v>754</v>
      </c>
      <c r="R289">
        <v>17112</v>
      </c>
      <c r="S289" s="1">
        <v>42028</v>
      </c>
      <c r="T289" s="1">
        <v>42032</v>
      </c>
      <c r="U289">
        <v>616.53570000000002</v>
      </c>
      <c r="V289">
        <v>9</v>
      </c>
      <c r="W289">
        <v>893.53</v>
      </c>
      <c r="X289">
        <v>91076</v>
      </c>
      <c r="Y289">
        <f>cleaneddata[[#This Row],[Unit Price]]-cleaneddata[[#This Row],[Discount]]</f>
        <v>115.94</v>
      </c>
      <c r="Z289" t="str">
        <f>_xlfn.IFS(cleaneddata[[#This Row],[Region]]="Central","Chris",cleaneddata[[#This Row],[Region]]="East","Erin",cleaneddata[[#This Row],[Region]]="South","Sam",cleaneddata[[#This Row],[Region]]="West","William")</f>
        <v>Erin</v>
      </c>
    </row>
    <row r="290" spans="1:26" x14ac:dyDescent="0.25">
      <c r="A290">
        <v>2613</v>
      </c>
      <c r="B290" t="s">
        <v>755</v>
      </c>
      <c r="C290" t="s">
        <v>49</v>
      </c>
      <c r="D290">
        <v>0.02</v>
      </c>
      <c r="E290">
        <v>50.98</v>
      </c>
      <c r="F290">
        <v>13.66</v>
      </c>
      <c r="G290" t="s">
        <v>89</v>
      </c>
      <c r="H290" t="s">
        <v>96</v>
      </c>
      <c r="I290" t="s">
        <v>50</v>
      </c>
      <c r="J290" t="s">
        <v>97</v>
      </c>
      <c r="K290" t="s">
        <v>75</v>
      </c>
      <c r="L290" t="s">
        <v>756</v>
      </c>
      <c r="M290">
        <v>0.57999999999999996</v>
      </c>
      <c r="N290" t="s">
        <v>34</v>
      </c>
      <c r="O290" t="s">
        <v>113</v>
      </c>
      <c r="P290" t="s">
        <v>399</v>
      </c>
      <c r="Q290" t="s">
        <v>757</v>
      </c>
      <c r="R290">
        <v>8863</v>
      </c>
      <c r="S290" s="1">
        <v>42028</v>
      </c>
      <c r="T290" s="1">
        <v>42028</v>
      </c>
      <c r="U290">
        <v>-25.76</v>
      </c>
      <c r="V290">
        <v>1</v>
      </c>
      <c r="W290">
        <v>68.45</v>
      </c>
      <c r="X290">
        <v>86119</v>
      </c>
      <c r="Y290">
        <f>cleaneddata[[#This Row],[Unit Price]]-cleaneddata[[#This Row],[Discount]]</f>
        <v>50.959999999999994</v>
      </c>
      <c r="Z290" t="str">
        <f>_xlfn.IFS(cleaneddata[[#This Row],[Region]]="Central","Chris",cleaneddata[[#This Row],[Region]]="East","Erin",cleaneddata[[#This Row],[Region]]="South","Sam",cleaneddata[[#This Row],[Region]]="West","William")</f>
        <v>Erin</v>
      </c>
    </row>
    <row r="291" spans="1:26" x14ac:dyDescent="0.25">
      <c r="A291">
        <v>3089</v>
      </c>
      <c r="B291" t="s">
        <v>758</v>
      </c>
      <c r="C291" t="s">
        <v>49</v>
      </c>
      <c r="D291">
        <v>7.0000000000000007E-2</v>
      </c>
      <c r="E291">
        <v>49.43</v>
      </c>
      <c r="F291">
        <v>19.989999999999998</v>
      </c>
      <c r="G291" t="s">
        <v>40</v>
      </c>
      <c r="H291" t="s">
        <v>96</v>
      </c>
      <c r="I291" t="s">
        <v>50</v>
      </c>
      <c r="J291" t="s">
        <v>97</v>
      </c>
      <c r="K291" t="s">
        <v>75</v>
      </c>
      <c r="L291" t="s">
        <v>759</v>
      </c>
      <c r="M291">
        <v>0.56999999999999995</v>
      </c>
      <c r="N291" t="s">
        <v>34</v>
      </c>
      <c r="O291" t="s">
        <v>54</v>
      </c>
      <c r="P291" t="s">
        <v>539</v>
      </c>
      <c r="Q291" t="s">
        <v>760</v>
      </c>
      <c r="R291">
        <v>66209</v>
      </c>
      <c r="S291" s="1">
        <v>42028</v>
      </c>
      <c r="T291" s="1">
        <v>42033</v>
      </c>
      <c r="U291">
        <v>-122.77</v>
      </c>
      <c r="V291">
        <v>6</v>
      </c>
      <c r="W291">
        <v>281.82</v>
      </c>
      <c r="X291">
        <v>91219</v>
      </c>
      <c r="Y291">
        <f>cleaneddata[[#This Row],[Unit Price]]-cleaneddata[[#This Row],[Discount]]</f>
        <v>49.36</v>
      </c>
      <c r="Z291" t="str">
        <f>_xlfn.IFS(cleaneddata[[#This Row],[Region]]="Central","Chris",cleaneddata[[#This Row],[Region]]="East","Erin",cleaneddata[[#This Row],[Region]]="South","Sam",cleaneddata[[#This Row],[Region]]="West","William")</f>
        <v>Chris</v>
      </c>
    </row>
    <row r="292" spans="1:26" x14ac:dyDescent="0.25">
      <c r="A292">
        <v>2283</v>
      </c>
      <c r="B292" t="s">
        <v>761</v>
      </c>
      <c r="C292" t="s">
        <v>118</v>
      </c>
      <c r="D292">
        <v>0.01</v>
      </c>
      <c r="E292">
        <v>11.7</v>
      </c>
      <c r="F292">
        <v>6.96</v>
      </c>
      <c r="G292" t="s">
        <v>40</v>
      </c>
      <c r="H292" t="s">
        <v>73</v>
      </c>
      <c r="I292" t="s">
        <v>50</v>
      </c>
      <c r="J292" t="s">
        <v>97</v>
      </c>
      <c r="K292" t="s">
        <v>146</v>
      </c>
      <c r="L292" t="s">
        <v>762</v>
      </c>
      <c r="M292">
        <v>0.5</v>
      </c>
      <c r="N292" t="s">
        <v>34</v>
      </c>
      <c r="O292" t="s">
        <v>54</v>
      </c>
      <c r="P292" t="s">
        <v>359</v>
      </c>
      <c r="Q292" t="s">
        <v>763</v>
      </c>
      <c r="R292">
        <v>53132</v>
      </c>
      <c r="S292" s="1">
        <v>42028</v>
      </c>
      <c r="T292" s="1">
        <v>42030</v>
      </c>
      <c r="U292">
        <v>-28.954000000000001</v>
      </c>
      <c r="V292">
        <v>6</v>
      </c>
      <c r="W292">
        <v>76.87</v>
      </c>
      <c r="X292">
        <v>85947</v>
      </c>
      <c r="Y292">
        <f>cleaneddata[[#This Row],[Unit Price]]-cleaneddata[[#This Row],[Discount]]</f>
        <v>11.69</v>
      </c>
      <c r="Z292" t="str">
        <f>_xlfn.IFS(cleaneddata[[#This Row],[Region]]="Central","Chris",cleaneddata[[#This Row],[Region]]="East","Erin",cleaneddata[[#This Row],[Region]]="South","Sam",cleaneddata[[#This Row],[Region]]="West","William")</f>
        <v>Chris</v>
      </c>
    </row>
    <row r="293" spans="1:26" x14ac:dyDescent="0.25">
      <c r="A293">
        <v>275</v>
      </c>
      <c r="B293" t="s">
        <v>764</v>
      </c>
      <c r="C293" t="s">
        <v>72</v>
      </c>
      <c r="D293">
        <v>0.09</v>
      </c>
      <c r="E293">
        <v>15.28</v>
      </c>
      <c r="F293">
        <v>10.91</v>
      </c>
      <c r="G293" t="s">
        <v>40</v>
      </c>
      <c r="H293" t="s">
        <v>96</v>
      </c>
      <c r="I293" t="s">
        <v>50</v>
      </c>
      <c r="J293" t="s">
        <v>74</v>
      </c>
      <c r="K293" t="s">
        <v>75</v>
      </c>
      <c r="L293" t="s">
        <v>765</v>
      </c>
      <c r="M293">
        <v>0.36</v>
      </c>
      <c r="N293" t="s">
        <v>34</v>
      </c>
      <c r="O293" t="s">
        <v>113</v>
      </c>
      <c r="P293" t="s">
        <v>250</v>
      </c>
      <c r="Q293" t="s">
        <v>766</v>
      </c>
      <c r="R293">
        <v>6824</v>
      </c>
      <c r="S293" s="1">
        <v>42028</v>
      </c>
      <c r="T293" s="1">
        <v>42029</v>
      </c>
      <c r="U293">
        <v>-51.75</v>
      </c>
      <c r="V293">
        <v>4</v>
      </c>
      <c r="W293">
        <v>61.52</v>
      </c>
      <c r="X293">
        <v>89292</v>
      </c>
      <c r="Y293">
        <f>cleaneddata[[#This Row],[Unit Price]]-cleaneddata[[#This Row],[Discount]]</f>
        <v>15.19</v>
      </c>
      <c r="Z293" t="str">
        <f>_xlfn.IFS(cleaneddata[[#This Row],[Region]]="Central","Chris",cleaneddata[[#This Row],[Region]]="East","Erin",cleaneddata[[#This Row],[Region]]="South","Sam",cleaneddata[[#This Row],[Region]]="West","William")</f>
        <v>Erin</v>
      </c>
    </row>
    <row r="294" spans="1:26" x14ac:dyDescent="0.25">
      <c r="A294">
        <v>1653</v>
      </c>
      <c r="B294" t="s">
        <v>767</v>
      </c>
      <c r="C294" t="s">
        <v>72</v>
      </c>
      <c r="D294">
        <v>0</v>
      </c>
      <c r="E294">
        <v>101.41</v>
      </c>
      <c r="F294">
        <v>35</v>
      </c>
      <c r="G294" t="s">
        <v>89</v>
      </c>
      <c r="H294" t="s">
        <v>96</v>
      </c>
      <c r="I294" t="s">
        <v>50</v>
      </c>
      <c r="J294" t="s">
        <v>80</v>
      </c>
      <c r="K294" t="s">
        <v>66</v>
      </c>
      <c r="L294" t="s">
        <v>768</v>
      </c>
      <c r="M294">
        <v>0.82</v>
      </c>
      <c r="N294" t="s">
        <v>34</v>
      </c>
      <c r="O294" t="s">
        <v>61</v>
      </c>
      <c r="P294" t="s">
        <v>92</v>
      </c>
      <c r="Q294" t="s">
        <v>769</v>
      </c>
      <c r="R294">
        <v>91360</v>
      </c>
      <c r="S294" s="1">
        <v>42028</v>
      </c>
      <c r="T294" s="1">
        <v>42029</v>
      </c>
      <c r="U294">
        <v>-457.73</v>
      </c>
      <c r="V294">
        <v>10</v>
      </c>
      <c r="W294">
        <v>1104.32</v>
      </c>
      <c r="X294">
        <v>89885</v>
      </c>
      <c r="Y294">
        <f>cleaneddata[[#This Row],[Unit Price]]-cleaneddata[[#This Row],[Discount]]</f>
        <v>101.41</v>
      </c>
      <c r="Z294" t="str">
        <f>_xlfn.IFS(cleaneddata[[#This Row],[Region]]="Central","Chris",cleaneddata[[#This Row],[Region]]="East","Erin",cleaneddata[[#This Row],[Region]]="South","Sam",cleaneddata[[#This Row],[Region]]="West","William")</f>
        <v>William</v>
      </c>
    </row>
    <row r="295" spans="1:26" x14ac:dyDescent="0.25">
      <c r="A295">
        <v>1653</v>
      </c>
      <c r="B295" t="s">
        <v>767</v>
      </c>
      <c r="C295" t="s">
        <v>72</v>
      </c>
      <c r="D295">
        <v>0.1</v>
      </c>
      <c r="E295">
        <v>95.99</v>
      </c>
      <c r="F295">
        <v>4.9000000000000004</v>
      </c>
      <c r="G295" t="s">
        <v>40</v>
      </c>
      <c r="H295" t="s">
        <v>96</v>
      </c>
      <c r="I295" t="s">
        <v>42</v>
      </c>
      <c r="J295" t="s">
        <v>137</v>
      </c>
      <c r="K295" t="s">
        <v>75</v>
      </c>
      <c r="L295" t="s">
        <v>770</v>
      </c>
      <c r="M295">
        <v>0.56000000000000005</v>
      </c>
      <c r="N295" t="s">
        <v>34</v>
      </c>
      <c r="O295" t="s">
        <v>61</v>
      </c>
      <c r="P295" t="s">
        <v>92</v>
      </c>
      <c r="Q295" t="s">
        <v>769</v>
      </c>
      <c r="R295">
        <v>91360</v>
      </c>
      <c r="S295" s="1">
        <v>42028</v>
      </c>
      <c r="T295" s="1">
        <v>42029</v>
      </c>
      <c r="U295">
        <v>-268.66399999999999</v>
      </c>
      <c r="V295">
        <v>2</v>
      </c>
      <c r="W295">
        <v>149.80000000000001</v>
      </c>
      <c r="X295">
        <v>89885</v>
      </c>
      <c r="Y295">
        <f>cleaneddata[[#This Row],[Unit Price]]-cleaneddata[[#This Row],[Discount]]</f>
        <v>95.89</v>
      </c>
      <c r="Z295" t="str">
        <f>_xlfn.IFS(cleaneddata[[#This Row],[Region]]="Central","Chris",cleaneddata[[#This Row],[Region]]="East","Erin",cleaneddata[[#This Row],[Region]]="South","Sam",cleaneddata[[#This Row],[Region]]="West","William")</f>
        <v>William</v>
      </c>
    </row>
    <row r="296" spans="1:26" x14ac:dyDescent="0.25">
      <c r="A296">
        <v>1389</v>
      </c>
      <c r="B296" t="s">
        <v>771</v>
      </c>
      <c r="C296" t="s">
        <v>27</v>
      </c>
      <c r="D296">
        <v>0.06</v>
      </c>
      <c r="E296">
        <v>1.74</v>
      </c>
      <c r="F296">
        <v>4.08</v>
      </c>
      <c r="G296" t="s">
        <v>40</v>
      </c>
      <c r="H296" t="s">
        <v>96</v>
      </c>
      <c r="I296" t="s">
        <v>30</v>
      </c>
      <c r="J296" t="s">
        <v>128</v>
      </c>
      <c r="K296" t="s">
        <v>44</v>
      </c>
      <c r="L296" t="s">
        <v>772</v>
      </c>
      <c r="M296">
        <v>0.53</v>
      </c>
      <c r="N296" t="s">
        <v>34</v>
      </c>
      <c r="O296" t="s">
        <v>61</v>
      </c>
      <c r="P296" t="s">
        <v>92</v>
      </c>
      <c r="Q296" t="s">
        <v>773</v>
      </c>
      <c r="R296">
        <v>94025</v>
      </c>
      <c r="S296" s="1">
        <v>42029</v>
      </c>
      <c r="T296" s="1">
        <v>42030</v>
      </c>
      <c r="U296">
        <v>-11.0732</v>
      </c>
      <c r="V296">
        <v>1</v>
      </c>
      <c r="W296">
        <v>2.77</v>
      </c>
      <c r="X296">
        <v>88726</v>
      </c>
      <c r="Y296">
        <f>cleaneddata[[#This Row],[Unit Price]]-cleaneddata[[#This Row],[Discount]]</f>
        <v>1.68</v>
      </c>
      <c r="Z296" t="str">
        <f>_xlfn.IFS(cleaneddata[[#This Row],[Region]]="Central","Chris",cleaneddata[[#This Row],[Region]]="East","Erin",cleaneddata[[#This Row],[Region]]="South","Sam",cleaneddata[[#This Row],[Region]]="West","William")</f>
        <v>William</v>
      </c>
    </row>
    <row r="297" spans="1:26" x14ac:dyDescent="0.25">
      <c r="A297">
        <v>156</v>
      </c>
      <c r="B297" t="s">
        <v>774</v>
      </c>
      <c r="C297" t="s">
        <v>39</v>
      </c>
      <c r="D297">
        <v>0.03</v>
      </c>
      <c r="E297">
        <v>10.89</v>
      </c>
      <c r="F297">
        <v>4.5</v>
      </c>
      <c r="G297" t="s">
        <v>40</v>
      </c>
      <c r="H297" t="s">
        <v>96</v>
      </c>
      <c r="I297" t="s">
        <v>50</v>
      </c>
      <c r="J297" t="s">
        <v>97</v>
      </c>
      <c r="K297" t="s">
        <v>75</v>
      </c>
      <c r="L297" t="s">
        <v>775</v>
      </c>
      <c r="M297">
        <v>0.59</v>
      </c>
      <c r="N297" t="s">
        <v>34</v>
      </c>
      <c r="O297" t="s">
        <v>61</v>
      </c>
      <c r="P297" t="s">
        <v>62</v>
      </c>
      <c r="Q297" t="s">
        <v>63</v>
      </c>
      <c r="R297">
        <v>80525</v>
      </c>
      <c r="S297" s="1">
        <v>42029</v>
      </c>
      <c r="T297" s="1">
        <v>42030</v>
      </c>
      <c r="U297">
        <v>-18.64</v>
      </c>
      <c r="V297">
        <v>3</v>
      </c>
      <c r="W297">
        <v>33.82</v>
      </c>
      <c r="X297">
        <v>87672</v>
      </c>
      <c r="Y297">
        <f>cleaneddata[[#This Row],[Unit Price]]-cleaneddata[[#This Row],[Discount]]</f>
        <v>10.860000000000001</v>
      </c>
      <c r="Z297" t="str">
        <f>_xlfn.IFS(cleaneddata[[#This Row],[Region]]="Central","Chris",cleaneddata[[#This Row],[Region]]="East","Erin",cleaneddata[[#This Row],[Region]]="South","Sam",cleaneddata[[#This Row],[Region]]="West","William")</f>
        <v>William</v>
      </c>
    </row>
    <row r="298" spans="1:26" x14ac:dyDescent="0.25">
      <c r="A298">
        <v>1997</v>
      </c>
      <c r="B298" t="s">
        <v>776</v>
      </c>
      <c r="C298" t="s">
        <v>72</v>
      </c>
      <c r="D298">
        <v>0.1</v>
      </c>
      <c r="E298">
        <v>125.99</v>
      </c>
      <c r="F298">
        <v>8.99</v>
      </c>
      <c r="G298" t="s">
        <v>40</v>
      </c>
      <c r="H298" t="s">
        <v>41</v>
      </c>
      <c r="I298" t="s">
        <v>42</v>
      </c>
      <c r="J298" t="s">
        <v>137</v>
      </c>
      <c r="K298" t="s">
        <v>75</v>
      </c>
      <c r="L298" t="s">
        <v>777</v>
      </c>
      <c r="M298">
        <v>0.56999999999999995</v>
      </c>
      <c r="N298" t="s">
        <v>34</v>
      </c>
      <c r="O298" t="s">
        <v>35</v>
      </c>
      <c r="P298" t="s">
        <v>273</v>
      </c>
      <c r="Q298" t="s">
        <v>274</v>
      </c>
      <c r="R298">
        <v>29915</v>
      </c>
      <c r="S298" s="1">
        <v>42029</v>
      </c>
      <c r="T298" s="1">
        <v>42032</v>
      </c>
      <c r="U298">
        <v>17.652000000000001</v>
      </c>
      <c r="V298">
        <v>4</v>
      </c>
      <c r="W298">
        <v>408.66</v>
      </c>
      <c r="X298">
        <v>90333</v>
      </c>
      <c r="Y298">
        <f>cleaneddata[[#This Row],[Unit Price]]-cleaneddata[[#This Row],[Discount]]</f>
        <v>125.89</v>
      </c>
      <c r="Z298" t="str">
        <f>_xlfn.IFS(cleaneddata[[#This Row],[Region]]="Central","Chris",cleaneddata[[#This Row],[Region]]="East","Erin",cleaneddata[[#This Row],[Region]]="South","Sam",cleaneddata[[#This Row],[Region]]="West","William")</f>
        <v>Sam</v>
      </c>
    </row>
    <row r="299" spans="1:26" x14ac:dyDescent="0.25">
      <c r="A299">
        <v>1360</v>
      </c>
      <c r="B299" t="s">
        <v>778</v>
      </c>
      <c r="C299" t="s">
        <v>39</v>
      </c>
      <c r="D299">
        <v>0.03</v>
      </c>
      <c r="E299">
        <v>14.34</v>
      </c>
      <c r="F299">
        <v>5</v>
      </c>
      <c r="G299" t="s">
        <v>40</v>
      </c>
      <c r="H299" t="s">
        <v>41</v>
      </c>
      <c r="I299" t="s">
        <v>30</v>
      </c>
      <c r="J299" t="s">
        <v>128</v>
      </c>
      <c r="K299" t="s">
        <v>44</v>
      </c>
      <c r="L299" t="s">
        <v>779</v>
      </c>
      <c r="M299">
        <v>0.49</v>
      </c>
      <c r="N299" t="s">
        <v>34</v>
      </c>
      <c r="O299" t="s">
        <v>54</v>
      </c>
      <c r="P299" t="s">
        <v>215</v>
      </c>
      <c r="Q299" t="s">
        <v>780</v>
      </c>
      <c r="R299">
        <v>52761</v>
      </c>
      <c r="S299" s="1">
        <v>42030</v>
      </c>
      <c r="T299" s="1">
        <v>42031</v>
      </c>
      <c r="U299">
        <v>82.310100000000006</v>
      </c>
      <c r="V299">
        <v>8</v>
      </c>
      <c r="W299">
        <v>119.29</v>
      </c>
      <c r="X299">
        <v>89595</v>
      </c>
      <c r="Y299">
        <f>cleaneddata[[#This Row],[Unit Price]]-cleaneddata[[#This Row],[Discount]]</f>
        <v>14.31</v>
      </c>
      <c r="Z299" t="str">
        <f>_xlfn.IFS(cleaneddata[[#This Row],[Region]]="Central","Chris",cleaneddata[[#This Row],[Region]]="East","Erin",cleaneddata[[#This Row],[Region]]="South","Sam",cleaneddata[[#This Row],[Region]]="West","William")</f>
        <v>Chris</v>
      </c>
    </row>
    <row r="300" spans="1:26" x14ac:dyDescent="0.25">
      <c r="A300">
        <v>1361</v>
      </c>
      <c r="B300" t="s">
        <v>781</v>
      </c>
      <c r="C300" t="s">
        <v>39</v>
      </c>
      <c r="D300">
        <v>0.01</v>
      </c>
      <c r="E300">
        <v>2.89</v>
      </c>
      <c r="F300">
        <v>0.5</v>
      </c>
      <c r="G300" t="s">
        <v>40</v>
      </c>
      <c r="H300" t="s">
        <v>41</v>
      </c>
      <c r="I300" t="s">
        <v>50</v>
      </c>
      <c r="J300" t="s">
        <v>154</v>
      </c>
      <c r="K300" t="s">
        <v>75</v>
      </c>
      <c r="L300" t="s">
        <v>731</v>
      </c>
      <c r="M300">
        <v>0.38</v>
      </c>
      <c r="N300" t="s">
        <v>34</v>
      </c>
      <c r="O300" t="s">
        <v>54</v>
      </c>
      <c r="P300" t="s">
        <v>291</v>
      </c>
      <c r="Q300" t="s">
        <v>782</v>
      </c>
      <c r="R300">
        <v>48101</v>
      </c>
      <c r="S300" s="1">
        <v>42030</v>
      </c>
      <c r="T300" s="1">
        <v>42032</v>
      </c>
      <c r="U300">
        <v>1.2236</v>
      </c>
      <c r="V300">
        <v>1</v>
      </c>
      <c r="W300">
        <v>3.08</v>
      </c>
      <c r="X300">
        <v>89595</v>
      </c>
      <c r="Y300">
        <f>cleaneddata[[#This Row],[Unit Price]]-cleaneddata[[#This Row],[Discount]]</f>
        <v>2.8800000000000003</v>
      </c>
      <c r="Z300" t="str">
        <f>_xlfn.IFS(cleaneddata[[#This Row],[Region]]="Central","Chris",cleaneddata[[#This Row],[Region]]="East","Erin",cleaneddata[[#This Row],[Region]]="South","Sam",cleaneddata[[#This Row],[Region]]="West","William")</f>
        <v>Chris</v>
      </c>
    </row>
    <row r="301" spans="1:26" x14ac:dyDescent="0.25">
      <c r="A301">
        <v>3154</v>
      </c>
      <c r="B301" t="s">
        <v>783</v>
      </c>
      <c r="C301" t="s">
        <v>39</v>
      </c>
      <c r="D301">
        <v>0.08</v>
      </c>
      <c r="E301">
        <v>150.97999999999999</v>
      </c>
      <c r="F301">
        <v>13.99</v>
      </c>
      <c r="G301" t="s">
        <v>89</v>
      </c>
      <c r="H301" t="s">
        <v>96</v>
      </c>
      <c r="I301" t="s">
        <v>42</v>
      </c>
      <c r="J301" t="s">
        <v>58</v>
      </c>
      <c r="K301" t="s">
        <v>146</v>
      </c>
      <c r="L301" t="s">
        <v>784</v>
      </c>
      <c r="M301">
        <v>0.38</v>
      </c>
      <c r="N301" t="s">
        <v>34</v>
      </c>
      <c r="O301" t="s">
        <v>35</v>
      </c>
      <c r="P301" t="s">
        <v>125</v>
      </c>
      <c r="Q301" t="s">
        <v>785</v>
      </c>
      <c r="R301">
        <v>33710</v>
      </c>
      <c r="S301" s="1">
        <v>42030</v>
      </c>
      <c r="T301" s="1">
        <v>42031</v>
      </c>
      <c r="U301">
        <v>-3.948</v>
      </c>
      <c r="V301">
        <v>8</v>
      </c>
      <c r="W301">
        <v>1183.82</v>
      </c>
      <c r="X301">
        <v>86899</v>
      </c>
      <c r="Y301">
        <f>cleaneddata[[#This Row],[Unit Price]]-cleaneddata[[#This Row],[Discount]]</f>
        <v>150.89999999999998</v>
      </c>
      <c r="Z301" t="str">
        <f>_xlfn.IFS(cleaneddata[[#This Row],[Region]]="Central","Chris",cleaneddata[[#This Row],[Region]]="East","Erin",cleaneddata[[#This Row],[Region]]="South","Sam",cleaneddata[[#This Row],[Region]]="West","William")</f>
        <v>Sam</v>
      </c>
    </row>
    <row r="302" spans="1:26" x14ac:dyDescent="0.25">
      <c r="A302">
        <v>3155</v>
      </c>
      <c r="B302" t="s">
        <v>644</v>
      </c>
      <c r="C302" t="s">
        <v>39</v>
      </c>
      <c r="D302">
        <v>0.03</v>
      </c>
      <c r="E302">
        <v>25.98</v>
      </c>
      <c r="F302">
        <v>14.36</v>
      </c>
      <c r="G302" t="s">
        <v>28</v>
      </c>
      <c r="H302" t="s">
        <v>96</v>
      </c>
      <c r="I302" t="s">
        <v>30</v>
      </c>
      <c r="J302" t="s">
        <v>111</v>
      </c>
      <c r="K302" t="s">
        <v>59</v>
      </c>
      <c r="L302" t="s">
        <v>786</v>
      </c>
      <c r="M302">
        <v>0.6</v>
      </c>
      <c r="N302" t="s">
        <v>34</v>
      </c>
      <c r="O302" t="s">
        <v>35</v>
      </c>
      <c r="P302" t="s">
        <v>125</v>
      </c>
      <c r="Q302" t="s">
        <v>334</v>
      </c>
      <c r="R302">
        <v>32771</v>
      </c>
      <c r="S302" s="1">
        <v>42030</v>
      </c>
      <c r="T302" s="1">
        <v>42031</v>
      </c>
      <c r="U302">
        <v>57.545999999999999</v>
      </c>
      <c r="V302">
        <v>4</v>
      </c>
      <c r="W302">
        <v>107.66</v>
      </c>
      <c r="X302">
        <v>86899</v>
      </c>
      <c r="Y302">
        <f>cleaneddata[[#This Row],[Unit Price]]-cleaneddata[[#This Row],[Discount]]</f>
        <v>25.95</v>
      </c>
      <c r="Z302" t="str">
        <f>_xlfn.IFS(cleaneddata[[#This Row],[Region]]="Central","Chris",cleaneddata[[#This Row],[Region]]="East","Erin",cleaneddata[[#This Row],[Region]]="South","Sam",cleaneddata[[#This Row],[Region]]="West","William")</f>
        <v>Sam</v>
      </c>
    </row>
    <row r="303" spans="1:26" x14ac:dyDescent="0.25">
      <c r="A303">
        <v>3155</v>
      </c>
      <c r="B303" t="s">
        <v>644</v>
      </c>
      <c r="C303" t="s">
        <v>39</v>
      </c>
      <c r="D303">
        <v>0.1</v>
      </c>
      <c r="E303">
        <v>32.479999999999997</v>
      </c>
      <c r="F303">
        <v>35</v>
      </c>
      <c r="G303" t="s">
        <v>40</v>
      </c>
      <c r="H303" t="s">
        <v>96</v>
      </c>
      <c r="I303" t="s">
        <v>50</v>
      </c>
      <c r="J303" t="s">
        <v>80</v>
      </c>
      <c r="K303" t="s">
        <v>66</v>
      </c>
      <c r="L303" t="s">
        <v>787</v>
      </c>
      <c r="M303">
        <v>0.81</v>
      </c>
      <c r="N303" t="s">
        <v>34</v>
      </c>
      <c r="O303" t="s">
        <v>35</v>
      </c>
      <c r="P303" t="s">
        <v>125</v>
      </c>
      <c r="Q303" t="s">
        <v>334</v>
      </c>
      <c r="R303">
        <v>32771</v>
      </c>
      <c r="S303" s="1">
        <v>42030</v>
      </c>
      <c r="T303" s="1">
        <v>42031</v>
      </c>
      <c r="U303">
        <v>-333.42540000000002</v>
      </c>
      <c r="V303">
        <v>10</v>
      </c>
      <c r="W303">
        <v>318.83</v>
      </c>
      <c r="X303">
        <v>86899</v>
      </c>
      <c r="Y303">
        <f>cleaneddata[[#This Row],[Unit Price]]-cleaneddata[[#This Row],[Discount]]</f>
        <v>32.379999999999995</v>
      </c>
      <c r="Z303" t="str">
        <f>_xlfn.IFS(cleaneddata[[#This Row],[Region]]="Central","Chris",cleaneddata[[#This Row],[Region]]="East","Erin",cleaneddata[[#This Row],[Region]]="South","Sam",cleaneddata[[#This Row],[Region]]="West","William")</f>
        <v>Sam</v>
      </c>
    </row>
    <row r="304" spans="1:26" x14ac:dyDescent="0.25">
      <c r="A304">
        <v>1129</v>
      </c>
      <c r="B304" t="s">
        <v>788</v>
      </c>
      <c r="C304" t="s">
        <v>49</v>
      </c>
      <c r="D304">
        <v>0.02</v>
      </c>
      <c r="E304">
        <v>4.9800000000000004</v>
      </c>
      <c r="F304">
        <v>6.07</v>
      </c>
      <c r="G304" t="s">
        <v>40</v>
      </c>
      <c r="H304" t="s">
        <v>73</v>
      </c>
      <c r="I304" t="s">
        <v>50</v>
      </c>
      <c r="J304" t="s">
        <v>90</v>
      </c>
      <c r="K304" t="s">
        <v>75</v>
      </c>
      <c r="L304" t="s">
        <v>789</v>
      </c>
      <c r="M304">
        <v>0.36</v>
      </c>
      <c r="N304" t="s">
        <v>34</v>
      </c>
      <c r="O304" t="s">
        <v>113</v>
      </c>
      <c r="P304" t="s">
        <v>405</v>
      </c>
      <c r="Q304" t="s">
        <v>790</v>
      </c>
      <c r="R304">
        <v>2118</v>
      </c>
      <c r="S304" s="1">
        <v>42030</v>
      </c>
      <c r="T304" s="1">
        <v>42032</v>
      </c>
      <c r="U304">
        <v>-46.92</v>
      </c>
      <c r="V304">
        <v>19</v>
      </c>
      <c r="W304">
        <v>105.5</v>
      </c>
      <c r="X304">
        <v>57794</v>
      </c>
      <c r="Y304">
        <f>cleaneddata[[#This Row],[Unit Price]]-cleaneddata[[#This Row],[Discount]]</f>
        <v>4.9600000000000009</v>
      </c>
      <c r="Z304" t="str">
        <f>_xlfn.IFS(cleaneddata[[#This Row],[Region]]="Central","Chris",cleaneddata[[#This Row],[Region]]="East","Erin",cleaneddata[[#This Row],[Region]]="South","Sam",cleaneddata[[#This Row],[Region]]="West","William")</f>
        <v>Erin</v>
      </c>
    </row>
    <row r="305" spans="1:26" x14ac:dyDescent="0.25">
      <c r="A305">
        <v>1133</v>
      </c>
      <c r="B305" t="s">
        <v>791</v>
      </c>
      <c r="C305" t="s">
        <v>49</v>
      </c>
      <c r="D305">
        <v>0.02</v>
      </c>
      <c r="E305">
        <v>4.9800000000000004</v>
      </c>
      <c r="F305">
        <v>6.07</v>
      </c>
      <c r="G305" t="s">
        <v>40</v>
      </c>
      <c r="H305" t="s">
        <v>73</v>
      </c>
      <c r="I305" t="s">
        <v>50</v>
      </c>
      <c r="J305" t="s">
        <v>90</v>
      </c>
      <c r="K305" t="s">
        <v>75</v>
      </c>
      <c r="L305" t="s">
        <v>789</v>
      </c>
      <c r="M305">
        <v>0.36</v>
      </c>
      <c r="N305" t="s">
        <v>34</v>
      </c>
      <c r="O305" t="s">
        <v>54</v>
      </c>
      <c r="P305" t="s">
        <v>189</v>
      </c>
      <c r="Q305" t="s">
        <v>792</v>
      </c>
      <c r="R305">
        <v>75234</v>
      </c>
      <c r="S305" s="1">
        <v>42030</v>
      </c>
      <c r="T305" s="1">
        <v>42032</v>
      </c>
      <c r="U305">
        <v>-46.92</v>
      </c>
      <c r="V305">
        <v>5</v>
      </c>
      <c r="W305">
        <v>27.76</v>
      </c>
      <c r="X305">
        <v>88105</v>
      </c>
      <c r="Y305">
        <f>cleaneddata[[#This Row],[Unit Price]]-cleaneddata[[#This Row],[Discount]]</f>
        <v>4.9600000000000009</v>
      </c>
      <c r="Z305" t="str">
        <f>_xlfn.IFS(cleaneddata[[#This Row],[Region]]="Central","Chris",cleaneddata[[#This Row],[Region]]="East","Erin",cleaneddata[[#This Row],[Region]]="South","Sam",cleaneddata[[#This Row],[Region]]="West","William")</f>
        <v>Chris</v>
      </c>
    </row>
    <row r="306" spans="1:26" x14ac:dyDescent="0.25">
      <c r="A306">
        <v>2795</v>
      </c>
      <c r="B306" t="s">
        <v>793</v>
      </c>
      <c r="C306" t="s">
        <v>49</v>
      </c>
      <c r="D306">
        <v>0.04</v>
      </c>
      <c r="E306">
        <v>3.57</v>
      </c>
      <c r="F306">
        <v>4.17</v>
      </c>
      <c r="G306" t="s">
        <v>40</v>
      </c>
      <c r="H306" t="s">
        <v>96</v>
      </c>
      <c r="I306" t="s">
        <v>50</v>
      </c>
      <c r="J306" t="s">
        <v>51</v>
      </c>
      <c r="K306" t="s">
        <v>44</v>
      </c>
      <c r="L306" t="s">
        <v>794</v>
      </c>
      <c r="M306">
        <v>0.59</v>
      </c>
      <c r="N306" t="s">
        <v>34</v>
      </c>
      <c r="O306" t="s">
        <v>54</v>
      </c>
      <c r="P306" t="s">
        <v>215</v>
      </c>
      <c r="Q306" t="s">
        <v>795</v>
      </c>
      <c r="R306">
        <v>50401</v>
      </c>
      <c r="S306" s="1">
        <v>42030</v>
      </c>
      <c r="T306" s="1">
        <v>42032</v>
      </c>
      <c r="U306">
        <v>-69.91</v>
      </c>
      <c r="V306">
        <v>8</v>
      </c>
      <c r="W306">
        <v>30.9</v>
      </c>
      <c r="X306">
        <v>87556</v>
      </c>
      <c r="Y306">
        <f>cleaneddata[[#This Row],[Unit Price]]-cleaneddata[[#This Row],[Discount]]</f>
        <v>3.53</v>
      </c>
      <c r="Z306" t="str">
        <f>_xlfn.IFS(cleaneddata[[#This Row],[Region]]="Central","Chris",cleaneddata[[#This Row],[Region]]="East","Erin",cleaneddata[[#This Row],[Region]]="South","Sam",cleaneddata[[#This Row],[Region]]="West","William")</f>
        <v>Chris</v>
      </c>
    </row>
    <row r="307" spans="1:26" x14ac:dyDescent="0.25">
      <c r="A307">
        <v>2795</v>
      </c>
      <c r="B307" t="s">
        <v>793</v>
      </c>
      <c r="C307" t="s">
        <v>49</v>
      </c>
      <c r="D307">
        <v>0.05</v>
      </c>
      <c r="E307">
        <v>200.99</v>
      </c>
      <c r="F307">
        <v>4.2</v>
      </c>
      <c r="G307" t="s">
        <v>40</v>
      </c>
      <c r="H307" t="s">
        <v>96</v>
      </c>
      <c r="I307" t="s">
        <v>42</v>
      </c>
      <c r="J307" t="s">
        <v>137</v>
      </c>
      <c r="K307" t="s">
        <v>75</v>
      </c>
      <c r="L307" t="s">
        <v>796</v>
      </c>
      <c r="M307">
        <v>0.59</v>
      </c>
      <c r="N307" t="s">
        <v>34</v>
      </c>
      <c r="O307" t="s">
        <v>54</v>
      </c>
      <c r="P307" t="s">
        <v>215</v>
      </c>
      <c r="Q307" t="s">
        <v>795</v>
      </c>
      <c r="R307">
        <v>50401</v>
      </c>
      <c r="S307" s="1">
        <v>42030</v>
      </c>
      <c r="T307" s="1">
        <v>42034</v>
      </c>
      <c r="U307">
        <v>1630.5252</v>
      </c>
      <c r="V307">
        <v>14</v>
      </c>
      <c r="W307">
        <v>2363.08</v>
      </c>
      <c r="X307">
        <v>87556</v>
      </c>
      <c r="Y307">
        <f>cleaneddata[[#This Row],[Unit Price]]-cleaneddata[[#This Row],[Discount]]</f>
        <v>200.94</v>
      </c>
      <c r="Z307" t="str">
        <f>_xlfn.IFS(cleaneddata[[#This Row],[Region]]="Central","Chris",cleaneddata[[#This Row],[Region]]="East","Erin",cleaneddata[[#This Row],[Region]]="South","Sam",cleaneddata[[#This Row],[Region]]="West","William")</f>
        <v>Chris</v>
      </c>
    </row>
    <row r="308" spans="1:26" x14ac:dyDescent="0.25">
      <c r="A308">
        <v>2795</v>
      </c>
      <c r="B308" t="s">
        <v>793</v>
      </c>
      <c r="C308" t="s">
        <v>49</v>
      </c>
      <c r="D308">
        <v>7.0000000000000007E-2</v>
      </c>
      <c r="E308">
        <v>195.99</v>
      </c>
      <c r="F308">
        <v>8.99</v>
      </c>
      <c r="G308" t="s">
        <v>40</v>
      </c>
      <c r="H308" t="s">
        <v>96</v>
      </c>
      <c r="I308" t="s">
        <v>42</v>
      </c>
      <c r="J308" t="s">
        <v>137</v>
      </c>
      <c r="K308" t="s">
        <v>75</v>
      </c>
      <c r="L308" t="s">
        <v>797</v>
      </c>
      <c r="M308">
        <v>0.57999999999999996</v>
      </c>
      <c r="N308" t="s">
        <v>34</v>
      </c>
      <c r="O308" t="s">
        <v>54</v>
      </c>
      <c r="P308" t="s">
        <v>215</v>
      </c>
      <c r="Q308" t="s">
        <v>795</v>
      </c>
      <c r="R308">
        <v>50401</v>
      </c>
      <c r="S308" s="1">
        <v>42030</v>
      </c>
      <c r="T308" s="1">
        <v>42030</v>
      </c>
      <c r="U308">
        <v>-457.16</v>
      </c>
      <c r="V308">
        <v>2</v>
      </c>
      <c r="W308">
        <v>328.45</v>
      </c>
      <c r="X308">
        <v>87556</v>
      </c>
      <c r="Y308">
        <f>cleaneddata[[#This Row],[Unit Price]]-cleaneddata[[#This Row],[Discount]]</f>
        <v>195.92000000000002</v>
      </c>
      <c r="Z308" t="str">
        <f>_xlfn.IFS(cleaneddata[[#This Row],[Region]]="Central","Chris",cleaneddata[[#This Row],[Region]]="East","Erin",cleaneddata[[#This Row],[Region]]="South","Sam",cleaneddata[[#This Row],[Region]]="West","William")</f>
        <v>Chris</v>
      </c>
    </row>
    <row r="309" spans="1:26" x14ac:dyDescent="0.25">
      <c r="A309">
        <v>3000</v>
      </c>
      <c r="B309" t="s">
        <v>798</v>
      </c>
      <c r="C309" t="s">
        <v>49</v>
      </c>
      <c r="D309">
        <v>0.01</v>
      </c>
      <c r="E309">
        <v>10.14</v>
      </c>
      <c r="F309">
        <v>2.27</v>
      </c>
      <c r="G309" t="s">
        <v>40</v>
      </c>
      <c r="H309" t="s">
        <v>41</v>
      </c>
      <c r="I309" t="s">
        <v>50</v>
      </c>
      <c r="J309" t="s">
        <v>90</v>
      </c>
      <c r="K309" t="s">
        <v>52</v>
      </c>
      <c r="L309" t="s">
        <v>173</v>
      </c>
      <c r="M309">
        <v>0.36</v>
      </c>
      <c r="N309" t="s">
        <v>34</v>
      </c>
      <c r="O309" t="s">
        <v>54</v>
      </c>
      <c r="P309" t="s">
        <v>291</v>
      </c>
      <c r="Q309" t="s">
        <v>799</v>
      </c>
      <c r="R309">
        <v>48342</v>
      </c>
      <c r="S309" s="1">
        <v>42030</v>
      </c>
      <c r="T309" s="1">
        <v>42032</v>
      </c>
      <c r="U309">
        <v>28.152000000000001</v>
      </c>
      <c r="V309">
        <v>4</v>
      </c>
      <c r="W309">
        <v>40.799999999999997</v>
      </c>
      <c r="X309">
        <v>87042</v>
      </c>
      <c r="Y309">
        <f>cleaneddata[[#This Row],[Unit Price]]-cleaneddata[[#This Row],[Discount]]</f>
        <v>10.130000000000001</v>
      </c>
      <c r="Z309" t="str">
        <f>_xlfn.IFS(cleaneddata[[#This Row],[Region]]="Central","Chris",cleaneddata[[#This Row],[Region]]="East","Erin",cleaneddata[[#This Row],[Region]]="South","Sam",cleaneddata[[#This Row],[Region]]="West","William")</f>
        <v>Chris</v>
      </c>
    </row>
    <row r="310" spans="1:26" x14ac:dyDescent="0.25">
      <c r="A310">
        <v>3307</v>
      </c>
      <c r="B310" t="s">
        <v>800</v>
      </c>
      <c r="C310" t="s">
        <v>49</v>
      </c>
      <c r="D310">
        <v>7.0000000000000007E-2</v>
      </c>
      <c r="E310">
        <v>16.739999999999998</v>
      </c>
      <c r="F310">
        <v>7.04</v>
      </c>
      <c r="G310" t="s">
        <v>40</v>
      </c>
      <c r="H310" t="s">
        <v>29</v>
      </c>
      <c r="I310" t="s">
        <v>50</v>
      </c>
      <c r="J310" t="s">
        <v>80</v>
      </c>
      <c r="K310" t="s">
        <v>75</v>
      </c>
      <c r="L310" t="s">
        <v>801</v>
      </c>
      <c r="M310">
        <v>0.81</v>
      </c>
      <c r="N310" t="s">
        <v>34</v>
      </c>
      <c r="O310" t="s">
        <v>113</v>
      </c>
      <c r="P310" t="s">
        <v>405</v>
      </c>
      <c r="Q310" t="s">
        <v>802</v>
      </c>
      <c r="R310">
        <v>1001</v>
      </c>
      <c r="S310" s="1">
        <v>42030</v>
      </c>
      <c r="T310" s="1">
        <v>42037</v>
      </c>
      <c r="U310">
        <v>-114.2</v>
      </c>
      <c r="V310">
        <v>5</v>
      </c>
      <c r="W310">
        <v>80.58</v>
      </c>
      <c r="X310">
        <v>90462</v>
      </c>
      <c r="Y310">
        <f>cleaneddata[[#This Row],[Unit Price]]-cleaneddata[[#This Row],[Discount]]</f>
        <v>16.669999999999998</v>
      </c>
      <c r="Z310" t="str">
        <f>_xlfn.IFS(cleaneddata[[#This Row],[Region]]="Central","Chris",cleaneddata[[#This Row],[Region]]="East","Erin",cleaneddata[[#This Row],[Region]]="South","Sam",cleaneddata[[#This Row],[Region]]="West","William")</f>
        <v>Erin</v>
      </c>
    </row>
    <row r="311" spans="1:26" x14ac:dyDescent="0.25">
      <c r="A311">
        <v>3311</v>
      </c>
      <c r="B311" t="s">
        <v>803</v>
      </c>
      <c r="C311" t="s">
        <v>49</v>
      </c>
      <c r="D311">
        <v>0.06</v>
      </c>
      <c r="E311">
        <v>6.45</v>
      </c>
      <c r="F311">
        <v>1.34</v>
      </c>
      <c r="G311" t="s">
        <v>40</v>
      </c>
      <c r="H311" t="s">
        <v>29</v>
      </c>
      <c r="I311" t="s">
        <v>50</v>
      </c>
      <c r="J311" t="s">
        <v>90</v>
      </c>
      <c r="K311" t="s">
        <v>52</v>
      </c>
      <c r="L311" t="s">
        <v>488</v>
      </c>
      <c r="M311">
        <v>0.36</v>
      </c>
      <c r="N311" t="s">
        <v>34</v>
      </c>
      <c r="O311" t="s">
        <v>113</v>
      </c>
      <c r="P311" t="s">
        <v>405</v>
      </c>
      <c r="Q311" t="s">
        <v>804</v>
      </c>
      <c r="R311">
        <v>1890</v>
      </c>
      <c r="S311" s="1">
        <v>42030</v>
      </c>
      <c r="T311" s="1">
        <v>42035</v>
      </c>
      <c r="U311">
        <v>39.426600000000001</v>
      </c>
      <c r="V311">
        <v>9</v>
      </c>
      <c r="W311">
        <v>57.14</v>
      </c>
      <c r="X311">
        <v>90462</v>
      </c>
      <c r="Y311">
        <f>cleaneddata[[#This Row],[Unit Price]]-cleaneddata[[#This Row],[Discount]]</f>
        <v>6.3900000000000006</v>
      </c>
      <c r="Z311" t="str">
        <f>_xlfn.IFS(cleaneddata[[#This Row],[Region]]="Central","Chris",cleaneddata[[#This Row],[Region]]="East","Erin",cleaneddata[[#This Row],[Region]]="South","Sam",cleaneddata[[#This Row],[Region]]="West","William")</f>
        <v>Erin</v>
      </c>
    </row>
    <row r="312" spans="1:26" x14ac:dyDescent="0.25">
      <c r="A312">
        <v>3314</v>
      </c>
      <c r="B312" t="s">
        <v>805</v>
      </c>
      <c r="C312" t="s">
        <v>49</v>
      </c>
      <c r="D312">
        <v>0.05</v>
      </c>
      <c r="E312">
        <v>122.99</v>
      </c>
      <c r="F312">
        <v>70.2</v>
      </c>
      <c r="G312" t="s">
        <v>28</v>
      </c>
      <c r="H312" t="s">
        <v>29</v>
      </c>
      <c r="I312" t="s">
        <v>30</v>
      </c>
      <c r="J312" t="s">
        <v>111</v>
      </c>
      <c r="K312" t="s">
        <v>59</v>
      </c>
      <c r="L312" t="s">
        <v>806</v>
      </c>
      <c r="M312">
        <v>0.74</v>
      </c>
      <c r="N312" t="s">
        <v>34</v>
      </c>
      <c r="O312" t="s">
        <v>113</v>
      </c>
      <c r="P312" t="s">
        <v>399</v>
      </c>
      <c r="Q312" t="s">
        <v>807</v>
      </c>
      <c r="R312">
        <v>7024</v>
      </c>
      <c r="S312" s="1">
        <v>42030</v>
      </c>
      <c r="T312" s="1">
        <v>42034</v>
      </c>
      <c r="U312">
        <v>-722.23</v>
      </c>
      <c r="V312">
        <v>4</v>
      </c>
      <c r="W312">
        <v>498.31</v>
      </c>
      <c r="X312">
        <v>90462</v>
      </c>
      <c r="Y312">
        <f>cleaneddata[[#This Row],[Unit Price]]-cleaneddata[[#This Row],[Discount]]</f>
        <v>122.94</v>
      </c>
      <c r="Z312" t="str">
        <f>_xlfn.IFS(cleaneddata[[#This Row],[Region]]="Central","Chris",cleaneddata[[#This Row],[Region]]="East","Erin",cleaneddata[[#This Row],[Region]]="South","Sam",cleaneddata[[#This Row],[Region]]="West","William")</f>
        <v>Erin</v>
      </c>
    </row>
    <row r="313" spans="1:26" x14ac:dyDescent="0.25">
      <c r="A313">
        <v>1946</v>
      </c>
      <c r="B313" t="s">
        <v>808</v>
      </c>
      <c r="C313" t="s">
        <v>118</v>
      </c>
      <c r="D313">
        <v>0.08</v>
      </c>
      <c r="E313">
        <v>90.98</v>
      </c>
      <c r="F313">
        <v>56.2</v>
      </c>
      <c r="G313" t="s">
        <v>40</v>
      </c>
      <c r="H313" t="s">
        <v>41</v>
      </c>
      <c r="I313" t="s">
        <v>30</v>
      </c>
      <c r="J313" t="s">
        <v>128</v>
      </c>
      <c r="K313" t="s">
        <v>146</v>
      </c>
      <c r="L313" t="s">
        <v>809</v>
      </c>
      <c r="M313">
        <v>0.74</v>
      </c>
      <c r="N313" t="s">
        <v>34</v>
      </c>
      <c r="O313" t="s">
        <v>113</v>
      </c>
      <c r="P313" t="s">
        <v>322</v>
      </c>
      <c r="Q313" t="s">
        <v>810</v>
      </c>
      <c r="R313">
        <v>15228</v>
      </c>
      <c r="S313" s="1">
        <v>42030</v>
      </c>
      <c r="T313" s="1">
        <v>42032</v>
      </c>
      <c r="U313">
        <v>-1920.9336000000001</v>
      </c>
      <c r="V313">
        <v>12</v>
      </c>
      <c r="W313">
        <v>1058.3599999999999</v>
      </c>
      <c r="X313">
        <v>86331</v>
      </c>
      <c r="Y313">
        <f>cleaneddata[[#This Row],[Unit Price]]-cleaneddata[[#This Row],[Discount]]</f>
        <v>90.9</v>
      </c>
      <c r="Z313" t="str">
        <f>_xlfn.IFS(cleaneddata[[#This Row],[Region]]="Central","Chris",cleaneddata[[#This Row],[Region]]="East","Erin",cleaneddata[[#This Row],[Region]]="South","Sam",cleaneddata[[#This Row],[Region]]="West","William")</f>
        <v>Erin</v>
      </c>
    </row>
    <row r="314" spans="1:26" x14ac:dyDescent="0.25">
      <c r="A314">
        <v>1946</v>
      </c>
      <c r="B314" t="s">
        <v>808</v>
      </c>
      <c r="C314" t="s">
        <v>118</v>
      </c>
      <c r="D314">
        <v>7.0000000000000007E-2</v>
      </c>
      <c r="E314">
        <v>5.98</v>
      </c>
      <c r="F314">
        <v>5.35</v>
      </c>
      <c r="G314" t="s">
        <v>40</v>
      </c>
      <c r="H314" t="s">
        <v>41</v>
      </c>
      <c r="I314" t="s">
        <v>50</v>
      </c>
      <c r="J314" t="s">
        <v>90</v>
      </c>
      <c r="K314" t="s">
        <v>75</v>
      </c>
      <c r="L314" t="s">
        <v>811</v>
      </c>
      <c r="M314">
        <v>0.4</v>
      </c>
      <c r="N314" t="s">
        <v>34</v>
      </c>
      <c r="O314" t="s">
        <v>113</v>
      </c>
      <c r="P314" t="s">
        <v>322</v>
      </c>
      <c r="Q314" t="s">
        <v>810</v>
      </c>
      <c r="R314">
        <v>15228</v>
      </c>
      <c r="S314" s="1">
        <v>42030</v>
      </c>
      <c r="T314" s="1">
        <v>42032</v>
      </c>
      <c r="U314">
        <v>-37.175199999999997</v>
      </c>
      <c r="V314">
        <v>3</v>
      </c>
      <c r="W314">
        <v>18.309999999999999</v>
      </c>
      <c r="X314">
        <v>86331</v>
      </c>
      <c r="Y314">
        <f>cleaneddata[[#This Row],[Unit Price]]-cleaneddata[[#This Row],[Discount]]</f>
        <v>5.91</v>
      </c>
      <c r="Z314" t="str">
        <f>_xlfn.IFS(cleaneddata[[#This Row],[Region]]="Central","Chris",cleaneddata[[#This Row],[Region]]="East","Erin",cleaneddata[[#This Row],[Region]]="South","Sam",cleaneddata[[#This Row],[Region]]="West","William")</f>
        <v>Erin</v>
      </c>
    </row>
    <row r="315" spans="1:26" x14ac:dyDescent="0.25">
      <c r="A315">
        <v>3361</v>
      </c>
      <c r="B315" t="s">
        <v>812</v>
      </c>
      <c r="C315" t="s">
        <v>118</v>
      </c>
      <c r="D315">
        <v>0.04</v>
      </c>
      <c r="E315">
        <v>7.96</v>
      </c>
      <c r="F315">
        <v>4.95</v>
      </c>
      <c r="G315" t="s">
        <v>40</v>
      </c>
      <c r="H315" t="s">
        <v>73</v>
      </c>
      <c r="I315" t="s">
        <v>30</v>
      </c>
      <c r="J315" t="s">
        <v>128</v>
      </c>
      <c r="K315" t="s">
        <v>75</v>
      </c>
      <c r="L315" t="s">
        <v>813</v>
      </c>
      <c r="M315">
        <v>0.41</v>
      </c>
      <c r="N315" t="s">
        <v>34</v>
      </c>
      <c r="O315" t="s">
        <v>54</v>
      </c>
      <c r="P315" t="s">
        <v>359</v>
      </c>
      <c r="Q315" t="s">
        <v>814</v>
      </c>
      <c r="R315">
        <v>53095</v>
      </c>
      <c r="S315" s="1">
        <v>42030</v>
      </c>
      <c r="T315" s="1">
        <v>42030</v>
      </c>
      <c r="U315">
        <v>-7.73</v>
      </c>
      <c r="V315">
        <v>15</v>
      </c>
      <c r="W315">
        <v>116.11</v>
      </c>
      <c r="X315">
        <v>91436</v>
      </c>
      <c r="Y315">
        <f>cleaneddata[[#This Row],[Unit Price]]-cleaneddata[[#This Row],[Discount]]</f>
        <v>7.92</v>
      </c>
      <c r="Z315" t="str">
        <f>_xlfn.IFS(cleaneddata[[#This Row],[Region]]="Central","Chris",cleaneddata[[#This Row],[Region]]="East","Erin",cleaneddata[[#This Row],[Region]]="South","Sam",cleaneddata[[#This Row],[Region]]="West","William")</f>
        <v>Chris</v>
      </c>
    </row>
    <row r="316" spans="1:26" x14ac:dyDescent="0.25">
      <c r="A316">
        <v>2264</v>
      </c>
      <c r="B316" t="s">
        <v>815</v>
      </c>
      <c r="C316" t="s">
        <v>72</v>
      </c>
      <c r="D316">
        <v>0.09</v>
      </c>
      <c r="E316">
        <v>207.48</v>
      </c>
      <c r="F316">
        <v>0.99</v>
      </c>
      <c r="G316" t="s">
        <v>40</v>
      </c>
      <c r="H316" t="s">
        <v>96</v>
      </c>
      <c r="I316" t="s">
        <v>50</v>
      </c>
      <c r="J316" t="s">
        <v>97</v>
      </c>
      <c r="K316" t="s">
        <v>75</v>
      </c>
      <c r="L316" t="s">
        <v>638</v>
      </c>
      <c r="M316">
        <v>0.55000000000000004</v>
      </c>
      <c r="N316" t="s">
        <v>34</v>
      </c>
      <c r="O316" t="s">
        <v>54</v>
      </c>
      <c r="P316" t="s">
        <v>82</v>
      </c>
      <c r="Q316" t="s">
        <v>816</v>
      </c>
      <c r="R316">
        <v>64804</v>
      </c>
      <c r="S316" s="1">
        <v>42030</v>
      </c>
      <c r="T316" s="1">
        <v>42033</v>
      </c>
      <c r="U316">
        <v>359.83</v>
      </c>
      <c r="V316">
        <v>3</v>
      </c>
      <c r="W316">
        <v>577.75</v>
      </c>
      <c r="X316">
        <v>86611</v>
      </c>
      <c r="Y316">
        <f>cleaneddata[[#This Row],[Unit Price]]-cleaneddata[[#This Row],[Discount]]</f>
        <v>207.39</v>
      </c>
      <c r="Z316" t="str">
        <f>_xlfn.IFS(cleaneddata[[#This Row],[Region]]="Central","Chris",cleaneddata[[#This Row],[Region]]="East","Erin",cleaneddata[[#This Row],[Region]]="South","Sam",cleaneddata[[#This Row],[Region]]="West","William")</f>
        <v>Chris</v>
      </c>
    </row>
    <row r="317" spans="1:26" x14ac:dyDescent="0.25">
      <c r="A317">
        <v>483</v>
      </c>
      <c r="B317" t="s">
        <v>817</v>
      </c>
      <c r="C317" t="s">
        <v>27</v>
      </c>
      <c r="D317">
        <v>0.03</v>
      </c>
      <c r="E317">
        <v>11.97</v>
      </c>
      <c r="F317">
        <v>4.9800000000000004</v>
      </c>
      <c r="G317" t="s">
        <v>40</v>
      </c>
      <c r="H317" t="s">
        <v>96</v>
      </c>
      <c r="I317" t="s">
        <v>50</v>
      </c>
      <c r="J317" t="s">
        <v>97</v>
      </c>
      <c r="K317" t="s">
        <v>75</v>
      </c>
      <c r="L317" t="s">
        <v>818</v>
      </c>
      <c r="M317">
        <v>0.57999999999999996</v>
      </c>
      <c r="N317" t="s">
        <v>34</v>
      </c>
      <c r="O317" t="s">
        <v>54</v>
      </c>
      <c r="P317" t="s">
        <v>105</v>
      </c>
      <c r="Q317" t="s">
        <v>819</v>
      </c>
      <c r="R317">
        <v>60543</v>
      </c>
      <c r="S317" s="1">
        <v>42031</v>
      </c>
      <c r="T317" s="1">
        <v>42032</v>
      </c>
      <c r="U317">
        <v>-18.190000000000001</v>
      </c>
      <c r="V317">
        <v>6</v>
      </c>
      <c r="W317">
        <v>73.180000000000007</v>
      </c>
      <c r="X317">
        <v>90353</v>
      </c>
      <c r="Y317">
        <f>cleaneddata[[#This Row],[Unit Price]]-cleaneddata[[#This Row],[Discount]]</f>
        <v>11.940000000000001</v>
      </c>
      <c r="Z317" t="str">
        <f>_xlfn.IFS(cleaneddata[[#This Row],[Region]]="Central","Chris",cleaneddata[[#This Row],[Region]]="East","Erin",cleaneddata[[#This Row],[Region]]="South","Sam",cleaneddata[[#This Row],[Region]]="West","William")</f>
        <v>Chris</v>
      </c>
    </row>
    <row r="318" spans="1:26" x14ac:dyDescent="0.25">
      <c r="A318">
        <v>2979</v>
      </c>
      <c r="B318" t="s">
        <v>820</v>
      </c>
      <c r="C318" t="s">
        <v>27</v>
      </c>
      <c r="D318">
        <v>0.09</v>
      </c>
      <c r="E318">
        <v>2.94</v>
      </c>
      <c r="F318">
        <v>0.7</v>
      </c>
      <c r="G318" t="s">
        <v>40</v>
      </c>
      <c r="H318" t="s">
        <v>96</v>
      </c>
      <c r="I318" t="s">
        <v>50</v>
      </c>
      <c r="J318" t="s">
        <v>51</v>
      </c>
      <c r="K318" t="s">
        <v>52</v>
      </c>
      <c r="L318" t="s">
        <v>821</v>
      </c>
      <c r="M318">
        <v>0.57999999999999996</v>
      </c>
      <c r="N318" t="s">
        <v>34</v>
      </c>
      <c r="O318" t="s">
        <v>54</v>
      </c>
      <c r="P318" t="s">
        <v>567</v>
      </c>
      <c r="Q318" t="s">
        <v>822</v>
      </c>
      <c r="R318">
        <v>58601</v>
      </c>
      <c r="S318" s="1">
        <v>42031</v>
      </c>
      <c r="T318" s="1">
        <v>42032</v>
      </c>
      <c r="U318">
        <v>6.3840000000000003</v>
      </c>
      <c r="V318">
        <v>9</v>
      </c>
      <c r="W318">
        <v>25.22</v>
      </c>
      <c r="X318">
        <v>86544</v>
      </c>
      <c r="Y318">
        <f>cleaneddata[[#This Row],[Unit Price]]-cleaneddata[[#This Row],[Discount]]</f>
        <v>2.85</v>
      </c>
      <c r="Z318" t="str">
        <f>_xlfn.IFS(cleaneddata[[#This Row],[Region]]="Central","Chris",cleaneddata[[#This Row],[Region]]="East","Erin",cleaneddata[[#This Row],[Region]]="South","Sam",cleaneddata[[#This Row],[Region]]="West","William")</f>
        <v>Chris</v>
      </c>
    </row>
    <row r="319" spans="1:26" x14ac:dyDescent="0.25">
      <c r="A319">
        <v>2980</v>
      </c>
      <c r="B319" t="s">
        <v>823</v>
      </c>
      <c r="C319" t="s">
        <v>27</v>
      </c>
      <c r="D319">
        <v>0.03</v>
      </c>
      <c r="E319">
        <v>43.98</v>
      </c>
      <c r="F319">
        <v>8.99</v>
      </c>
      <c r="G319" t="s">
        <v>40</v>
      </c>
      <c r="H319" t="s">
        <v>96</v>
      </c>
      <c r="I319" t="s">
        <v>50</v>
      </c>
      <c r="J319" t="s">
        <v>51</v>
      </c>
      <c r="K319" t="s">
        <v>44</v>
      </c>
      <c r="L319" t="s">
        <v>824</v>
      </c>
      <c r="M319">
        <v>0.57999999999999996</v>
      </c>
      <c r="N319" t="s">
        <v>34</v>
      </c>
      <c r="O319" t="s">
        <v>113</v>
      </c>
      <c r="P319" t="s">
        <v>319</v>
      </c>
      <c r="Q319" t="s">
        <v>825</v>
      </c>
      <c r="R319">
        <v>44870</v>
      </c>
      <c r="S319" s="1">
        <v>42031</v>
      </c>
      <c r="T319" s="1">
        <v>42033</v>
      </c>
      <c r="U319">
        <v>274.0788</v>
      </c>
      <c r="V319">
        <v>10</v>
      </c>
      <c r="W319">
        <v>454.4</v>
      </c>
      <c r="X319">
        <v>86544</v>
      </c>
      <c r="Y319">
        <f>cleaneddata[[#This Row],[Unit Price]]-cleaneddata[[#This Row],[Discount]]</f>
        <v>43.949999999999996</v>
      </c>
      <c r="Z319" t="str">
        <f>_xlfn.IFS(cleaneddata[[#This Row],[Region]]="Central","Chris",cleaneddata[[#This Row],[Region]]="East","Erin",cleaneddata[[#This Row],[Region]]="South","Sam",cleaneddata[[#This Row],[Region]]="West","William")</f>
        <v>Erin</v>
      </c>
    </row>
    <row r="320" spans="1:26" x14ac:dyDescent="0.25">
      <c r="A320">
        <v>2980</v>
      </c>
      <c r="B320" t="s">
        <v>823</v>
      </c>
      <c r="C320" t="s">
        <v>27</v>
      </c>
      <c r="D320">
        <v>0.06</v>
      </c>
      <c r="E320">
        <v>1.1399999999999999</v>
      </c>
      <c r="F320">
        <v>0.7</v>
      </c>
      <c r="G320" t="s">
        <v>40</v>
      </c>
      <c r="H320" t="s">
        <v>96</v>
      </c>
      <c r="I320" t="s">
        <v>50</v>
      </c>
      <c r="J320" t="s">
        <v>178</v>
      </c>
      <c r="K320" t="s">
        <v>52</v>
      </c>
      <c r="L320" t="s">
        <v>826</v>
      </c>
      <c r="M320">
        <v>0.38</v>
      </c>
      <c r="N320" t="s">
        <v>34</v>
      </c>
      <c r="O320" t="s">
        <v>113</v>
      </c>
      <c r="P320" t="s">
        <v>319</v>
      </c>
      <c r="Q320" t="s">
        <v>825</v>
      </c>
      <c r="R320">
        <v>44870</v>
      </c>
      <c r="S320" s="1">
        <v>42031</v>
      </c>
      <c r="T320" s="1">
        <v>42034</v>
      </c>
      <c r="U320">
        <v>-3.782</v>
      </c>
      <c r="V320">
        <v>13</v>
      </c>
      <c r="W320">
        <v>14.53</v>
      </c>
      <c r="X320">
        <v>86544</v>
      </c>
      <c r="Y320">
        <f>cleaneddata[[#This Row],[Unit Price]]-cleaneddata[[#This Row],[Discount]]</f>
        <v>1.0799999999999998</v>
      </c>
      <c r="Z320" t="str">
        <f>_xlfn.IFS(cleaneddata[[#This Row],[Region]]="Central","Chris",cleaneddata[[#This Row],[Region]]="East","Erin",cleaneddata[[#This Row],[Region]]="South","Sam",cleaneddata[[#This Row],[Region]]="West","William")</f>
        <v>Erin</v>
      </c>
    </row>
    <row r="321" spans="1:26" x14ac:dyDescent="0.25">
      <c r="A321">
        <v>2254</v>
      </c>
      <c r="B321" t="s">
        <v>827</v>
      </c>
      <c r="C321" t="s">
        <v>49</v>
      </c>
      <c r="D321">
        <v>0.1</v>
      </c>
      <c r="E321">
        <v>6.3</v>
      </c>
      <c r="F321">
        <v>0.5</v>
      </c>
      <c r="G321" t="s">
        <v>40</v>
      </c>
      <c r="H321" t="s">
        <v>96</v>
      </c>
      <c r="I321" t="s">
        <v>50</v>
      </c>
      <c r="J321" t="s">
        <v>154</v>
      </c>
      <c r="K321" t="s">
        <v>75</v>
      </c>
      <c r="L321" t="s">
        <v>828</v>
      </c>
      <c r="M321">
        <v>0.39</v>
      </c>
      <c r="N321" t="s">
        <v>34</v>
      </c>
      <c r="O321" t="s">
        <v>35</v>
      </c>
      <c r="P321" t="s">
        <v>390</v>
      </c>
      <c r="Q321" t="s">
        <v>829</v>
      </c>
      <c r="R321">
        <v>42003</v>
      </c>
      <c r="S321" s="1">
        <v>42031</v>
      </c>
      <c r="T321" s="1">
        <v>42036</v>
      </c>
      <c r="U321">
        <v>-464.28199999999998</v>
      </c>
      <c r="V321">
        <v>12</v>
      </c>
      <c r="W321">
        <v>68.72</v>
      </c>
      <c r="X321">
        <v>89278</v>
      </c>
      <c r="Y321">
        <f>cleaneddata[[#This Row],[Unit Price]]-cleaneddata[[#This Row],[Discount]]</f>
        <v>6.2</v>
      </c>
      <c r="Z321" t="str">
        <f>_xlfn.IFS(cleaneddata[[#This Row],[Region]]="Central","Chris",cleaneddata[[#This Row],[Region]]="East","Erin",cleaneddata[[#This Row],[Region]]="South","Sam",cleaneddata[[#This Row],[Region]]="West","William")</f>
        <v>Sam</v>
      </c>
    </row>
    <row r="322" spans="1:26" x14ac:dyDescent="0.25">
      <c r="A322">
        <v>2178</v>
      </c>
      <c r="B322" t="s">
        <v>830</v>
      </c>
      <c r="C322" t="s">
        <v>118</v>
      </c>
      <c r="D322">
        <v>0.08</v>
      </c>
      <c r="E322">
        <v>2.94</v>
      </c>
      <c r="F322">
        <v>0.96</v>
      </c>
      <c r="G322" t="s">
        <v>40</v>
      </c>
      <c r="H322" t="s">
        <v>29</v>
      </c>
      <c r="I322" t="s">
        <v>50</v>
      </c>
      <c r="J322" t="s">
        <v>51</v>
      </c>
      <c r="K322" t="s">
        <v>52</v>
      </c>
      <c r="L322" t="s">
        <v>831</v>
      </c>
      <c r="M322">
        <v>0.57999999999999996</v>
      </c>
      <c r="N322" t="s">
        <v>34</v>
      </c>
      <c r="O322" t="s">
        <v>113</v>
      </c>
      <c r="P322" t="s">
        <v>405</v>
      </c>
      <c r="Q322" t="s">
        <v>832</v>
      </c>
      <c r="R322">
        <v>1610</v>
      </c>
      <c r="S322" s="1">
        <v>42031</v>
      </c>
      <c r="T322" s="1">
        <v>42033</v>
      </c>
      <c r="U322">
        <v>-1.18</v>
      </c>
      <c r="V322">
        <v>9</v>
      </c>
      <c r="W322">
        <v>25.35</v>
      </c>
      <c r="X322">
        <v>89465</v>
      </c>
      <c r="Y322">
        <f>cleaneddata[[#This Row],[Unit Price]]-cleaneddata[[#This Row],[Discount]]</f>
        <v>2.86</v>
      </c>
      <c r="Z322" t="str">
        <f>_xlfn.IFS(cleaneddata[[#This Row],[Region]]="Central","Chris",cleaneddata[[#This Row],[Region]]="East","Erin",cleaneddata[[#This Row],[Region]]="South","Sam",cleaneddata[[#This Row],[Region]]="West","William")</f>
        <v>Erin</v>
      </c>
    </row>
    <row r="323" spans="1:26" x14ac:dyDescent="0.25">
      <c r="A323">
        <v>3347</v>
      </c>
      <c r="B323" t="s">
        <v>267</v>
      </c>
      <c r="C323" t="s">
        <v>118</v>
      </c>
      <c r="D323">
        <v>0.02</v>
      </c>
      <c r="E323">
        <v>110.99</v>
      </c>
      <c r="F323">
        <v>2.5</v>
      </c>
      <c r="G323" t="s">
        <v>40</v>
      </c>
      <c r="H323" t="s">
        <v>41</v>
      </c>
      <c r="I323" t="s">
        <v>42</v>
      </c>
      <c r="J323" t="s">
        <v>137</v>
      </c>
      <c r="K323" t="s">
        <v>75</v>
      </c>
      <c r="L323" t="s">
        <v>138</v>
      </c>
      <c r="M323">
        <v>0.56999999999999995</v>
      </c>
      <c r="N323" t="s">
        <v>34</v>
      </c>
      <c r="O323" t="s">
        <v>35</v>
      </c>
      <c r="P323" t="s">
        <v>125</v>
      </c>
      <c r="Q323" t="s">
        <v>269</v>
      </c>
      <c r="R323">
        <v>33411</v>
      </c>
      <c r="S323" s="1">
        <v>42031</v>
      </c>
      <c r="T323" s="1">
        <v>42033</v>
      </c>
      <c r="U323">
        <v>-39.808999999999997</v>
      </c>
      <c r="V323">
        <v>1</v>
      </c>
      <c r="W323">
        <v>94.3</v>
      </c>
      <c r="X323">
        <v>89356</v>
      </c>
      <c r="Y323">
        <f>cleaneddata[[#This Row],[Unit Price]]-cleaneddata[[#This Row],[Discount]]</f>
        <v>110.97</v>
      </c>
      <c r="Z323" t="str">
        <f>_xlfn.IFS(cleaneddata[[#This Row],[Region]]="Central","Chris",cleaneddata[[#This Row],[Region]]="East","Erin",cleaneddata[[#This Row],[Region]]="South","Sam",cleaneddata[[#This Row],[Region]]="West","William")</f>
        <v>Sam</v>
      </c>
    </row>
    <row r="324" spans="1:26" x14ac:dyDescent="0.25">
      <c r="A324">
        <v>129</v>
      </c>
      <c r="B324" t="s">
        <v>833</v>
      </c>
      <c r="C324" t="s">
        <v>72</v>
      </c>
      <c r="D324">
        <v>0.02</v>
      </c>
      <c r="E324">
        <v>1.74</v>
      </c>
      <c r="F324">
        <v>4.08</v>
      </c>
      <c r="G324" t="s">
        <v>40</v>
      </c>
      <c r="H324" t="s">
        <v>29</v>
      </c>
      <c r="I324" t="s">
        <v>30</v>
      </c>
      <c r="J324" t="s">
        <v>128</v>
      </c>
      <c r="K324" t="s">
        <v>44</v>
      </c>
      <c r="L324" t="s">
        <v>772</v>
      </c>
      <c r="M324">
        <v>0.53</v>
      </c>
      <c r="N324" t="s">
        <v>34</v>
      </c>
      <c r="O324" t="s">
        <v>54</v>
      </c>
      <c r="P324" t="s">
        <v>105</v>
      </c>
      <c r="Q324" t="s">
        <v>834</v>
      </c>
      <c r="R324">
        <v>62002</v>
      </c>
      <c r="S324" s="1">
        <v>42031</v>
      </c>
      <c r="T324" s="1">
        <v>42032</v>
      </c>
      <c r="U324">
        <v>-37.39</v>
      </c>
      <c r="V324">
        <v>5</v>
      </c>
      <c r="W324">
        <v>10.23</v>
      </c>
      <c r="X324">
        <v>86693</v>
      </c>
      <c r="Y324">
        <f>cleaneddata[[#This Row],[Unit Price]]-cleaneddata[[#This Row],[Discount]]</f>
        <v>1.72</v>
      </c>
      <c r="Z324" t="str">
        <f>_xlfn.IFS(cleaneddata[[#This Row],[Region]]="Central","Chris",cleaneddata[[#This Row],[Region]]="East","Erin",cleaneddata[[#This Row],[Region]]="South","Sam",cleaneddata[[#This Row],[Region]]="West","William")</f>
        <v>Chris</v>
      </c>
    </row>
    <row r="325" spans="1:26" x14ac:dyDescent="0.25">
      <c r="A325">
        <v>898</v>
      </c>
      <c r="B325" t="s">
        <v>426</v>
      </c>
      <c r="C325" t="s">
        <v>72</v>
      </c>
      <c r="D325">
        <v>0.02</v>
      </c>
      <c r="E325">
        <v>12.53</v>
      </c>
      <c r="F325">
        <v>0.49</v>
      </c>
      <c r="G325" t="s">
        <v>40</v>
      </c>
      <c r="H325" t="s">
        <v>29</v>
      </c>
      <c r="I325" t="s">
        <v>50</v>
      </c>
      <c r="J325" t="s">
        <v>154</v>
      </c>
      <c r="K325" t="s">
        <v>75</v>
      </c>
      <c r="L325" t="s">
        <v>155</v>
      </c>
      <c r="M325">
        <v>0.38</v>
      </c>
      <c r="N325" t="s">
        <v>34</v>
      </c>
      <c r="O325" t="s">
        <v>113</v>
      </c>
      <c r="P325" t="s">
        <v>114</v>
      </c>
      <c r="Q325" t="s">
        <v>115</v>
      </c>
      <c r="R325">
        <v>10039</v>
      </c>
      <c r="S325" s="1">
        <v>42031</v>
      </c>
      <c r="T325" s="1">
        <v>42031</v>
      </c>
      <c r="U325">
        <v>263.39999999999998</v>
      </c>
      <c r="V325">
        <v>47</v>
      </c>
      <c r="W325">
        <v>594.44000000000005</v>
      </c>
      <c r="X325">
        <v>9606</v>
      </c>
      <c r="Y325">
        <f>cleaneddata[[#This Row],[Unit Price]]-cleaneddata[[#This Row],[Discount]]</f>
        <v>12.51</v>
      </c>
      <c r="Z325" t="str">
        <f>_xlfn.IFS(cleaneddata[[#This Row],[Region]]="Central","Chris",cleaneddata[[#This Row],[Region]]="East","Erin",cleaneddata[[#This Row],[Region]]="South","Sam",cleaneddata[[#This Row],[Region]]="West","William")</f>
        <v>Erin</v>
      </c>
    </row>
    <row r="326" spans="1:26" x14ac:dyDescent="0.25">
      <c r="A326">
        <v>898</v>
      </c>
      <c r="B326" t="s">
        <v>426</v>
      </c>
      <c r="C326" t="s">
        <v>72</v>
      </c>
      <c r="D326">
        <v>7.0000000000000007E-2</v>
      </c>
      <c r="E326">
        <v>5.18</v>
      </c>
      <c r="F326">
        <v>2.04</v>
      </c>
      <c r="G326" t="s">
        <v>89</v>
      </c>
      <c r="H326" t="s">
        <v>29</v>
      </c>
      <c r="I326" t="s">
        <v>50</v>
      </c>
      <c r="J326" t="s">
        <v>90</v>
      </c>
      <c r="K326" t="s">
        <v>52</v>
      </c>
      <c r="L326" t="s">
        <v>835</v>
      </c>
      <c r="M326">
        <v>0.36</v>
      </c>
      <c r="N326" t="s">
        <v>34</v>
      </c>
      <c r="O326" t="s">
        <v>113</v>
      </c>
      <c r="P326" t="s">
        <v>114</v>
      </c>
      <c r="Q326" t="s">
        <v>115</v>
      </c>
      <c r="R326">
        <v>10039</v>
      </c>
      <c r="S326" s="1">
        <v>42031</v>
      </c>
      <c r="T326" s="1">
        <v>42033</v>
      </c>
      <c r="U326">
        <v>37.31</v>
      </c>
      <c r="V326">
        <v>44</v>
      </c>
      <c r="W326">
        <v>228.5</v>
      </c>
      <c r="X326">
        <v>9606</v>
      </c>
      <c r="Y326">
        <f>cleaneddata[[#This Row],[Unit Price]]-cleaneddata[[#This Row],[Discount]]</f>
        <v>5.1099999999999994</v>
      </c>
      <c r="Z326" t="str">
        <f>_xlfn.IFS(cleaneddata[[#This Row],[Region]]="Central","Chris",cleaneddata[[#This Row],[Region]]="East","Erin",cleaneddata[[#This Row],[Region]]="South","Sam",cleaneddata[[#This Row],[Region]]="West","William")</f>
        <v>Erin</v>
      </c>
    </row>
    <row r="327" spans="1:26" x14ac:dyDescent="0.25">
      <c r="A327">
        <v>899</v>
      </c>
      <c r="B327" t="s">
        <v>428</v>
      </c>
      <c r="C327" t="s">
        <v>72</v>
      </c>
      <c r="D327">
        <v>0.02</v>
      </c>
      <c r="E327">
        <v>12.53</v>
      </c>
      <c r="F327">
        <v>0.49</v>
      </c>
      <c r="G327" t="s">
        <v>40</v>
      </c>
      <c r="H327" t="s">
        <v>29</v>
      </c>
      <c r="I327" t="s">
        <v>50</v>
      </c>
      <c r="J327" t="s">
        <v>154</v>
      </c>
      <c r="K327" t="s">
        <v>75</v>
      </c>
      <c r="L327" t="s">
        <v>155</v>
      </c>
      <c r="M327">
        <v>0.38</v>
      </c>
      <c r="N327" t="s">
        <v>34</v>
      </c>
      <c r="O327" t="s">
        <v>113</v>
      </c>
      <c r="P327" t="s">
        <v>322</v>
      </c>
      <c r="Q327" t="s">
        <v>429</v>
      </c>
      <c r="R327">
        <v>16602</v>
      </c>
      <c r="S327" s="1">
        <v>42031</v>
      </c>
      <c r="T327" s="1">
        <v>42031</v>
      </c>
      <c r="U327">
        <v>104.7213</v>
      </c>
      <c r="V327">
        <v>12</v>
      </c>
      <c r="W327">
        <v>151.77000000000001</v>
      </c>
      <c r="X327">
        <v>86264</v>
      </c>
      <c r="Y327">
        <f>cleaneddata[[#This Row],[Unit Price]]-cleaneddata[[#This Row],[Discount]]</f>
        <v>12.51</v>
      </c>
      <c r="Z327" t="str">
        <f>_xlfn.IFS(cleaneddata[[#This Row],[Region]]="Central","Chris",cleaneddata[[#This Row],[Region]]="East","Erin",cleaneddata[[#This Row],[Region]]="South","Sam",cleaneddata[[#This Row],[Region]]="West","William")</f>
        <v>Erin</v>
      </c>
    </row>
    <row r="328" spans="1:26" x14ac:dyDescent="0.25">
      <c r="A328">
        <v>899</v>
      </c>
      <c r="B328" t="s">
        <v>428</v>
      </c>
      <c r="C328" t="s">
        <v>72</v>
      </c>
      <c r="D328">
        <v>7.0000000000000007E-2</v>
      </c>
      <c r="E328">
        <v>5.18</v>
      </c>
      <c r="F328">
        <v>2.04</v>
      </c>
      <c r="G328" t="s">
        <v>89</v>
      </c>
      <c r="H328" t="s">
        <v>29</v>
      </c>
      <c r="I328" t="s">
        <v>50</v>
      </c>
      <c r="J328" t="s">
        <v>90</v>
      </c>
      <c r="K328" t="s">
        <v>52</v>
      </c>
      <c r="L328" t="s">
        <v>835</v>
      </c>
      <c r="M328">
        <v>0.36</v>
      </c>
      <c r="N328" t="s">
        <v>34</v>
      </c>
      <c r="O328" t="s">
        <v>113</v>
      </c>
      <c r="P328" t="s">
        <v>322</v>
      </c>
      <c r="Q328" t="s">
        <v>429</v>
      </c>
      <c r="R328">
        <v>16602</v>
      </c>
      <c r="S328" s="1">
        <v>42031</v>
      </c>
      <c r="T328" s="1">
        <v>42033</v>
      </c>
      <c r="U328">
        <v>37.31</v>
      </c>
      <c r="V328">
        <v>11</v>
      </c>
      <c r="W328">
        <v>57.13</v>
      </c>
      <c r="X328">
        <v>86264</v>
      </c>
      <c r="Y328">
        <f>cleaneddata[[#This Row],[Unit Price]]-cleaneddata[[#This Row],[Discount]]</f>
        <v>5.1099999999999994</v>
      </c>
      <c r="Z328" t="str">
        <f>_xlfn.IFS(cleaneddata[[#This Row],[Region]]="Central","Chris",cleaneddata[[#This Row],[Region]]="East","Erin",cleaneddata[[#This Row],[Region]]="South","Sam",cleaneddata[[#This Row],[Region]]="West","William")</f>
        <v>Erin</v>
      </c>
    </row>
    <row r="329" spans="1:26" x14ac:dyDescent="0.25">
      <c r="A329">
        <v>1351</v>
      </c>
      <c r="B329" t="s">
        <v>836</v>
      </c>
      <c r="C329" t="s">
        <v>72</v>
      </c>
      <c r="D329">
        <v>0.1</v>
      </c>
      <c r="E329">
        <v>110.99</v>
      </c>
      <c r="F329">
        <v>8.99</v>
      </c>
      <c r="G329" t="s">
        <v>89</v>
      </c>
      <c r="H329" t="s">
        <v>73</v>
      </c>
      <c r="I329" t="s">
        <v>42</v>
      </c>
      <c r="J329" t="s">
        <v>137</v>
      </c>
      <c r="K329" t="s">
        <v>75</v>
      </c>
      <c r="L329" t="s">
        <v>837</v>
      </c>
      <c r="M329">
        <v>0.56999999999999995</v>
      </c>
      <c r="N329" t="s">
        <v>34</v>
      </c>
      <c r="O329" t="s">
        <v>35</v>
      </c>
      <c r="P329" t="s">
        <v>125</v>
      </c>
      <c r="Q329" t="s">
        <v>838</v>
      </c>
      <c r="R329">
        <v>33063</v>
      </c>
      <c r="S329" s="1">
        <v>42031</v>
      </c>
      <c r="T329" s="1">
        <v>42033</v>
      </c>
      <c r="U329">
        <v>3285.48</v>
      </c>
      <c r="V329">
        <v>7</v>
      </c>
      <c r="W329">
        <v>627.78</v>
      </c>
      <c r="X329">
        <v>88232</v>
      </c>
      <c r="Y329">
        <f>cleaneddata[[#This Row],[Unit Price]]-cleaneddata[[#This Row],[Discount]]</f>
        <v>110.89</v>
      </c>
      <c r="Z329" t="str">
        <f>_xlfn.IFS(cleaneddata[[#This Row],[Region]]="Central","Chris",cleaneddata[[#This Row],[Region]]="East","Erin",cleaneddata[[#This Row],[Region]]="South","Sam",cleaneddata[[#This Row],[Region]]="West","William")</f>
        <v>Sam</v>
      </c>
    </row>
    <row r="330" spans="1:26" x14ac:dyDescent="0.25">
      <c r="A330">
        <v>2281</v>
      </c>
      <c r="B330" t="s">
        <v>839</v>
      </c>
      <c r="C330" t="s">
        <v>72</v>
      </c>
      <c r="D330">
        <v>0.08</v>
      </c>
      <c r="E330">
        <v>205.99</v>
      </c>
      <c r="F330">
        <v>2.5</v>
      </c>
      <c r="G330" t="s">
        <v>40</v>
      </c>
      <c r="H330" t="s">
        <v>73</v>
      </c>
      <c r="I330" t="s">
        <v>42</v>
      </c>
      <c r="J330" t="s">
        <v>137</v>
      </c>
      <c r="K330" t="s">
        <v>75</v>
      </c>
      <c r="L330" t="s">
        <v>840</v>
      </c>
      <c r="M330">
        <v>0.59</v>
      </c>
      <c r="N330" t="s">
        <v>34</v>
      </c>
      <c r="O330" t="s">
        <v>54</v>
      </c>
      <c r="P330" t="s">
        <v>359</v>
      </c>
      <c r="Q330" t="s">
        <v>841</v>
      </c>
      <c r="R330">
        <v>54703</v>
      </c>
      <c r="S330" s="1">
        <v>42031</v>
      </c>
      <c r="T330" s="1">
        <v>42032</v>
      </c>
      <c r="U330">
        <v>997.38144</v>
      </c>
      <c r="V330">
        <v>10</v>
      </c>
      <c r="W330">
        <v>1610.84</v>
      </c>
      <c r="X330">
        <v>85948</v>
      </c>
      <c r="Y330">
        <f>cleaneddata[[#This Row],[Unit Price]]-cleaneddata[[#This Row],[Discount]]</f>
        <v>205.91</v>
      </c>
      <c r="Z330" t="str">
        <f>_xlfn.IFS(cleaneddata[[#This Row],[Region]]="Central","Chris",cleaneddata[[#This Row],[Region]]="East","Erin",cleaneddata[[#This Row],[Region]]="South","Sam",cleaneddata[[#This Row],[Region]]="West","William")</f>
        <v>Chris</v>
      </c>
    </row>
    <row r="331" spans="1:26" x14ac:dyDescent="0.25">
      <c r="A331">
        <v>53</v>
      </c>
      <c r="B331" t="s">
        <v>842</v>
      </c>
      <c r="C331" t="s">
        <v>27</v>
      </c>
      <c r="D331">
        <v>7.0000000000000007E-2</v>
      </c>
      <c r="E331">
        <v>3502.14</v>
      </c>
      <c r="F331">
        <v>8.73</v>
      </c>
      <c r="G331" t="s">
        <v>28</v>
      </c>
      <c r="H331" t="s">
        <v>96</v>
      </c>
      <c r="I331" t="s">
        <v>42</v>
      </c>
      <c r="J331" t="s">
        <v>58</v>
      </c>
      <c r="K331" t="s">
        <v>32</v>
      </c>
      <c r="L331" t="s">
        <v>843</v>
      </c>
      <c r="M331">
        <v>0.56999999999999995</v>
      </c>
      <c r="N331" t="s">
        <v>34</v>
      </c>
      <c r="O331" t="s">
        <v>61</v>
      </c>
      <c r="P331" t="s">
        <v>68</v>
      </c>
      <c r="Q331" t="s">
        <v>844</v>
      </c>
      <c r="R331">
        <v>98052</v>
      </c>
      <c r="S331" s="1">
        <v>42032</v>
      </c>
      <c r="T331" s="1">
        <v>42034</v>
      </c>
      <c r="U331">
        <v>-6923.5991999999997</v>
      </c>
      <c r="V331">
        <v>1</v>
      </c>
      <c r="W331">
        <v>3267.55</v>
      </c>
      <c r="X331">
        <v>88425</v>
      </c>
      <c r="Y331">
        <f>cleaneddata[[#This Row],[Unit Price]]-cleaneddata[[#This Row],[Discount]]</f>
        <v>3502.0699999999997</v>
      </c>
      <c r="Z331" t="str">
        <f>_xlfn.IFS(cleaneddata[[#This Row],[Region]]="Central","Chris",cleaneddata[[#This Row],[Region]]="East","Erin",cleaneddata[[#This Row],[Region]]="South","Sam",cleaneddata[[#This Row],[Region]]="West","William")</f>
        <v>William</v>
      </c>
    </row>
    <row r="332" spans="1:26" x14ac:dyDescent="0.25">
      <c r="A332">
        <v>3266</v>
      </c>
      <c r="B332" t="s">
        <v>845</v>
      </c>
      <c r="C332" t="s">
        <v>27</v>
      </c>
      <c r="D332">
        <v>0</v>
      </c>
      <c r="E332">
        <v>122.99</v>
      </c>
      <c r="F332">
        <v>70.2</v>
      </c>
      <c r="G332" t="s">
        <v>28</v>
      </c>
      <c r="H332" t="s">
        <v>96</v>
      </c>
      <c r="I332" t="s">
        <v>30</v>
      </c>
      <c r="J332" t="s">
        <v>111</v>
      </c>
      <c r="K332" t="s">
        <v>59</v>
      </c>
      <c r="L332" t="s">
        <v>806</v>
      </c>
      <c r="M332">
        <v>0.74</v>
      </c>
      <c r="N332" t="s">
        <v>34</v>
      </c>
      <c r="O332" t="s">
        <v>113</v>
      </c>
      <c r="P332" t="s">
        <v>333</v>
      </c>
      <c r="Q332" t="s">
        <v>334</v>
      </c>
      <c r="R332">
        <v>4073</v>
      </c>
      <c r="S332" s="1">
        <v>42032</v>
      </c>
      <c r="T332" s="1">
        <v>42033</v>
      </c>
      <c r="U332">
        <v>-1764.29</v>
      </c>
      <c r="V332">
        <v>14</v>
      </c>
      <c r="W332">
        <v>1794.88</v>
      </c>
      <c r="X332">
        <v>89836</v>
      </c>
      <c r="Y332">
        <f>cleaneddata[[#This Row],[Unit Price]]-cleaneddata[[#This Row],[Discount]]</f>
        <v>122.99</v>
      </c>
      <c r="Z332" t="str">
        <f>_xlfn.IFS(cleaneddata[[#This Row],[Region]]="Central","Chris",cleaneddata[[#This Row],[Region]]="East","Erin",cleaneddata[[#This Row],[Region]]="South","Sam",cleaneddata[[#This Row],[Region]]="West","William")</f>
        <v>Erin</v>
      </c>
    </row>
    <row r="333" spans="1:26" x14ac:dyDescent="0.25">
      <c r="A333">
        <v>3269</v>
      </c>
      <c r="B333" t="s">
        <v>846</v>
      </c>
      <c r="C333" t="s">
        <v>27</v>
      </c>
      <c r="D333">
        <v>0.01</v>
      </c>
      <c r="E333">
        <v>60.97</v>
      </c>
      <c r="F333">
        <v>4.5</v>
      </c>
      <c r="G333" t="s">
        <v>89</v>
      </c>
      <c r="H333" t="s">
        <v>96</v>
      </c>
      <c r="I333" t="s">
        <v>50</v>
      </c>
      <c r="J333" t="s">
        <v>97</v>
      </c>
      <c r="K333" t="s">
        <v>75</v>
      </c>
      <c r="L333" t="s">
        <v>98</v>
      </c>
      <c r="M333">
        <v>0.56000000000000005</v>
      </c>
      <c r="N333" t="s">
        <v>34</v>
      </c>
      <c r="O333" t="s">
        <v>113</v>
      </c>
      <c r="P333" t="s">
        <v>399</v>
      </c>
      <c r="Q333" t="s">
        <v>847</v>
      </c>
      <c r="R333">
        <v>7060</v>
      </c>
      <c r="S333" s="1">
        <v>42032</v>
      </c>
      <c r="T333" s="1">
        <v>42034</v>
      </c>
      <c r="U333">
        <v>527.87760000000003</v>
      </c>
      <c r="V333">
        <v>12</v>
      </c>
      <c r="W333">
        <v>765.04</v>
      </c>
      <c r="X333">
        <v>89836</v>
      </c>
      <c r="Y333">
        <f>cleaneddata[[#This Row],[Unit Price]]-cleaneddata[[#This Row],[Discount]]</f>
        <v>60.96</v>
      </c>
      <c r="Z333" t="str">
        <f>_xlfn.IFS(cleaneddata[[#This Row],[Region]]="Central","Chris",cleaneddata[[#This Row],[Region]]="East","Erin",cleaneddata[[#This Row],[Region]]="South","Sam",cleaneddata[[#This Row],[Region]]="West","William")</f>
        <v>Erin</v>
      </c>
    </row>
    <row r="334" spans="1:26" x14ac:dyDescent="0.25">
      <c r="A334">
        <v>24</v>
      </c>
      <c r="B334" t="s">
        <v>848</v>
      </c>
      <c r="C334" t="s">
        <v>39</v>
      </c>
      <c r="D334">
        <v>0.06</v>
      </c>
      <c r="E334">
        <v>55.48</v>
      </c>
      <c r="F334">
        <v>14.3</v>
      </c>
      <c r="G334" t="s">
        <v>40</v>
      </c>
      <c r="H334" t="s">
        <v>96</v>
      </c>
      <c r="I334" t="s">
        <v>50</v>
      </c>
      <c r="J334" t="s">
        <v>90</v>
      </c>
      <c r="K334" t="s">
        <v>75</v>
      </c>
      <c r="L334" t="s">
        <v>849</v>
      </c>
      <c r="M334">
        <v>0.37</v>
      </c>
      <c r="N334" t="s">
        <v>34</v>
      </c>
      <c r="O334" t="s">
        <v>61</v>
      </c>
      <c r="P334" t="s">
        <v>92</v>
      </c>
      <c r="Q334" t="s">
        <v>850</v>
      </c>
      <c r="R334">
        <v>92677</v>
      </c>
      <c r="S334" s="1">
        <v>42032</v>
      </c>
      <c r="T334" s="1">
        <v>42033</v>
      </c>
      <c r="U334">
        <v>-28.296800000000001</v>
      </c>
      <c r="V334">
        <v>1</v>
      </c>
      <c r="W334">
        <v>67.489999999999995</v>
      </c>
      <c r="X334">
        <v>87651</v>
      </c>
      <c r="Y334">
        <f>cleaneddata[[#This Row],[Unit Price]]-cleaneddata[[#This Row],[Discount]]</f>
        <v>55.419999999999995</v>
      </c>
      <c r="Z334" t="str">
        <f>_xlfn.IFS(cleaneddata[[#This Row],[Region]]="Central","Chris",cleaneddata[[#This Row],[Region]]="East","Erin",cleaneddata[[#This Row],[Region]]="South","Sam",cleaneddata[[#This Row],[Region]]="West","William")</f>
        <v>William</v>
      </c>
    </row>
    <row r="335" spans="1:26" x14ac:dyDescent="0.25">
      <c r="A335">
        <v>24</v>
      </c>
      <c r="B335" t="s">
        <v>848</v>
      </c>
      <c r="C335" t="s">
        <v>39</v>
      </c>
      <c r="D335">
        <v>0.02</v>
      </c>
      <c r="E335">
        <v>1.68</v>
      </c>
      <c r="F335">
        <v>1.57</v>
      </c>
      <c r="G335" t="s">
        <v>40</v>
      </c>
      <c r="H335" t="s">
        <v>96</v>
      </c>
      <c r="I335" t="s">
        <v>50</v>
      </c>
      <c r="J335" t="s">
        <v>51</v>
      </c>
      <c r="K335" t="s">
        <v>52</v>
      </c>
      <c r="L335" t="s">
        <v>576</v>
      </c>
      <c r="M335">
        <v>0.59</v>
      </c>
      <c r="N335" t="s">
        <v>34</v>
      </c>
      <c r="O335" t="s">
        <v>61</v>
      </c>
      <c r="P335" t="s">
        <v>92</v>
      </c>
      <c r="Q335" t="s">
        <v>850</v>
      </c>
      <c r="R335">
        <v>92677</v>
      </c>
      <c r="S335" s="1">
        <v>42032</v>
      </c>
      <c r="T335" s="1">
        <v>42034</v>
      </c>
      <c r="U335">
        <v>-5.3071999999999999</v>
      </c>
      <c r="V335">
        <v>1</v>
      </c>
      <c r="W335">
        <v>2.25</v>
      </c>
      <c r="X335">
        <v>87651</v>
      </c>
      <c r="Y335">
        <f>cleaneddata[[#This Row],[Unit Price]]-cleaneddata[[#This Row],[Discount]]</f>
        <v>1.66</v>
      </c>
      <c r="Z335" t="str">
        <f>_xlfn.IFS(cleaneddata[[#This Row],[Region]]="Central","Chris",cleaneddata[[#This Row],[Region]]="East","Erin",cleaneddata[[#This Row],[Region]]="South","Sam",cleaneddata[[#This Row],[Region]]="West","William")</f>
        <v>William</v>
      </c>
    </row>
    <row r="336" spans="1:26" x14ac:dyDescent="0.25">
      <c r="A336">
        <v>744</v>
      </c>
      <c r="B336" t="s">
        <v>588</v>
      </c>
      <c r="C336" t="s">
        <v>49</v>
      </c>
      <c r="D336">
        <v>0.02</v>
      </c>
      <c r="E336">
        <v>59.98</v>
      </c>
      <c r="F336">
        <v>3.99</v>
      </c>
      <c r="G336" t="s">
        <v>40</v>
      </c>
      <c r="H336" t="s">
        <v>96</v>
      </c>
      <c r="I336" t="s">
        <v>50</v>
      </c>
      <c r="J336" t="s">
        <v>97</v>
      </c>
      <c r="K336" t="s">
        <v>75</v>
      </c>
      <c r="L336" t="s">
        <v>851</v>
      </c>
      <c r="M336">
        <v>0.56999999999999995</v>
      </c>
      <c r="N336" t="s">
        <v>34</v>
      </c>
      <c r="O336" t="s">
        <v>61</v>
      </c>
      <c r="P336" t="s">
        <v>590</v>
      </c>
      <c r="Q336" t="s">
        <v>591</v>
      </c>
      <c r="R336">
        <v>85737</v>
      </c>
      <c r="S336" s="1">
        <v>42032</v>
      </c>
      <c r="T336" s="1">
        <v>42041</v>
      </c>
      <c r="U336">
        <v>-54.622</v>
      </c>
      <c r="V336">
        <v>1</v>
      </c>
      <c r="W336">
        <v>63.48</v>
      </c>
      <c r="X336">
        <v>87725</v>
      </c>
      <c r="Y336">
        <f>cleaneddata[[#This Row],[Unit Price]]-cleaneddata[[#This Row],[Discount]]</f>
        <v>59.959999999999994</v>
      </c>
      <c r="Z336" t="str">
        <f>_xlfn.IFS(cleaneddata[[#This Row],[Region]]="Central","Chris",cleaneddata[[#This Row],[Region]]="East","Erin",cleaneddata[[#This Row],[Region]]="South","Sam",cleaneddata[[#This Row],[Region]]="West","William")</f>
        <v>William</v>
      </c>
    </row>
    <row r="337" spans="1:26" x14ac:dyDescent="0.25">
      <c r="A337">
        <v>744</v>
      </c>
      <c r="B337" t="s">
        <v>588</v>
      </c>
      <c r="C337" t="s">
        <v>49</v>
      </c>
      <c r="D337">
        <v>0.03</v>
      </c>
      <c r="E337">
        <v>5.18</v>
      </c>
      <c r="F337">
        <v>5.74</v>
      </c>
      <c r="G337" t="s">
        <v>40</v>
      </c>
      <c r="H337" t="s">
        <v>96</v>
      </c>
      <c r="I337" t="s">
        <v>50</v>
      </c>
      <c r="J337" t="s">
        <v>74</v>
      </c>
      <c r="K337" t="s">
        <v>75</v>
      </c>
      <c r="L337" t="s">
        <v>852</v>
      </c>
      <c r="M337">
        <v>0.36</v>
      </c>
      <c r="N337" t="s">
        <v>34</v>
      </c>
      <c r="O337" t="s">
        <v>61</v>
      </c>
      <c r="P337" t="s">
        <v>590</v>
      </c>
      <c r="Q337" t="s">
        <v>591</v>
      </c>
      <c r="R337">
        <v>85737</v>
      </c>
      <c r="S337" s="1">
        <v>42032</v>
      </c>
      <c r="T337" s="1">
        <v>42036</v>
      </c>
      <c r="U337">
        <v>-126.81417999999999</v>
      </c>
      <c r="V337">
        <v>9</v>
      </c>
      <c r="W337">
        <v>47.64</v>
      </c>
      <c r="X337">
        <v>87725</v>
      </c>
      <c r="Y337">
        <f>cleaneddata[[#This Row],[Unit Price]]-cleaneddata[[#This Row],[Discount]]</f>
        <v>5.1499999999999995</v>
      </c>
      <c r="Z337" t="str">
        <f>_xlfn.IFS(cleaneddata[[#This Row],[Region]]="Central","Chris",cleaneddata[[#This Row],[Region]]="East","Erin",cleaneddata[[#This Row],[Region]]="South","Sam",cleaneddata[[#This Row],[Region]]="West","William")</f>
        <v>William</v>
      </c>
    </row>
    <row r="338" spans="1:26" x14ac:dyDescent="0.25">
      <c r="A338">
        <v>553</v>
      </c>
      <c r="B338" t="s">
        <v>853</v>
      </c>
      <c r="C338" t="s">
        <v>118</v>
      </c>
      <c r="D338">
        <v>0</v>
      </c>
      <c r="E338">
        <v>6.88</v>
      </c>
      <c r="F338">
        <v>2</v>
      </c>
      <c r="G338" t="s">
        <v>89</v>
      </c>
      <c r="H338" t="s">
        <v>73</v>
      </c>
      <c r="I338" t="s">
        <v>50</v>
      </c>
      <c r="J338" t="s">
        <v>90</v>
      </c>
      <c r="K338" t="s">
        <v>52</v>
      </c>
      <c r="L338" t="s">
        <v>854</v>
      </c>
      <c r="M338">
        <v>0.39</v>
      </c>
      <c r="N338" t="s">
        <v>34</v>
      </c>
      <c r="O338" t="s">
        <v>61</v>
      </c>
      <c r="P338" t="s">
        <v>92</v>
      </c>
      <c r="Q338" t="s">
        <v>102</v>
      </c>
      <c r="R338">
        <v>90008</v>
      </c>
      <c r="S338" s="1">
        <v>42032</v>
      </c>
      <c r="T338" s="1">
        <v>42033</v>
      </c>
      <c r="U338">
        <v>34.067999999999998</v>
      </c>
      <c r="V338">
        <v>36</v>
      </c>
      <c r="W338">
        <v>267.52999999999997</v>
      </c>
      <c r="X338">
        <v>17155</v>
      </c>
      <c r="Y338">
        <f>cleaneddata[[#This Row],[Unit Price]]-cleaneddata[[#This Row],[Discount]]</f>
        <v>6.88</v>
      </c>
      <c r="Z338" t="str">
        <f>_xlfn.IFS(cleaneddata[[#This Row],[Region]]="Central","Chris",cleaneddata[[#This Row],[Region]]="East","Erin",cleaneddata[[#This Row],[Region]]="South","Sam",cleaneddata[[#This Row],[Region]]="West","William")</f>
        <v>William</v>
      </c>
    </row>
    <row r="339" spans="1:26" x14ac:dyDescent="0.25">
      <c r="A339">
        <v>556</v>
      </c>
      <c r="B339" t="s">
        <v>855</v>
      </c>
      <c r="C339" t="s">
        <v>118</v>
      </c>
      <c r="D339">
        <v>0</v>
      </c>
      <c r="E339">
        <v>6.88</v>
      </c>
      <c r="F339">
        <v>2</v>
      </c>
      <c r="G339" t="s">
        <v>89</v>
      </c>
      <c r="H339" t="s">
        <v>73</v>
      </c>
      <c r="I339" t="s">
        <v>50</v>
      </c>
      <c r="J339" t="s">
        <v>90</v>
      </c>
      <c r="K339" t="s">
        <v>52</v>
      </c>
      <c r="L339" t="s">
        <v>854</v>
      </c>
      <c r="M339">
        <v>0.39</v>
      </c>
      <c r="N339" t="s">
        <v>34</v>
      </c>
      <c r="O339" t="s">
        <v>61</v>
      </c>
      <c r="P339" t="s">
        <v>148</v>
      </c>
      <c r="Q339" t="s">
        <v>856</v>
      </c>
      <c r="R339">
        <v>84604</v>
      </c>
      <c r="S339" s="1">
        <v>42032</v>
      </c>
      <c r="T339" s="1">
        <v>42033</v>
      </c>
      <c r="U339">
        <v>46.147199999999998</v>
      </c>
      <c r="V339">
        <v>9</v>
      </c>
      <c r="W339">
        <v>66.88</v>
      </c>
      <c r="X339">
        <v>86189</v>
      </c>
      <c r="Y339">
        <f>cleaneddata[[#This Row],[Unit Price]]-cleaneddata[[#This Row],[Discount]]</f>
        <v>6.88</v>
      </c>
      <c r="Z339" t="str">
        <f>_xlfn.IFS(cleaneddata[[#This Row],[Region]]="Central","Chris",cleaneddata[[#This Row],[Region]]="East","Erin",cleaneddata[[#This Row],[Region]]="South","Sam",cleaneddata[[#This Row],[Region]]="West","William")</f>
        <v>William</v>
      </c>
    </row>
    <row r="340" spans="1:26" x14ac:dyDescent="0.25">
      <c r="A340">
        <v>556</v>
      </c>
      <c r="B340" t="s">
        <v>855</v>
      </c>
      <c r="C340" t="s">
        <v>118</v>
      </c>
      <c r="D340">
        <v>0.03</v>
      </c>
      <c r="E340">
        <v>32.479999999999997</v>
      </c>
      <c r="F340">
        <v>35</v>
      </c>
      <c r="G340" t="s">
        <v>89</v>
      </c>
      <c r="H340" t="s">
        <v>73</v>
      </c>
      <c r="I340" t="s">
        <v>50</v>
      </c>
      <c r="J340" t="s">
        <v>80</v>
      </c>
      <c r="K340" t="s">
        <v>66</v>
      </c>
      <c r="L340" t="s">
        <v>787</v>
      </c>
      <c r="M340">
        <v>0.81</v>
      </c>
      <c r="N340" t="s">
        <v>34</v>
      </c>
      <c r="O340" t="s">
        <v>61</v>
      </c>
      <c r="P340" t="s">
        <v>148</v>
      </c>
      <c r="Q340" t="s">
        <v>856</v>
      </c>
      <c r="R340">
        <v>84604</v>
      </c>
      <c r="S340" s="1">
        <v>42032</v>
      </c>
      <c r="T340" s="1">
        <v>42032</v>
      </c>
      <c r="U340">
        <v>-1116.3348000000001</v>
      </c>
      <c r="V340">
        <v>8</v>
      </c>
      <c r="W340">
        <v>274.91000000000003</v>
      </c>
      <c r="X340">
        <v>86189</v>
      </c>
      <c r="Y340">
        <f>cleaneddata[[#This Row],[Unit Price]]-cleaneddata[[#This Row],[Discount]]</f>
        <v>32.449999999999996</v>
      </c>
      <c r="Z340" t="str">
        <f>_xlfn.IFS(cleaneddata[[#This Row],[Region]]="Central","Chris",cleaneddata[[#This Row],[Region]]="East","Erin",cleaneddata[[#This Row],[Region]]="South","Sam",cleaneddata[[#This Row],[Region]]="West","William")</f>
        <v>William</v>
      </c>
    </row>
    <row r="341" spans="1:26" x14ac:dyDescent="0.25">
      <c r="A341">
        <v>1875</v>
      </c>
      <c r="B341" t="s">
        <v>857</v>
      </c>
      <c r="C341" t="s">
        <v>27</v>
      </c>
      <c r="D341">
        <v>0.09</v>
      </c>
      <c r="E341">
        <v>95.99</v>
      </c>
      <c r="F341">
        <v>4.9000000000000004</v>
      </c>
      <c r="G341" t="s">
        <v>40</v>
      </c>
      <c r="H341" t="s">
        <v>41</v>
      </c>
      <c r="I341" t="s">
        <v>42</v>
      </c>
      <c r="J341" t="s">
        <v>137</v>
      </c>
      <c r="K341" t="s">
        <v>75</v>
      </c>
      <c r="L341" t="s">
        <v>770</v>
      </c>
      <c r="M341">
        <v>0.56000000000000005</v>
      </c>
      <c r="N341" t="s">
        <v>34</v>
      </c>
      <c r="O341" t="s">
        <v>35</v>
      </c>
      <c r="P341" t="s">
        <v>244</v>
      </c>
      <c r="Q341" t="s">
        <v>858</v>
      </c>
      <c r="R341">
        <v>23320</v>
      </c>
      <c r="S341" s="1">
        <v>42033</v>
      </c>
      <c r="T341" s="1">
        <v>42035</v>
      </c>
      <c r="U341">
        <v>34.302</v>
      </c>
      <c r="V341">
        <v>4</v>
      </c>
      <c r="W341">
        <v>320.75</v>
      </c>
      <c r="X341">
        <v>90899</v>
      </c>
      <c r="Y341">
        <f>cleaneddata[[#This Row],[Unit Price]]-cleaneddata[[#This Row],[Discount]]</f>
        <v>95.899999999999991</v>
      </c>
      <c r="Z341" t="str">
        <f>_xlfn.IFS(cleaneddata[[#This Row],[Region]]="Central","Chris",cleaneddata[[#This Row],[Region]]="East","Erin",cleaneddata[[#This Row],[Region]]="South","Sam",cleaneddata[[#This Row],[Region]]="West","William")</f>
        <v>Sam</v>
      </c>
    </row>
    <row r="342" spans="1:26" x14ac:dyDescent="0.25">
      <c r="A342">
        <v>2265</v>
      </c>
      <c r="B342" t="s">
        <v>859</v>
      </c>
      <c r="C342" t="s">
        <v>27</v>
      </c>
      <c r="D342">
        <v>0.1</v>
      </c>
      <c r="E342">
        <v>7.45</v>
      </c>
      <c r="F342">
        <v>6.28</v>
      </c>
      <c r="G342" t="s">
        <v>40</v>
      </c>
      <c r="H342" t="s">
        <v>96</v>
      </c>
      <c r="I342" t="s">
        <v>50</v>
      </c>
      <c r="J342" t="s">
        <v>74</v>
      </c>
      <c r="K342" t="s">
        <v>75</v>
      </c>
      <c r="L342" t="s">
        <v>860</v>
      </c>
      <c r="M342">
        <v>0.4</v>
      </c>
      <c r="N342" t="s">
        <v>34</v>
      </c>
      <c r="O342" t="s">
        <v>54</v>
      </c>
      <c r="P342" t="s">
        <v>82</v>
      </c>
      <c r="Q342" t="s">
        <v>861</v>
      </c>
      <c r="R342">
        <v>64130</v>
      </c>
      <c r="S342" s="1">
        <v>42033</v>
      </c>
      <c r="T342" s="1">
        <v>42036</v>
      </c>
      <c r="U342">
        <v>-69.873999999999995</v>
      </c>
      <c r="V342">
        <v>8</v>
      </c>
      <c r="W342">
        <v>59.4</v>
      </c>
      <c r="X342">
        <v>86612</v>
      </c>
      <c r="Y342">
        <f>cleaneddata[[#This Row],[Unit Price]]-cleaneddata[[#This Row],[Discount]]</f>
        <v>7.3500000000000005</v>
      </c>
      <c r="Z342" t="str">
        <f>_xlfn.IFS(cleaneddata[[#This Row],[Region]]="Central","Chris",cleaneddata[[#This Row],[Region]]="East","Erin",cleaneddata[[#This Row],[Region]]="South","Sam",cleaneddata[[#This Row],[Region]]="West","William")</f>
        <v>Chris</v>
      </c>
    </row>
    <row r="343" spans="1:26" x14ac:dyDescent="0.25">
      <c r="A343">
        <v>2265</v>
      </c>
      <c r="B343" t="s">
        <v>859</v>
      </c>
      <c r="C343" t="s">
        <v>27</v>
      </c>
      <c r="D343">
        <v>0.01</v>
      </c>
      <c r="E343">
        <v>6.48</v>
      </c>
      <c r="F343">
        <v>7.86</v>
      </c>
      <c r="G343" t="s">
        <v>40</v>
      </c>
      <c r="H343" t="s">
        <v>96</v>
      </c>
      <c r="I343" t="s">
        <v>50</v>
      </c>
      <c r="J343" t="s">
        <v>90</v>
      </c>
      <c r="K343" t="s">
        <v>75</v>
      </c>
      <c r="L343" t="s">
        <v>862</v>
      </c>
      <c r="M343">
        <v>0.37</v>
      </c>
      <c r="N343" t="s">
        <v>34</v>
      </c>
      <c r="O343" t="s">
        <v>54</v>
      </c>
      <c r="P343" t="s">
        <v>82</v>
      </c>
      <c r="Q343" t="s">
        <v>861</v>
      </c>
      <c r="R343">
        <v>64130</v>
      </c>
      <c r="S343" s="1">
        <v>42033</v>
      </c>
      <c r="T343" s="1">
        <v>42035</v>
      </c>
      <c r="U343">
        <v>-135.74</v>
      </c>
      <c r="V343">
        <v>10</v>
      </c>
      <c r="W343">
        <v>66.459999999999994</v>
      </c>
      <c r="X343">
        <v>86612</v>
      </c>
      <c r="Y343">
        <f>cleaneddata[[#This Row],[Unit Price]]-cleaneddata[[#This Row],[Discount]]</f>
        <v>6.4700000000000006</v>
      </c>
      <c r="Z343" t="str">
        <f>_xlfn.IFS(cleaneddata[[#This Row],[Region]]="Central","Chris",cleaneddata[[#This Row],[Region]]="East","Erin",cleaneddata[[#This Row],[Region]]="South","Sam",cleaneddata[[#This Row],[Region]]="West","William")</f>
        <v>Chris</v>
      </c>
    </row>
    <row r="344" spans="1:26" x14ac:dyDescent="0.25">
      <c r="A344">
        <v>699</v>
      </c>
      <c r="B344" t="s">
        <v>863</v>
      </c>
      <c r="C344" t="s">
        <v>118</v>
      </c>
      <c r="D344">
        <v>7.0000000000000007E-2</v>
      </c>
      <c r="E344">
        <v>5.0199999999999996</v>
      </c>
      <c r="F344">
        <v>5.14</v>
      </c>
      <c r="G344" t="s">
        <v>40</v>
      </c>
      <c r="H344" t="s">
        <v>41</v>
      </c>
      <c r="I344" t="s">
        <v>42</v>
      </c>
      <c r="J344" t="s">
        <v>43</v>
      </c>
      <c r="K344" t="s">
        <v>44</v>
      </c>
      <c r="L344" t="s">
        <v>393</v>
      </c>
      <c r="M344">
        <v>0.79</v>
      </c>
      <c r="N344" t="s">
        <v>34</v>
      </c>
      <c r="O344" t="s">
        <v>61</v>
      </c>
      <c r="P344" t="s">
        <v>92</v>
      </c>
      <c r="Q344" t="s">
        <v>102</v>
      </c>
      <c r="R344">
        <v>90041</v>
      </c>
      <c r="S344" s="1">
        <v>42033</v>
      </c>
      <c r="T344" s="1">
        <v>42035</v>
      </c>
      <c r="U344">
        <v>-168.72</v>
      </c>
      <c r="V344">
        <v>42</v>
      </c>
      <c r="W344">
        <v>210.1</v>
      </c>
      <c r="X344">
        <v>32420</v>
      </c>
      <c r="Y344">
        <f>cleaneddata[[#This Row],[Unit Price]]-cleaneddata[[#This Row],[Discount]]</f>
        <v>4.9499999999999993</v>
      </c>
      <c r="Z344" t="str">
        <f>_xlfn.IFS(cleaneddata[[#This Row],[Region]]="Central","Chris",cleaneddata[[#This Row],[Region]]="East","Erin",cleaneddata[[#This Row],[Region]]="South","Sam",cleaneddata[[#This Row],[Region]]="West","William")</f>
        <v>William</v>
      </c>
    </row>
    <row r="345" spans="1:26" x14ac:dyDescent="0.25">
      <c r="A345">
        <v>699</v>
      </c>
      <c r="B345" t="s">
        <v>863</v>
      </c>
      <c r="C345" t="s">
        <v>118</v>
      </c>
      <c r="D345">
        <v>7.0000000000000007E-2</v>
      </c>
      <c r="E345">
        <v>280.98</v>
      </c>
      <c r="F345">
        <v>57</v>
      </c>
      <c r="G345" t="s">
        <v>28</v>
      </c>
      <c r="H345" t="s">
        <v>41</v>
      </c>
      <c r="I345" t="s">
        <v>30</v>
      </c>
      <c r="J345" t="s">
        <v>111</v>
      </c>
      <c r="K345" t="s">
        <v>59</v>
      </c>
      <c r="L345" t="s">
        <v>864</v>
      </c>
      <c r="M345">
        <v>0.78</v>
      </c>
      <c r="N345" t="s">
        <v>34</v>
      </c>
      <c r="O345" t="s">
        <v>61</v>
      </c>
      <c r="P345" t="s">
        <v>92</v>
      </c>
      <c r="Q345" t="s">
        <v>102</v>
      </c>
      <c r="R345">
        <v>90041</v>
      </c>
      <c r="S345" s="1">
        <v>42033</v>
      </c>
      <c r="T345" s="1">
        <v>42035</v>
      </c>
      <c r="U345">
        <v>-439.62</v>
      </c>
      <c r="V345">
        <v>23</v>
      </c>
      <c r="W345">
        <v>6499.87</v>
      </c>
      <c r="X345">
        <v>32420</v>
      </c>
      <c r="Y345">
        <f>cleaneddata[[#This Row],[Unit Price]]-cleaneddata[[#This Row],[Discount]]</f>
        <v>280.91000000000003</v>
      </c>
      <c r="Z345" t="str">
        <f>_xlfn.IFS(cleaneddata[[#This Row],[Region]]="Central","Chris",cleaneddata[[#This Row],[Region]]="East","Erin",cleaneddata[[#This Row],[Region]]="South","Sam",cleaneddata[[#This Row],[Region]]="West","William")</f>
        <v>William</v>
      </c>
    </row>
    <row r="346" spans="1:26" x14ac:dyDescent="0.25">
      <c r="A346">
        <v>2061</v>
      </c>
      <c r="B346" t="s">
        <v>865</v>
      </c>
      <c r="C346" t="s">
        <v>118</v>
      </c>
      <c r="D346">
        <v>0.02</v>
      </c>
      <c r="E346">
        <v>240.98</v>
      </c>
      <c r="F346">
        <v>60.2</v>
      </c>
      <c r="G346" t="s">
        <v>28</v>
      </c>
      <c r="H346" t="s">
        <v>96</v>
      </c>
      <c r="I346" t="s">
        <v>30</v>
      </c>
      <c r="J346" t="s">
        <v>119</v>
      </c>
      <c r="K346" t="s">
        <v>32</v>
      </c>
      <c r="L346" t="s">
        <v>866</v>
      </c>
      <c r="M346">
        <v>0.56000000000000005</v>
      </c>
      <c r="N346" t="s">
        <v>34</v>
      </c>
      <c r="O346" t="s">
        <v>54</v>
      </c>
      <c r="P346" t="s">
        <v>135</v>
      </c>
      <c r="Q346" t="s">
        <v>867</v>
      </c>
      <c r="R346">
        <v>69101</v>
      </c>
      <c r="S346" s="1">
        <v>42033</v>
      </c>
      <c r="T346" s="1">
        <v>42035</v>
      </c>
      <c r="U346">
        <v>-272.71319999999997</v>
      </c>
      <c r="V346">
        <v>1</v>
      </c>
      <c r="W346">
        <v>260.66000000000003</v>
      </c>
      <c r="X346">
        <v>87146</v>
      </c>
      <c r="Y346">
        <f>cleaneddata[[#This Row],[Unit Price]]-cleaneddata[[#This Row],[Discount]]</f>
        <v>240.95999999999998</v>
      </c>
      <c r="Z346" t="str">
        <f>_xlfn.IFS(cleaneddata[[#This Row],[Region]]="Central","Chris",cleaneddata[[#This Row],[Region]]="East","Erin",cleaneddata[[#This Row],[Region]]="South","Sam",cleaneddata[[#This Row],[Region]]="West","William")</f>
        <v>Chris</v>
      </c>
    </row>
    <row r="347" spans="1:26" x14ac:dyDescent="0.25">
      <c r="A347">
        <v>2062</v>
      </c>
      <c r="B347" t="s">
        <v>868</v>
      </c>
      <c r="C347" t="s">
        <v>118</v>
      </c>
      <c r="D347">
        <v>0.02</v>
      </c>
      <c r="E347">
        <v>420.98</v>
      </c>
      <c r="F347">
        <v>19.989999999999998</v>
      </c>
      <c r="G347" t="s">
        <v>40</v>
      </c>
      <c r="H347" t="s">
        <v>96</v>
      </c>
      <c r="I347" t="s">
        <v>50</v>
      </c>
      <c r="J347" t="s">
        <v>74</v>
      </c>
      <c r="K347" t="s">
        <v>75</v>
      </c>
      <c r="L347" t="s">
        <v>869</v>
      </c>
      <c r="M347">
        <v>0.35</v>
      </c>
      <c r="N347" t="s">
        <v>34</v>
      </c>
      <c r="O347" t="s">
        <v>35</v>
      </c>
      <c r="P347" t="s">
        <v>244</v>
      </c>
      <c r="Q347" t="s">
        <v>870</v>
      </c>
      <c r="R347">
        <v>23111</v>
      </c>
      <c r="S347" s="1">
        <v>42033</v>
      </c>
      <c r="T347" s="1">
        <v>42036</v>
      </c>
      <c r="U347">
        <v>-162.69399999999999</v>
      </c>
      <c r="V347">
        <v>10</v>
      </c>
      <c r="W347">
        <v>4249.37</v>
      </c>
      <c r="X347">
        <v>87146</v>
      </c>
      <c r="Y347">
        <f>cleaneddata[[#This Row],[Unit Price]]-cleaneddata[[#This Row],[Discount]]</f>
        <v>420.96000000000004</v>
      </c>
      <c r="Z347" t="str">
        <f>_xlfn.IFS(cleaneddata[[#This Row],[Region]]="Central","Chris",cleaneddata[[#This Row],[Region]]="East","Erin",cleaneddata[[#This Row],[Region]]="South","Sam",cleaneddata[[#This Row],[Region]]="West","William")</f>
        <v>Sam</v>
      </c>
    </row>
    <row r="348" spans="1:26" x14ac:dyDescent="0.25">
      <c r="A348">
        <v>767</v>
      </c>
      <c r="B348" t="s">
        <v>871</v>
      </c>
      <c r="C348" t="s">
        <v>27</v>
      </c>
      <c r="D348">
        <v>0.1</v>
      </c>
      <c r="E348">
        <v>31.78</v>
      </c>
      <c r="F348">
        <v>1.99</v>
      </c>
      <c r="G348" t="s">
        <v>40</v>
      </c>
      <c r="H348" t="s">
        <v>96</v>
      </c>
      <c r="I348" t="s">
        <v>42</v>
      </c>
      <c r="J348" t="s">
        <v>43</v>
      </c>
      <c r="K348" t="s">
        <v>44</v>
      </c>
      <c r="L348" t="s">
        <v>872</v>
      </c>
      <c r="M348">
        <v>0.42</v>
      </c>
      <c r="N348" t="s">
        <v>34</v>
      </c>
      <c r="O348" t="s">
        <v>54</v>
      </c>
      <c r="P348" t="s">
        <v>105</v>
      </c>
      <c r="Q348" t="s">
        <v>873</v>
      </c>
      <c r="R348">
        <v>61201</v>
      </c>
      <c r="S348" s="1">
        <v>42034</v>
      </c>
      <c r="T348" s="1">
        <v>42036</v>
      </c>
      <c r="U348">
        <v>232.2816</v>
      </c>
      <c r="V348">
        <v>11</v>
      </c>
      <c r="W348">
        <v>336.64</v>
      </c>
      <c r="X348">
        <v>86279</v>
      </c>
      <c r="Y348">
        <f>cleaneddata[[#This Row],[Unit Price]]-cleaneddata[[#This Row],[Discount]]</f>
        <v>31.68</v>
      </c>
      <c r="Z348" t="str">
        <f>_xlfn.IFS(cleaneddata[[#This Row],[Region]]="Central","Chris",cleaneddata[[#This Row],[Region]]="East","Erin",cleaneddata[[#This Row],[Region]]="South","Sam",cleaneddata[[#This Row],[Region]]="West","William")</f>
        <v>Chris</v>
      </c>
    </row>
    <row r="349" spans="1:26" x14ac:dyDescent="0.25">
      <c r="A349">
        <v>550</v>
      </c>
      <c r="B349" t="s">
        <v>874</v>
      </c>
      <c r="C349" t="s">
        <v>39</v>
      </c>
      <c r="D349">
        <v>0.05</v>
      </c>
      <c r="E349">
        <v>1.68</v>
      </c>
      <c r="F349">
        <v>1.57</v>
      </c>
      <c r="G349" t="s">
        <v>40</v>
      </c>
      <c r="H349" t="s">
        <v>96</v>
      </c>
      <c r="I349" t="s">
        <v>50</v>
      </c>
      <c r="J349" t="s">
        <v>51</v>
      </c>
      <c r="K349" t="s">
        <v>52</v>
      </c>
      <c r="L349" t="s">
        <v>576</v>
      </c>
      <c r="M349">
        <v>0.59</v>
      </c>
      <c r="N349" t="s">
        <v>34</v>
      </c>
      <c r="O349" t="s">
        <v>54</v>
      </c>
      <c r="P349" t="s">
        <v>189</v>
      </c>
      <c r="Q349" t="s">
        <v>875</v>
      </c>
      <c r="R349">
        <v>78155</v>
      </c>
      <c r="S349" s="1">
        <v>42034</v>
      </c>
      <c r="T349" s="1">
        <v>42035</v>
      </c>
      <c r="U349">
        <v>-33.340000000000003</v>
      </c>
      <c r="V349">
        <v>11</v>
      </c>
      <c r="W349">
        <v>18.75</v>
      </c>
      <c r="X349">
        <v>90909</v>
      </c>
      <c r="Y349">
        <f>cleaneddata[[#This Row],[Unit Price]]-cleaneddata[[#This Row],[Discount]]</f>
        <v>1.63</v>
      </c>
      <c r="Z349" t="str">
        <f>_xlfn.IFS(cleaneddata[[#This Row],[Region]]="Central","Chris",cleaneddata[[#This Row],[Region]]="East","Erin",cleaneddata[[#This Row],[Region]]="South","Sam",cleaneddata[[#This Row],[Region]]="West","William")</f>
        <v>Chris</v>
      </c>
    </row>
    <row r="350" spans="1:26" x14ac:dyDescent="0.25">
      <c r="A350">
        <v>550</v>
      </c>
      <c r="B350" t="s">
        <v>874</v>
      </c>
      <c r="C350" t="s">
        <v>39</v>
      </c>
      <c r="D350">
        <v>0.1</v>
      </c>
      <c r="E350">
        <v>218.75</v>
      </c>
      <c r="F350">
        <v>69.64</v>
      </c>
      <c r="G350" t="s">
        <v>28</v>
      </c>
      <c r="H350" t="s">
        <v>96</v>
      </c>
      <c r="I350" t="s">
        <v>30</v>
      </c>
      <c r="J350" t="s">
        <v>31</v>
      </c>
      <c r="K350" t="s">
        <v>32</v>
      </c>
      <c r="L350" t="s">
        <v>876</v>
      </c>
      <c r="M350">
        <v>0.77</v>
      </c>
      <c r="N350" t="s">
        <v>34</v>
      </c>
      <c r="O350" t="s">
        <v>54</v>
      </c>
      <c r="P350" t="s">
        <v>189</v>
      </c>
      <c r="Q350" t="s">
        <v>875</v>
      </c>
      <c r="R350">
        <v>78155</v>
      </c>
      <c r="S350" s="1">
        <v>42034</v>
      </c>
      <c r="T350" s="1">
        <v>42036</v>
      </c>
      <c r="U350">
        <v>-201.27600000000001</v>
      </c>
      <c r="V350">
        <v>1</v>
      </c>
      <c r="W350">
        <v>188.51</v>
      </c>
      <c r="X350">
        <v>90909</v>
      </c>
      <c r="Y350">
        <f>cleaneddata[[#This Row],[Unit Price]]-cleaneddata[[#This Row],[Discount]]</f>
        <v>218.65</v>
      </c>
      <c r="Z350" t="str">
        <f>_xlfn.IFS(cleaneddata[[#This Row],[Region]]="Central","Chris",cleaneddata[[#This Row],[Region]]="East","Erin",cleaneddata[[#This Row],[Region]]="South","Sam",cleaneddata[[#This Row],[Region]]="West","William")</f>
        <v>Chris</v>
      </c>
    </row>
    <row r="351" spans="1:26" x14ac:dyDescent="0.25">
      <c r="A351">
        <v>551</v>
      </c>
      <c r="B351" t="s">
        <v>877</v>
      </c>
      <c r="C351" t="s">
        <v>39</v>
      </c>
      <c r="D351">
        <v>0</v>
      </c>
      <c r="E351">
        <v>15.04</v>
      </c>
      <c r="F351">
        <v>1.97</v>
      </c>
      <c r="G351" t="s">
        <v>40</v>
      </c>
      <c r="H351" t="s">
        <v>96</v>
      </c>
      <c r="I351" t="s">
        <v>50</v>
      </c>
      <c r="J351" t="s">
        <v>90</v>
      </c>
      <c r="K351" t="s">
        <v>52</v>
      </c>
      <c r="L351" t="s">
        <v>94</v>
      </c>
      <c r="M351">
        <v>0.39</v>
      </c>
      <c r="N351" t="s">
        <v>34</v>
      </c>
      <c r="O351" t="s">
        <v>54</v>
      </c>
      <c r="P351" t="s">
        <v>189</v>
      </c>
      <c r="Q351" t="s">
        <v>878</v>
      </c>
      <c r="R351">
        <v>75090</v>
      </c>
      <c r="S351" s="1">
        <v>42034</v>
      </c>
      <c r="T351" s="1">
        <v>42036</v>
      </c>
      <c r="U351">
        <v>21.514199999999999</v>
      </c>
      <c r="V351">
        <v>2</v>
      </c>
      <c r="W351">
        <v>31.18</v>
      </c>
      <c r="X351">
        <v>90909</v>
      </c>
      <c r="Y351">
        <f>cleaneddata[[#This Row],[Unit Price]]-cleaneddata[[#This Row],[Discount]]</f>
        <v>15.04</v>
      </c>
      <c r="Z351" t="str">
        <f>_xlfn.IFS(cleaneddata[[#This Row],[Region]]="Central","Chris",cleaneddata[[#This Row],[Region]]="East","Erin",cleaneddata[[#This Row],[Region]]="South","Sam",cleaneddata[[#This Row],[Region]]="West","William")</f>
        <v>Chris</v>
      </c>
    </row>
    <row r="352" spans="1:26" x14ac:dyDescent="0.25">
      <c r="A352">
        <v>1442</v>
      </c>
      <c r="B352" t="s">
        <v>879</v>
      </c>
      <c r="C352" t="s">
        <v>49</v>
      </c>
      <c r="D352">
        <v>0.02</v>
      </c>
      <c r="E352">
        <v>15.99</v>
      </c>
      <c r="F352">
        <v>13.18</v>
      </c>
      <c r="G352" t="s">
        <v>89</v>
      </c>
      <c r="H352" t="s">
        <v>96</v>
      </c>
      <c r="I352" t="s">
        <v>50</v>
      </c>
      <c r="J352" t="s">
        <v>74</v>
      </c>
      <c r="K352" t="s">
        <v>75</v>
      </c>
      <c r="L352" t="s">
        <v>297</v>
      </c>
      <c r="M352">
        <v>0.37</v>
      </c>
      <c r="N352" t="s">
        <v>34</v>
      </c>
      <c r="O352" t="s">
        <v>54</v>
      </c>
      <c r="P352" t="s">
        <v>82</v>
      </c>
      <c r="Q352" t="s">
        <v>880</v>
      </c>
      <c r="R352">
        <v>65807</v>
      </c>
      <c r="S352" s="1">
        <v>42034</v>
      </c>
      <c r="T352" s="1">
        <v>42038</v>
      </c>
      <c r="U352">
        <v>-76.992500000000007</v>
      </c>
      <c r="V352">
        <v>7</v>
      </c>
      <c r="W352">
        <v>123.03</v>
      </c>
      <c r="X352">
        <v>89077</v>
      </c>
      <c r="Y352">
        <f>cleaneddata[[#This Row],[Unit Price]]-cleaneddata[[#This Row],[Discount]]</f>
        <v>15.97</v>
      </c>
      <c r="Z352" t="str">
        <f>_xlfn.IFS(cleaneddata[[#This Row],[Region]]="Central","Chris",cleaneddata[[#This Row],[Region]]="East","Erin",cleaneddata[[#This Row],[Region]]="South","Sam",cleaneddata[[#This Row],[Region]]="West","William")</f>
        <v>Chris</v>
      </c>
    </row>
    <row r="353" spans="1:26" x14ac:dyDescent="0.25">
      <c r="A353">
        <v>1442</v>
      </c>
      <c r="B353" t="s">
        <v>879</v>
      </c>
      <c r="C353" t="s">
        <v>49</v>
      </c>
      <c r="D353">
        <v>0.09</v>
      </c>
      <c r="E353">
        <v>46.94</v>
      </c>
      <c r="F353">
        <v>6.77</v>
      </c>
      <c r="G353" t="s">
        <v>89</v>
      </c>
      <c r="H353" t="s">
        <v>96</v>
      </c>
      <c r="I353" t="s">
        <v>30</v>
      </c>
      <c r="J353" t="s">
        <v>128</v>
      </c>
      <c r="K353" t="s">
        <v>75</v>
      </c>
      <c r="L353" t="s">
        <v>881</v>
      </c>
      <c r="M353">
        <v>0.44</v>
      </c>
      <c r="N353" t="s">
        <v>34</v>
      </c>
      <c r="O353" t="s">
        <v>54</v>
      </c>
      <c r="P353" t="s">
        <v>82</v>
      </c>
      <c r="Q353" t="s">
        <v>880</v>
      </c>
      <c r="R353">
        <v>65807</v>
      </c>
      <c r="S353" s="1">
        <v>42034</v>
      </c>
      <c r="T353" s="1">
        <v>42034</v>
      </c>
      <c r="U353">
        <v>297.96960000000001</v>
      </c>
      <c r="V353">
        <v>10</v>
      </c>
      <c r="W353">
        <v>431.84</v>
      </c>
      <c r="X353">
        <v>89077</v>
      </c>
      <c r="Y353">
        <f>cleaneddata[[#This Row],[Unit Price]]-cleaneddata[[#This Row],[Discount]]</f>
        <v>46.849999999999994</v>
      </c>
      <c r="Z353" t="str">
        <f>_xlfn.IFS(cleaneddata[[#This Row],[Region]]="Central","Chris",cleaneddata[[#This Row],[Region]]="East","Erin",cleaneddata[[#This Row],[Region]]="South","Sam",cleaneddata[[#This Row],[Region]]="West","William")</f>
        <v>Chris</v>
      </c>
    </row>
    <row r="354" spans="1:26" x14ac:dyDescent="0.25">
      <c r="A354">
        <v>2775</v>
      </c>
      <c r="B354" t="s">
        <v>882</v>
      </c>
      <c r="C354" t="s">
        <v>49</v>
      </c>
      <c r="D354">
        <v>7.0000000000000007E-2</v>
      </c>
      <c r="E354">
        <v>574.74</v>
      </c>
      <c r="F354">
        <v>24.49</v>
      </c>
      <c r="G354" t="s">
        <v>40</v>
      </c>
      <c r="H354" t="s">
        <v>41</v>
      </c>
      <c r="I354" t="s">
        <v>42</v>
      </c>
      <c r="J354" t="s">
        <v>58</v>
      </c>
      <c r="K354" t="s">
        <v>66</v>
      </c>
      <c r="L354" t="s">
        <v>172</v>
      </c>
      <c r="M354">
        <v>0.37</v>
      </c>
      <c r="N354" t="s">
        <v>34</v>
      </c>
      <c r="O354" t="s">
        <v>54</v>
      </c>
      <c r="P354" t="s">
        <v>105</v>
      </c>
      <c r="Q354" t="s">
        <v>883</v>
      </c>
      <c r="R354">
        <v>60131</v>
      </c>
      <c r="S354" s="1">
        <v>42034</v>
      </c>
      <c r="T354" s="1">
        <v>42039</v>
      </c>
      <c r="U354">
        <v>2860.9331999999999</v>
      </c>
      <c r="V354">
        <v>8</v>
      </c>
      <c r="W354">
        <v>4146.28</v>
      </c>
      <c r="X354">
        <v>91229</v>
      </c>
      <c r="Y354">
        <f>cleaneddata[[#This Row],[Unit Price]]-cleaneddata[[#This Row],[Discount]]</f>
        <v>574.66999999999996</v>
      </c>
      <c r="Z354" t="str">
        <f>_xlfn.IFS(cleaneddata[[#This Row],[Region]]="Central","Chris",cleaneddata[[#This Row],[Region]]="East","Erin",cleaneddata[[#This Row],[Region]]="South","Sam",cleaneddata[[#This Row],[Region]]="West","William")</f>
        <v>Chris</v>
      </c>
    </row>
    <row r="355" spans="1:26" x14ac:dyDescent="0.25">
      <c r="A355">
        <v>256</v>
      </c>
      <c r="B355" t="s">
        <v>884</v>
      </c>
      <c r="C355" t="s">
        <v>27</v>
      </c>
      <c r="D355">
        <v>0.03</v>
      </c>
      <c r="E355">
        <v>8.34</v>
      </c>
      <c r="F355">
        <v>2.64</v>
      </c>
      <c r="G355" t="s">
        <v>40</v>
      </c>
      <c r="H355" t="s">
        <v>73</v>
      </c>
      <c r="I355" t="s">
        <v>50</v>
      </c>
      <c r="J355" t="s">
        <v>570</v>
      </c>
      <c r="K355" t="s">
        <v>44</v>
      </c>
      <c r="L355" t="s">
        <v>885</v>
      </c>
      <c r="M355">
        <v>0.59</v>
      </c>
      <c r="N355" t="s">
        <v>34</v>
      </c>
      <c r="O355" t="s">
        <v>113</v>
      </c>
      <c r="P355" t="s">
        <v>322</v>
      </c>
      <c r="Q355" t="s">
        <v>886</v>
      </c>
      <c r="R355">
        <v>17331</v>
      </c>
      <c r="S355" s="1">
        <v>42035</v>
      </c>
      <c r="T355" s="1">
        <v>42037</v>
      </c>
      <c r="U355">
        <v>0.68400000000000005</v>
      </c>
      <c r="V355">
        <v>4</v>
      </c>
      <c r="W355">
        <v>34.64</v>
      </c>
      <c r="X355">
        <v>86267</v>
      </c>
      <c r="Y355">
        <f>cleaneddata[[#This Row],[Unit Price]]-cleaneddata[[#This Row],[Discount]]</f>
        <v>8.31</v>
      </c>
      <c r="Z355" t="str">
        <f>_xlfn.IFS(cleaneddata[[#This Row],[Region]]="Central","Chris",cleaneddata[[#This Row],[Region]]="East","Erin",cleaneddata[[#This Row],[Region]]="South","Sam",cleaneddata[[#This Row],[Region]]="West","William")</f>
        <v>Erin</v>
      </c>
    </row>
    <row r="356" spans="1:26" x14ac:dyDescent="0.25">
      <c r="A356">
        <v>343</v>
      </c>
      <c r="B356" t="s">
        <v>887</v>
      </c>
      <c r="C356" t="s">
        <v>27</v>
      </c>
      <c r="D356">
        <v>0.03</v>
      </c>
      <c r="E356">
        <v>15.23</v>
      </c>
      <c r="F356">
        <v>27.75</v>
      </c>
      <c r="G356" t="s">
        <v>28</v>
      </c>
      <c r="H356" t="s">
        <v>96</v>
      </c>
      <c r="I356" t="s">
        <v>30</v>
      </c>
      <c r="J356" t="s">
        <v>31</v>
      </c>
      <c r="K356" t="s">
        <v>32</v>
      </c>
      <c r="L356" t="s">
        <v>888</v>
      </c>
      <c r="M356">
        <v>0.76</v>
      </c>
      <c r="N356" t="s">
        <v>34</v>
      </c>
      <c r="O356" t="s">
        <v>113</v>
      </c>
      <c r="P356" t="s">
        <v>333</v>
      </c>
      <c r="Q356" t="s">
        <v>889</v>
      </c>
      <c r="R356">
        <v>4401</v>
      </c>
      <c r="S356" s="1">
        <v>42035</v>
      </c>
      <c r="T356" s="1">
        <v>42036</v>
      </c>
      <c r="U356">
        <v>11.65095</v>
      </c>
      <c r="V356">
        <v>7</v>
      </c>
      <c r="W356">
        <v>111.86</v>
      </c>
      <c r="X356">
        <v>88151</v>
      </c>
      <c r="Y356">
        <f>cleaneddata[[#This Row],[Unit Price]]-cleaneddata[[#This Row],[Discount]]</f>
        <v>15.200000000000001</v>
      </c>
      <c r="Z356" t="str">
        <f>_xlfn.IFS(cleaneddata[[#This Row],[Region]]="Central","Chris",cleaneddata[[#This Row],[Region]]="East","Erin",cleaneddata[[#This Row],[Region]]="South","Sam",cleaneddata[[#This Row],[Region]]="West","William")</f>
        <v>Erin</v>
      </c>
    </row>
    <row r="357" spans="1:26" x14ac:dyDescent="0.25">
      <c r="A357">
        <v>1723</v>
      </c>
      <c r="B357" t="s">
        <v>890</v>
      </c>
      <c r="C357" t="s">
        <v>49</v>
      </c>
      <c r="D357">
        <v>0.1</v>
      </c>
      <c r="E357">
        <v>49.99</v>
      </c>
      <c r="F357">
        <v>19.989999999999998</v>
      </c>
      <c r="G357" t="s">
        <v>89</v>
      </c>
      <c r="H357" t="s">
        <v>96</v>
      </c>
      <c r="I357" t="s">
        <v>42</v>
      </c>
      <c r="J357" t="s">
        <v>43</v>
      </c>
      <c r="K357" t="s">
        <v>75</v>
      </c>
      <c r="L357" t="s">
        <v>891</v>
      </c>
      <c r="M357">
        <v>0.45</v>
      </c>
      <c r="N357" t="s">
        <v>34</v>
      </c>
      <c r="O357" t="s">
        <v>61</v>
      </c>
      <c r="P357" t="s">
        <v>92</v>
      </c>
      <c r="Q357" t="s">
        <v>892</v>
      </c>
      <c r="R357">
        <v>92037</v>
      </c>
      <c r="S357" s="1">
        <v>42035</v>
      </c>
      <c r="T357" s="1">
        <v>42040</v>
      </c>
      <c r="U357">
        <v>13.507999999999999</v>
      </c>
      <c r="V357">
        <v>46</v>
      </c>
      <c r="W357">
        <v>2188.06</v>
      </c>
      <c r="X357">
        <v>40101</v>
      </c>
      <c r="Y357">
        <f>cleaneddata[[#This Row],[Unit Price]]-cleaneddata[[#This Row],[Discount]]</f>
        <v>49.89</v>
      </c>
      <c r="Z357" t="str">
        <f>_xlfn.IFS(cleaneddata[[#This Row],[Region]]="Central","Chris",cleaneddata[[#This Row],[Region]]="East","Erin",cleaneddata[[#This Row],[Region]]="South","Sam",cleaneddata[[#This Row],[Region]]="West","William")</f>
        <v>William</v>
      </c>
    </row>
    <row r="358" spans="1:26" x14ac:dyDescent="0.25">
      <c r="A358">
        <v>2202</v>
      </c>
      <c r="B358" t="s">
        <v>893</v>
      </c>
      <c r="C358" t="s">
        <v>49</v>
      </c>
      <c r="D358">
        <v>0.09</v>
      </c>
      <c r="E358">
        <v>160.97999999999999</v>
      </c>
      <c r="F358">
        <v>30</v>
      </c>
      <c r="G358" t="s">
        <v>28</v>
      </c>
      <c r="H358" t="s">
        <v>73</v>
      </c>
      <c r="I358" t="s">
        <v>30</v>
      </c>
      <c r="J358" t="s">
        <v>111</v>
      </c>
      <c r="K358" t="s">
        <v>59</v>
      </c>
      <c r="L358" t="s">
        <v>894</v>
      </c>
      <c r="M358">
        <v>0.62</v>
      </c>
      <c r="N358" t="s">
        <v>34</v>
      </c>
      <c r="O358" t="s">
        <v>54</v>
      </c>
      <c r="P358" t="s">
        <v>86</v>
      </c>
      <c r="Q358" t="s">
        <v>895</v>
      </c>
      <c r="R358">
        <v>55429</v>
      </c>
      <c r="S358" s="1">
        <v>42035</v>
      </c>
      <c r="T358" s="1">
        <v>42035</v>
      </c>
      <c r="U358">
        <v>357.428</v>
      </c>
      <c r="V358">
        <v>11</v>
      </c>
      <c r="W358">
        <v>1635.38</v>
      </c>
      <c r="X358">
        <v>86050</v>
      </c>
      <c r="Y358">
        <f>cleaneddata[[#This Row],[Unit Price]]-cleaneddata[[#This Row],[Discount]]</f>
        <v>160.88999999999999</v>
      </c>
      <c r="Z358" t="str">
        <f>_xlfn.IFS(cleaneddata[[#This Row],[Region]]="Central","Chris",cleaneddata[[#This Row],[Region]]="East","Erin",cleaneddata[[#This Row],[Region]]="South","Sam",cleaneddata[[#This Row],[Region]]="West","William")</f>
        <v>Chris</v>
      </c>
    </row>
    <row r="359" spans="1:26" x14ac:dyDescent="0.25">
      <c r="A359">
        <v>2202</v>
      </c>
      <c r="B359" t="s">
        <v>893</v>
      </c>
      <c r="C359" t="s">
        <v>49</v>
      </c>
      <c r="D359">
        <v>0.09</v>
      </c>
      <c r="E359">
        <v>6.3</v>
      </c>
      <c r="F359">
        <v>0.5</v>
      </c>
      <c r="G359" t="s">
        <v>40</v>
      </c>
      <c r="H359" t="s">
        <v>73</v>
      </c>
      <c r="I359" t="s">
        <v>50</v>
      </c>
      <c r="J359" t="s">
        <v>154</v>
      </c>
      <c r="K359" t="s">
        <v>75</v>
      </c>
      <c r="L359" t="s">
        <v>424</v>
      </c>
      <c r="M359">
        <v>0.39</v>
      </c>
      <c r="N359" t="s">
        <v>34</v>
      </c>
      <c r="O359" t="s">
        <v>54</v>
      </c>
      <c r="P359" t="s">
        <v>86</v>
      </c>
      <c r="Q359" t="s">
        <v>895</v>
      </c>
      <c r="R359">
        <v>55429</v>
      </c>
      <c r="S359" s="1">
        <v>42035</v>
      </c>
      <c r="T359" s="1">
        <v>42035</v>
      </c>
      <c r="U359">
        <v>40.351199999999999</v>
      </c>
      <c r="V359">
        <v>10</v>
      </c>
      <c r="W359">
        <v>58.48</v>
      </c>
      <c r="X359">
        <v>86050</v>
      </c>
      <c r="Y359">
        <f>cleaneddata[[#This Row],[Unit Price]]-cleaneddata[[#This Row],[Discount]]</f>
        <v>6.21</v>
      </c>
      <c r="Z359" t="str">
        <f>_xlfn.IFS(cleaneddata[[#This Row],[Region]]="Central","Chris",cleaneddata[[#This Row],[Region]]="East","Erin",cleaneddata[[#This Row],[Region]]="South","Sam",cleaneddata[[#This Row],[Region]]="West","William")</f>
        <v>Chris</v>
      </c>
    </row>
    <row r="360" spans="1:26" x14ac:dyDescent="0.25">
      <c r="A360">
        <v>2202</v>
      </c>
      <c r="B360" t="s">
        <v>893</v>
      </c>
      <c r="C360" t="s">
        <v>49</v>
      </c>
      <c r="D360">
        <v>0</v>
      </c>
      <c r="E360">
        <v>4.9800000000000004</v>
      </c>
      <c r="F360">
        <v>0.8</v>
      </c>
      <c r="G360" t="s">
        <v>40</v>
      </c>
      <c r="H360" t="s">
        <v>73</v>
      </c>
      <c r="I360" t="s">
        <v>50</v>
      </c>
      <c r="J360" t="s">
        <v>90</v>
      </c>
      <c r="K360" t="s">
        <v>52</v>
      </c>
      <c r="L360" t="s">
        <v>896</v>
      </c>
      <c r="M360">
        <v>0.36</v>
      </c>
      <c r="N360" t="s">
        <v>34</v>
      </c>
      <c r="O360" t="s">
        <v>54</v>
      </c>
      <c r="P360" t="s">
        <v>86</v>
      </c>
      <c r="Q360" t="s">
        <v>895</v>
      </c>
      <c r="R360">
        <v>55429</v>
      </c>
      <c r="S360" s="1">
        <v>42035</v>
      </c>
      <c r="T360" s="1">
        <v>42042</v>
      </c>
      <c r="U360">
        <v>27.634499999999999</v>
      </c>
      <c r="V360">
        <v>8</v>
      </c>
      <c r="W360">
        <v>40.049999999999997</v>
      </c>
      <c r="X360">
        <v>86050</v>
      </c>
      <c r="Y360">
        <f>cleaneddata[[#This Row],[Unit Price]]-cleaneddata[[#This Row],[Discount]]</f>
        <v>4.9800000000000004</v>
      </c>
      <c r="Z360" t="str">
        <f>_xlfn.IFS(cleaneddata[[#This Row],[Region]]="Central","Chris",cleaneddata[[#This Row],[Region]]="East","Erin",cleaneddata[[#This Row],[Region]]="South","Sam",cleaneddata[[#This Row],[Region]]="West","William")</f>
        <v>Chris</v>
      </c>
    </row>
    <row r="361" spans="1:26" x14ac:dyDescent="0.25">
      <c r="A361">
        <v>2781</v>
      </c>
      <c r="B361" t="s">
        <v>897</v>
      </c>
      <c r="C361" t="s">
        <v>49</v>
      </c>
      <c r="D361">
        <v>0.09</v>
      </c>
      <c r="E361">
        <v>2.16</v>
      </c>
      <c r="F361">
        <v>6.05</v>
      </c>
      <c r="G361" t="s">
        <v>40</v>
      </c>
      <c r="H361" t="s">
        <v>41</v>
      </c>
      <c r="I361" t="s">
        <v>50</v>
      </c>
      <c r="J361" t="s">
        <v>74</v>
      </c>
      <c r="K361" t="s">
        <v>75</v>
      </c>
      <c r="L361" t="s">
        <v>898</v>
      </c>
      <c r="M361">
        <v>0.37</v>
      </c>
      <c r="N361" t="s">
        <v>34</v>
      </c>
      <c r="O361" t="s">
        <v>61</v>
      </c>
      <c r="P361" t="s">
        <v>141</v>
      </c>
      <c r="Q361" t="s">
        <v>899</v>
      </c>
      <c r="R361">
        <v>97071</v>
      </c>
      <c r="S361" s="1">
        <v>42035</v>
      </c>
      <c r="T361" s="1">
        <v>42039</v>
      </c>
      <c r="U361">
        <v>-37.789000000000001</v>
      </c>
      <c r="V361">
        <v>2</v>
      </c>
      <c r="W361">
        <v>5.48</v>
      </c>
      <c r="X361">
        <v>87162</v>
      </c>
      <c r="Y361">
        <f>cleaneddata[[#This Row],[Unit Price]]-cleaneddata[[#This Row],[Discount]]</f>
        <v>2.0700000000000003</v>
      </c>
      <c r="Z361" t="str">
        <f>_xlfn.IFS(cleaneddata[[#This Row],[Region]]="Central","Chris",cleaneddata[[#This Row],[Region]]="East","Erin",cleaneddata[[#This Row],[Region]]="South","Sam",cleaneddata[[#This Row],[Region]]="West","William")</f>
        <v>William</v>
      </c>
    </row>
    <row r="362" spans="1:26" x14ac:dyDescent="0.25">
      <c r="A362">
        <v>2781</v>
      </c>
      <c r="B362" t="s">
        <v>897</v>
      </c>
      <c r="C362" t="s">
        <v>49</v>
      </c>
      <c r="D362">
        <v>0.03</v>
      </c>
      <c r="E362">
        <v>808.49</v>
      </c>
      <c r="F362">
        <v>55.3</v>
      </c>
      <c r="G362" t="s">
        <v>28</v>
      </c>
      <c r="H362" t="s">
        <v>41</v>
      </c>
      <c r="I362" t="s">
        <v>42</v>
      </c>
      <c r="J362" t="s">
        <v>58</v>
      </c>
      <c r="K362" t="s">
        <v>59</v>
      </c>
      <c r="L362" t="s">
        <v>900</v>
      </c>
      <c r="M362">
        <v>0.4</v>
      </c>
      <c r="N362" t="s">
        <v>34</v>
      </c>
      <c r="O362" t="s">
        <v>61</v>
      </c>
      <c r="P362" t="s">
        <v>141</v>
      </c>
      <c r="Q362" t="s">
        <v>899</v>
      </c>
      <c r="R362">
        <v>97071</v>
      </c>
      <c r="S362" s="1">
        <v>42035</v>
      </c>
      <c r="T362" s="1">
        <v>42042</v>
      </c>
      <c r="U362">
        <v>7576.11</v>
      </c>
      <c r="V362">
        <v>11</v>
      </c>
      <c r="W362">
        <v>8201.33</v>
      </c>
      <c r="X362">
        <v>87162</v>
      </c>
      <c r="Y362">
        <f>cleaneddata[[#This Row],[Unit Price]]-cleaneddata[[#This Row],[Discount]]</f>
        <v>808.46</v>
      </c>
      <c r="Z362" t="str">
        <f>_xlfn.IFS(cleaneddata[[#This Row],[Region]]="Central","Chris",cleaneddata[[#This Row],[Region]]="East","Erin",cleaneddata[[#This Row],[Region]]="South","Sam",cleaneddata[[#This Row],[Region]]="West","William")</f>
        <v>William</v>
      </c>
    </row>
    <row r="363" spans="1:26" x14ac:dyDescent="0.25">
      <c r="A363">
        <v>2781</v>
      </c>
      <c r="B363" t="s">
        <v>897</v>
      </c>
      <c r="C363" t="s">
        <v>49</v>
      </c>
      <c r="D363">
        <v>0</v>
      </c>
      <c r="E363">
        <v>6.48</v>
      </c>
      <c r="F363">
        <v>8.19</v>
      </c>
      <c r="G363" t="s">
        <v>40</v>
      </c>
      <c r="H363" t="s">
        <v>41</v>
      </c>
      <c r="I363" t="s">
        <v>50</v>
      </c>
      <c r="J363" t="s">
        <v>90</v>
      </c>
      <c r="K363" t="s">
        <v>75</v>
      </c>
      <c r="L363" t="s">
        <v>901</v>
      </c>
      <c r="M363">
        <v>0.37</v>
      </c>
      <c r="N363" t="s">
        <v>34</v>
      </c>
      <c r="O363" t="s">
        <v>61</v>
      </c>
      <c r="P363" t="s">
        <v>141</v>
      </c>
      <c r="Q363" t="s">
        <v>899</v>
      </c>
      <c r="R363">
        <v>97071</v>
      </c>
      <c r="S363" s="1">
        <v>42035</v>
      </c>
      <c r="T363" s="1">
        <v>42042</v>
      </c>
      <c r="U363">
        <v>-43.26</v>
      </c>
      <c r="V363">
        <v>3</v>
      </c>
      <c r="W363">
        <v>22.67</v>
      </c>
      <c r="X363">
        <v>87162</v>
      </c>
      <c r="Y363">
        <f>cleaneddata[[#This Row],[Unit Price]]-cleaneddata[[#This Row],[Discount]]</f>
        <v>6.48</v>
      </c>
      <c r="Z363" t="str">
        <f>_xlfn.IFS(cleaneddata[[#This Row],[Region]]="Central","Chris",cleaneddata[[#This Row],[Region]]="East","Erin",cleaneddata[[#This Row],[Region]]="South","Sam",cleaneddata[[#This Row],[Region]]="West","William")</f>
        <v>William</v>
      </c>
    </row>
    <row r="364" spans="1:26" x14ac:dyDescent="0.25">
      <c r="A364">
        <v>1238</v>
      </c>
      <c r="B364" t="s">
        <v>902</v>
      </c>
      <c r="C364" t="s">
        <v>118</v>
      </c>
      <c r="D364">
        <v>0.01</v>
      </c>
      <c r="E364">
        <v>160.97999999999999</v>
      </c>
      <c r="F364">
        <v>30</v>
      </c>
      <c r="G364" t="s">
        <v>28</v>
      </c>
      <c r="H364" t="s">
        <v>96</v>
      </c>
      <c r="I364" t="s">
        <v>30</v>
      </c>
      <c r="J364" t="s">
        <v>111</v>
      </c>
      <c r="K364" t="s">
        <v>59</v>
      </c>
      <c r="L364" t="s">
        <v>894</v>
      </c>
      <c r="M364">
        <v>0.62</v>
      </c>
      <c r="N364" t="s">
        <v>34</v>
      </c>
      <c r="O364" t="s">
        <v>54</v>
      </c>
      <c r="P364" t="s">
        <v>189</v>
      </c>
      <c r="Q364" t="s">
        <v>903</v>
      </c>
      <c r="R364">
        <v>75104</v>
      </c>
      <c r="S364" s="1">
        <v>42035</v>
      </c>
      <c r="T364" s="1">
        <v>42037</v>
      </c>
      <c r="U364">
        <v>788.79</v>
      </c>
      <c r="V364">
        <v>10</v>
      </c>
      <c r="W364">
        <v>1634.67</v>
      </c>
      <c r="X364">
        <v>86075</v>
      </c>
      <c r="Y364">
        <f>cleaneddata[[#This Row],[Unit Price]]-cleaneddata[[#This Row],[Discount]]</f>
        <v>160.97</v>
      </c>
      <c r="Z364" t="str">
        <f>_xlfn.IFS(cleaneddata[[#This Row],[Region]]="Central","Chris",cleaneddata[[#This Row],[Region]]="East","Erin",cleaneddata[[#This Row],[Region]]="South","Sam",cleaneddata[[#This Row],[Region]]="West","William")</f>
        <v>Chris</v>
      </c>
    </row>
    <row r="365" spans="1:26" x14ac:dyDescent="0.25">
      <c r="A365">
        <v>911</v>
      </c>
      <c r="B365" t="s">
        <v>904</v>
      </c>
      <c r="C365" t="s">
        <v>72</v>
      </c>
      <c r="D365">
        <v>0.05</v>
      </c>
      <c r="E365">
        <v>7.64</v>
      </c>
      <c r="F365">
        <v>5.83</v>
      </c>
      <c r="G365" t="s">
        <v>40</v>
      </c>
      <c r="H365" t="s">
        <v>96</v>
      </c>
      <c r="I365" t="s">
        <v>50</v>
      </c>
      <c r="J365" t="s">
        <v>90</v>
      </c>
      <c r="K365" t="s">
        <v>52</v>
      </c>
      <c r="L365" t="s">
        <v>234</v>
      </c>
      <c r="M365">
        <v>0.36</v>
      </c>
      <c r="N365" t="s">
        <v>34</v>
      </c>
      <c r="O365" t="s">
        <v>113</v>
      </c>
      <c r="P365" t="s">
        <v>905</v>
      </c>
      <c r="Q365" t="s">
        <v>906</v>
      </c>
      <c r="R365">
        <v>26003</v>
      </c>
      <c r="S365" s="1">
        <v>42035</v>
      </c>
      <c r="T365" s="1">
        <v>42037</v>
      </c>
      <c r="U365">
        <v>-21.018000000000001</v>
      </c>
      <c r="V365">
        <v>2</v>
      </c>
      <c r="W365">
        <v>16.600000000000001</v>
      </c>
      <c r="X365">
        <v>90185</v>
      </c>
      <c r="Y365">
        <f>cleaneddata[[#This Row],[Unit Price]]-cleaneddata[[#This Row],[Discount]]</f>
        <v>7.59</v>
      </c>
      <c r="Z365" t="str">
        <f>_xlfn.IFS(cleaneddata[[#This Row],[Region]]="Central","Chris",cleaneddata[[#This Row],[Region]]="East","Erin",cleaneddata[[#This Row],[Region]]="South","Sam",cleaneddata[[#This Row],[Region]]="West","William")</f>
        <v>Erin</v>
      </c>
    </row>
    <row r="366" spans="1:26" x14ac:dyDescent="0.25">
      <c r="A366">
        <v>911</v>
      </c>
      <c r="B366" t="s">
        <v>904</v>
      </c>
      <c r="C366" t="s">
        <v>72</v>
      </c>
      <c r="D366">
        <v>0.04</v>
      </c>
      <c r="E366">
        <v>218.75</v>
      </c>
      <c r="F366">
        <v>69.64</v>
      </c>
      <c r="G366" t="s">
        <v>28</v>
      </c>
      <c r="H366" t="s">
        <v>96</v>
      </c>
      <c r="I366" t="s">
        <v>30</v>
      </c>
      <c r="J366" t="s">
        <v>31</v>
      </c>
      <c r="K366" t="s">
        <v>32</v>
      </c>
      <c r="L366" t="s">
        <v>876</v>
      </c>
      <c r="M366">
        <v>0.72</v>
      </c>
      <c r="N366" t="s">
        <v>34</v>
      </c>
      <c r="O366" t="s">
        <v>113</v>
      </c>
      <c r="P366" t="s">
        <v>905</v>
      </c>
      <c r="Q366" t="s">
        <v>906</v>
      </c>
      <c r="R366">
        <v>26003</v>
      </c>
      <c r="S366" s="1">
        <v>42035</v>
      </c>
      <c r="T366" s="1">
        <v>42036</v>
      </c>
      <c r="U366">
        <v>-655.52987499999995</v>
      </c>
      <c r="V366">
        <v>10</v>
      </c>
      <c r="W366">
        <v>2285.41</v>
      </c>
      <c r="X366">
        <v>90185</v>
      </c>
      <c r="Y366">
        <f>cleaneddata[[#This Row],[Unit Price]]-cleaneddata[[#This Row],[Discount]]</f>
        <v>218.71</v>
      </c>
      <c r="Z366" t="str">
        <f>_xlfn.IFS(cleaneddata[[#This Row],[Region]]="Central","Chris",cleaneddata[[#This Row],[Region]]="East","Erin",cleaneddata[[#This Row],[Region]]="South","Sam",cleaneddata[[#This Row],[Region]]="West","William")</f>
        <v>Erin</v>
      </c>
    </row>
    <row r="367" spans="1:26" x14ac:dyDescent="0.25">
      <c r="A367">
        <v>2137</v>
      </c>
      <c r="B367" t="s">
        <v>907</v>
      </c>
      <c r="C367" t="s">
        <v>72</v>
      </c>
      <c r="D367">
        <v>0</v>
      </c>
      <c r="E367">
        <v>6.98</v>
      </c>
      <c r="F367">
        <v>1.6</v>
      </c>
      <c r="G367" t="s">
        <v>40</v>
      </c>
      <c r="H367" t="s">
        <v>96</v>
      </c>
      <c r="I367" t="s">
        <v>50</v>
      </c>
      <c r="J367" t="s">
        <v>90</v>
      </c>
      <c r="K367" t="s">
        <v>52</v>
      </c>
      <c r="L367" t="s">
        <v>724</v>
      </c>
      <c r="M367">
        <v>0.38</v>
      </c>
      <c r="N367" t="s">
        <v>34</v>
      </c>
      <c r="O367" t="s">
        <v>35</v>
      </c>
      <c r="P367" t="s">
        <v>125</v>
      </c>
      <c r="Q367" t="s">
        <v>908</v>
      </c>
      <c r="R367">
        <v>33407</v>
      </c>
      <c r="S367" s="1">
        <v>42035</v>
      </c>
      <c r="T367" s="1">
        <v>42037</v>
      </c>
      <c r="U367">
        <v>-343.86799999999999</v>
      </c>
      <c r="V367">
        <v>9</v>
      </c>
      <c r="W367">
        <v>64.48</v>
      </c>
      <c r="X367">
        <v>86002</v>
      </c>
      <c r="Y367">
        <f>cleaneddata[[#This Row],[Unit Price]]-cleaneddata[[#This Row],[Discount]]</f>
        <v>6.98</v>
      </c>
      <c r="Z367" t="str">
        <f>_xlfn.IFS(cleaneddata[[#This Row],[Region]]="Central","Chris",cleaneddata[[#This Row],[Region]]="East","Erin",cleaneddata[[#This Row],[Region]]="South","Sam",cleaneddata[[#This Row],[Region]]="West","William")</f>
        <v>Sam</v>
      </c>
    </row>
    <row r="368" spans="1:26" x14ac:dyDescent="0.25">
      <c r="A368">
        <v>510</v>
      </c>
      <c r="B368" t="s">
        <v>463</v>
      </c>
      <c r="C368" t="s">
        <v>27</v>
      </c>
      <c r="D368">
        <v>0.03</v>
      </c>
      <c r="E368">
        <v>6.37</v>
      </c>
      <c r="F368">
        <v>5.19</v>
      </c>
      <c r="G368" t="s">
        <v>40</v>
      </c>
      <c r="H368" t="s">
        <v>96</v>
      </c>
      <c r="I368" t="s">
        <v>50</v>
      </c>
      <c r="J368" t="s">
        <v>74</v>
      </c>
      <c r="K368" t="s">
        <v>75</v>
      </c>
      <c r="L368" t="s">
        <v>909</v>
      </c>
      <c r="M368">
        <v>0.38</v>
      </c>
      <c r="N368" t="s">
        <v>34</v>
      </c>
      <c r="O368" t="s">
        <v>61</v>
      </c>
      <c r="P368" t="s">
        <v>92</v>
      </c>
      <c r="Q368" t="s">
        <v>465</v>
      </c>
      <c r="R368">
        <v>95336</v>
      </c>
      <c r="S368" s="1">
        <v>42036</v>
      </c>
      <c r="T368" s="1">
        <v>42037</v>
      </c>
      <c r="U368">
        <v>-29.092700000000001</v>
      </c>
      <c r="V368">
        <v>14</v>
      </c>
      <c r="W368">
        <v>89.79</v>
      </c>
      <c r="X368">
        <v>90059</v>
      </c>
      <c r="Y368">
        <f>cleaneddata[[#This Row],[Unit Price]]-cleaneddata[[#This Row],[Discount]]</f>
        <v>6.34</v>
      </c>
      <c r="Z368" t="str">
        <f>_xlfn.IFS(cleaneddata[[#This Row],[Region]]="Central","Chris",cleaneddata[[#This Row],[Region]]="East","Erin",cleaneddata[[#This Row],[Region]]="South","Sam",cleaneddata[[#This Row],[Region]]="West","William")</f>
        <v>William</v>
      </c>
    </row>
    <row r="369" spans="1:26" x14ac:dyDescent="0.25">
      <c r="A369">
        <v>2122</v>
      </c>
      <c r="B369" t="s">
        <v>910</v>
      </c>
      <c r="C369" t="s">
        <v>27</v>
      </c>
      <c r="D369">
        <v>0.06</v>
      </c>
      <c r="E369">
        <v>80.97</v>
      </c>
      <c r="F369">
        <v>33.6</v>
      </c>
      <c r="G369" t="s">
        <v>28</v>
      </c>
      <c r="H369" t="s">
        <v>41</v>
      </c>
      <c r="I369" t="s">
        <v>42</v>
      </c>
      <c r="J369" t="s">
        <v>58</v>
      </c>
      <c r="K369" t="s">
        <v>59</v>
      </c>
      <c r="L369" t="s">
        <v>911</v>
      </c>
      <c r="M369">
        <v>0.37</v>
      </c>
      <c r="N369" t="s">
        <v>34</v>
      </c>
      <c r="O369" t="s">
        <v>35</v>
      </c>
      <c r="P369" t="s">
        <v>46</v>
      </c>
      <c r="Q369" t="s">
        <v>912</v>
      </c>
      <c r="R369">
        <v>72116</v>
      </c>
      <c r="S369" s="1">
        <v>42036</v>
      </c>
      <c r="T369" s="1">
        <v>42038</v>
      </c>
      <c r="U369">
        <v>-15.1844</v>
      </c>
      <c r="V369">
        <v>10</v>
      </c>
      <c r="W369">
        <v>799.76</v>
      </c>
      <c r="X369">
        <v>89664</v>
      </c>
      <c r="Y369">
        <f>cleaneddata[[#This Row],[Unit Price]]-cleaneddata[[#This Row],[Discount]]</f>
        <v>80.91</v>
      </c>
      <c r="Z369" t="str">
        <f>_xlfn.IFS(cleaneddata[[#This Row],[Region]]="Central","Chris",cleaneddata[[#This Row],[Region]]="East","Erin",cleaneddata[[#This Row],[Region]]="South","Sam",cleaneddata[[#This Row],[Region]]="West","William")</f>
        <v>Sam</v>
      </c>
    </row>
    <row r="370" spans="1:26" x14ac:dyDescent="0.25">
      <c r="A370">
        <v>1211</v>
      </c>
      <c r="B370" t="s">
        <v>913</v>
      </c>
      <c r="C370" t="s">
        <v>49</v>
      </c>
      <c r="D370">
        <v>0.01</v>
      </c>
      <c r="E370">
        <v>3.08</v>
      </c>
      <c r="F370">
        <v>0.5</v>
      </c>
      <c r="G370" t="s">
        <v>40</v>
      </c>
      <c r="H370" t="s">
        <v>96</v>
      </c>
      <c r="I370" t="s">
        <v>50</v>
      </c>
      <c r="J370" t="s">
        <v>154</v>
      </c>
      <c r="K370" t="s">
        <v>75</v>
      </c>
      <c r="L370" t="s">
        <v>914</v>
      </c>
      <c r="M370">
        <v>0.37</v>
      </c>
      <c r="N370" t="s">
        <v>34</v>
      </c>
      <c r="O370" t="s">
        <v>54</v>
      </c>
      <c r="P370" t="s">
        <v>55</v>
      </c>
      <c r="Q370" t="s">
        <v>915</v>
      </c>
      <c r="R370">
        <v>46806</v>
      </c>
      <c r="S370" s="1">
        <v>42036</v>
      </c>
      <c r="T370" s="1">
        <v>42041</v>
      </c>
      <c r="U370">
        <v>9.0045000000000002</v>
      </c>
      <c r="V370">
        <v>4</v>
      </c>
      <c r="W370">
        <v>13.05</v>
      </c>
      <c r="X370">
        <v>88598</v>
      </c>
      <c r="Y370">
        <f>cleaneddata[[#This Row],[Unit Price]]-cleaneddata[[#This Row],[Discount]]</f>
        <v>3.0700000000000003</v>
      </c>
      <c r="Z370" t="str">
        <f>_xlfn.IFS(cleaneddata[[#This Row],[Region]]="Central","Chris",cleaneddata[[#This Row],[Region]]="East","Erin",cleaneddata[[#This Row],[Region]]="South","Sam",cleaneddata[[#This Row],[Region]]="West","William")</f>
        <v>Chris</v>
      </c>
    </row>
    <row r="371" spans="1:26" x14ac:dyDescent="0.25">
      <c r="A371">
        <v>1949</v>
      </c>
      <c r="B371" t="s">
        <v>916</v>
      </c>
      <c r="C371" t="s">
        <v>49</v>
      </c>
      <c r="D371">
        <v>0.05</v>
      </c>
      <c r="E371">
        <v>424.21</v>
      </c>
      <c r="F371">
        <v>110.2</v>
      </c>
      <c r="G371" t="s">
        <v>28</v>
      </c>
      <c r="H371" t="s">
        <v>29</v>
      </c>
      <c r="I371" t="s">
        <v>30</v>
      </c>
      <c r="J371" t="s">
        <v>31</v>
      </c>
      <c r="K371" t="s">
        <v>32</v>
      </c>
      <c r="L371" t="s">
        <v>917</v>
      </c>
      <c r="M371">
        <v>0.67</v>
      </c>
      <c r="N371" t="s">
        <v>34</v>
      </c>
      <c r="O371" t="s">
        <v>61</v>
      </c>
      <c r="P371" t="s">
        <v>279</v>
      </c>
      <c r="Q371" t="s">
        <v>918</v>
      </c>
      <c r="R371">
        <v>59715</v>
      </c>
      <c r="S371" s="1">
        <v>42036</v>
      </c>
      <c r="T371" s="1">
        <v>42040</v>
      </c>
      <c r="U371">
        <v>-213.40280000000001</v>
      </c>
      <c r="V371">
        <v>12</v>
      </c>
      <c r="W371">
        <v>4935.22</v>
      </c>
      <c r="X371">
        <v>90415</v>
      </c>
      <c r="Y371">
        <f>cleaneddata[[#This Row],[Unit Price]]-cleaneddata[[#This Row],[Discount]]</f>
        <v>424.15999999999997</v>
      </c>
      <c r="Z371" t="str">
        <f>_xlfn.IFS(cleaneddata[[#This Row],[Region]]="Central","Chris",cleaneddata[[#This Row],[Region]]="East","Erin",cleaneddata[[#This Row],[Region]]="South","Sam",cleaneddata[[#This Row],[Region]]="West","William")</f>
        <v>William</v>
      </c>
    </row>
    <row r="372" spans="1:26" x14ac:dyDescent="0.25">
      <c r="A372">
        <v>2071</v>
      </c>
      <c r="B372" t="s">
        <v>919</v>
      </c>
      <c r="C372" t="s">
        <v>72</v>
      </c>
      <c r="D372">
        <v>0.03</v>
      </c>
      <c r="E372">
        <v>60.98</v>
      </c>
      <c r="F372">
        <v>1.99</v>
      </c>
      <c r="G372" t="s">
        <v>40</v>
      </c>
      <c r="H372" t="s">
        <v>96</v>
      </c>
      <c r="I372" t="s">
        <v>42</v>
      </c>
      <c r="J372" t="s">
        <v>43</v>
      </c>
      <c r="K372" t="s">
        <v>44</v>
      </c>
      <c r="L372" t="s">
        <v>920</v>
      </c>
      <c r="M372">
        <v>0.5</v>
      </c>
      <c r="N372" t="s">
        <v>34</v>
      </c>
      <c r="O372" t="s">
        <v>54</v>
      </c>
      <c r="P372" t="s">
        <v>291</v>
      </c>
      <c r="Q372" t="s">
        <v>921</v>
      </c>
      <c r="R372">
        <v>48336</v>
      </c>
      <c r="S372" s="1">
        <v>42036</v>
      </c>
      <c r="T372" s="1">
        <v>42036</v>
      </c>
      <c r="U372">
        <v>976.2672</v>
      </c>
      <c r="V372">
        <v>23</v>
      </c>
      <c r="W372">
        <v>1414.88</v>
      </c>
      <c r="X372">
        <v>88555</v>
      </c>
      <c r="Y372">
        <f>cleaneddata[[#This Row],[Unit Price]]-cleaneddata[[#This Row],[Discount]]</f>
        <v>60.949999999999996</v>
      </c>
      <c r="Z372" t="str">
        <f>_xlfn.IFS(cleaneddata[[#This Row],[Region]]="Central","Chris",cleaneddata[[#This Row],[Region]]="East","Erin",cleaneddata[[#This Row],[Region]]="South","Sam",cleaneddata[[#This Row],[Region]]="West","William")</f>
        <v>Chris</v>
      </c>
    </row>
    <row r="373" spans="1:26" x14ac:dyDescent="0.25">
      <c r="A373">
        <v>2071</v>
      </c>
      <c r="B373" t="s">
        <v>919</v>
      </c>
      <c r="C373" t="s">
        <v>72</v>
      </c>
      <c r="D373">
        <v>0.04</v>
      </c>
      <c r="E373">
        <v>3.08</v>
      </c>
      <c r="F373">
        <v>0.99</v>
      </c>
      <c r="G373" t="s">
        <v>40</v>
      </c>
      <c r="H373" t="s">
        <v>96</v>
      </c>
      <c r="I373" t="s">
        <v>50</v>
      </c>
      <c r="J373" t="s">
        <v>154</v>
      </c>
      <c r="K373" t="s">
        <v>75</v>
      </c>
      <c r="L373" t="s">
        <v>660</v>
      </c>
      <c r="M373">
        <v>0.37</v>
      </c>
      <c r="N373" t="s">
        <v>34</v>
      </c>
      <c r="O373" t="s">
        <v>54</v>
      </c>
      <c r="P373" t="s">
        <v>291</v>
      </c>
      <c r="Q373" t="s">
        <v>921</v>
      </c>
      <c r="R373">
        <v>48336</v>
      </c>
      <c r="S373" s="1">
        <v>42036</v>
      </c>
      <c r="T373" s="1">
        <v>42037</v>
      </c>
      <c r="U373">
        <v>23.204699999999999</v>
      </c>
      <c r="V373">
        <v>11</v>
      </c>
      <c r="W373">
        <v>33.630000000000003</v>
      </c>
      <c r="X373">
        <v>88555</v>
      </c>
      <c r="Y373">
        <f>cleaneddata[[#This Row],[Unit Price]]-cleaneddata[[#This Row],[Discount]]</f>
        <v>3.04</v>
      </c>
      <c r="Z373" t="str">
        <f>_xlfn.IFS(cleaneddata[[#This Row],[Region]]="Central","Chris",cleaneddata[[#This Row],[Region]]="East","Erin",cleaneddata[[#This Row],[Region]]="South","Sam",cleaneddata[[#This Row],[Region]]="West","William")</f>
        <v>Chris</v>
      </c>
    </row>
    <row r="374" spans="1:26" x14ac:dyDescent="0.25">
      <c r="A374">
        <v>2072</v>
      </c>
      <c r="B374" t="s">
        <v>922</v>
      </c>
      <c r="C374" t="s">
        <v>72</v>
      </c>
      <c r="D374">
        <v>0</v>
      </c>
      <c r="E374">
        <v>10.31</v>
      </c>
      <c r="F374">
        <v>1.79</v>
      </c>
      <c r="G374" t="s">
        <v>40</v>
      </c>
      <c r="H374" t="s">
        <v>96</v>
      </c>
      <c r="I374" t="s">
        <v>50</v>
      </c>
      <c r="J374" t="s">
        <v>90</v>
      </c>
      <c r="K374" t="s">
        <v>52</v>
      </c>
      <c r="L374" t="s">
        <v>923</v>
      </c>
      <c r="M374">
        <v>0.38</v>
      </c>
      <c r="N374" t="s">
        <v>34</v>
      </c>
      <c r="O374" t="s">
        <v>54</v>
      </c>
      <c r="P374" t="s">
        <v>291</v>
      </c>
      <c r="Q374" t="s">
        <v>924</v>
      </c>
      <c r="R374">
        <v>48505</v>
      </c>
      <c r="S374" s="1">
        <v>42036</v>
      </c>
      <c r="T374" s="1">
        <v>42038</v>
      </c>
      <c r="U374">
        <v>167.46299999999999</v>
      </c>
      <c r="V374">
        <v>23</v>
      </c>
      <c r="W374">
        <v>242.7</v>
      </c>
      <c r="X374">
        <v>88555</v>
      </c>
      <c r="Y374">
        <f>cleaneddata[[#This Row],[Unit Price]]-cleaneddata[[#This Row],[Discount]]</f>
        <v>10.31</v>
      </c>
      <c r="Z374" t="str">
        <f>_xlfn.IFS(cleaneddata[[#This Row],[Region]]="Central","Chris",cleaneddata[[#This Row],[Region]]="East","Erin",cleaneddata[[#This Row],[Region]]="South","Sam",cleaneddata[[#This Row],[Region]]="West","William")</f>
        <v>Chris</v>
      </c>
    </row>
    <row r="375" spans="1:26" x14ac:dyDescent="0.25">
      <c r="A375">
        <v>397</v>
      </c>
      <c r="B375" t="s">
        <v>925</v>
      </c>
      <c r="C375" t="s">
        <v>27</v>
      </c>
      <c r="D375">
        <v>0.1</v>
      </c>
      <c r="E375">
        <v>154.13</v>
      </c>
      <c r="F375">
        <v>69</v>
      </c>
      <c r="G375" t="s">
        <v>40</v>
      </c>
      <c r="H375" t="s">
        <v>96</v>
      </c>
      <c r="I375" t="s">
        <v>30</v>
      </c>
      <c r="J375" t="s">
        <v>31</v>
      </c>
      <c r="K375" t="s">
        <v>66</v>
      </c>
      <c r="L375" t="s">
        <v>926</v>
      </c>
      <c r="M375">
        <v>0.68</v>
      </c>
      <c r="N375" t="s">
        <v>34</v>
      </c>
      <c r="O375" t="s">
        <v>113</v>
      </c>
      <c r="P375" t="s">
        <v>319</v>
      </c>
      <c r="Q375" t="s">
        <v>927</v>
      </c>
      <c r="R375">
        <v>44221</v>
      </c>
      <c r="S375" s="1">
        <v>42037</v>
      </c>
      <c r="T375" s="1">
        <v>42038</v>
      </c>
      <c r="U375">
        <v>-372.48597100000001</v>
      </c>
      <c r="V375">
        <v>8</v>
      </c>
      <c r="W375">
        <v>1216.32</v>
      </c>
      <c r="X375">
        <v>89319</v>
      </c>
      <c r="Y375">
        <f>cleaneddata[[#This Row],[Unit Price]]-cleaneddata[[#This Row],[Discount]]</f>
        <v>154.03</v>
      </c>
      <c r="Z375" t="str">
        <f>_xlfn.IFS(cleaneddata[[#This Row],[Region]]="Central","Chris",cleaneddata[[#This Row],[Region]]="East","Erin",cleaneddata[[#This Row],[Region]]="South","Sam",cleaneddata[[#This Row],[Region]]="West","William")</f>
        <v>Erin</v>
      </c>
    </row>
    <row r="376" spans="1:26" x14ac:dyDescent="0.25">
      <c r="A376">
        <v>2555</v>
      </c>
      <c r="B376" t="s">
        <v>357</v>
      </c>
      <c r="C376" t="s">
        <v>27</v>
      </c>
      <c r="D376">
        <v>0</v>
      </c>
      <c r="E376">
        <v>12.97</v>
      </c>
      <c r="F376">
        <v>1.49</v>
      </c>
      <c r="G376" t="s">
        <v>40</v>
      </c>
      <c r="H376" t="s">
        <v>73</v>
      </c>
      <c r="I376" t="s">
        <v>50</v>
      </c>
      <c r="J376" t="s">
        <v>74</v>
      </c>
      <c r="K376" t="s">
        <v>75</v>
      </c>
      <c r="L376" t="s">
        <v>928</v>
      </c>
      <c r="M376">
        <v>0.35</v>
      </c>
      <c r="N376" t="s">
        <v>34</v>
      </c>
      <c r="O376" t="s">
        <v>54</v>
      </c>
      <c r="P376" t="s">
        <v>359</v>
      </c>
      <c r="Q376" t="s">
        <v>360</v>
      </c>
      <c r="R376">
        <v>53711</v>
      </c>
      <c r="S376" s="1">
        <v>42037</v>
      </c>
      <c r="T376" s="1">
        <v>42038</v>
      </c>
      <c r="U376">
        <v>180.23490000000001</v>
      </c>
      <c r="V376">
        <v>19</v>
      </c>
      <c r="W376">
        <v>261.20999999999998</v>
      </c>
      <c r="X376">
        <v>86529</v>
      </c>
      <c r="Y376">
        <f>cleaneddata[[#This Row],[Unit Price]]-cleaneddata[[#This Row],[Discount]]</f>
        <v>12.97</v>
      </c>
      <c r="Z376" t="str">
        <f>_xlfn.IFS(cleaneddata[[#This Row],[Region]]="Central","Chris",cleaneddata[[#This Row],[Region]]="East","Erin",cleaneddata[[#This Row],[Region]]="South","Sam",cleaneddata[[#This Row],[Region]]="West","William")</f>
        <v>Chris</v>
      </c>
    </row>
    <row r="377" spans="1:26" x14ac:dyDescent="0.25">
      <c r="A377">
        <v>2555</v>
      </c>
      <c r="B377" t="s">
        <v>357</v>
      </c>
      <c r="C377" t="s">
        <v>27</v>
      </c>
      <c r="D377">
        <v>0.06</v>
      </c>
      <c r="E377">
        <v>4.91</v>
      </c>
      <c r="F377">
        <v>0.5</v>
      </c>
      <c r="G377" t="s">
        <v>40</v>
      </c>
      <c r="H377" t="s">
        <v>73</v>
      </c>
      <c r="I377" t="s">
        <v>50</v>
      </c>
      <c r="J377" t="s">
        <v>154</v>
      </c>
      <c r="K377" t="s">
        <v>75</v>
      </c>
      <c r="L377" t="s">
        <v>579</v>
      </c>
      <c r="M377">
        <v>0.36</v>
      </c>
      <c r="N377" t="s">
        <v>34</v>
      </c>
      <c r="O377" t="s">
        <v>54</v>
      </c>
      <c r="P377" t="s">
        <v>359</v>
      </c>
      <c r="Q377" t="s">
        <v>360</v>
      </c>
      <c r="R377">
        <v>53711</v>
      </c>
      <c r="S377" s="1">
        <v>42037</v>
      </c>
      <c r="T377" s="1">
        <v>42037</v>
      </c>
      <c r="U377">
        <v>29.525099999999998</v>
      </c>
      <c r="V377">
        <v>9</v>
      </c>
      <c r="W377">
        <v>42.79</v>
      </c>
      <c r="X377">
        <v>86529</v>
      </c>
      <c r="Y377">
        <f>cleaneddata[[#This Row],[Unit Price]]-cleaneddata[[#This Row],[Discount]]</f>
        <v>4.8500000000000005</v>
      </c>
      <c r="Z377" t="str">
        <f>_xlfn.IFS(cleaneddata[[#This Row],[Region]]="Central","Chris",cleaneddata[[#This Row],[Region]]="East","Erin",cleaneddata[[#This Row],[Region]]="South","Sam",cleaneddata[[#This Row],[Region]]="West","William")</f>
        <v>Chris</v>
      </c>
    </row>
    <row r="378" spans="1:26" x14ac:dyDescent="0.25">
      <c r="A378">
        <v>68</v>
      </c>
      <c r="B378" t="s">
        <v>110</v>
      </c>
      <c r="C378" t="s">
        <v>39</v>
      </c>
      <c r="D378">
        <v>0.09</v>
      </c>
      <c r="E378">
        <v>122.99</v>
      </c>
      <c r="F378">
        <v>70.2</v>
      </c>
      <c r="G378" t="s">
        <v>28</v>
      </c>
      <c r="H378" t="s">
        <v>96</v>
      </c>
      <c r="I378" t="s">
        <v>30</v>
      </c>
      <c r="J378" t="s">
        <v>111</v>
      </c>
      <c r="K378" t="s">
        <v>59</v>
      </c>
      <c r="L378" t="s">
        <v>806</v>
      </c>
      <c r="M378">
        <v>0.74</v>
      </c>
      <c r="N378" t="s">
        <v>34</v>
      </c>
      <c r="O378" t="s">
        <v>113</v>
      </c>
      <c r="P378" t="s">
        <v>114</v>
      </c>
      <c r="Q378" t="s">
        <v>115</v>
      </c>
      <c r="R378">
        <v>10177</v>
      </c>
      <c r="S378" s="1">
        <v>42037</v>
      </c>
      <c r="T378" s="1">
        <v>42039</v>
      </c>
      <c r="U378">
        <v>-2426.5500000000002</v>
      </c>
      <c r="V378">
        <v>49</v>
      </c>
      <c r="W378">
        <v>5718.85</v>
      </c>
      <c r="X378">
        <v>55713</v>
      </c>
      <c r="Y378">
        <f>cleaneddata[[#This Row],[Unit Price]]-cleaneddata[[#This Row],[Discount]]</f>
        <v>122.89999999999999</v>
      </c>
      <c r="Z378" t="str">
        <f>_xlfn.IFS(cleaneddata[[#This Row],[Region]]="Central","Chris",cleaneddata[[#This Row],[Region]]="East","Erin",cleaneddata[[#This Row],[Region]]="South","Sam",cleaneddata[[#This Row],[Region]]="West","William")</f>
        <v>Erin</v>
      </c>
    </row>
    <row r="379" spans="1:26" x14ac:dyDescent="0.25">
      <c r="A379">
        <v>70</v>
      </c>
      <c r="B379" t="s">
        <v>929</v>
      </c>
      <c r="C379" t="s">
        <v>39</v>
      </c>
      <c r="D379">
        <v>0.09</v>
      </c>
      <c r="E379">
        <v>122.99</v>
      </c>
      <c r="F379">
        <v>70.2</v>
      </c>
      <c r="G379" t="s">
        <v>28</v>
      </c>
      <c r="H379" t="s">
        <v>96</v>
      </c>
      <c r="I379" t="s">
        <v>30</v>
      </c>
      <c r="J379" t="s">
        <v>111</v>
      </c>
      <c r="K379" t="s">
        <v>59</v>
      </c>
      <c r="L379" t="s">
        <v>806</v>
      </c>
      <c r="M379">
        <v>0.74</v>
      </c>
      <c r="N379" t="s">
        <v>34</v>
      </c>
      <c r="O379" t="s">
        <v>113</v>
      </c>
      <c r="P379" t="s">
        <v>635</v>
      </c>
      <c r="Q379" t="s">
        <v>930</v>
      </c>
      <c r="R379">
        <v>5401</v>
      </c>
      <c r="S379" s="1">
        <v>42037</v>
      </c>
      <c r="T379" s="1">
        <v>42039</v>
      </c>
      <c r="U379">
        <v>-2426.5500000000002</v>
      </c>
      <c r="V379">
        <v>12</v>
      </c>
      <c r="W379">
        <v>1400.53</v>
      </c>
      <c r="X379">
        <v>87947</v>
      </c>
      <c r="Y379">
        <f>cleaneddata[[#This Row],[Unit Price]]-cleaneddata[[#This Row],[Discount]]</f>
        <v>122.89999999999999</v>
      </c>
      <c r="Z379" t="str">
        <f>_xlfn.IFS(cleaneddata[[#This Row],[Region]]="Central","Chris",cleaneddata[[#This Row],[Region]]="East","Erin",cleaneddata[[#This Row],[Region]]="South","Sam",cleaneddata[[#This Row],[Region]]="West","William")</f>
        <v>Erin</v>
      </c>
    </row>
    <row r="380" spans="1:26" x14ac:dyDescent="0.25">
      <c r="A380">
        <v>894</v>
      </c>
      <c r="B380" t="s">
        <v>374</v>
      </c>
      <c r="C380" t="s">
        <v>49</v>
      </c>
      <c r="D380">
        <v>0.02</v>
      </c>
      <c r="E380">
        <v>1.1399999999999999</v>
      </c>
      <c r="F380">
        <v>0.7</v>
      </c>
      <c r="G380" t="s">
        <v>40</v>
      </c>
      <c r="H380" t="s">
        <v>96</v>
      </c>
      <c r="I380" t="s">
        <v>50</v>
      </c>
      <c r="J380" t="s">
        <v>178</v>
      </c>
      <c r="K380" t="s">
        <v>52</v>
      </c>
      <c r="L380" t="s">
        <v>826</v>
      </c>
      <c r="M380">
        <v>0.38</v>
      </c>
      <c r="N380" t="s">
        <v>34</v>
      </c>
      <c r="O380" t="s">
        <v>113</v>
      </c>
      <c r="P380" t="s">
        <v>376</v>
      </c>
      <c r="Q380" t="s">
        <v>68</v>
      </c>
      <c r="R380">
        <v>20024</v>
      </c>
      <c r="S380" s="1">
        <v>42037</v>
      </c>
      <c r="T380" s="1">
        <v>42037</v>
      </c>
      <c r="U380">
        <v>-0.49</v>
      </c>
      <c r="V380">
        <v>38</v>
      </c>
      <c r="W380">
        <v>44.85</v>
      </c>
      <c r="X380">
        <v>38529</v>
      </c>
      <c r="Y380">
        <f>cleaneddata[[#This Row],[Unit Price]]-cleaneddata[[#This Row],[Discount]]</f>
        <v>1.1199999999999999</v>
      </c>
      <c r="Z380" t="str">
        <f>_xlfn.IFS(cleaneddata[[#This Row],[Region]]="Central","Chris",cleaneddata[[#This Row],[Region]]="East","Erin",cleaneddata[[#This Row],[Region]]="South","Sam",cleaneddata[[#This Row],[Region]]="West","William")</f>
        <v>Erin</v>
      </c>
    </row>
    <row r="381" spans="1:26" x14ac:dyDescent="0.25">
      <c r="A381">
        <v>2498</v>
      </c>
      <c r="B381" t="s">
        <v>931</v>
      </c>
      <c r="C381" t="s">
        <v>118</v>
      </c>
      <c r="D381">
        <v>0.09</v>
      </c>
      <c r="E381">
        <v>6.28</v>
      </c>
      <c r="F381">
        <v>5.41</v>
      </c>
      <c r="G381" t="s">
        <v>40</v>
      </c>
      <c r="H381" t="s">
        <v>29</v>
      </c>
      <c r="I381" t="s">
        <v>30</v>
      </c>
      <c r="J381" t="s">
        <v>128</v>
      </c>
      <c r="K381" t="s">
        <v>75</v>
      </c>
      <c r="L381" t="s">
        <v>932</v>
      </c>
      <c r="M381">
        <v>0.53</v>
      </c>
      <c r="N381" t="s">
        <v>34</v>
      </c>
      <c r="O381" t="s">
        <v>61</v>
      </c>
      <c r="P381" t="s">
        <v>92</v>
      </c>
      <c r="Q381" t="s">
        <v>892</v>
      </c>
      <c r="R381">
        <v>92024</v>
      </c>
      <c r="S381" s="1">
        <v>42037</v>
      </c>
      <c r="T381" s="1">
        <v>42039</v>
      </c>
      <c r="U381">
        <v>-61.59</v>
      </c>
      <c r="V381">
        <v>56</v>
      </c>
      <c r="W381">
        <v>355.4</v>
      </c>
      <c r="X381">
        <v>54567</v>
      </c>
      <c r="Y381">
        <f>cleaneddata[[#This Row],[Unit Price]]-cleaneddata[[#This Row],[Discount]]</f>
        <v>6.19</v>
      </c>
      <c r="Z381" t="str">
        <f>_xlfn.IFS(cleaneddata[[#This Row],[Region]]="Central","Chris",cleaneddata[[#This Row],[Region]]="East","Erin",cleaneddata[[#This Row],[Region]]="South","Sam",cleaneddata[[#This Row],[Region]]="West","William")</f>
        <v>William</v>
      </c>
    </row>
    <row r="382" spans="1:26" x14ac:dyDescent="0.25">
      <c r="A382">
        <v>2500</v>
      </c>
      <c r="B382" t="s">
        <v>933</v>
      </c>
      <c r="C382" t="s">
        <v>118</v>
      </c>
      <c r="D382">
        <v>0.09</v>
      </c>
      <c r="E382">
        <v>6.28</v>
      </c>
      <c r="F382">
        <v>5.41</v>
      </c>
      <c r="G382" t="s">
        <v>40</v>
      </c>
      <c r="H382" t="s">
        <v>29</v>
      </c>
      <c r="I382" t="s">
        <v>30</v>
      </c>
      <c r="J382" t="s">
        <v>128</v>
      </c>
      <c r="K382" t="s">
        <v>75</v>
      </c>
      <c r="L382" t="s">
        <v>932</v>
      </c>
      <c r="M382">
        <v>0.53</v>
      </c>
      <c r="N382" t="s">
        <v>34</v>
      </c>
      <c r="O382" t="s">
        <v>54</v>
      </c>
      <c r="P382" t="s">
        <v>105</v>
      </c>
      <c r="Q382" t="s">
        <v>934</v>
      </c>
      <c r="R382">
        <v>60102</v>
      </c>
      <c r="S382" s="1">
        <v>42037</v>
      </c>
      <c r="T382" s="1">
        <v>42039</v>
      </c>
      <c r="U382">
        <v>-32.026800000000001</v>
      </c>
      <c r="V382">
        <v>14</v>
      </c>
      <c r="W382">
        <v>88.85</v>
      </c>
      <c r="X382">
        <v>88320</v>
      </c>
      <c r="Y382">
        <f>cleaneddata[[#This Row],[Unit Price]]-cleaneddata[[#This Row],[Discount]]</f>
        <v>6.19</v>
      </c>
      <c r="Z382" t="str">
        <f>_xlfn.IFS(cleaneddata[[#This Row],[Region]]="Central","Chris",cleaneddata[[#This Row],[Region]]="East","Erin",cleaneddata[[#This Row],[Region]]="South","Sam",cleaneddata[[#This Row],[Region]]="West","William")</f>
        <v>Chris</v>
      </c>
    </row>
    <row r="383" spans="1:26" x14ac:dyDescent="0.25">
      <c r="A383">
        <v>84</v>
      </c>
      <c r="B383" t="s">
        <v>935</v>
      </c>
      <c r="C383" t="s">
        <v>72</v>
      </c>
      <c r="D383">
        <v>0</v>
      </c>
      <c r="E383">
        <v>8.09</v>
      </c>
      <c r="F383">
        <v>7.96</v>
      </c>
      <c r="G383" t="s">
        <v>40</v>
      </c>
      <c r="H383" t="s">
        <v>41</v>
      </c>
      <c r="I383" t="s">
        <v>30</v>
      </c>
      <c r="J383" t="s">
        <v>128</v>
      </c>
      <c r="K383" t="s">
        <v>75</v>
      </c>
      <c r="L383" t="s">
        <v>524</v>
      </c>
      <c r="M383">
        <v>0.49</v>
      </c>
      <c r="N383" t="s">
        <v>34</v>
      </c>
      <c r="O383" t="s">
        <v>113</v>
      </c>
      <c r="P383" t="s">
        <v>319</v>
      </c>
      <c r="Q383" t="s">
        <v>936</v>
      </c>
      <c r="R383">
        <v>45231</v>
      </c>
      <c r="S383" s="1">
        <v>42037</v>
      </c>
      <c r="T383" s="1">
        <v>42038</v>
      </c>
      <c r="U383">
        <v>-144.56</v>
      </c>
      <c r="V383">
        <v>11</v>
      </c>
      <c r="W383">
        <v>90.98</v>
      </c>
      <c r="X383">
        <v>87364</v>
      </c>
      <c r="Y383">
        <f>cleaneddata[[#This Row],[Unit Price]]-cleaneddata[[#This Row],[Discount]]</f>
        <v>8.09</v>
      </c>
      <c r="Z383" t="str">
        <f>_xlfn.IFS(cleaneddata[[#This Row],[Region]]="Central","Chris",cleaneddata[[#This Row],[Region]]="East","Erin",cleaneddata[[#This Row],[Region]]="South","Sam",cleaneddata[[#This Row],[Region]]="West","William")</f>
        <v>Erin</v>
      </c>
    </row>
    <row r="384" spans="1:26" x14ac:dyDescent="0.25">
      <c r="A384">
        <v>1412</v>
      </c>
      <c r="B384" t="s">
        <v>937</v>
      </c>
      <c r="C384" t="s">
        <v>72</v>
      </c>
      <c r="D384">
        <v>0.08</v>
      </c>
      <c r="E384">
        <v>3.38</v>
      </c>
      <c r="F384">
        <v>0.85</v>
      </c>
      <c r="G384" t="s">
        <v>40</v>
      </c>
      <c r="H384" t="s">
        <v>96</v>
      </c>
      <c r="I384" t="s">
        <v>50</v>
      </c>
      <c r="J384" t="s">
        <v>51</v>
      </c>
      <c r="K384" t="s">
        <v>52</v>
      </c>
      <c r="L384" t="s">
        <v>938</v>
      </c>
      <c r="M384">
        <v>0.48</v>
      </c>
      <c r="N384" t="s">
        <v>34</v>
      </c>
      <c r="O384" t="s">
        <v>61</v>
      </c>
      <c r="P384" t="s">
        <v>92</v>
      </c>
      <c r="Q384" t="s">
        <v>939</v>
      </c>
      <c r="R384">
        <v>94043</v>
      </c>
      <c r="S384" s="1">
        <v>42037</v>
      </c>
      <c r="T384" s="1">
        <v>42039</v>
      </c>
      <c r="U384">
        <v>20.453600000000002</v>
      </c>
      <c r="V384">
        <v>12</v>
      </c>
      <c r="W384">
        <v>38.81</v>
      </c>
      <c r="X384">
        <v>87087</v>
      </c>
      <c r="Y384">
        <f>cleaneddata[[#This Row],[Unit Price]]-cleaneddata[[#This Row],[Discount]]</f>
        <v>3.3</v>
      </c>
      <c r="Z384" t="str">
        <f>_xlfn.IFS(cleaneddata[[#This Row],[Region]]="Central","Chris",cleaneddata[[#This Row],[Region]]="East","Erin",cleaneddata[[#This Row],[Region]]="South","Sam",cleaneddata[[#This Row],[Region]]="West","William")</f>
        <v>William</v>
      </c>
    </row>
    <row r="385" spans="1:26" x14ac:dyDescent="0.25">
      <c r="A385">
        <v>1413</v>
      </c>
      <c r="B385" t="s">
        <v>940</v>
      </c>
      <c r="C385" t="s">
        <v>72</v>
      </c>
      <c r="D385">
        <v>0.02</v>
      </c>
      <c r="E385">
        <v>16.48</v>
      </c>
      <c r="F385">
        <v>1.99</v>
      </c>
      <c r="G385" t="s">
        <v>89</v>
      </c>
      <c r="H385" t="s">
        <v>96</v>
      </c>
      <c r="I385" t="s">
        <v>42</v>
      </c>
      <c r="J385" t="s">
        <v>43</v>
      </c>
      <c r="K385" t="s">
        <v>44</v>
      </c>
      <c r="L385" t="s">
        <v>603</v>
      </c>
      <c r="M385">
        <v>0.42</v>
      </c>
      <c r="N385" t="s">
        <v>34</v>
      </c>
      <c r="O385" t="s">
        <v>113</v>
      </c>
      <c r="P385" t="s">
        <v>405</v>
      </c>
      <c r="Q385" t="s">
        <v>790</v>
      </c>
      <c r="R385">
        <v>2113</v>
      </c>
      <c r="S385" s="1">
        <v>42037</v>
      </c>
      <c r="T385" s="1">
        <v>42039</v>
      </c>
      <c r="U385">
        <v>69.61</v>
      </c>
      <c r="V385">
        <v>27</v>
      </c>
      <c r="W385">
        <v>484.56</v>
      </c>
      <c r="X385">
        <v>45539</v>
      </c>
      <c r="Y385">
        <f>cleaneddata[[#This Row],[Unit Price]]-cleaneddata[[#This Row],[Discount]]</f>
        <v>16.46</v>
      </c>
      <c r="Z385" t="str">
        <f>_xlfn.IFS(cleaneddata[[#This Row],[Region]]="Central","Chris",cleaneddata[[#This Row],[Region]]="East","Erin",cleaneddata[[#This Row],[Region]]="South","Sam",cleaneddata[[#This Row],[Region]]="West","William")</f>
        <v>Erin</v>
      </c>
    </row>
    <row r="386" spans="1:26" x14ac:dyDescent="0.25">
      <c r="A386">
        <v>3196</v>
      </c>
      <c r="B386" t="s">
        <v>941</v>
      </c>
      <c r="C386" t="s">
        <v>72</v>
      </c>
      <c r="D386">
        <v>0.03</v>
      </c>
      <c r="E386">
        <v>200.97</v>
      </c>
      <c r="F386">
        <v>15.59</v>
      </c>
      <c r="G386" t="s">
        <v>28</v>
      </c>
      <c r="H386" t="s">
        <v>73</v>
      </c>
      <c r="I386" t="s">
        <v>42</v>
      </c>
      <c r="J386" t="s">
        <v>58</v>
      </c>
      <c r="K386" t="s">
        <v>59</v>
      </c>
      <c r="L386" t="s">
        <v>942</v>
      </c>
      <c r="M386">
        <v>0.36</v>
      </c>
      <c r="N386" t="s">
        <v>34</v>
      </c>
      <c r="O386" t="s">
        <v>61</v>
      </c>
      <c r="P386" t="s">
        <v>92</v>
      </c>
      <c r="Q386" t="s">
        <v>943</v>
      </c>
      <c r="R386">
        <v>94109</v>
      </c>
      <c r="S386" s="1">
        <v>42037</v>
      </c>
      <c r="T386" s="1">
        <v>42038</v>
      </c>
      <c r="U386">
        <v>1951.3</v>
      </c>
      <c r="V386">
        <v>43</v>
      </c>
      <c r="W386">
        <v>8717.75</v>
      </c>
      <c r="X386">
        <v>24294</v>
      </c>
      <c r="Y386">
        <f>cleaneddata[[#This Row],[Unit Price]]-cleaneddata[[#This Row],[Discount]]</f>
        <v>200.94</v>
      </c>
      <c r="Z386" t="str">
        <f>_xlfn.IFS(cleaneddata[[#This Row],[Region]]="Central","Chris",cleaneddata[[#This Row],[Region]]="East","Erin",cleaneddata[[#This Row],[Region]]="South","Sam",cleaneddata[[#This Row],[Region]]="West","William")</f>
        <v>William</v>
      </c>
    </row>
    <row r="387" spans="1:26" x14ac:dyDescent="0.25">
      <c r="A387">
        <v>3197</v>
      </c>
      <c r="B387" t="s">
        <v>944</v>
      </c>
      <c r="C387" t="s">
        <v>72</v>
      </c>
      <c r="D387">
        <v>0.03</v>
      </c>
      <c r="E387">
        <v>200.97</v>
      </c>
      <c r="F387">
        <v>15.59</v>
      </c>
      <c r="G387" t="s">
        <v>28</v>
      </c>
      <c r="H387" t="s">
        <v>73</v>
      </c>
      <c r="I387" t="s">
        <v>42</v>
      </c>
      <c r="J387" t="s">
        <v>58</v>
      </c>
      <c r="K387" t="s">
        <v>59</v>
      </c>
      <c r="L387" t="s">
        <v>942</v>
      </c>
      <c r="M387">
        <v>0.36</v>
      </c>
      <c r="N387" t="s">
        <v>34</v>
      </c>
      <c r="O387" t="s">
        <v>54</v>
      </c>
      <c r="P387" t="s">
        <v>105</v>
      </c>
      <c r="Q387" t="s">
        <v>945</v>
      </c>
      <c r="R387">
        <v>60062</v>
      </c>
      <c r="S387" s="1">
        <v>42037</v>
      </c>
      <c r="T387" s="1">
        <v>42038</v>
      </c>
      <c r="U387">
        <v>1538.7828</v>
      </c>
      <c r="V387">
        <v>11</v>
      </c>
      <c r="W387">
        <v>2230.12</v>
      </c>
      <c r="X387">
        <v>90850</v>
      </c>
      <c r="Y387">
        <f>cleaneddata[[#This Row],[Unit Price]]-cleaneddata[[#This Row],[Discount]]</f>
        <v>200.94</v>
      </c>
      <c r="Z387" t="str">
        <f>_xlfn.IFS(cleaneddata[[#This Row],[Region]]="Central","Chris",cleaneddata[[#This Row],[Region]]="East","Erin",cleaneddata[[#This Row],[Region]]="South","Sam",cleaneddata[[#This Row],[Region]]="West","William")</f>
        <v>Chris</v>
      </c>
    </row>
    <row r="388" spans="1:26" x14ac:dyDescent="0.25">
      <c r="A388">
        <v>2486</v>
      </c>
      <c r="B388" t="s">
        <v>946</v>
      </c>
      <c r="C388" t="s">
        <v>49</v>
      </c>
      <c r="D388">
        <v>0</v>
      </c>
      <c r="E388">
        <v>180.98</v>
      </c>
      <c r="F388">
        <v>30</v>
      </c>
      <c r="G388" t="s">
        <v>28</v>
      </c>
      <c r="H388" t="s">
        <v>29</v>
      </c>
      <c r="I388" t="s">
        <v>30</v>
      </c>
      <c r="J388" t="s">
        <v>111</v>
      </c>
      <c r="K388" t="s">
        <v>59</v>
      </c>
      <c r="L388" t="s">
        <v>947</v>
      </c>
      <c r="M388">
        <v>0.69</v>
      </c>
      <c r="N388" t="s">
        <v>34</v>
      </c>
      <c r="O388" t="s">
        <v>35</v>
      </c>
      <c r="P388" t="s">
        <v>77</v>
      </c>
      <c r="Q388" t="s">
        <v>948</v>
      </c>
      <c r="R388">
        <v>30458</v>
      </c>
      <c r="S388" s="1">
        <v>42038</v>
      </c>
      <c r="T388" s="1">
        <v>42040</v>
      </c>
      <c r="U388">
        <v>9.2040000000000006</v>
      </c>
      <c r="V388">
        <v>11</v>
      </c>
      <c r="W388">
        <v>2084.16</v>
      </c>
      <c r="X388">
        <v>91416</v>
      </c>
      <c r="Y388">
        <f>cleaneddata[[#This Row],[Unit Price]]-cleaneddata[[#This Row],[Discount]]</f>
        <v>180.98</v>
      </c>
      <c r="Z388" t="str">
        <f>_xlfn.IFS(cleaneddata[[#This Row],[Region]]="Central","Chris",cleaneddata[[#This Row],[Region]]="East","Erin",cleaneddata[[#This Row],[Region]]="South","Sam",cleaneddata[[#This Row],[Region]]="West","William")</f>
        <v>Sam</v>
      </c>
    </row>
    <row r="389" spans="1:26" x14ac:dyDescent="0.25">
      <c r="A389">
        <v>3053</v>
      </c>
      <c r="B389" t="s">
        <v>949</v>
      </c>
      <c r="C389" t="s">
        <v>118</v>
      </c>
      <c r="D389">
        <v>0.06</v>
      </c>
      <c r="E389">
        <v>125.99</v>
      </c>
      <c r="F389">
        <v>2.5</v>
      </c>
      <c r="G389" t="s">
        <v>40</v>
      </c>
      <c r="H389" t="s">
        <v>96</v>
      </c>
      <c r="I389" t="s">
        <v>42</v>
      </c>
      <c r="J389" t="s">
        <v>137</v>
      </c>
      <c r="K389" t="s">
        <v>75</v>
      </c>
      <c r="L389" t="s">
        <v>950</v>
      </c>
      <c r="M389">
        <v>0.6</v>
      </c>
      <c r="N389" t="s">
        <v>34</v>
      </c>
      <c r="O389" t="s">
        <v>35</v>
      </c>
      <c r="P389" t="s">
        <v>390</v>
      </c>
      <c r="Q389" t="s">
        <v>951</v>
      </c>
      <c r="R389">
        <v>42071</v>
      </c>
      <c r="S389" s="1">
        <v>42038</v>
      </c>
      <c r="T389" s="1">
        <v>42040</v>
      </c>
      <c r="U389">
        <v>402.06599999999997</v>
      </c>
      <c r="V389">
        <v>11</v>
      </c>
      <c r="W389">
        <v>1173.76</v>
      </c>
      <c r="X389">
        <v>86662</v>
      </c>
      <c r="Y389">
        <f>cleaneddata[[#This Row],[Unit Price]]-cleaneddata[[#This Row],[Discount]]</f>
        <v>125.92999999999999</v>
      </c>
      <c r="Z389" t="str">
        <f>_xlfn.IFS(cleaneddata[[#This Row],[Region]]="Central","Chris",cleaneddata[[#This Row],[Region]]="East","Erin",cleaneddata[[#This Row],[Region]]="South","Sam",cleaneddata[[#This Row],[Region]]="West","William")</f>
        <v>Sam</v>
      </c>
    </row>
    <row r="390" spans="1:26" x14ac:dyDescent="0.25">
      <c r="A390">
        <v>603</v>
      </c>
      <c r="B390" t="s">
        <v>952</v>
      </c>
      <c r="C390" t="s">
        <v>72</v>
      </c>
      <c r="D390">
        <v>0.02</v>
      </c>
      <c r="E390">
        <v>35.99</v>
      </c>
      <c r="F390">
        <v>5</v>
      </c>
      <c r="G390" t="s">
        <v>40</v>
      </c>
      <c r="H390" t="s">
        <v>73</v>
      </c>
      <c r="I390" t="s">
        <v>42</v>
      </c>
      <c r="J390" t="s">
        <v>137</v>
      </c>
      <c r="K390" t="s">
        <v>75</v>
      </c>
      <c r="L390" t="s">
        <v>953</v>
      </c>
      <c r="M390">
        <v>0.85</v>
      </c>
      <c r="N390" t="s">
        <v>34</v>
      </c>
      <c r="O390" t="s">
        <v>61</v>
      </c>
      <c r="P390" t="s">
        <v>62</v>
      </c>
      <c r="Q390" t="s">
        <v>954</v>
      </c>
      <c r="R390">
        <v>81001</v>
      </c>
      <c r="S390" s="1">
        <v>42038</v>
      </c>
      <c r="T390" s="1">
        <v>42040</v>
      </c>
      <c r="U390">
        <v>-120.934</v>
      </c>
      <c r="V390">
        <v>7</v>
      </c>
      <c r="W390">
        <v>227.79</v>
      </c>
      <c r="X390">
        <v>87020</v>
      </c>
      <c r="Y390">
        <f>cleaneddata[[#This Row],[Unit Price]]-cleaneddata[[#This Row],[Discount]]</f>
        <v>35.97</v>
      </c>
      <c r="Z390" t="str">
        <f>_xlfn.IFS(cleaneddata[[#This Row],[Region]]="Central","Chris",cleaneddata[[#This Row],[Region]]="East","Erin",cleaneddata[[#This Row],[Region]]="South","Sam",cleaneddata[[#This Row],[Region]]="West","William")</f>
        <v>William</v>
      </c>
    </row>
    <row r="391" spans="1:26" x14ac:dyDescent="0.25">
      <c r="A391">
        <v>3151</v>
      </c>
      <c r="B391" t="s">
        <v>955</v>
      </c>
      <c r="C391" t="s">
        <v>27</v>
      </c>
      <c r="D391">
        <v>0.01</v>
      </c>
      <c r="E391">
        <v>3502.14</v>
      </c>
      <c r="F391">
        <v>8.73</v>
      </c>
      <c r="G391" t="s">
        <v>28</v>
      </c>
      <c r="H391" t="s">
        <v>96</v>
      </c>
      <c r="I391" t="s">
        <v>42</v>
      </c>
      <c r="J391" t="s">
        <v>58</v>
      </c>
      <c r="K391" t="s">
        <v>32</v>
      </c>
      <c r="L391" t="s">
        <v>843</v>
      </c>
      <c r="M391">
        <v>0.56999999999999995</v>
      </c>
      <c r="N391" t="s">
        <v>34</v>
      </c>
      <c r="O391" t="s">
        <v>61</v>
      </c>
      <c r="P391" t="s">
        <v>92</v>
      </c>
      <c r="Q391" t="s">
        <v>956</v>
      </c>
      <c r="R391">
        <v>92277</v>
      </c>
      <c r="S391" s="1">
        <v>42039</v>
      </c>
      <c r="T391" s="1">
        <v>42040</v>
      </c>
      <c r="U391">
        <v>-4075.9339920000002</v>
      </c>
      <c r="V391">
        <v>1</v>
      </c>
      <c r="W391">
        <v>3501.79</v>
      </c>
      <c r="X391">
        <v>88544</v>
      </c>
      <c r="Y391">
        <f>cleaneddata[[#This Row],[Unit Price]]-cleaneddata[[#This Row],[Discount]]</f>
        <v>3502.1299999999997</v>
      </c>
      <c r="Z391" t="str">
        <f>_xlfn.IFS(cleaneddata[[#This Row],[Region]]="Central","Chris",cleaneddata[[#This Row],[Region]]="East","Erin",cleaneddata[[#This Row],[Region]]="South","Sam",cleaneddata[[#This Row],[Region]]="West","William")</f>
        <v>William</v>
      </c>
    </row>
    <row r="392" spans="1:26" x14ac:dyDescent="0.25">
      <c r="A392">
        <v>3151</v>
      </c>
      <c r="B392" t="s">
        <v>955</v>
      </c>
      <c r="C392" t="s">
        <v>27</v>
      </c>
      <c r="D392">
        <v>0.06</v>
      </c>
      <c r="E392">
        <v>15.73</v>
      </c>
      <c r="F392">
        <v>7.42</v>
      </c>
      <c r="G392" t="s">
        <v>40</v>
      </c>
      <c r="H392" t="s">
        <v>96</v>
      </c>
      <c r="I392" t="s">
        <v>50</v>
      </c>
      <c r="J392" t="s">
        <v>570</v>
      </c>
      <c r="K392" t="s">
        <v>44</v>
      </c>
      <c r="L392" t="s">
        <v>957</v>
      </c>
      <c r="M392">
        <v>0.56000000000000005</v>
      </c>
      <c r="N392" t="s">
        <v>34</v>
      </c>
      <c r="O392" t="s">
        <v>61</v>
      </c>
      <c r="P392" t="s">
        <v>92</v>
      </c>
      <c r="Q392" t="s">
        <v>956</v>
      </c>
      <c r="R392">
        <v>92277</v>
      </c>
      <c r="S392" s="1">
        <v>42039</v>
      </c>
      <c r="T392" s="1">
        <v>42040</v>
      </c>
      <c r="U392">
        <v>-18.558800000000002</v>
      </c>
      <c r="V392">
        <v>4</v>
      </c>
      <c r="W392">
        <v>63.04</v>
      </c>
      <c r="X392">
        <v>88544</v>
      </c>
      <c r="Y392">
        <f>cleaneddata[[#This Row],[Unit Price]]-cleaneddata[[#This Row],[Discount]]</f>
        <v>15.67</v>
      </c>
      <c r="Z392" t="str">
        <f>_xlfn.IFS(cleaneddata[[#This Row],[Region]]="Central","Chris",cleaneddata[[#This Row],[Region]]="East","Erin",cleaneddata[[#This Row],[Region]]="South","Sam",cleaneddata[[#This Row],[Region]]="West","William")</f>
        <v>William</v>
      </c>
    </row>
    <row r="393" spans="1:26" x14ac:dyDescent="0.25">
      <c r="A393">
        <v>3351</v>
      </c>
      <c r="B393" t="s">
        <v>958</v>
      </c>
      <c r="C393" t="s">
        <v>27</v>
      </c>
      <c r="D393">
        <v>0.1</v>
      </c>
      <c r="E393">
        <v>10.89</v>
      </c>
      <c r="F393">
        <v>4.5</v>
      </c>
      <c r="G393" t="s">
        <v>40</v>
      </c>
      <c r="H393" t="s">
        <v>29</v>
      </c>
      <c r="I393" t="s">
        <v>50</v>
      </c>
      <c r="J393" t="s">
        <v>97</v>
      </c>
      <c r="K393" t="s">
        <v>75</v>
      </c>
      <c r="L393" t="s">
        <v>775</v>
      </c>
      <c r="M393">
        <v>0.59</v>
      </c>
      <c r="N393" t="s">
        <v>34</v>
      </c>
      <c r="O393" t="s">
        <v>61</v>
      </c>
      <c r="P393" t="s">
        <v>68</v>
      </c>
      <c r="Q393" t="s">
        <v>959</v>
      </c>
      <c r="R393">
        <v>99301</v>
      </c>
      <c r="S393" s="1">
        <v>42039</v>
      </c>
      <c r="T393" s="1">
        <v>42041</v>
      </c>
      <c r="U393">
        <v>-19.2972</v>
      </c>
      <c r="V393">
        <v>17</v>
      </c>
      <c r="W393">
        <v>178.68</v>
      </c>
      <c r="X393">
        <v>91297</v>
      </c>
      <c r="Y393">
        <f>cleaneddata[[#This Row],[Unit Price]]-cleaneddata[[#This Row],[Discount]]</f>
        <v>10.790000000000001</v>
      </c>
      <c r="Z393" t="str">
        <f>_xlfn.IFS(cleaneddata[[#This Row],[Region]]="Central","Chris",cleaneddata[[#This Row],[Region]]="East","Erin",cleaneddata[[#This Row],[Region]]="South","Sam",cleaneddata[[#This Row],[Region]]="West","William")</f>
        <v>William</v>
      </c>
    </row>
    <row r="394" spans="1:26" x14ac:dyDescent="0.25">
      <c r="A394">
        <v>960</v>
      </c>
      <c r="B394" t="s">
        <v>960</v>
      </c>
      <c r="C394" t="s">
        <v>49</v>
      </c>
      <c r="D394">
        <v>0.03</v>
      </c>
      <c r="E394">
        <v>2.94</v>
      </c>
      <c r="F394">
        <v>0.96</v>
      </c>
      <c r="G394" t="s">
        <v>40</v>
      </c>
      <c r="H394" t="s">
        <v>73</v>
      </c>
      <c r="I394" t="s">
        <v>50</v>
      </c>
      <c r="J394" t="s">
        <v>51</v>
      </c>
      <c r="K394" t="s">
        <v>52</v>
      </c>
      <c r="L394" t="s">
        <v>831</v>
      </c>
      <c r="M394">
        <v>0.57999999999999996</v>
      </c>
      <c r="N394" t="s">
        <v>34</v>
      </c>
      <c r="O394" t="s">
        <v>61</v>
      </c>
      <c r="P394" t="s">
        <v>92</v>
      </c>
      <c r="Q394" t="s">
        <v>961</v>
      </c>
      <c r="R394">
        <v>90278</v>
      </c>
      <c r="S394" s="1">
        <v>42039</v>
      </c>
      <c r="T394" s="1">
        <v>42043</v>
      </c>
      <c r="U394">
        <v>-4.2</v>
      </c>
      <c r="V394">
        <v>1</v>
      </c>
      <c r="W394">
        <v>3.51</v>
      </c>
      <c r="X394">
        <v>89401</v>
      </c>
      <c r="Y394">
        <f>cleaneddata[[#This Row],[Unit Price]]-cleaneddata[[#This Row],[Discount]]</f>
        <v>2.91</v>
      </c>
      <c r="Z394" t="str">
        <f>_xlfn.IFS(cleaneddata[[#This Row],[Region]]="Central","Chris",cleaneddata[[#This Row],[Region]]="East","Erin",cleaneddata[[#This Row],[Region]]="South","Sam",cleaneddata[[#This Row],[Region]]="West","William")</f>
        <v>William</v>
      </c>
    </row>
    <row r="395" spans="1:26" x14ac:dyDescent="0.25">
      <c r="A395">
        <v>962</v>
      </c>
      <c r="B395" t="s">
        <v>962</v>
      </c>
      <c r="C395" t="s">
        <v>49</v>
      </c>
      <c r="D395">
        <v>0.03</v>
      </c>
      <c r="E395">
        <v>2.94</v>
      </c>
      <c r="F395">
        <v>0.96</v>
      </c>
      <c r="G395" t="s">
        <v>40</v>
      </c>
      <c r="H395" t="s">
        <v>73</v>
      </c>
      <c r="I395" t="s">
        <v>50</v>
      </c>
      <c r="J395" t="s">
        <v>51</v>
      </c>
      <c r="K395" t="s">
        <v>52</v>
      </c>
      <c r="L395" t="s">
        <v>831</v>
      </c>
      <c r="M395">
        <v>0.57999999999999996</v>
      </c>
      <c r="N395" t="s">
        <v>34</v>
      </c>
      <c r="O395" t="s">
        <v>54</v>
      </c>
      <c r="P395" t="s">
        <v>105</v>
      </c>
      <c r="Q395" t="s">
        <v>535</v>
      </c>
      <c r="R395">
        <v>60610</v>
      </c>
      <c r="S395" s="1">
        <v>42039</v>
      </c>
      <c r="T395" s="1">
        <v>42043</v>
      </c>
      <c r="U395">
        <v>-4.2</v>
      </c>
      <c r="V395">
        <v>2</v>
      </c>
      <c r="W395">
        <v>7.01</v>
      </c>
      <c r="X395">
        <v>17636</v>
      </c>
      <c r="Y395">
        <f>cleaneddata[[#This Row],[Unit Price]]-cleaneddata[[#This Row],[Discount]]</f>
        <v>2.91</v>
      </c>
      <c r="Z395" t="str">
        <f>_xlfn.IFS(cleaneddata[[#This Row],[Region]]="Central","Chris",cleaneddata[[#This Row],[Region]]="East","Erin",cleaneddata[[#This Row],[Region]]="South","Sam",cleaneddata[[#This Row],[Region]]="West","William")</f>
        <v>Chris</v>
      </c>
    </row>
    <row r="396" spans="1:26" x14ac:dyDescent="0.25">
      <c r="A396">
        <v>1213</v>
      </c>
      <c r="B396" t="s">
        <v>521</v>
      </c>
      <c r="C396" t="s">
        <v>49</v>
      </c>
      <c r="D396">
        <v>7.0000000000000007E-2</v>
      </c>
      <c r="E396">
        <v>29.89</v>
      </c>
      <c r="F396">
        <v>1.99</v>
      </c>
      <c r="G396" t="s">
        <v>89</v>
      </c>
      <c r="H396" t="s">
        <v>96</v>
      </c>
      <c r="I396" t="s">
        <v>42</v>
      </c>
      <c r="J396" t="s">
        <v>43</v>
      </c>
      <c r="K396" t="s">
        <v>44</v>
      </c>
      <c r="L396" t="s">
        <v>445</v>
      </c>
      <c r="M396">
        <v>0.5</v>
      </c>
      <c r="N396" t="s">
        <v>34</v>
      </c>
      <c r="O396" t="s">
        <v>54</v>
      </c>
      <c r="P396" t="s">
        <v>55</v>
      </c>
      <c r="Q396" t="s">
        <v>522</v>
      </c>
      <c r="R396">
        <v>46530</v>
      </c>
      <c r="S396" s="1">
        <v>42039</v>
      </c>
      <c r="T396" s="1">
        <v>42044</v>
      </c>
      <c r="U396">
        <v>258.6189</v>
      </c>
      <c r="V396">
        <v>13</v>
      </c>
      <c r="W396">
        <v>374.81</v>
      </c>
      <c r="X396">
        <v>88599</v>
      </c>
      <c r="Y396">
        <f>cleaneddata[[#This Row],[Unit Price]]-cleaneddata[[#This Row],[Discount]]</f>
        <v>29.82</v>
      </c>
      <c r="Z396" t="str">
        <f>_xlfn.IFS(cleaneddata[[#This Row],[Region]]="Central","Chris",cleaneddata[[#This Row],[Region]]="East","Erin",cleaneddata[[#This Row],[Region]]="South","Sam",cleaneddata[[#This Row],[Region]]="West","William")</f>
        <v>Chris</v>
      </c>
    </row>
    <row r="397" spans="1:26" x14ac:dyDescent="0.25">
      <c r="A397">
        <v>1213</v>
      </c>
      <c r="B397" t="s">
        <v>521</v>
      </c>
      <c r="C397" t="s">
        <v>49</v>
      </c>
      <c r="D397">
        <v>0.03</v>
      </c>
      <c r="E397">
        <v>8.34</v>
      </c>
      <c r="F397">
        <v>4.82</v>
      </c>
      <c r="G397" t="s">
        <v>40</v>
      </c>
      <c r="H397" t="s">
        <v>96</v>
      </c>
      <c r="I397" t="s">
        <v>50</v>
      </c>
      <c r="J397" t="s">
        <v>90</v>
      </c>
      <c r="K397" t="s">
        <v>75</v>
      </c>
      <c r="L397" t="s">
        <v>963</v>
      </c>
      <c r="M397">
        <v>0.4</v>
      </c>
      <c r="N397" t="s">
        <v>34</v>
      </c>
      <c r="O397" t="s">
        <v>54</v>
      </c>
      <c r="P397" t="s">
        <v>55</v>
      </c>
      <c r="Q397" t="s">
        <v>522</v>
      </c>
      <c r="R397">
        <v>46530</v>
      </c>
      <c r="S397" s="1">
        <v>42039</v>
      </c>
      <c r="T397" s="1">
        <v>42043</v>
      </c>
      <c r="U397">
        <v>-6.71</v>
      </c>
      <c r="V397">
        <v>5</v>
      </c>
      <c r="W397">
        <v>43.27</v>
      </c>
      <c r="X397">
        <v>88599</v>
      </c>
      <c r="Y397">
        <f>cleaneddata[[#This Row],[Unit Price]]-cleaneddata[[#This Row],[Discount]]</f>
        <v>8.31</v>
      </c>
      <c r="Z397" t="str">
        <f>_xlfn.IFS(cleaneddata[[#This Row],[Region]]="Central","Chris",cleaneddata[[#This Row],[Region]]="East","Erin",cleaneddata[[#This Row],[Region]]="South","Sam",cleaneddata[[#This Row],[Region]]="West","William")</f>
        <v>Chris</v>
      </c>
    </row>
    <row r="398" spans="1:26" x14ac:dyDescent="0.25">
      <c r="A398">
        <v>2203</v>
      </c>
      <c r="B398" t="s">
        <v>184</v>
      </c>
      <c r="C398" t="s">
        <v>49</v>
      </c>
      <c r="D398">
        <v>0.08</v>
      </c>
      <c r="E398">
        <v>145.44999999999999</v>
      </c>
      <c r="F398">
        <v>17.850000000000001</v>
      </c>
      <c r="G398" t="s">
        <v>28</v>
      </c>
      <c r="H398" t="s">
        <v>73</v>
      </c>
      <c r="I398" t="s">
        <v>42</v>
      </c>
      <c r="J398" t="s">
        <v>58</v>
      </c>
      <c r="K398" t="s">
        <v>59</v>
      </c>
      <c r="L398" t="s">
        <v>212</v>
      </c>
      <c r="M398">
        <v>0.56000000000000005</v>
      </c>
      <c r="N398" t="s">
        <v>34</v>
      </c>
      <c r="O398" t="s">
        <v>54</v>
      </c>
      <c r="P398" t="s">
        <v>86</v>
      </c>
      <c r="Q398" t="s">
        <v>186</v>
      </c>
      <c r="R398">
        <v>55445</v>
      </c>
      <c r="S398" s="1">
        <v>42039</v>
      </c>
      <c r="T398" s="1">
        <v>42039</v>
      </c>
      <c r="U398">
        <v>751.58</v>
      </c>
      <c r="V398">
        <v>8</v>
      </c>
      <c r="W398">
        <v>1117.6600000000001</v>
      </c>
      <c r="X398">
        <v>86051</v>
      </c>
      <c r="Y398">
        <f>cleaneddata[[#This Row],[Unit Price]]-cleaneddata[[#This Row],[Discount]]</f>
        <v>145.36999999999998</v>
      </c>
      <c r="Z398" t="str">
        <f>_xlfn.IFS(cleaneddata[[#This Row],[Region]]="Central","Chris",cleaneddata[[#This Row],[Region]]="East","Erin",cleaneddata[[#This Row],[Region]]="South","Sam",cleaneddata[[#This Row],[Region]]="West","William")</f>
        <v>Chris</v>
      </c>
    </row>
    <row r="399" spans="1:26" x14ac:dyDescent="0.25">
      <c r="A399">
        <v>2204</v>
      </c>
      <c r="B399" t="s">
        <v>964</v>
      </c>
      <c r="C399" t="s">
        <v>49</v>
      </c>
      <c r="D399">
        <v>7.0000000000000007E-2</v>
      </c>
      <c r="E399">
        <v>33.94</v>
      </c>
      <c r="F399">
        <v>19.190000000000001</v>
      </c>
      <c r="G399" t="s">
        <v>28</v>
      </c>
      <c r="H399" t="s">
        <v>73</v>
      </c>
      <c r="I399" t="s">
        <v>30</v>
      </c>
      <c r="J399" t="s">
        <v>111</v>
      </c>
      <c r="K399" t="s">
        <v>59</v>
      </c>
      <c r="L399" t="s">
        <v>204</v>
      </c>
      <c r="M399">
        <v>0.57999999999999996</v>
      </c>
      <c r="N399" t="s">
        <v>34</v>
      </c>
      <c r="O399" t="s">
        <v>54</v>
      </c>
      <c r="P399" t="s">
        <v>86</v>
      </c>
      <c r="Q399" t="s">
        <v>965</v>
      </c>
      <c r="R399">
        <v>55337</v>
      </c>
      <c r="S399" s="1">
        <v>42039</v>
      </c>
      <c r="T399" s="1">
        <v>42043</v>
      </c>
      <c r="U399">
        <v>-157.56</v>
      </c>
      <c r="V399">
        <v>5</v>
      </c>
      <c r="W399">
        <v>169.46</v>
      </c>
      <c r="X399">
        <v>86051</v>
      </c>
      <c r="Y399">
        <f>cleaneddata[[#This Row],[Unit Price]]-cleaneddata[[#This Row],[Discount]]</f>
        <v>33.869999999999997</v>
      </c>
      <c r="Z399" t="str">
        <f>_xlfn.IFS(cleaneddata[[#This Row],[Region]]="Central","Chris",cleaneddata[[#This Row],[Region]]="East","Erin",cleaneddata[[#This Row],[Region]]="South","Sam",cleaneddata[[#This Row],[Region]]="West","William")</f>
        <v>Chris</v>
      </c>
    </row>
    <row r="400" spans="1:26" x14ac:dyDescent="0.25">
      <c r="A400">
        <v>689</v>
      </c>
      <c r="B400" t="s">
        <v>966</v>
      </c>
      <c r="C400" t="s">
        <v>118</v>
      </c>
      <c r="D400">
        <v>7.0000000000000007E-2</v>
      </c>
      <c r="E400">
        <v>1.7</v>
      </c>
      <c r="F400">
        <v>1.99</v>
      </c>
      <c r="G400" t="s">
        <v>40</v>
      </c>
      <c r="H400" t="s">
        <v>29</v>
      </c>
      <c r="I400" t="s">
        <v>42</v>
      </c>
      <c r="J400" t="s">
        <v>43</v>
      </c>
      <c r="K400" t="s">
        <v>44</v>
      </c>
      <c r="L400" t="s">
        <v>286</v>
      </c>
      <c r="M400">
        <v>0.51</v>
      </c>
      <c r="N400" t="s">
        <v>34</v>
      </c>
      <c r="O400" t="s">
        <v>54</v>
      </c>
      <c r="P400" t="s">
        <v>82</v>
      </c>
      <c r="Q400" t="s">
        <v>967</v>
      </c>
      <c r="R400">
        <v>63376</v>
      </c>
      <c r="S400" s="1">
        <v>42039</v>
      </c>
      <c r="T400" s="1">
        <v>42040</v>
      </c>
      <c r="U400">
        <v>-51.42</v>
      </c>
      <c r="V400">
        <v>10</v>
      </c>
      <c r="W400">
        <v>17.420000000000002</v>
      </c>
      <c r="X400">
        <v>88502</v>
      </c>
      <c r="Y400">
        <f>cleaneddata[[#This Row],[Unit Price]]-cleaneddata[[#This Row],[Discount]]</f>
        <v>1.63</v>
      </c>
      <c r="Z400" t="str">
        <f>_xlfn.IFS(cleaneddata[[#This Row],[Region]]="Central","Chris",cleaneddata[[#This Row],[Region]]="East","Erin",cleaneddata[[#This Row],[Region]]="South","Sam",cleaneddata[[#This Row],[Region]]="West","William")</f>
        <v>Chris</v>
      </c>
    </row>
    <row r="401" spans="1:26" x14ac:dyDescent="0.25">
      <c r="A401">
        <v>1363</v>
      </c>
      <c r="B401" t="s">
        <v>968</v>
      </c>
      <c r="C401" t="s">
        <v>118</v>
      </c>
      <c r="D401">
        <v>0.05</v>
      </c>
      <c r="E401">
        <v>12.97</v>
      </c>
      <c r="F401">
        <v>1.49</v>
      </c>
      <c r="G401" t="s">
        <v>40</v>
      </c>
      <c r="H401" t="s">
        <v>41</v>
      </c>
      <c r="I401" t="s">
        <v>50</v>
      </c>
      <c r="J401" t="s">
        <v>74</v>
      </c>
      <c r="K401" t="s">
        <v>75</v>
      </c>
      <c r="L401" t="s">
        <v>928</v>
      </c>
      <c r="M401">
        <v>0.35</v>
      </c>
      <c r="N401" t="s">
        <v>34</v>
      </c>
      <c r="O401" t="s">
        <v>35</v>
      </c>
      <c r="P401" t="s">
        <v>125</v>
      </c>
      <c r="Q401" t="s">
        <v>969</v>
      </c>
      <c r="R401">
        <v>32707</v>
      </c>
      <c r="S401" s="1">
        <v>42039</v>
      </c>
      <c r="T401" s="1">
        <v>42041</v>
      </c>
      <c r="U401">
        <v>5.4660000000000002</v>
      </c>
      <c r="V401">
        <v>2</v>
      </c>
      <c r="W401">
        <v>26.37</v>
      </c>
      <c r="X401">
        <v>89993</v>
      </c>
      <c r="Y401">
        <f>cleaneddata[[#This Row],[Unit Price]]-cleaneddata[[#This Row],[Discount]]</f>
        <v>12.92</v>
      </c>
      <c r="Z401" t="str">
        <f>_xlfn.IFS(cleaneddata[[#This Row],[Region]]="Central","Chris",cleaneddata[[#This Row],[Region]]="East","Erin",cleaneddata[[#This Row],[Region]]="South","Sam",cleaneddata[[#This Row],[Region]]="West","William")</f>
        <v>Sam</v>
      </c>
    </row>
    <row r="402" spans="1:26" x14ac:dyDescent="0.25">
      <c r="A402">
        <v>1363</v>
      </c>
      <c r="B402" t="s">
        <v>968</v>
      </c>
      <c r="C402" t="s">
        <v>118</v>
      </c>
      <c r="D402">
        <v>0.06</v>
      </c>
      <c r="E402">
        <v>5.81</v>
      </c>
      <c r="F402">
        <v>3.37</v>
      </c>
      <c r="G402" t="s">
        <v>40</v>
      </c>
      <c r="H402" t="s">
        <v>41</v>
      </c>
      <c r="I402" t="s">
        <v>50</v>
      </c>
      <c r="J402" t="s">
        <v>178</v>
      </c>
      <c r="K402" t="s">
        <v>52</v>
      </c>
      <c r="L402" t="s">
        <v>970</v>
      </c>
      <c r="M402">
        <v>0.54</v>
      </c>
      <c r="N402" t="s">
        <v>34</v>
      </c>
      <c r="O402" t="s">
        <v>35</v>
      </c>
      <c r="P402" t="s">
        <v>125</v>
      </c>
      <c r="Q402" t="s">
        <v>969</v>
      </c>
      <c r="R402">
        <v>32707</v>
      </c>
      <c r="S402" s="1">
        <v>42039</v>
      </c>
      <c r="T402" s="1">
        <v>42041</v>
      </c>
      <c r="U402">
        <v>-149.1182</v>
      </c>
      <c r="V402">
        <v>9</v>
      </c>
      <c r="W402">
        <v>53.44</v>
      </c>
      <c r="X402">
        <v>89993</v>
      </c>
      <c r="Y402">
        <f>cleaneddata[[#This Row],[Unit Price]]-cleaneddata[[#This Row],[Discount]]</f>
        <v>5.75</v>
      </c>
      <c r="Z402" t="str">
        <f>_xlfn.IFS(cleaneddata[[#This Row],[Region]]="Central","Chris",cleaneddata[[#This Row],[Region]]="East","Erin",cleaneddata[[#This Row],[Region]]="South","Sam",cleaneddata[[#This Row],[Region]]="West","William")</f>
        <v>Sam</v>
      </c>
    </row>
    <row r="403" spans="1:26" x14ac:dyDescent="0.25">
      <c r="A403">
        <v>1499</v>
      </c>
      <c r="B403" t="s">
        <v>971</v>
      </c>
      <c r="C403" t="s">
        <v>118</v>
      </c>
      <c r="D403">
        <v>0.05</v>
      </c>
      <c r="E403">
        <v>2.16</v>
      </c>
      <c r="F403">
        <v>6.05</v>
      </c>
      <c r="G403" t="s">
        <v>40</v>
      </c>
      <c r="H403" t="s">
        <v>73</v>
      </c>
      <c r="I403" t="s">
        <v>50</v>
      </c>
      <c r="J403" t="s">
        <v>74</v>
      </c>
      <c r="K403" t="s">
        <v>75</v>
      </c>
      <c r="L403" t="s">
        <v>898</v>
      </c>
      <c r="M403">
        <v>0.37</v>
      </c>
      <c r="N403" t="s">
        <v>34</v>
      </c>
      <c r="O403" t="s">
        <v>35</v>
      </c>
      <c r="P403" t="s">
        <v>125</v>
      </c>
      <c r="Q403" t="s">
        <v>972</v>
      </c>
      <c r="R403">
        <v>33134</v>
      </c>
      <c r="S403" s="1">
        <v>42039</v>
      </c>
      <c r="T403" s="1">
        <v>42040</v>
      </c>
      <c r="U403">
        <v>-298.88600000000002</v>
      </c>
      <c r="V403">
        <v>8</v>
      </c>
      <c r="W403">
        <v>18.59</v>
      </c>
      <c r="X403">
        <v>90731</v>
      </c>
      <c r="Y403">
        <f>cleaneddata[[#This Row],[Unit Price]]-cleaneddata[[#This Row],[Discount]]</f>
        <v>2.1100000000000003</v>
      </c>
      <c r="Z403" t="str">
        <f>_xlfn.IFS(cleaneddata[[#This Row],[Region]]="Central","Chris",cleaneddata[[#This Row],[Region]]="East","Erin",cleaneddata[[#This Row],[Region]]="South","Sam",cleaneddata[[#This Row],[Region]]="West","William")</f>
        <v>Sam</v>
      </c>
    </row>
    <row r="404" spans="1:26" x14ac:dyDescent="0.25">
      <c r="A404">
        <v>1499</v>
      </c>
      <c r="B404" t="s">
        <v>971</v>
      </c>
      <c r="C404" t="s">
        <v>118</v>
      </c>
      <c r="D404">
        <v>0.03</v>
      </c>
      <c r="E404">
        <v>6.48</v>
      </c>
      <c r="F404">
        <v>6.6</v>
      </c>
      <c r="G404" t="s">
        <v>40</v>
      </c>
      <c r="H404" t="s">
        <v>73</v>
      </c>
      <c r="I404" t="s">
        <v>50</v>
      </c>
      <c r="J404" t="s">
        <v>90</v>
      </c>
      <c r="K404" t="s">
        <v>75</v>
      </c>
      <c r="L404" t="s">
        <v>650</v>
      </c>
      <c r="M404">
        <v>0.37</v>
      </c>
      <c r="N404" t="s">
        <v>34</v>
      </c>
      <c r="O404" t="s">
        <v>35</v>
      </c>
      <c r="P404" t="s">
        <v>125</v>
      </c>
      <c r="Q404" t="s">
        <v>972</v>
      </c>
      <c r="R404">
        <v>33134</v>
      </c>
      <c r="S404" s="1">
        <v>42039</v>
      </c>
      <c r="T404" s="1">
        <v>42040</v>
      </c>
      <c r="U404">
        <v>-145.852</v>
      </c>
      <c r="V404">
        <v>9</v>
      </c>
      <c r="W404">
        <v>58.83</v>
      </c>
      <c r="X404">
        <v>90731</v>
      </c>
      <c r="Y404">
        <f>cleaneddata[[#This Row],[Unit Price]]-cleaneddata[[#This Row],[Discount]]</f>
        <v>6.45</v>
      </c>
      <c r="Z404" t="str">
        <f>_xlfn.IFS(cleaneddata[[#This Row],[Region]]="Central","Chris",cleaneddata[[#This Row],[Region]]="East","Erin",cleaneddata[[#This Row],[Region]]="South","Sam",cleaneddata[[#This Row],[Region]]="West","William")</f>
        <v>Sam</v>
      </c>
    </row>
    <row r="405" spans="1:26" x14ac:dyDescent="0.25">
      <c r="A405">
        <v>1499</v>
      </c>
      <c r="B405" t="s">
        <v>971</v>
      </c>
      <c r="C405" t="s">
        <v>118</v>
      </c>
      <c r="D405">
        <v>0.08</v>
      </c>
      <c r="E405">
        <v>146.05000000000001</v>
      </c>
      <c r="F405">
        <v>80.2</v>
      </c>
      <c r="G405" t="s">
        <v>28</v>
      </c>
      <c r="H405" t="s">
        <v>73</v>
      </c>
      <c r="I405" t="s">
        <v>30</v>
      </c>
      <c r="J405" t="s">
        <v>31</v>
      </c>
      <c r="K405" t="s">
        <v>32</v>
      </c>
      <c r="L405" t="s">
        <v>973</v>
      </c>
      <c r="M405">
        <v>0.71</v>
      </c>
      <c r="N405" t="s">
        <v>34</v>
      </c>
      <c r="O405" t="s">
        <v>35</v>
      </c>
      <c r="P405" t="s">
        <v>125</v>
      </c>
      <c r="Q405" t="s">
        <v>972</v>
      </c>
      <c r="R405">
        <v>33134</v>
      </c>
      <c r="S405" s="1">
        <v>42039</v>
      </c>
      <c r="T405" s="1">
        <v>42040</v>
      </c>
      <c r="U405">
        <v>-27.951000000000001</v>
      </c>
      <c r="V405">
        <v>11</v>
      </c>
      <c r="W405">
        <v>1557.66</v>
      </c>
      <c r="X405">
        <v>90731</v>
      </c>
      <c r="Y405">
        <f>cleaneddata[[#This Row],[Unit Price]]-cleaneddata[[#This Row],[Discount]]</f>
        <v>145.97</v>
      </c>
      <c r="Z405" t="str">
        <f>_xlfn.IFS(cleaneddata[[#This Row],[Region]]="Central","Chris",cleaneddata[[#This Row],[Region]]="East","Erin",cleaneddata[[#This Row],[Region]]="South","Sam",cleaneddata[[#This Row],[Region]]="West","William")</f>
        <v>Sam</v>
      </c>
    </row>
    <row r="406" spans="1:26" x14ac:dyDescent="0.25">
      <c r="A406">
        <v>2286</v>
      </c>
      <c r="B406" t="s">
        <v>974</v>
      </c>
      <c r="C406" t="s">
        <v>118</v>
      </c>
      <c r="D406">
        <v>0</v>
      </c>
      <c r="E406">
        <v>4.91</v>
      </c>
      <c r="F406">
        <v>0.5</v>
      </c>
      <c r="G406" t="s">
        <v>40</v>
      </c>
      <c r="H406" t="s">
        <v>96</v>
      </c>
      <c r="I406" t="s">
        <v>50</v>
      </c>
      <c r="J406" t="s">
        <v>154</v>
      </c>
      <c r="K406" t="s">
        <v>75</v>
      </c>
      <c r="L406" t="s">
        <v>975</v>
      </c>
      <c r="M406">
        <v>0.36</v>
      </c>
      <c r="N406" t="s">
        <v>34</v>
      </c>
      <c r="O406" t="s">
        <v>35</v>
      </c>
      <c r="P406" t="s">
        <v>273</v>
      </c>
      <c r="Q406" t="s">
        <v>976</v>
      </c>
      <c r="R406">
        <v>29301</v>
      </c>
      <c r="S406" s="1">
        <v>42039</v>
      </c>
      <c r="T406" s="1">
        <v>42041</v>
      </c>
      <c r="U406">
        <v>99.197999999999993</v>
      </c>
      <c r="V406">
        <v>12</v>
      </c>
      <c r="W406">
        <v>61.87</v>
      </c>
      <c r="X406">
        <v>90145</v>
      </c>
      <c r="Y406">
        <f>cleaneddata[[#This Row],[Unit Price]]-cleaneddata[[#This Row],[Discount]]</f>
        <v>4.91</v>
      </c>
      <c r="Z406" t="str">
        <f>_xlfn.IFS(cleaneddata[[#This Row],[Region]]="Central","Chris",cleaneddata[[#This Row],[Region]]="East","Erin",cleaneddata[[#This Row],[Region]]="South","Sam",cleaneddata[[#This Row],[Region]]="West","William")</f>
        <v>Sam</v>
      </c>
    </row>
    <row r="407" spans="1:26" x14ac:dyDescent="0.25">
      <c r="A407">
        <v>2286</v>
      </c>
      <c r="B407" t="s">
        <v>974</v>
      </c>
      <c r="C407" t="s">
        <v>118</v>
      </c>
      <c r="D407">
        <v>0.01</v>
      </c>
      <c r="E407">
        <v>7.28</v>
      </c>
      <c r="F407">
        <v>11.15</v>
      </c>
      <c r="G407" t="s">
        <v>40</v>
      </c>
      <c r="H407" t="s">
        <v>96</v>
      </c>
      <c r="I407" t="s">
        <v>50</v>
      </c>
      <c r="J407" t="s">
        <v>90</v>
      </c>
      <c r="K407" t="s">
        <v>75</v>
      </c>
      <c r="L407" t="s">
        <v>977</v>
      </c>
      <c r="M407">
        <v>0.37</v>
      </c>
      <c r="N407" t="s">
        <v>34</v>
      </c>
      <c r="O407" t="s">
        <v>35</v>
      </c>
      <c r="P407" t="s">
        <v>273</v>
      </c>
      <c r="Q407" t="s">
        <v>976</v>
      </c>
      <c r="R407">
        <v>29301</v>
      </c>
      <c r="S407" s="1">
        <v>42039</v>
      </c>
      <c r="T407" s="1">
        <v>42040</v>
      </c>
      <c r="U407">
        <v>136.03139999999999</v>
      </c>
      <c r="V407">
        <v>6</v>
      </c>
      <c r="W407">
        <v>48.88</v>
      </c>
      <c r="X407">
        <v>90145</v>
      </c>
      <c r="Y407">
        <f>cleaneddata[[#This Row],[Unit Price]]-cleaneddata[[#This Row],[Discount]]</f>
        <v>7.2700000000000005</v>
      </c>
      <c r="Z407" t="str">
        <f>_xlfn.IFS(cleaneddata[[#This Row],[Region]]="Central","Chris",cleaneddata[[#This Row],[Region]]="East","Erin",cleaneddata[[#This Row],[Region]]="South","Sam",cleaneddata[[#This Row],[Region]]="West","William")</f>
        <v>Sam</v>
      </c>
    </row>
    <row r="408" spans="1:26" x14ac:dyDescent="0.25">
      <c r="A408">
        <v>2286</v>
      </c>
      <c r="B408" t="s">
        <v>974</v>
      </c>
      <c r="C408" t="s">
        <v>118</v>
      </c>
      <c r="D408">
        <v>0.1</v>
      </c>
      <c r="E408">
        <v>6.68</v>
      </c>
      <c r="F408">
        <v>6.93</v>
      </c>
      <c r="G408" t="s">
        <v>40</v>
      </c>
      <c r="H408" t="s">
        <v>96</v>
      </c>
      <c r="I408" t="s">
        <v>50</v>
      </c>
      <c r="J408" t="s">
        <v>90</v>
      </c>
      <c r="K408" t="s">
        <v>75</v>
      </c>
      <c r="L408" t="s">
        <v>978</v>
      </c>
      <c r="M408">
        <v>0.37</v>
      </c>
      <c r="N408" t="s">
        <v>34</v>
      </c>
      <c r="O408" t="s">
        <v>35</v>
      </c>
      <c r="P408" t="s">
        <v>273</v>
      </c>
      <c r="Q408" t="s">
        <v>976</v>
      </c>
      <c r="R408">
        <v>29301</v>
      </c>
      <c r="S408" s="1">
        <v>42039</v>
      </c>
      <c r="T408" s="1">
        <v>42042</v>
      </c>
      <c r="U408">
        <v>-100.072</v>
      </c>
      <c r="V408">
        <v>3</v>
      </c>
      <c r="W408">
        <v>21.56</v>
      </c>
      <c r="X408">
        <v>90145</v>
      </c>
      <c r="Y408">
        <f>cleaneddata[[#This Row],[Unit Price]]-cleaneddata[[#This Row],[Discount]]</f>
        <v>6.58</v>
      </c>
      <c r="Z408" t="str">
        <f>_xlfn.IFS(cleaneddata[[#This Row],[Region]]="Central","Chris",cleaneddata[[#This Row],[Region]]="East","Erin",cleaneddata[[#This Row],[Region]]="South","Sam",cleaneddata[[#This Row],[Region]]="West","William")</f>
        <v>Sam</v>
      </c>
    </row>
    <row r="409" spans="1:26" x14ac:dyDescent="0.25">
      <c r="A409">
        <v>2290</v>
      </c>
      <c r="B409" t="s">
        <v>281</v>
      </c>
      <c r="C409" t="s">
        <v>118</v>
      </c>
      <c r="D409">
        <v>7.0000000000000007E-2</v>
      </c>
      <c r="E409">
        <v>80.98</v>
      </c>
      <c r="F409">
        <v>7.18</v>
      </c>
      <c r="G409" t="s">
        <v>40</v>
      </c>
      <c r="H409" t="s">
        <v>96</v>
      </c>
      <c r="I409" t="s">
        <v>42</v>
      </c>
      <c r="J409" t="s">
        <v>43</v>
      </c>
      <c r="K409" t="s">
        <v>75</v>
      </c>
      <c r="L409" t="s">
        <v>979</v>
      </c>
      <c r="M409">
        <v>0.48</v>
      </c>
      <c r="N409" t="s">
        <v>34</v>
      </c>
      <c r="O409" t="s">
        <v>54</v>
      </c>
      <c r="P409" t="s">
        <v>86</v>
      </c>
      <c r="Q409" t="s">
        <v>283</v>
      </c>
      <c r="R409">
        <v>55433</v>
      </c>
      <c r="S409" s="1">
        <v>42039</v>
      </c>
      <c r="T409" s="1">
        <v>42041</v>
      </c>
      <c r="U409">
        <v>779.47230000000002</v>
      </c>
      <c r="V409">
        <v>15</v>
      </c>
      <c r="W409">
        <v>1129.67</v>
      </c>
      <c r="X409">
        <v>88164</v>
      </c>
      <c r="Y409">
        <f>cleaneddata[[#This Row],[Unit Price]]-cleaneddata[[#This Row],[Discount]]</f>
        <v>80.910000000000011</v>
      </c>
      <c r="Z409" t="str">
        <f>_xlfn.IFS(cleaneddata[[#This Row],[Region]]="Central","Chris",cleaneddata[[#This Row],[Region]]="East","Erin",cleaneddata[[#This Row],[Region]]="South","Sam",cleaneddata[[#This Row],[Region]]="West","William")</f>
        <v>Chris</v>
      </c>
    </row>
    <row r="410" spans="1:26" x14ac:dyDescent="0.25">
      <c r="A410">
        <v>3042</v>
      </c>
      <c r="B410" t="s">
        <v>980</v>
      </c>
      <c r="C410" t="s">
        <v>118</v>
      </c>
      <c r="D410">
        <v>7.0000000000000007E-2</v>
      </c>
      <c r="E410">
        <v>14.48</v>
      </c>
      <c r="F410">
        <v>6.46</v>
      </c>
      <c r="G410" t="s">
        <v>40</v>
      </c>
      <c r="H410" t="s">
        <v>29</v>
      </c>
      <c r="I410" t="s">
        <v>50</v>
      </c>
      <c r="J410" t="s">
        <v>74</v>
      </c>
      <c r="K410" t="s">
        <v>75</v>
      </c>
      <c r="L410" t="s">
        <v>981</v>
      </c>
      <c r="M410">
        <v>0.38</v>
      </c>
      <c r="N410" t="s">
        <v>34</v>
      </c>
      <c r="O410" t="s">
        <v>54</v>
      </c>
      <c r="P410" t="s">
        <v>539</v>
      </c>
      <c r="Q410" t="s">
        <v>982</v>
      </c>
      <c r="R410">
        <v>67501</v>
      </c>
      <c r="S410" s="1">
        <v>42039</v>
      </c>
      <c r="T410" s="1">
        <v>42040</v>
      </c>
      <c r="U410">
        <v>67.864000000000004</v>
      </c>
      <c r="V410">
        <v>12</v>
      </c>
      <c r="W410">
        <v>171.33</v>
      </c>
      <c r="X410">
        <v>86101</v>
      </c>
      <c r="Y410">
        <f>cleaneddata[[#This Row],[Unit Price]]-cleaneddata[[#This Row],[Discount]]</f>
        <v>14.41</v>
      </c>
      <c r="Z410" t="str">
        <f>_xlfn.IFS(cleaneddata[[#This Row],[Region]]="Central","Chris",cleaneddata[[#This Row],[Region]]="East","Erin",cleaneddata[[#This Row],[Region]]="South","Sam",cleaneddata[[#This Row],[Region]]="West","William")</f>
        <v>Chris</v>
      </c>
    </row>
    <row r="411" spans="1:26" x14ac:dyDescent="0.25">
      <c r="A411">
        <v>1776</v>
      </c>
      <c r="B411" t="s">
        <v>983</v>
      </c>
      <c r="C411" t="s">
        <v>72</v>
      </c>
      <c r="D411">
        <v>0.08</v>
      </c>
      <c r="E411">
        <v>5.78</v>
      </c>
      <c r="F411">
        <v>5.67</v>
      </c>
      <c r="G411" t="s">
        <v>40</v>
      </c>
      <c r="H411" t="s">
        <v>41</v>
      </c>
      <c r="I411" t="s">
        <v>50</v>
      </c>
      <c r="J411" t="s">
        <v>90</v>
      </c>
      <c r="K411" t="s">
        <v>75</v>
      </c>
      <c r="L411" t="s">
        <v>617</v>
      </c>
      <c r="M411">
        <v>0.36</v>
      </c>
      <c r="N411" t="s">
        <v>34</v>
      </c>
      <c r="O411" t="s">
        <v>54</v>
      </c>
      <c r="P411" t="s">
        <v>55</v>
      </c>
      <c r="Q411" t="s">
        <v>984</v>
      </c>
      <c r="R411">
        <v>47802</v>
      </c>
      <c r="S411" s="1">
        <v>42039</v>
      </c>
      <c r="T411" s="1">
        <v>42040</v>
      </c>
      <c r="U411">
        <v>-53.898000000000003</v>
      </c>
      <c r="V411">
        <v>19</v>
      </c>
      <c r="W411">
        <v>106.57</v>
      </c>
      <c r="X411">
        <v>89941</v>
      </c>
      <c r="Y411">
        <f>cleaneddata[[#This Row],[Unit Price]]-cleaneddata[[#This Row],[Discount]]</f>
        <v>5.7</v>
      </c>
      <c r="Z411" t="str">
        <f>_xlfn.IFS(cleaneddata[[#This Row],[Region]]="Central","Chris",cleaneddata[[#This Row],[Region]]="East","Erin",cleaneddata[[#This Row],[Region]]="South","Sam",cleaneddata[[#This Row],[Region]]="West","William")</f>
        <v>Chris</v>
      </c>
    </row>
    <row r="412" spans="1:26" x14ac:dyDescent="0.25">
      <c r="A412">
        <v>2947</v>
      </c>
      <c r="B412" t="s">
        <v>985</v>
      </c>
      <c r="C412" t="s">
        <v>72</v>
      </c>
      <c r="D412">
        <v>0.01</v>
      </c>
      <c r="E412">
        <v>7.64</v>
      </c>
      <c r="F412">
        <v>1.39</v>
      </c>
      <c r="G412" t="s">
        <v>40</v>
      </c>
      <c r="H412" t="s">
        <v>41</v>
      </c>
      <c r="I412" t="s">
        <v>50</v>
      </c>
      <c r="J412" t="s">
        <v>347</v>
      </c>
      <c r="K412" t="s">
        <v>75</v>
      </c>
      <c r="L412" t="s">
        <v>610</v>
      </c>
      <c r="M412">
        <v>0.36</v>
      </c>
      <c r="N412" t="s">
        <v>34</v>
      </c>
      <c r="O412" t="s">
        <v>113</v>
      </c>
      <c r="P412" t="s">
        <v>114</v>
      </c>
      <c r="Q412" t="s">
        <v>986</v>
      </c>
      <c r="R412">
        <v>14043</v>
      </c>
      <c r="S412" s="1">
        <v>42039</v>
      </c>
      <c r="T412" s="1">
        <v>42042</v>
      </c>
      <c r="U412">
        <v>112.1181</v>
      </c>
      <c r="V412">
        <v>20</v>
      </c>
      <c r="W412">
        <v>162.49</v>
      </c>
      <c r="X412">
        <v>87511</v>
      </c>
      <c r="Y412">
        <f>cleaneddata[[#This Row],[Unit Price]]-cleaneddata[[#This Row],[Discount]]</f>
        <v>7.63</v>
      </c>
      <c r="Z412" t="str">
        <f>_xlfn.IFS(cleaneddata[[#This Row],[Region]]="Central","Chris",cleaneddata[[#This Row],[Region]]="East","Erin",cleaneddata[[#This Row],[Region]]="South","Sam",cleaneddata[[#This Row],[Region]]="West","William")</f>
        <v>Erin</v>
      </c>
    </row>
    <row r="413" spans="1:26" x14ac:dyDescent="0.25">
      <c r="A413">
        <v>234</v>
      </c>
      <c r="B413" t="s">
        <v>987</v>
      </c>
      <c r="C413" t="s">
        <v>27</v>
      </c>
      <c r="D413">
        <v>0.06</v>
      </c>
      <c r="E413">
        <v>279.81</v>
      </c>
      <c r="F413">
        <v>23.19</v>
      </c>
      <c r="G413" t="s">
        <v>28</v>
      </c>
      <c r="H413" t="s">
        <v>29</v>
      </c>
      <c r="I413" t="s">
        <v>50</v>
      </c>
      <c r="J413" t="s">
        <v>97</v>
      </c>
      <c r="K413" t="s">
        <v>59</v>
      </c>
      <c r="L413" t="s">
        <v>988</v>
      </c>
      <c r="M413">
        <v>0.59</v>
      </c>
      <c r="N413" t="s">
        <v>34</v>
      </c>
      <c r="O413" t="s">
        <v>54</v>
      </c>
      <c r="P413" t="s">
        <v>215</v>
      </c>
      <c r="Q413" t="s">
        <v>739</v>
      </c>
      <c r="R413">
        <v>50208</v>
      </c>
      <c r="S413" s="1">
        <v>42040</v>
      </c>
      <c r="T413" s="1">
        <v>42041</v>
      </c>
      <c r="U413">
        <v>1103.9724000000001</v>
      </c>
      <c r="V413">
        <v>6</v>
      </c>
      <c r="W413">
        <v>1599.96</v>
      </c>
      <c r="X413">
        <v>90236</v>
      </c>
      <c r="Y413">
        <f>cleaneddata[[#This Row],[Unit Price]]-cleaneddata[[#This Row],[Discount]]</f>
        <v>279.75</v>
      </c>
      <c r="Z413" t="str">
        <f>_xlfn.IFS(cleaneddata[[#This Row],[Region]]="Central","Chris",cleaneddata[[#This Row],[Region]]="East","Erin",cleaneddata[[#This Row],[Region]]="South","Sam",cleaneddata[[#This Row],[Region]]="West","William")</f>
        <v>Chris</v>
      </c>
    </row>
    <row r="414" spans="1:26" x14ac:dyDescent="0.25">
      <c r="A414">
        <v>2359</v>
      </c>
      <c r="B414" t="s">
        <v>989</v>
      </c>
      <c r="C414" t="s">
        <v>27</v>
      </c>
      <c r="D414">
        <v>0</v>
      </c>
      <c r="E414">
        <v>7.28</v>
      </c>
      <c r="F414">
        <v>1.77</v>
      </c>
      <c r="G414" t="s">
        <v>40</v>
      </c>
      <c r="H414" t="s">
        <v>73</v>
      </c>
      <c r="I414" t="s">
        <v>50</v>
      </c>
      <c r="J414" t="s">
        <v>90</v>
      </c>
      <c r="K414" t="s">
        <v>52</v>
      </c>
      <c r="L414" t="s">
        <v>990</v>
      </c>
      <c r="M414">
        <v>0.37</v>
      </c>
      <c r="N414" t="s">
        <v>34</v>
      </c>
      <c r="O414" t="s">
        <v>35</v>
      </c>
      <c r="P414" t="s">
        <v>125</v>
      </c>
      <c r="Q414" t="s">
        <v>991</v>
      </c>
      <c r="R414">
        <v>33917</v>
      </c>
      <c r="S414" s="1">
        <v>42040</v>
      </c>
      <c r="T414" s="1">
        <v>42040</v>
      </c>
      <c r="U414">
        <v>167.16</v>
      </c>
      <c r="V414">
        <v>7</v>
      </c>
      <c r="W414">
        <v>53.42</v>
      </c>
      <c r="X414">
        <v>88265</v>
      </c>
      <c r="Y414">
        <f>cleaneddata[[#This Row],[Unit Price]]-cleaneddata[[#This Row],[Discount]]</f>
        <v>7.28</v>
      </c>
      <c r="Z414" t="str">
        <f>_xlfn.IFS(cleaneddata[[#This Row],[Region]]="Central","Chris",cleaneddata[[#This Row],[Region]]="East","Erin",cleaneddata[[#This Row],[Region]]="South","Sam",cleaneddata[[#This Row],[Region]]="West","William")</f>
        <v>Sam</v>
      </c>
    </row>
    <row r="415" spans="1:26" x14ac:dyDescent="0.25">
      <c r="A415">
        <v>672</v>
      </c>
      <c r="B415" t="s">
        <v>992</v>
      </c>
      <c r="C415" t="s">
        <v>49</v>
      </c>
      <c r="D415">
        <v>7.0000000000000007E-2</v>
      </c>
      <c r="E415">
        <v>2.88</v>
      </c>
      <c r="F415">
        <v>1.01</v>
      </c>
      <c r="G415" t="s">
        <v>40</v>
      </c>
      <c r="H415" t="s">
        <v>29</v>
      </c>
      <c r="I415" t="s">
        <v>50</v>
      </c>
      <c r="J415" t="s">
        <v>51</v>
      </c>
      <c r="K415" t="s">
        <v>52</v>
      </c>
      <c r="L415" t="s">
        <v>993</v>
      </c>
      <c r="M415">
        <v>0.55000000000000004</v>
      </c>
      <c r="N415" t="s">
        <v>34</v>
      </c>
      <c r="O415" t="s">
        <v>54</v>
      </c>
      <c r="P415" t="s">
        <v>215</v>
      </c>
      <c r="Q415" t="s">
        <v>739</v>
      </c>
      <c r="R415">
        <v>50208</v>
      </c>
      <c r="S415" s="1">
        <v>42040</v>
      </c>
      <c r="T415" s="1">
        <v>42044</v>
      </c>
      <c r="U415">
        <v>9.59</v>
      </c>
      <c r="V415">
        <v>12</v>
      </c>
      <c r="W415">
        <v>34.97</v>
      </c>
      <c r="X415">
        <v>88173</v>
      </c>
      <c r="Y415">
        <f>cleaneddata[[#This Row],[Unit Price]]-cleaneddata[[#This Row],[Discount]]</f>
        <v>2.81</v>
      </c>
      <c r="Z415" t="str">
        <f>_xlfn.IFS(cleaneddata[[#This Row],[Region]]="Central","Chris",cleaneddata[[#This Row],[Region]]="East","Erin",cleaneddata[[#This Row],[Region]]="South","Sam",cleaneddata[[#This Row],[Region]]="West","William")</f>
        <v>Chris</v>
      </c>
    </row>
    <row r="416" spans="1:26" x14ac:dyDescent="0.25">
      <c r="A416">
        <v>672</v>
      </c>
      <c r="B416" t="s">
        <v>992</v>
      </c>
      <c r="C416" t="s">
        <v>49</v>
      </c>
      <c r="D416">
        <v>0.1</v>
      </c>
      <c r="E416">
        <v>195.99</v>
      </c>
      <c r="F416">
        <v>3.99</v>
      </c>
      <c r="G416" t="s">
        <v>40</v>
      </c>
      <c r="H416" t="s">
        <v>29</v>
      </c>
      <c r="I416" t="s">
        <v>42</v>
      </c>
      <c r="J416" t="s">
        <v>137</v>
      </c>
      <c r="K416" t="s">
        <v>75</v>
      </c>
      <c r="L416" t="s">
        <v>994</v>
      </c>
      <c r="M416">
        <v>0.57999999999999996</v>
      </c>
      <c r="N416" t="s">
        <v>34</v>
      </c>
      <c r="O416" t="s">
        <v>54</v>
      </c>
      <c r="P416" t="s">
        <v>215</v>
      </c>
      <c r="Q416" t="s">
        <v>739</v>
      </c>
      <c r="R416">
        <v>50208</v>
      </c>
      <c r="S416" s="1">
        <v>42040</v>
      </c>
      <c r="T416" s="1">
        <v>42047</v>
      </c>
      <c r="U416">
        <v>-655.42399999999998</v>
      </c>
      <c r="V416">
        <v>2</v>
      </c>
      <c r="W416">
        <v>308.86</v>
      </c>
      <c r="X416">
        <v>88173</v>
      </c>
      <c r="Y416">
        <f>cleaneddata[[#This Row],[Unit Price]]-cleaneddata[[#This Row],[Discount]]</f>
        <v>195.89000000000001</v>
      </c>
      <c r="Z416" t="str">
        <f>_xlfn.IFS(cleaneddata[[#This Row],[Region]]="Central","Chris",cleaneddata[[#This Row],[Region]]="East","Erin",cleaneddata[[#This Row],[Region]]="South","Sam",cleaneddata[[#This Row],[Region]]="West","William")</f>
        <v>Chris</v>
      </c>
    </row>
    <row r="417" spans="1:26" x14ac:dyDescent="0.25">
      <c r="A417">
        <v>1427</v>
      </c>
      <c r="B417" t="s">
        <v>995</v>
      </c>
      <c r="C417" t="s">
        <v>49</v>
      </c>
      <c r="D417">
        <v>0.09</v>
      </c>
      <c r="E417">
        <v>125.99</v>
      </c>
      <c r="F417">
        <v>2.5</v>
      </c>
      <c r="G417" t="s">
        <v>40</v>
      </c>
      <c r="H417" t="s">
        <v>73</v>
      </c>
      <c r="I417" t="s">
        <v>42</v>
      </c>
      <c r="J417" t="s">
        <v>137</v>
      </c>
      <c r="K417" t="s">
        <v>75</v>
      </c>
      <c r="L417" t="s">
        <v>950</v>
      </c>
      <c r="M417">
        <v>0.6</v>
      </c>
      <c r="N417" t="s">
        <v>34</v>
      </c>
      <c r="O417" t="s">
        <v>54</v>
      </c>
      <c r="P417" t="s">
        <v>291</v>
      </c>
      <c r="Q417" t="s">
        <v>996</v>
      </c>
      <c r="R417">
        <v>48708</v>
      </c>
      <c r="S417" s="1">
        <v>42040</v>
      </c>
      <c r="T417" s="1">
        <v>42044</v>
      </c>
      <c r="U417">
        <v>1258.7877000000001</v>
      </c>
      <c r="V417">
        <v>18</v>
      </c>
      <c r="W417">
        <v>1824.33</v>
      </c>
      <c r="X417">
        <v>90905</v>
      </c>
      <c r="Y417">
        <f>cleaneddata[[#This Row],[Unit Price]]-cleaneddata[[#This Row],[Discount]]</f>
        <v>125.89999999999999</v>
      </c>
      <c r="Z417" t="str">
        <f>_xlfn.IFS(cleaneddata[[#This Row],[Region]]="Central","Chris",cleaneddata[[#This Row],[Region]]="East","Erin",cleaneddata[[#This Row],[Region]]="South","Sam",cleaneddata[[#This Row],[Region]]="West","William")</f>
        <v>Chris</v>
      </c>
    </row>
    <row r="418" spans="1:26" x14ac:dyDescent="0.25">
      <c r="A418">
        <v>1816</v>
      </c>
      <c r="B418" t="s">
        <v>997</v>
      </c>
      <c r="C418" t="s">
        <v>49</v>
      </c>
      <c r="D418">
        <v>0.01</v>
      </c>
      <c r="E418">
        <v>10.48</v>
      </c>
      <c r="F418">
        <v>2.89</v>
      </c>
      <c r="G418" t="s">
        <v>40</v>
      </c>
      <c r="H418" t="s">
        <v>41</v>
      </c>
      <c r="I418" t="s">
        <v>50</v>
      </c>
      <c r="J418" t="s">
        <v>51</v>
      </c>
      <c r="K418" t="s">
        <v>44</v>
      </c>
      <c r="L418" t="s">
        <v>998</v>
      </c>
      <c r="M418">
        <v>0.6</v>
      </c>
      <c r="N418" t="s">
        <v>34</v>
      </c>
      <c r="O418" t="s">
        <v>54</v>
      </c>
      <c r="P418" t="s">
        <v>291</v>
      </c>
      <c r="Q418" t="s">
        <v>999</v>
      </c>
      <c r="R418">
        <v>48187</v>
      </c>
      <c r="S418" s="1">
        <v>42040</v>
      </c>
      <c r="T418" s="1">
        <v>42042</v>
      </c>
      <c r="U418">
        <v>60.561599999999999</v>
      </c>
      <c r="V418">
        <v>19</v>
      </c>
      <c r="W418">
        <v>202.38</v>
      </c>
      <c r="X418">
        <v>85990</v>
      </c>
      <c r="Y418">
        <f>cleaneddata[[#This Row],[Unit Price]]-cleaneddata[[#This Row],[Discount]]</f>
        <v>10.47</v>
      </c>
      <c r="Z418" t="str">
        <f>_xlfn.IFS(cleaneddata[[#This Row],[Region]]="Central","Chris",cleaneddata[[#This Row],[Region]]="East","Erin",cleaneddata[[#This Row],[Region]]="South","Sam",cleaneddata[[#This Row],[Region]]="West","William")</f>
        <v>Chris</v>
      </c>
    </row>
    <row r="419" spans="1:26" x14ac:dyDescent="0.25">
      <c r="A419">
        <v>1821</v>
      </c>
      <c r="B419" t="s">
        <v>1000</v>
      </c>
      <c r="C419" t="s">
        <v>49</v>
      </c>
      <c r="D419">
        <v>0.01</v>
      </c>
      <c r="E419">
        <v>10.48</v>
      </c>
      <c r="F419">
        <v>2.89</v>
      </c>
      <c r="G419" t="s">
        <v>40</v>
      </c>
      <c r="H419" t="s">
        <v>41</v>
      </c>
      <c r="I419" t="s">
        <v>50</v>
      </c>
      <c r="J419" t="s">
        <v>51</v>
      </c>
      <c r="K419" t="s">
        <v>44</v>
      </c>
      <c r="L419" t="s">
        <v>998</v>
      </c>
      <c r="M419">
        <v>0.6</v>
      </c>
      <c r="N419" t="s">
        <v>34</v>
      </c>
      <c r="O419" t="s">
        <v>113</v>
      </c>
      <c r="P419" t="s">
        <v>114</v>
      </c>
      <c r="Q419" t="s">
        <v>115</v>
      </c>
      <c r="R419">
        <v>10177</v>
      </c>
      <c r="S419" s="1">
        <v>42040</v>
      </c>
      <c r="T419" s="1">
        <v>42042</v>
      </c>
      <c r="U419">
        <v>40.92</v>
      </c>
      <c r="V419">
        <v>76</v>
      </c>
      <c r="W419">
        <v>809.51</v>
      </c>
      <c r="X419">
        <v>34435</v>
      </c>
      <c r="Y419">
        <f>cleaneddata[[#This Row],[Unit Price]]-cleaneddata[[#This Row],[Discount]]</f>
        <v>10.47</v>
      </c>
      <c r="Z419" t="str">
        <f>_xlfn.IFS(cleaneddata[[#This Row],[Region]]="Central","Chris",cleaneddata[[#This Row],[Region]]="East","Erin",cleaneddata[[#This Row],[Region]]="South","Sam",cleaneddata[[#This Row],[Region]]="West","William")</f>
        <v>Erin</v>
      </c>
    </row>
    <row r="420" spans="1:26" x14ac:dyDescent="0.25">
      <c r="A420">
        <v>980</v>
      </c>
      <c r="B420" t="s">
        <v>1001</v>
      </c>
      <c r="C420" t="s">
        <v>118</v>
      </c>
      <c r="D420">
        <v>0</v>
      </c>
      <c r="E420">
        <v>37.76</v>
      </c>
      <c r="F420">
        <v>12.9</v>
      </c>
      <c r="G420" t="s">
        <v>40</v>
      </c>
      <c r="H420" t="s">
        <v>96</v>
      </c>
      <c r="I420" t="s">
        <v>50</v>
      </c>
      <c r="J420" t="s">
        <v>80</v>
      </c>
      <c r="K420" t="s">
        <v>75</v>
      </c>
      <c r="L420" t="s">
        <v>1002</v>
      </c>
      <c r="M420">
        <v>0.56999999999999995</v>
      </c>
      <c r="N420" t="s">
        <v>34</v>
      </c>
      <c r="O420" t="s">
        <v>113</v>
      </c>
      <c r="P420" t="s">
        <v>635</v>
      </c>
      <c r="Q420" t="s">
        <v>636</v>
      </c>
      <c r="R420">
        <v>5403</v>
      </c>
      <c r="S420" s="1">
        <v>42040</v>
      </c>
      <c r="T420" s="1">
        <v>42041</v>
      </c>
      <c r="U420">
        <v>93.846800000000002</v>
      </c>
      <c r="V420">
        <v>12</v>
      </c>
      <c r="W420">
        <v>477.2</v>
      </c>
      <c r="X420">
        <v>87258</v>
      </c>
      <c r="Y420">
        <f>cleaneddata[[#This Row],[Unit Price]]-cleaneddata[[#This Row],[Discount]]</f>
        <v>37.76</v>
      </c>
      <c r="Z420" t="str">
        <f>_xlfn.IFS(cleaneddata[[#This Row],[Region]]="Central","Chris",cleaneddata[[#This Row],[Region]]="East","Erin",cleaneddata[[#This Row],[Region]]="South","Sam",cleaneddata[[#This Row],[Region]]="West","William")</f>
        <v>Erin</v>
      </c>
    </row>
    <row r="421" spans="1:26" x14ac:dyDescent="0.25">
      <c r="A421">
        <v>2094</v>
      </c>
      <c r="B421" t="s">
        <v>1003</v>
      </c>
      <c r="C421" t="s">
        <v>118</v>
      </c>
      <c r="D421">
        <v>0.08</v>
      </c>
      <c r="E421">
        <v>400.98</v>
      </c>
      <c r="F421">
        <v>42.52</v>
      </c>
      <c r="G421" t="s">
        <v>28</v>
      </c>
      <c r="H421" t="s">
        <v>96</v>
      </c>
      <c r="I421" t="s">
        <v>30</v>
      </c>
      <c r="J421" t="s">
        <v>31</v>
      </c>
      <c r="K421" t="s">
        <v>32</v>
      </c>
      <c r="L421" t="s">
        <v>1004</v>
      </c>
      <c r="M421">
        <v>0.71</v>
      </c>
      <c r="N421" t="s">
        <v>34</v>
      </c>
      <c r="O421" t="s">
        <v>61</v>
      </c>
      <c r="P421" t="s">
        <v>92</v>
      </c>
      <c r="Q421" t="s">
        <v>1005</v>
      </c>
      <c r="R421">
        <v>95928</v>
      </c>
      <c r="S421" s="1">
        <v>42040</v>
      </c>
      <c r="T421" s="1">
        <v>42041</v>
      </c>
      <c r="U421">
        <v>3031.9724000000001</v>
      </c>
      <c r="V421">
        <v>20</v>
      </c>
      <c r="W421">
        <v>7840.04</v>
      </c>
      <c r="X421">
        <v>86629</v>
      </c>
      <c r="Y421">
        <f>cleaneddata[[#This Row],[Unit Price]]-cleaneddata[[#This Row],[Discount]]</f>
        <v>400.90000000000003</v>
      </c>
      <c r="Z421" t="str">
        <f>_xlfn.IFS(cleaneddata[[#This Row],[Region]]="Central","Chris",cleaneddata[[#This Row],[Region]]="East","Erin",cleaneddata[[#This Row],[Region]]="South","Sam",cleaneddata[[#This Row],[Region]]="West","William")</f>
        <v>William</v>
      </c>
    </row>
    <row r="422" spans="1:26" x14ac:dyDescent="0.25">
      <c r="A422">
        <v>2282</v>
      </c>
      <c r="B422" t="s">
        <v>1006</v>
      </c>
      <c r="C422" t="s">
        <v>118</v>
      </c>
      <c r="D422">
        <v>0.04</v>
      </c>
      <c r="E422">
        <v>5.98</v>
      </c>
      <c r="F422">
        <v>5.79</v>
      </c>
      <c r="G422" t="s">
        <v>40</v>
      </c>
      <c r="H422" t="s">
        <v>73</v>
      </c>
      <c r="I422" t="s">
        <v>50</v>
      </c>
      <c r="J422" t="s">
        <v>90</v>
      </c>
      <c r="K422" t="s">
        <v>75</v>
      </c>
      <c r="L422" t="s">
        <v>473</v>
      </c>
      <c r="M422">
        <v>0.36</v>
      </c>
      <c r="N422" t="s">
        <v>34</v>
      </c>
      <c r="O422" t="s">
        <v>54</v>
      </c>
      <c r="P422" t="s">
        <v>359</v>
      </c>
      <c r="Q422" t="s">
        <v>1007</v>
      </c>
      <c r="R422">
        <v>53713</v>
      </c>
      <c r="S422" s="1">
        <v>42040</v>
      </c>
      <c r="T422" s="1">
        <v>42042</v>
      </c>
      <c r="U422">
        <v>-36.030799999999999</v>
      </c>
      <c r="V422">
        <v>14</v>
      </c>
      <c r="W422">
        <v>86.12</v>
      </c>
      <c r="X422">
        <v>85950</v>
      </c>
      <c r="Y422">
        <f>cleaneddata[[#This Row],[Unit Price]]-cleaneddata[[#This Row],[Discount]]</f>
        <v>5.94</v>
      </c>
      <c r="Z422" t="str">
        <f>_xlfn.IFS(cleaneddata[[#This Row],[Region]]="Central","Chris",cleaneddata[[#This Row],[Region]]="East","Erin",cleaneddata[[#This Row],[Region]]="South","Sam",cleaneddata[[#This Row],[Region]]="West","William")</f>
        <v>Chris</v>
      </c>
    </row>
    <row r="423" spans="1:26" x14ac:dyDescent="0.25">
      <c r="A423">
        <v>2747</v>
      </c>
      <c r="B423" t="s">
        <v>1008</v>
      </c>
      <c r="C423" t="s">
        <v>118</v>
      </c>
      <c r="D423">
        <v>0.08</v>
      </c>
      <c r="E423">
        <v>9.98</v>
      </c>
      <c r="F423">
        <v>12.52</v>
      </c>
      <c r="G423" t="s">
        <v>40</v>
      </c>
      <c r="H423" t="s">
        <v>96</v>
      </c>
      <c r="I423" t="s">
        <v>30</v>
      </c>
      <c r="J423" t="s">
        <v>128</v>
      </c>
      <c r="K423" t="s">
        <v>75</v>
      </c>
      <c r="L423" t="s">
        <v>1009</v>
      </c>
      <c r="M423">
        <v>0.56999999999999995</v>
      </c>
      <c r="N423" t="s">
        <v>34</v>
      </c>
      <c r="O423" t="s">
        <v>113</v>
      </c>
      <c r="P423" t="s">
        <v>114</v>
      </c>
      <c r="Q423" t="s">
        <v>115</v>
      </c>
      <c r="R423">
        <v>10115</v>
      </c>
      <c r="S423" s="1">
        <v>42040</v>
      </c>
      <c r="T423" s="1">
        <v>42042</v>
      </c>
      <c r="U423">
        <v>-102.93</v>
      </c>
      <c r="V423">
        <v>15</v>
      </c>
      <c r="W423">
        <v>150.24</v>
      </c>
      <c r="X423">
        <v>35200</v>
      </c>
      <c r="Y423">
        <f>cleaneddata[[#This Row],[Unit Price]]-cleaneddata[[#This Row],[Discount]]</f>
        <v>9.9</v>
      </c>
      <c r="Z423" t="str">
        <f>_xlfn.IFS(cleaneddata[[#This Row],[Region]]="Central","Chris",cleaneddata[[#This Row],[Region]]="East","Erin",cleaneddata[[#This Row],[Region]]="South","Sam",cleaneddata[[#This Row],[Region]]="West","William")</f>
        <v>Erin</v>
      </c>
    </row>
    <row r="424" spans="1:26" x14ac:dyDescent="0.25">
      <c r="A424">
        <v>2803</v>
      </c>
      <c r="B424" t="s">
        <v>1010</v>
      </c>
      <c r="C424" t="s">
        <v>118</v>
      </c>
      <c r="D424">
        <v>7.0000000000000007E-2</v>
      </c>
      <c r="E424">
        <v>500.98</v>
      </c>
      <c r="F424">
        <v>28.14</v>
      </c>
      <c r="G424" t="s">
        <v>28</v>
      </c>
      <c r="H424" t="s">
        <v>29</v>
      </c>
      <c r="I424" t="s">
        <v>42</v>
      </c>
      <c r="J424" t="s">
        <v>58</v>
      </c>
      <c r="K424" t="s">
        <v>59</v>
      </c>
      <c r="L424" t="s">
        <v>1011</v>
      </c>
      <c r="M424">
        <v>0.38</v>
      </c>
      <c r="N424" t="s">
        <v>34</v>
      </c>
      <c r="O424" t="s">
        <v>61</v>
      </c>
      <c r="P424" t="s">
        <v>92</v>
      </c>
      <c r="Q424" t="s">
        <v>1012</v>
      </c>
      <c r="R424">
        <v>90022</v>
      </c>
      <c r="S424" s="1">
        <v>42040</v>
      </c>
      <c r="T424" s="1">
        <v>42041</v>
      </c>
      <c r="U424">
        <v>2699.9838</v>
      </c>
      <c r="V424">
        <v>10</v>
      </c>
      <c r="W424">
        <v>3913.02</v>
      </c>
      <c r="X424">
        <v>86227</v>
      </c>
      <c r="Y424">
        <f>cleaneddata[[#This Row],[Unit Price]]-cleaneddata[[#This Row],[Discount]]</f>
        <v>500.91</v>
      </c>
      <c r="Z424" t="str">
        <f>_xlfn.IFS(cleaneddata[[#This Row],[Region]]="Central","Chris",cleaneddata[[#This Row],[Region]]="East","Erin",cleaneddata[[#This Row],[Region]]="South","Sam",cleaneddata[[#This Row],[Region]]="West","William")</f>
        <v>William</v>
      </c>
    </row>
    <row r="425" spans="1:26" x14ac:dyDescent="0.25">
      <c r="A425">
        <v>2803</v>
      </c>
      <c r="B425" t="s">
        <v>1010</v>
      </c>
      <c r="C425" t="s">
        <v>118</v>
      </c>
      <c r="D425">
        <v>0.1</v>
      </c>
      <c r="E425">
        <v>178.47</v>
      </c>
      <c r="F425">
        <v>19.989999999999998</v>
      </c>
      <c r="G425" t="s">
        <v>40</v>
      </c>
      <c r="H425" t="s">
        <v>29</v>
      </c>
      <c r="I425" t="s">
        <v>50</v>
      </c>
      <c r="J425" t="s">
        <v>80</v>
      </c>
      <c r="K425" t="s">
        <v>75</v>
      </c>
      <c r="L425" t="s">
        <v>1013</v>
      </c>
      <c r="M425">
        <v>0.55000000000000004</v>
      </c>
      <c r="N425" t="s">
        <v>34</v>
      </c>
      <c r="O425" t="s">
        <v>61</v>
      </c>
      <c r="P425" t="s">
        <v>92</v>
      </c>
      <c r="Q425" t="s">
        <v>1012</v>
      </c>
      <c r="R425">
        <v>90022</v>
      </c>
      <c r="S425" s="1">
        <v>42040</v>
      </c>
      <c r="T425" s="1">
        <v>42042</v>
      </c>
      <c r="U425">
        <v>-170.98</v>
      </c>
      <c r="V425">
        <v>1</v>
      </c>
      <c r="W425">
        <v>180.14</v>
      </c>
      <c r="X425">
        <v>86227</v>
      </c>
      <c r="Y425">
        <f>cleaneddata[[#This Row],[Unit Price]]-cleaneddata[[#This Row],[Discount]]</f>
        <v>178.37</v>
      </c>
      <c r="Z425" t="str">
        <f>_xlfn.IFS(cleaneddata[[#This Row],[Region]]="Central","Chris",cleaneddata[[#This Row],[Region]]="East","Erin",cleaneddata[[#This Row],[Region]]="South","Sam",cleaneddata[[#This Row],[Region]]="West","William")</f>
        <v>William</v>
      </c>
    </row>
    <row r="426" spans="1:26" x14ac:dyDescent="0.25">
      <c r="A426">
        <v>1117</v>
      </c>
      <c r="B426" t="s">
        <v>1014</v>
      </c>
      <c r="C426" t="s">
        <v>72</v>
      </c>
      <c r="D426">
        <v>0.06</v>
      </c>
      <c r="E426">
        <v>64.650000000000006</v>
      </c>
      <c r="F426">
        <v>35</v>
      </c>
      <c r="G426" t="s">
        <v>40</v>
      </c>
      <c r="H426" t="s">
        <v>73</v>
      </c>
      <c r="I426" t="s">
        <v>50</v>
      </c>
      <c r="J426" t="s">
        <v>80</v>
      </c>
      <c r="K426" t="s">
        <v>66</v>
      </c>
      <c r="L426" t="s">
        <v>1015</v>
      </c>
      <c r="M426">
        <v>0.8</v>
      </c>
      <c r="N426" t="s">
        <v>34</v>
      </c>
      <c r="O426" t="s">
        <v>61</v>
      </c>
      <c r="P426" t="s">
        <v>590</v>
      </c>
      <c r="Q426" t="s">
        <v>1016</v>
      </c>
      <c r="R426">
        <v>85705</v>
      </c>
      <c r="S426" s="1">
        <v>42040</v>
      </c>
      <c r="T426" s="1">
        <v>42041</v>
      </c>
      <c r="U426">
        <v>-139.28720000000001</v>
      </c>
      <c r="V426">
        <v>4</v>
      </c>
      <c r="W426">
        <v>277.60000000000002</v>
      </c>
      <c r="X426">
        <v>86768</v>
      </c>
      <c r="Y426">
        <f>cleaneddata[[#This Row],[Unit Price]]-cleaneddata[[#This Row],[Discount]]</f>
        <v>64.59</v>
      </c>
      <c r="Z426" t="str">
        <f>_xlfn.IFS(cleaneddata[[#This Row],[Region]]="Central","Chris",cleaneddata[[#This Row],[Region]]="East","Erin",cleaneddata[[#This Row],[Region]]="South","Sam",cleaneddata[[#This Row],[Region]]="West","William")</f>
        <v>William</v>
      </c>
    </row>
    <row r="427" spans="1:26" x14ac:dyDescent="0.25">
      <c r="A427">
        <v>2498</v>
      </c>
      <c r="B427" t="s">
        <v>931</v>
      </c>
      <c r="C427" t="s">
        <v>72</v>
      </c>
      <c r="D427">
        <v>0.08</v>
      </c>
      <c r="E427">
        <v>1.68</v>
      </c>
      <c r="F427">
        <v>1.57</v>
      </c>
      <c r="G427" t="s">
        <v>40</v>
      </c>
      <c r="H427" t="s">
        <v>29</v>
      </c>
      <c r="I427" t="s">
        <v>50</v>
      </c>
      <c r="J427" t="s">
        <v>51</v>
      </c>
      <c r="K427" t="s">
        <v>52</v>
      </c>
      <c r="L427" t="s">
        <v>576</v>
      </c>
      <c r="M427">
        <v>0.59</v>
      </c>
      <c r="N427" t="s">
        <v>34</v>
      </c>
      <c r="O427" t="s">
        <v>61</v>
      </c>
      <c r="P427" t="s">
        <v>92</v>
      </c>
      <c r="Q427" t="s">
        <v>892</v>
      </c>
      <c r="R427">
        <v>92024</v>
      </c>
      <c r="S427" s="1">
        <v>42040</v>
      </c>
      <c r="T427" s="1">
        <v>42041</v>
      </c>
      <c r="U427">
        <v>-46.25</v>
      </c>
      <c r="V427">
        <v>88</v>
      </c>
      <c r="W427">
        <v>148.36000000000001</v>
      </c>
      <c r="X427">
        <v>20007</v>
      </c>
      <c r="Y427">
        <f>cleaneddata[[#This Row],[Unit Price]]-cleaneddata[[#This Row],[Discount]]</f>
        <v>1.5999999999999999</v>
      </c>
      <c r="Z427" t="str">
        <f>_xlfn.IFS(cleaneddata[[#This Row],[Region]]="Central","Chris",cleaneddata[[#This Row],[Region]]="East","Erin",cleaneddata[[#This Row],[Region]]="South","Sam",cleaneddata[[#This Row],[Region]]="West","William")</f>
        <v>William</v>
      </c>
    </row>
    <row r="428" spans="1:26" x14ac:dyDescent="0.25">
      <c r="A428">
        <v>421</v>
      </c>
      <c r="B428" t="s">
        <v>1017</v>
      </c>
      <c r="C428" t="s">
        <v>27</v>
      </c>
      <c r="D428">
        <v>0.09</v>
      </c>
      <c r="E428">
        <v>999.99</v>
      </c>
      <c r="F428">
        <v>13.99</v>
      </c>
      <c r="G428" t="s">
        <v>40</v>
      </c>
      <c r="H428" t="s">
        <v>29</v>
      </c>
      <c r="I428" t="s">
        <v>42</v>
      </c>
      <c r="J428" t="s">
        <v>58</v>
      </c>
      <c r="K428" t="s">
        <v>146</v>
      </c>
      <c r="L428" t="s">
        <v>1018</v>
      </c>
      <c r="M428">
        <v>0.36</v>
      </c>
      <c r="N428" t="s">
        <v>34</v>
      </c>
      <c r="O428" t="s">
        <v>113</v>
      </c>
      <c r="P428" t="s">
        <v>399</v>
      </c>
      <c r="Q428" t="s">
        <v>1019</v>
      </c>
      <c r="R428">
        <v>7201</v>
      </c>
      <c r="S428" s="1">
        <v>42041</v>
      </c>
      <c r="T428" s="1">
        <v>42043</v>
      </c>
      <c r="U428">
        <v>-2531.4825000000001</v>
      </c>
      <c r="V428">
        <v>1</v>
      </c>
      <c r="W428">
        <v>919.09</v>
      </c>
      <c r="X428">
        <v>87700</v>
      </c>
      <c r="Y428">
        <f>cleaneddata[[#This Row],[Unit Price]]-cleaneddata[[#This Row],[Discount]]</f>
        <v>999.9</v>
      </c>
      <c r="Z428" t="str">
        <f>_xlfn.IFS(cleaneddata[[#This Row],[Region]]="Central","Chris",cleaneddata[[#This Row],[Region]]="East","Erin",cleaneddata[[#This Row],[Region]]="South","Sam",cleaneddata[[#This Row],[Region]]="West","William")</f>
        <v>Erin</v>
      </c>
    </row>
    <row r="429" spans="1:26" x14ac:dyDescent="0.25">
      <c r="A429">
        <v>1020</v>
      </c>
      <c r="B429" t="s">
        <v>1020</v>
      </c>
      <c r="C429" t="s">
        <v>27</v>
      </c>
      <c r="D429">
        <v>7.0000000000000007E-2</v>
      </c>
      <c r="E429">
        <v>4.13</v>
      </c>
      <c r="F429">
        <v>5.04</v>
      </c>
      <c r="G429" t="s">
        <v>40</v>
      </c>
      <c r="H429" t="s">
        <v>29</v>
      </c>
      <c r="I429" t="s">
        <v>50</v>
      </c>
      <c r="J429" t="s">
        <v>74</v>
      </c>
      <c r="K429" t="s">
        <v>75</v>
      </c>
      <c r="L429" t="s">
        <v>1021</v>
      </c>
      <c r="M429">
        <v>0.38</v>
      </c>
      <c r="N429" t="s">
        <v>34</v>
      </c>
      <c r="O429" t="s">
        <v>54</v>
      </c>
      <c r="P429" t="s">
        <v>539</v>
      </c>
      <c r="Q429" t="s">
        <v>1022</v>
      </c>
      <c r="R429">
        <v>66762</v>
      </c>
      <c r="S429" s="1">
        <v>42041</v>
      </c>
      <c r="T429" s="1">
        <v>42042</v>
      </c>
      <c r="U429">
        <v>-76.424400000000006</v>
      </c>
      <c r="V429">
        <v>20</v>
      </c>
      <c r="W429">
        <v>79.06</v>
      </c>
      <c r="X429">
        <v>88634</v>
      </c>
      <c r="Y429">
        <f>cleaneddata[[#This Row],[Unit Price]]-cleaneddata[[#This Row],[Discount]]</f>
        <v>4.0599999999999996</v>
      </c>
      <c r="Z429" t="str">
        <f>_xlfn.IFS(cleaneddata[[#This Row],[Region]]="Central","Chris",cleaneddata[[#This Row],[Region]]="East","Erin",cleaneddata[[#This Row],[Region]]="South","Sam",cleaneddata[[#This Row],[Region]]="West","William")</f>
        <v>Chris</v>
      </c>
    </row>
    <row r="430" spans="1:26" x14ac:dyDescent="0.25">
      <c r="A430">
        <v>1020</v>
      </c>
      <c r="B430" t="s">
        <v>1020</v>
      </c>
      <c r="C430" t="s">
        <v>27</v>
      </c>
      <c r="D430">
        <v>0</v>
      </c>
      <c r="E430">
        <v>4.4800000000000004</v>
      </c>
      <c r="F430">
        <v>2.5</v>
      </c>
      <c r="G430" t="s">
        <v>40</v>
      </c>
      <c r="H430" t="s">
        <v>29</v>
      </c>
      <c r="I430" t="s">
        <v>50</v>
      </c>
      <c r="J430" t="s">
        <v>347</v>
      </c>
      <c r="K430" t="s">
        <v>75</v>
      </c>
      <c r="L430" t="s">
        <v>1023</v>
      </c>
      <c r="M430">
        <v>0.37</v>
      </c>
      <c r="N430" t="s">
        <v>34</v>
      </c>
      <c r="O430" t="s">
        <v>54</v>
      </c>
      <c r="P430" t="s">
        <v>539</v>
      </c>
      <c r="Q430" t="s">
        <v>1022</v>
      </c>
      <c r="R430">
        <v>66762</v>
      </c>
      <c r="S430" s="1">
        <v>42041</v>
      </c>
      <c r="T430" s="1">
        <v>42043</v>
      </c>
      <c r="U430">
        <v>8.7319999999999993</v>
      </c>
      <c r="V430">
        <v>14</v>
      </c>
      <c r="W430">
        <v>65.14</v>
      </c>
      <c r="X430">
        <v>88634</v>
      </c>
      <c r="Y430">
        <f>cleaneddata[[#This Row],[Unit Price]]-cleaneddata[[#This Row],[Discount]]</f>
        <v>4.4800000000000004</v>
      </c>
      <c r="Z430" t="str">
        <f>_xlfn.IFS(cleaneddata[[#This Row],[Region]]="Central","Chris",cleaneddata[[#This Row],[Region]]="East","Erin",cleaneddata[[#This Row],[Region]]="South","Sam",cleaneddata[[#This Row],[Region]]="West","William")</f>
        <v>Chris</v>
      </c>
    </row>
    <row r="431" spans="1:26" x14ac:dyDescent="0.25">
      <c r="A431">
        <v>1533</v>
      </c>
      <c r="B431" t="s">
        <v>1024</v>
      </c>
      <c r="C431" t="s">
        <v>39</v>
      </c>
      <c r="D431">
        <v>0.02</v>
      </c>
      <c r="E431">
        <v>4.8899999999999997</v>
      </c>
      <c r="F431">
        <v>4.93</v>
      </c>
      <c r="G431" t="s">
        <v>40</v>
      </c>
      <c r="H431" t="s">
        <v>96</v>
      </c>
      <c r="I431" t="s">
        <v>42</v>
      </c>
      <c r="J431" t="s">
        <v>43</v>
      </c>
      <c r="K431" t="s">
        <v>44</v>
      </c>
      <c r="L431" t="s">
        <v>1025</v>
      </c>
      <c r="M431">
        <v>0.66</v>
      </c>
      <c r="N431" t="s">
        <v>34</v>
      </c>
      <c r="O431" t="s">
        <v>54</v>
      </c>
      <c r="P431" t="s">
        <v>82</v>
      </c>
      <c r="Q431" t="s">
        <v>1026</v>
      </c>
      <c r="R431">
        <v>63130</v>
      </c>
      <c r="S431" s="1">
        <v>42041</v>
      </c>
      <c r="T431" s="1">
        <v>42042</v>
      </c>
      <c r="U431">
        <v>-56.445999999999998</v>
      </c>
      <c r="V431">
        <v>14</v>
      </c>
      <c r="W431">
        <v>74.010000000000005</v>
      </c>
      <c r="X431">
        <v>91328</v>
      </c>
      <c r="Y431">
        <f>cleaneddata[[#This Row],[Unit Price]]-cleaneddata[[#This Row],[Discount]]</f>
        <v>4.87</v>
      </c>
      <c r="Z431" t="str">
        <f>_xlfn.IFS(cleaneddata[[#This Row],[Region]]="Central","Chris",cleaneddata[[#This Row],[Region]]="East","Erin",cleaneddata[[#This Row],[Region]]="South","Sam",cleaneddata[[#This Row],[Region]]="West","William")</f>
        <v>Chris</v>
      </c>
    </row>
    <row r="432" spans="1:26" x14ac:dyDescent="0.25">
      <c r="A432">
        <v>1533</v>
      </c>
      <c r="B432" t="s">
        <v>1024</v>
      </c>
      <c r="C432" t="s">
        <v>39</v>
      </c>
      <c r="D432">
        <v>7.0000000000000007E-2</v>
      </c>
      <c r="E432">
        <v>10.06</v>
      </c>
      <c r="F432">
        <v>2.06</v>
      </c>
      <c r="G432" t="s">
        <v>40</v>
      </c>
      <c r="H432" t="s">
        <v>96</v>
      </c>
      <c r="I432" t="s">
        <v>50</v>
      </c>
      <c r="J432" t="s">
        <v>90</v>
      </c>
      <c r="K432" t="s">
        <v>52</v>
      </c>
      <c r="L432" t="s">
        <v>175</v>
      </c>
      <c r="M432">
        <v>0.39</v>
      </c>
      <c r="N432" t="s">
        <v>34</v>
      </c>
      <c r="O432" t="s">
        <v>54</v>
      </c>
      <c r="P432" t="s">
        <v>82</v>
      </c>
      <c r="Q432" t="s">
        <v>1026</v>
      </c>
      <c r="R432">
        <v>63130</v>
      </c>
      <c r="S432" s="1">
        <v>42041</v>
      </c>
      <c r="T432" s="1">
        <v>42042</v>
      </c>
      <c r="U432">
        <v>33.189</v>
      </c>
      <c r="V432">
        <v>5</v>
      </c>
      <c r="W432">
        <v>48.1</v>
      </c>
      <c r="X432">
        <v>91328</v>
      </c>
      <c r="Y432">
        <f>cleaneddata[[#This Row],[Unit Price]]-cleaneddata[[#This Row],[Discount]]</f>
        <v>9.99</v>
      </c>
      <c r="Z432" t="str">
        <f>_xlfn.IFS(cleaneddata[[#This Row],[Region]]="Central","Chris",cleaneddata[[#This Row],[Region]]="East","Erin",cleaneddata[[#This Row],[Region]]="South","Sam",cleaneddata[[#This Row],[Region]]="West","William")</f>
        <v>Chris</v>
      </c>
    </row>
    <row r="433" spans="1:26" x14ac:dyDescent="0.25">
      <c r="A433">
        <v>1927</v>
      </c>
      <c r="B433" t="s">
        <v>1027</v>
      </c>
      <c r="C433" t="s">
        <v>39</v>
      </c>
      <c r="D433">
        <v>0.02</v>
      </c>
      <c r="E433">
        <v>259.70999999999998</v>
      </c>
      <c r="F433">
        <v>66.67</v>
      </c>
      <c r="G433" t="s">
        <v>28</v>
      </c>
      <c r="H433" t="s">
        <v>73</v>
      </c>
      <c r="I433" t="s">
        <v>30</v>
      </c>
      <c r="J433" t="s">
        <v>31</v>
      </c>
      <c r="K433" t="s">
        <v>32</v>
      </c>
      <c r="L433" t="s">
        <v>1028</v>
      </c>
      <c r="M433">
        <v>0.65</v>
      </c>
      <c r="N433" t="s">
        <v>34</v>
      </c>
      <c r="O433" t="s">
        <v>35</v>
      </c>
      <c r="P433" t="s">
        <v>273</v>
      </c>
      <c r="Q433" t="s">
        <v>1029</v>
      </c>
      <c r="R433">
        <v>29611</v>
      </c>
      <c r="S433" s="1">
        <v>42041</v>
      </c>
      <c r="T433" s="1">
        <v>42041</v>
      </c>
      <c r="U433">
        <v>-14.448</v>
      </c>
      <c r="V433">
        <v>8</v>
      </c>
      <c r="W433">
        <v>1757.15</v>
      </c>
      <c r="X433">
        <v>88579</v>
      </c>
      <c r="Y433">
        <f>cleaneddata[[#This Row],[Unit Price]]-cleaneddata[[#This Row],[Discount]]</f>
        <v>259.69</v>
      </c>
      <c r="Z433" t="str">
        <f>_xlfn.IFS(cleaneddata[[#This Row],[Region]]="Central","Chris",cleaneddata[[#This Row],[Region]]="East","Erin",cleaneddata[[#This Row],[Region]]="South","Sam",cleaneddata[[#This Row],[Region]]="West","William")</f>
        <v>Sam</v>
      </c>
    </row>
    <row r="434" spans="1:26" x14ac:dyDescent="0.25">
      <c r="A434">
        <v>2135</v>
      </c>
      <c r="B434" t="s">
        <v>1030</v>
      </c>
      <c r="C434" t="s">
        <v>39</v>
      </c>
      <c r="D434">
        <v>0.01</v>
      </c>
      <c r="E434">
        <v>28.99</v>
      </c>
      <c r="F434">
        <v>8.59</v>
      </c>
      <c r="G434" t="s">
        <v>40</v>
      </c>
      <c r="H434" t="s">
        <v>73</v>
      </c>
      <c r="I434" t="s">
        <v>42</v>
      </c>
      <c r="J434" t="s">
        <v>137</v>
      </c>
      <c r="K434" t="s">
        <v>146</v>
      </c>
      <c r="L434" t="s">
        <v>1031</v>
      </c>
      <c r="M434">
        <v>0.56000000000000005</v>
      </c>
      <c r="N434" t="s">
        <v>34</v>
      </c>
      <c r="O434" t="s">
        <v>61</v>
      </c>
      <c r="P434" t="s">
        <v>642</v>
      </c>
      <c r="Q434" t="s">
        <v>1032</v>
      </c>
      <c r="R434">
        <v>88101</v>
      </c>
      <c r="S434" s="1">
        <v>42041</v>
      </c>
      <c r="T434" s="1">
        <v>42042</v>
      </c>
      <c r="U434">
        <v>196.52328</v>
      </c>
      <c r="V434">
        <v>21</v>
      </c>
      <c r="W434">
        <v>556.61</v>
      </c>
      <c r="X434">
        <v>91583</v>
      </c>
      <c r="Y434">
        <f>cleaneddata[[#This Row],[Unit Price]]-cleaneddata[[#This Row],[Discount]]</f>
        <v>28.979999999999997</v>
      </c>
      <c r="Z434" t="str">
        <f>_xlfn.IFS(cleaneddata[[#This Row],[Region]]="Central","Chris",cleaneddata[[#This Row],[Region]]="East","Erin",cleaneddata[[#This Row],[Region]]="South","Sam",cleaneddata[[#This Row],[Region]]="West","William")</f>
        <v>William</v>
      </c>
    </row>
    <row r="435" spans="1:26" x14ac:dyDescent="0.25">
      <c r="A435">
        <v>2486</v>
      </c>
      <c r="B435" t="s">
        <v>946</v>
      </c>
      <c r="C435" t="s">
        <v>39</v>
      </c>
      <c r="D435">
        <v>0.02</v>
      </c>
      <c r="E435">
        <v>71.37</v>
      </c>
      <c r="F435">
        <v>69</v>
      </c>
      <c r="G435" t="s">
        <v>40</v>
      </c>
      <c r="H435" t="s">
        <v>29</v>
      </c>
      <c r="I435" t="s">
        <v>30</v>
      </c>
      <c r="J435" t="s">
        <v>31</v>
      </c>
      <c r="K435" t="s">
        <v>66</v>
      </c>
      <c r="L435" t="s">
        <v>1033</v>
      </c>
      <c r="M435">
        <v>0.68</v>
      </c>
      <c r="N435" t="s">
        <v>34</v>
      </c>
      <c r="O435" t="s">
        <v>35</v>
      </c>
      <c r="P435" t="s">
        <v>77</v>
      </c>
      <c r="Q435" t="s">
        <v>948</v>
      </c>
      <c r="R435">
        <v>30458</v>
      </c>
      <c r="S435" s="1">
        <v>42041</v>
      </c>
      <c r="T435" s="1">
        <v>42042</v>
      </c>
      <c r="U435">
        <v>-439.90800000000002</v>
      </c>
      <c r="V435">
        <v>4</v>
      </c>
      <c r="W435">
        <v>237.62</v>
      </c>
      <c r="X435">
        <v>91414</v>
      </c>
      <c r="Y435">
        <f>cleaneddata[[#This Row],[Unit Price]]-cleaneddata[[#This Row],[Discount]]</f>
        <v>71.350000000000009</v>
      </c>
      <c r="Z435" t="str">
        <f>_xlfn.IFS(cleaneddata[[#This Row],[Region]]="Central","Chris",cleaneddata[[#This Row],[Region]]="East","Erin",cleaneddata[[#This Row],[Region]]="South","Sam",cleaneddata[[#This Row],[Region]]="West","William")</f>
        <v>Sam</v>
      </c>
    </row>
    <row r="436" spans="1:26" x14ac:dyDescent="0.25">
      <c r="A436">
        <v>2486</v>
      </c>
      <c r="B436" t="s">
        <v>946</v>
      </c>
      <c r="C436" t="s">
        <v>39</v>
      </c>
      <c r="D436">
        <v>0.03</v>
      </c>
      <c r="E436">
        <v>205.99</v>
      </c>
      <c r="F436">
        <v>8.99</v>
      </c>
      <c r="G436" t="s">
        <v>89</v>
      </c>
      <c r="H436" t="s">
        <v>29</v>
      </c>
      <c r="I436" t="s">
        <v>42</v>
      </c>
      <c r="J436" t="s">
        <v>137</v>
      </c>
      <c r="K436" t="s">
        <v>75</v>
      </c>
      <c r="L436" t="s">
        <v>1034</v>
      </c>
      <c r="M436">
        <v>0.6</v>
      </c>
      <c r="N436" t="s">
        <v>34</v>
      </c>
      <c r="O436" t="s">
        <v>35</v>
      </c>
      <c r="P436" t="s">
        <v>77</v>
      </c>
      <c r="Q436" t="s">
        <v>948</v>
      </c>
      <c r="R436">
        <v>30458</v>
      </c>
      <c r="S436" s="1">
        <v>42041</v>
      </c>
      <c r="T436" s="1">
        <v>42043</v>
      </c>
      <c r="U436">
        <v>1087.7159999999999</v>
      </c>
      <c r="V436">
        <v>1</v>
      </c>
      <c r="W436">
        <v>176.42</v>
      </c>
      <c r="X436">
        <v>91414</v>
      </c>
      <c r="Y436">
        <f>cleaneddata[[#This Row],[Unit Price]]-cleaneddata[[#This Row],[Discount]]</f>
        <v>205.96</v>
      </c>
      <c r="Z436" t="str">
        <f>_xlfn.IFS(cleaneddata[[#This Row],[Region]]="Central","Chris",cleaneddata[[#This Row],[Region]]="East","Erin",cleaneddata[[#This Row],[Region]]="South","Sam",cleaneddata[[#This Row],[Region]]="West","William")</f>
        <v>Sam</v>
      </c>
    </row>
    <row r="437" spans="1:26" x14ac:dyDescent="0.25">
      <c r="A437">
        <v>389</v>
      </c>
      <c r="B437" t="s">
        <v>1035</v>
      </c>
      <c r="C437" t="s">
        <v>49</v>
      </c>
      <c r="D437">
        <v>0.03</v>
      </c>
      <c r="E437">
        <v>160.97999999999999</v>
      </c>
      <c r="F437">
        <v>30</v>
      </c>
      <c r="G437" t="s">
        <v>28</v>
      </c>
      <c r="H437" t="s">
        <v>96</v>
      </c>
      <c r="I437" t="s">
        <v>30</v>
      </c>
      <c r="J437" t="s">
        <v>111</v>
      </c>
      <c r="K437" t="s">
        <v>59</v>
      </c>
      <c r="L437" t="s">
        <v>894</v>
      </c>
      <c r="M437">
        <v>0.62</v>
      </c>
      <c r="N437" t="s">
        <v>34</v>
      </c>
      <c r="O437" t="s">
        <v>54</v>
      </c>
      <c r="P437" t="s">
        <v>135</v>
      </c>
      <c r="Q437" t="s">
        <v>1036</v>
      </c>
      <c r="R437">
        <v>68502</v>
      </c>
      <c r="S437" s="1">
        <v>42041</v>
      </c>
      <c r="T437" s="1">
        <v>42045</v>
      </c>
      <c r="U437">
        <v>1273.2086999999999</v>
      </c>
      <c r="V437">
        <v>11</v>
      </c>
      <c r="W437">
        <v>1845.23</v>
      </c>
      <c r="X437">
        <v>90338</v>
      </c>
      <c r="Y437">
        <f>cleaneddata[[#This Row],[Unit Price]]-cleaneddata[[#This Row],[Discount]]</f>
        <v>160.94999999999999</v>
      </c>
      <c r="Z437" t="str">
        <f>_xlfn.IFS(cleaneddata[[#This Row],[Region]]="Central","Chris",cleaneddata[[#This Row],[Region]]="East","Erin",cleaneddata[[#This Row],[Region]]="South","Sam",cleaneddata[[#This Row],[Region]]="West","William")</f>
        <v>Chris</v>
      </c>
    </row>
    <row r="438" spans="1:26" x14ac:dyDescent="0.25">
      <c r="A438">
        <v>1607</v>
      </c>
      <c r="B438" t="s">
        <v>1037</v>
      </c>
      <c r="C438" t="s">
        <v>49</v>
      </c>
      <c r="D438">
        <v>0.1</v>
      </c>
      <c r="E438">
        <v>5.68</v>
      </c>
      <c r="F438">
        <v>3.6</v>
      </c>
      <c r="G438" t="s">
        <v>89</v>
      </c>
      <c r="H438" t="s">
        <v>73</v>
      </c>
      <c r="I438" t="s">
        <v>50</v>
      </c>
      <c r="J438" t="s">
        <v>570</v>
      </c>
      <c r="K438" t="s">
        <v>44</v>
      </c>
      <c r="L438" t="s">
        <v>1038</v>
      </c>
      <c r="M438">
        <v>0.56000000000000005</v>
      </c>
      <c r="N438" t="s">
        <v>34</v>
      </c>
      <c r="O438" t="s">
        <v>113</v>
      </c>
      <c r="P438" t="s">
        <v>114</v>
      </c>
      <c r="Q438" t="s">
        <v>1039</v>
      </c>
      <c r="R438">
        <v>11520</v>
      </c>
      <c r="S438" s="1">
        <v>42041</v>
      </c>
      <c r="T438" s="1">
        <v>42045</v>
      </c>
      <c r="U438">
        <v>-33.2956</v>
      </c>
      <c r="V438">
        <v>21</v>
      </c>
      <c r="W438">
        <v>118.35</v>
      </c>
      <c r="X438">
        <v>87995</v>
      </c>
      <c r="Y438">
        <f>cleaneddata[[#This Row],[Unit Price]]-cleaneddata[[#This Row],[Discount]]</f>
        <v>5.58</v>
      </c>
      <c r="Z438" t="str">
        <f>_xlfn.IFS(cleaneddata[[#This Row],[Region]]="Central","Chris",cleaneddata[[#This Row],[Region]]="East","Erin",cleaneddata[[#This Row],[Region]]="South","Sam",cleaneddata[[#This Row],[Region]]="West","William")</f>
        <v>Erin</v>
      </c>
    </row>
    <row r="439" spans="1:26" x14ac:dyDescent="0.25">
      <c r="A439">
        <v>2270</v>
      </c>
      <c r="B439" t="s">
        <v>1040</v>
      </c>
      <c r="C439" t="s">
        <v>49</v>
      </c>
      <c r="D439">
        <v>0.01</v>
      </c>
      <c r="E439">
        <v>20.48</v>
      </c>
      <c r="F439">
        <v>6.32</v>
      </c>
      <c r="G439" t="s">
        <v>40</v>
      </c>
      <c r="H439" t="s">
        <v>29</v>
      </c>
      <c r="I439" t="s">
        <v>50</v>
      </c>
      <c r="J439" t="s">
        <v>97</v>
      </c>
      <c r="K439" t="s">
        <v>75</v>
      </c>
      <c r="L439" t="s">
        <v>1041</v>
      </c>
      <c r="M439">
        <v>0.57999999999999996</v>
      </c>
      <c r="N439" t="s">
        <v>34</v>
      </c>
      <c r="O439" t="s">
        <v>35</v>
      </c>
      <c r="P439" t="s">
        <v>273</v>
      </c>
      <c r="Q439" t="s">
        <v>1042</v>
      </c>
      <c r="R439">
        <v>29662</v>
      </c>
      <c r="S439" s="1">
        <v>42041</v>
      </c>
      <c r="T439" s="1">
        <v>42043</v>
      </c>
      <c r="U439">
        <v>711.24480000000005</v>
      </c>
      <c r="V439">
        <v>18</v>
      </c>
      <c r="W439">
        <v>375.03</v>
      </c>
      <c r="X439">
        <v>89572</v>
      </c>
      <c r="Y439">
        <f>cleaneddata[[#This Row],[Unit Price]]-cleaneddata[[#This Row],[Discount]]</f>
        <v>20.47</v>
      </c>
      <c r="Z439" t="str">
        <f>_xlfn.IFS(cleaneddata[[#This Row],[Region]]="Central","Chris",cleaneddata[[#This Row],[Region]]="East","Erin",cleaneddata[[#This Row],[Region]]="South","Sam",cleaneddata[[#This Row],[Region]]="West","William")</f>
        <v>Sam</v>
      </c>
    </row>
    <row r="440" spans="1:26" x14ac:dyDescent="0.25">
      <c r="A440">
        <v>2270</v>
      </c>
      <c r="B440" t="s">
        <v>1040</v>
      </c>
      <c r="C440" t="s">
        <v>49</v>
      </c>
      <c r="D440">
        <v>0.09</v>
      </c>
      <c r="E440">
        <v>1.86</v>
      </c>
      <c r="F440">
        <v>2.58</v>
      </c>
      <c r="G440" t="s">
        <v>40</v>
      </c>
      <c r="H440" t="s">
        <v>29</v>
      </c>
      <c r="I440" t="s">
        <v>50</v>
      </c>
      <c r="J440" t="s">
        <v>178</v>
      </c>
      <c r="K440" t="s">
        <v>52</v>
      </c>
      <c r="L440" t="s">
        <v>582</v>
      </c>
      <c r="M440">
        <v>0.82</v>
      </c>
      <c r="N440" t="s">
        <v>34</v>
      </c>
      <c r="O440" t="s">
        <v>35</v>
      </c>
      <c r="P440" t="s">
        <v>273</v>
      </c>
      <c r="Q440" t="s">
        <v>1042</v>
      </c>
      <c r="R440">
        <v>29662</v>
      </c>
      <c r="S440" s="1">
        <v>42041</v>
      </c>
      <c r="T440" s="1">
        <v>42046</v>
      </c>
      <c r="U440">
        <v>-1084.8469631999999</v>
      </c>
      <c r="V440">
        <v>12</v>
      </c>
      <c r="W440">
        <v>22.11</v>
      </c>
      <c r="X440">
        <v>89572</v>
      </c>
      <c r="Y440">
        <f>cleaneddata[[#This Row],[Unit Price]]-cleaneddata[[#This Row],[Discount]]</f>
        <v>1.77</v>
      </c>
      <c r="Z440" t="str">
        <f>_xlfn.IFS(cleaneddata[[#This Row],[Region]]="Central","Chris",cleaneddata[[#This Row],[Region]]="East","Erin",cleaneddata[[#This Row],[Region]]="South","Sam",cleaneddata[[#This Row],[Region]]="West","William")</f>
        <v>Sam</v>
      </c>
    </row>
    <row r="441" spans="1:26" x14ac:dyDescent="0.25">
      <c r="A441">
        <v>2270</v>
      </c>
      <c r="B441" t="s">
        <v>1040</v>
      </c>
      <c r="C441" t="s">
        <v>49</v>
      </c>
      <c r="D441">
        <v>0.08</v>
      </c>
      <c r="E441">
        <v>205.99</v>
      </c>
      <c r="F441">
        <v>2.5</v>
      </c>
      <c r="G441" t="s">
        <v>40</v>
      </c>
      <c r="H441" t="s">
        <v>29</v>
      </c>
      <c r="I441" t="s">
        <v>42</v>
      </c>
      <c r="J441" t="s">
        <v>137</v>
      </c>
      <c r="K441" t="s">
        <v>75</v>
      </c>
      <c r="L441" t="s">
        <v>840</v>
      </c>
      <c r="M441">
        <v>0.59</v>
      </c>
      <c r="N441" t="s">
        <v>34</v>
      </c>
      <c r="O441" t="s">
        <v>35</v>
      </c>
      <c r="P441" t="s">
        <v>273</v>
      </c>
      <c r="Q441" t="s">
        <v>1042</v>
      </c>
      <c r="R441">
        <v>29662</v>
      </c>
      <c r="S441" s="1">
        <v>42041</v>
      </c>
      <c r="T441" s="1">
        <v>42046</v>
      </c>
      <c r="U441">
        <v>-156.77199999999999</v>
      </c>
      <c r="V441">
        <v>17</v>
      </c>
      <c r="W441">
        <v>2875.35</v>
      </c>
      <c r="X441">
        <v>89572</v>
      </c>
      <c r="Y441">
        <f>cleaneddata[[#This Row],[Unit Price]]-cleaneddata[[#This Row],[Discount]]</f>
        <v>205.91</v>
      </c>
      <c r="Z441" t="str">
        <f>_xlfn.IFS(cleaneddata[[#This Row],[Region]]="Central","Chris",cleaneddata[[#This Row],[Region]]="East","Erin",cleaneddata[[#This Row],[Region]]="South","Sam",cleaneddata[[#This Row],[Region]]="West","William")</f>
        <v>Sam</v>
      </c>
    </row>
    <row r="442" spans="1:26" x14ac:dyDescent="0.25">
      <c r="A442">
        <v>697</v>
      </c>
      <c r="B442" t="s">
        <v>1043</v>
      </c>
      <c r="C442" t="s">
        <v>27</v>
      </c>
      <c r="D442">
        <v>0.08</v>
      </c>
      <c r="E442">
        <v>14.81</v>
      </c>
      <c r="F442">
        <v>13.32</v>
      </c>
      <c r="G442" t="s">
        <v>40</v>
      </c>
      <c r="H442" t="s">
        <v>96</v>
      </c>
      <c r="I442" t="s">
        <v>50</v>
      </c>
      <c r="J442" t="s">
        <v>97</v>
      </c>
      <c r="K442" t="s">
        <v>75</v>
      </c>
      <c r="L442" t="s">
        <v>596</v>
      </c>
      <c r="M442">
        <v>0.43</v>
      </c>
      <c r="N442" t="s">
        <v>34</v>
      </c>
      <c r="O442" t="s">
        <v>54</v>
      </c>
      <c r="P442" t="s">
        <v>55</v>
      </c>
      <c r="Q442" t="s">
        <v>1044</v>
      </c>
      <c r="R442">
        <v>46312</v>
      </c>
      <c r="S442" s="1">
        <v>42042</v>
      </c>
      <c r="T442" s="1">
        <v>42044</v>
      </c>
      <c r="U442">
        <v>-131.6172</v>
      </c>
      <c r="V442">
        <v>20</v>
      </c>
      <c r="W442">
        <v>292.18</v>
      </c>
      <c r="X442">
        <v>89849</v>
      </c>
      <c r="Y442">
        <f>cleaneddata[[#This Row],[Unit Price]]-cleaneddata[[#This Row],[Discount]]</f>
        <v>14.73</v>
      </c>
      <c r="Z442" t="str">
        <f>_xlfn.IFS(cleaneddata[[#This Row],[Region]]="Central","Chris",cleaneddata[[#This Row],[Region]]="East","Erin",cleaneddata[[#This Row],[Region]]="South","Sam",cleaneddata[[#This Row],[Region]]="West","William")</f>
        <v>Chris</v>
      </c>
    </row>
    <row r="443" spans="1:26" x14ac:dyDescent="0.25">
      <c r="A443">
        <v>698</v>
      </c>
      <c r="B443" t="s">
        <v>1045</v>
      </c>
      <c r="C443" t="s">
        <v>27</v>
      </c>
      <c r="D443">
        <v>0.08</v>
      </c>
      <c r="E443">
        <v>14.81</v>
      </c>
      <c r="F443">
        <v>13.32</v>
      </c>
      <c r="G443" t="s">
        <v>40</v>
      </c>
      <c r="H443" t="s">
        <v>96</v>
      </c>
      <c r="I443" t="s">
        <v>50</v>
      </c>
      <c r="J443" t="s">
        <v>97</v>
      </c>
      <c r="K443" t="s">
        <v>75</v>
      </c>
      <c r="L443" t="s">
        <v>596</v>
      </c>
      <c r="M443">
        <v>0.43</v>
      </c>
      <c r="N443" t="s">
        <v>34</v>
      </c>
      <c r="O443" t="s">
        <v>61</v>
      </c>
      <c r="P443" t="s">
        <v>68</v>
      </c>
      <c r="Q443" t="s">
        <v>144</v>
      </c>
      <c r="R443">
        <v>98105</v>
      </c>
      <c r="S443" s="1">
        <v>42042</v>
      </c>
      <c r="T443" s="1">
        <v>42044</v>
      </c>
      <c r="U443">
        <v>-253.11</v>
      </c>
      <c r="V443">
        <v>79</v>
      </c>
      <c r="W443">
        <v>1154.1199999999999</v>
      </c>
      <c r="X443">
        <v>53410</v>
      </c>
      <c r="Y443">
        <f>cleaneddata[[#This Row],[Unit Price]]-cleaneddata[[#This Row],[Discount]]</f>
        <v>14.73</v>
      </c>
      <c r="Z443" t="str">
        <f>_xlfn.IFS(cleaneddata[[#This Row],[Region]]="Central","Chris",cleaneddata[[#This Row],[Region]]="East","Erin",cleaneddata[[#This Row],[Region]]="South","Sam",cleaneddata[[#This Row],[Region]]="West","William")</f>
        <v>William</v>
      </c>
    </row>
    <row r="444" spans="1:26" x14ac:dyDescent="0.25">
      <c r="A444">
        <v>2626</v>
      </c>
      <c r="B444" t="s">
        <v>1046</v>
      </c>
      <c r="C444" t="s">
        <v>39</v>
      </c>
      <c r="D444">
        <v>0.1</v>
      </c>
      <c r="E444">
        <v>41.94</v>
      </c>
      <c r="F444">
        <v>2.99</v>
      </c>
      <c r="G444" t="s">
        <v>40</v>
      </c>
      <c r="H444" t="s">
        <v>41</v>
      </c>
      <c r="I444" t="s">
        <v>50</v>
      </c>
      <c r="J444" t="s">
        <v>74</v>
      </c>
      <c r="K444" t="s">
        <v>75</v>
      </c>
      <c r="L444" t="s">
        <v>1047</v>
      </c>
      <c r="M444">
        <v>0.35</v>
      </c>
      <c r="N444" t="s">
        <v>34</v>
      </c>
      <c r="O444" t="s">
        <v>61</v>
      </c>
      <c r="P444" t="s">
        <v>92</v>
      </c>
      <c r="Q444" t="s">
        <v>773</v>
      </c>
      <c r="R444">
        <v>94025</v>
      </c>
      <c r="S444" s="1">
        <v>42042</v>
      </c>
      <c r="T444" s="1">
        <v>42043</v>
      </c>
      <c r="U444">
        <v>164.08199999999999</v>
      </c>
      <c r="V444">
        <v>6</v>
      </c>
      <c r="W444">
        <v>237.8</v>
      </c>
      <c r="X444">
        <v>90927</v>
      </c>
      <c r="Y444">
        <f>cleaneddata[[#This Row],[Unit Price]]-cleaneddata[[#This Row],[Discount]]</f>
        <v>41.839999999999996</v>
      </c>
      <c r="Z444" t="str">
        <f>_xlfn.IFS(cleaneddata[[#This Row],[Region]]="Central","Chris",cleaneddata[[#This Row],[Region]]="East","Erin",cleaneddata[[#This Row],[Region]]="South","Sam",cleaneddata[[#This Row],[Region]]="West","William")</f>
        <v>William</v>
      </c>
    </row>
    <row r="445" spans="1:26" x14ac:dyDescent="0.25">
      <c r="A445">
        <v>3351</v>
      </c>
      <c r="B445" t="s">
        <v>958</v>
      </c>
      <c r="C445" t="s">
        <v>39</v>
      </c>
      <c r="D445">
        <v>0.06</v>
      </c>
      <c r="E445">
        <v>6.7</v>
      </c>
      <c r="F445">
        <v>1.56</v>
      </c>
      <c r="G445" t="s">
        <v>89</v>
      </c>
      <c r="H445" t="s">
        <v>29</v>
      </c>
      <c r="I445" t="s">
        <v>50</v>
      </c>
      <c r="J445" t="s">
        <v>51</v>
      </c>
      <c r="K445" t="s">
        <v>52</v>
      </c>
      <c r="L445" t="s">
        <v>1048</v>
      </c>
      <c r="M445">
        <v>0.52</v>
      </c>
      <c r="N445" t="s">
        <v>34</v>
      </c>
      <c r="O445" t="s">
        <v>61</v>
      </c>
      <c r="P445" t="s">
        <v>68</v>
      </c>
      <c r="Q445" t="s">
        <v>959</v>
      </c>
      <c r="R445">
        <v>99301</v>
      </c>
      <c r="S445" s="1">
        <v>42042</v>
      </c>
      <c r="T445" s="1">
        <v>42044</v>
      </c>
      <c r="U445">
        <v>40.6556</v>
      </c>
      <c r="V445">
        <v>12</v>
      </c>
      <c r="W445">
        <v>79.39</v>
      </c>
      <c r="X445">
        <v>91298</v>
      </c>
      <c r="Y445">
        <f>cleaneddata[[#This Row],[Unit Price]]-cleaneddata[[#This Row],[Discount]]</f>
        <v>6.6400000000000006</v>
      </c>
      <c r="Z445" t="str">
        <f>_xlfn.IFS(cleaneddata[[#This Row],[Region]]="Central","Chris",cleaneddata[[#This Row],[Region]]="East","Erin",cleaneddata[[#This Row],[Region]]="South","Sam",cleaneddata[[#This Row],[Region]]="West","William")</f>
        <v>William</v>
      </c>
    </row>
    <row r="446" spans="1:26" x14ac:dyDescent="0.25">
      <c r="A446">
        <v>1121</v>
      </c>
      <c r="B446" t="s">
        <v>1049</v>
      </c>
      <c r="C446" t="s">
        <v>49</v>
      </c>
      <c r="D446">
        <v>0.04</v>
      </c>
      <c r="E446">
        <v>19.98</v>
      </c>
      <c r="F446">
        <v>8.68</v>
      </c>
      <c r="G446" t="s">
        <v>40</v>
      </c>
      <c r="H446" t="s">
        <v>41</v>
      </c>
      <c r="I446" t="s">
        <v>50</v>
      </c>
      <c r="J446" t="s">
        <v>90</v>
      </c>
      <c r="K446" t="s">
        <v>75</v>
      </c>
      <c r="L446" t="s">
        <v>698</v>
      </c>
      <c r="M446">
        <v>0.37</v>
      </c>
      <c r="N446" t="s">
        <v>34</v>
      </c>
      <c r="O446" t="s">
        <v>61</v>
      </c>
      <c r="P446" t="s">
        <v>92</v>
      </c>
      <c r="Q446" t="s">
        <v>1050</v>
      </c>
      <c r="R446">
        <v>92592</v>
      </c>
      <c r="S446" s="1">
        <v>42042</v>
      </c>
      <c r="T446" s="1">
        <v>42049</v>
      </c>
      <c r="U446">
        <v>108</v>
      </c>
      <c r="V446">
        <v>8</v>
      </c>
      <c r="W446">
        <v>168.04</v>
      </c>
      <c r="X446">
        <v>86767</v>
      </c>
      <c r="Y446">
        <f>cleaneddata[[#This Row],[Unit Price]]-cleaneddata[[#This Row],[Discount]]</f>
        <v>19.940000000000001</v>
      </c>
      <c r="Z446" t="str">
        <f>_xlfn.IFS(cleaneddata[[#This Row],[Region]]="Central","Chris",cleaneddata[[#This Row],[Region]]="East","Erin",cleaneddata[[#This Row],[Region]]="South","Sam",cleaneddata[[#This Row],[Region]]="West","William")</f>
        <v>William</v>
      </c>
    </row>
    <row r="447" spans="1:26" x14ac:dyDescent="0.25">
      <c r="A447">
        <v>1121</v>
      </c>
      <c r="B447" t="s">
        <v>1049</v>
      </c>
      <c r="C447" t="s">
        <v>49</v>
      </c>
      <c r="D447">
        <v>0.08</v>
      </c>
      <c r="E447">
        <v>125.99</v>
      </c>
      <c r="F447">
        <v>7.69</v>
      </c>
      <c r="G447" t="s">
        <v>40</v>
      </c>
      <c r="H447" t="s">
        <v>41</v>
      </c>
      <c r="I447" t="s">
        <v>42</v>
      </c>
      <c r="J447" t="s">
        <v>137</v>
      </c>
      <c r="K447" t="s">
        <v>75</v>
      </c>
      <c r="L447" t="s">
        <v>1051</v>
      </c>
      <c r="M447">
        <v>0.57999999999999996</v>
      </c>
      <c r="N447" t="s">
        <v>34</v>
      </c>
      <c r="O447" t="s">
        <v>61</v>
      </c>
      <c r="P447" t="s">
        <v>92</v>
      </c>
      <c r="Q447" t="s">
        <v>1050</v>
      </c>
      <c r="R447">
        <v>92592</v>
      </c>
      <c r="S447" s="1">
        <v>42042</v>
      </c>
      <c r="T447" s="1">
        <v>42044</v>
      </c>
      <c r="U447">
        <v>377.154</v>
      </c>
      <c r="V447">
        <v>7</v>
      </c>
      <c r="W447">
        <v>703.46</v>
      </c>
      <c r="X447">
        <v>86767</v>
      </c>
      <c r="Y447">
        <f>cleaneddata[[#This Row],[Unit Price]]-cleaneddata[[#This Row],[Discount]]</f>
        <v>125.91</v>
      </c>
      <c r="Z447" t="str">
        <f>_xlfn.IFS(cleaneddata[[#This Row],[Region]]="Central","Chris",cleaneddata[[#This Row],[Region]]="East","Erin",cleaneddata[[#This Row],[Region]]="South","Sam",cleaneddata[[#This Row],[Region]]="West","William")</f>
        <v>William</v>
      </c>
    </row>
    <row r="448" spans="1:26" x14ac:dyDescent="0.25">
      <c r="A448">
        <v>1723</v>
      </c>
      <c r="B448" t="s">
        <v>890</v>
      </c>
      <c r="C448" t="s">
        <v>118</v>
      </c>
      <c r="D448">
        <v>0.05</v>
      </c>
      <c r="E448">
        <v>6.68</v>
      </c>
      <c r="F448">
        <v>5.66</v>
      </c>
      <c r="G448" t="s">
        <v>40</v>
      </c>
      <c r="H448" t="s">
        <v>96</v>
      </c>
      <c r="I448" t="s">
        <v>50</v>
      </c>
      <c r="J448" t="s">
        <v>90</v>
      </c>
      <c r="K448" t="s">
        <v>75</v>
      </c>
      <c r="L448" t="s">
        <v>1052</v>
      </c>
      <c r="M448">
        <v>0.37</v>
      </c>
      <c r="N448" t="s">
        <v>34</v>
      </c>
      <c r="O448" t="s">
        <v>61</v>
      </c>
      <c r="P448" t="s">
        <v>92</v>
      </c>
      <c r="Q448" t="s">
        <v>892</v>
      </c>
      <c r="R448">
        <v>92037</v>
      </c>
      <c r="S448" s="1">
        <v>42042</v>
      </c>
      <c r="T448" s="1">
        <v>42044</v>
      </c>
      <c r="U448">
        <v>-66.48</v>
      </c>
      <c r="V448">
        <v>46</v>
      </c>
      <c r="W448">
        <v>320.93</v>
      </c>
      <c r="X448">
        <v>44002</v>
      </c>
      <c r="Y448">
        <f>cleaneddata[[#This Row],[Unit Price]]-cleaneddata[[#This Row],[Discount]]</f>
        <v>6.63</v>
      </c>
      <c r="Z448" t="str">
        <f>_xlfn.IFS(cleaneddata[[#This Row],[Region]]="Central","Chris",cleaneddata[[#This Row],[Region]]="East","Erin",cleaneddata[[#This Row],[Region]]="South","Sam",cleaneddata[[#This Row],[Region]]="West","William")</f>
        <v>William</v>
      </c>
    </row>
    <row r="449" spans="1:26" x14ac:dyDescent="0.25">
      <c r="A449">
        <v>1723</v>
      </c>
      <c r="B449" t="s">
        <v>890</v>
      </c>
      <c r="C449" t="s">
        <v>118</v>
      </c>
      <c r="D449">
        <v>0.03</v>
      </c>
      <c r="E449">
        <v>17.7</v>
      </c>
      <c r="F449">
        <v>9.4700000000000006</v>
      </c>
      <c r="G449" t="s">
        <v>40</v>
      </c>
      <c r="H449" t="s">
        <v>96</v>
      </c>
      <c r="I449" t="s">
        <v>50</v>
      </c>
      <c r="J449" t="s">
        <v>80</v>
      </c>
      <c r="K449" t="s">
        <v>75</v>
      </c>
      <c r="L449" t="s">
        <v>1053</v>
      </c>
      <c r="M449">
        <v>0.59</v>
      </c>
      <c r="N449" t="s">
        <v>34</v>
      </c>
      <c r="O449" t="s">
        <v>61</v>
      </c>
      <c r="P449" t="s">
        <v>92</v>
      </c>
      <c r="Q449" t="s">
        <v>892</v>
      </c>
      <c r="R449">
        <v>92037</v>
      </c>
      <c r="S449" s="1">
        <v>42042</v>
      </c>
      <c r="T449" s="1">
        <v>42042</v>
      </c>
      <c r="U449">
        <v>-52.33</v>
      </c>
      <c r="V449">
        <v>14</v>
      </c>
      <c r="W449">
        <v>261.85000000000002</v>
      </c>
      <c r="X449">
        <v>44002</v>
      </c>
      <c r="Y449">
        <f>cleaneddata[[#This Row],[Unit Price]]-cleaneddata[[#This Row],[Discount]]</f>
        <v>17.669999999999998</v>
      </c>
      <c r="Z449" t="str">
        <f>_xlfn.IFS(cleaneddata[[#This Row],[Region]]="Central","Chris",cleaneddata[[#This Row],[Region]]="East","Erin",cleaneddata[[#This Row],[Region]]="South","Sam",cleaneddata[[#This Row],[Region]]="West","William")</f>
        <v>William</v>
      </c>
    </row>
    <row r="450" spans="1:26" x14ac:dyDescent="0.25">
      <c r="A450">
        <v>2813</v>
      </c>
      <c r="B450" t="s">
        <v>1054</v>
      </c>
      <c r="C450" t="s">
        <v>118</v>
      </c>
      <c r="D450">
        <v>7.0000000000000007E-2</v>
      </c>
      <c r="E450">
        <v>30.56</v>
      </c>
      <c r="F450">
        <v>2.99</v>
      </c>
      <c r="G450" t="s">
        <v>40</v>
      </c>
      <c r="H450" t="s">
        <v>96</v>
      </c>
      <c r="I450" t="s">
        <v>50</v>
      </c>
      <c r="J450" t="s">
        <v>74</v>
      </c>
      <c r="K450" t="s">
        <v>75</v>
      </c>
      <c r="L450" t="s">
        <v>1055</v>
      </c>
      <c r="M450">
        <v>0.35</v>
      </c>
      <c r="N450" t="s">
        <v>34</v>
      </c>
      <c r="O450" t="s">
        <v>35</v>
      </c>
      <c r="P450" t="s">
        <v>402</v>
      </c>
      <c r="Q450" t="s">
        <v>1056</v>
      </c>
      <c r="R450">
        <v>37311</v>
      </c>
      <c r="S450" s="1">
        <v>42042</v>
      </c>
      <c r="T450" s="1">
        <v>42042</v>
      </c>
      <c r="U450">
        <v>-95.618600000000001</v>
      </c>
      <c r="V450">
        <v>12</v>
      </c>
      <c r="W450">
        <v>364.92</v>
      </c>
      <c r="X450">
        <v>88819</v>
      </c>
      <c r="Y450">
        <f>cleaneddata[[#This Row],[Unit Price]]-cleaneddata[[#This Row],[Discount]]</f>
        <v>30.49</v>
      </c>
      <c r="Z450" t="str">
        <f>_xlfn.IFS(cleaneddata[[#This Row],[Region]]="Central","Chris",cleaneddata[[#This Row],[Region]]="East","Erin",cleaneddata[[#This Row],[Region]]="South","Sam",cleaneddata[[#This Row],[Region]]="West","William")</f>
        <v>Sam</v>
      </c>
    </row>
    <row r="451" spans="1:26" x14ac:dyDescent="0.25">
      <c r="A451">
        <v>1026</v>
      </c>
      <c r="B451" t="s">
        <v>1057</v>
      </c>
      <c r="C451" t="s">
        <v>72</v>
      </c>
      <c r="D451">
        <v>0.08</v>
      </c>
      <c r="E451">
        <v>65.989999999999995</v>
      </c>
      <c r="F451">
        <v>5.92</v>
      </c>
      <c r="G451" t="s">
        <v>40</v>
      </c>
      <c r="H451" t="s">
        <v>29</v>
      </c>
      <c r="I451" t="s">
        <v>42</v>
      </c>
      <c r="J451" t="s">
        <v>137</v>
      </c>
      <c r="K451" t="s">
        <v>75</v>
      </c>
      <c r="L451" t="s">
        <v>1058</v>
      </c>
      <c r="M451">
        <v>0.57999999999999996</v>
      </c>
      <c r="N451" t="s">
        <v>34</v>
      </c>
      <c r="O451" t="s">
        <v>113</v>
      </c>
      <c r="P451" t="s">
        <v>114</v>
      </c>
      <c r="Q451" t="s">
        <v>1059</v>
      </c>
      <c r="R451">
        <v>11722</v>
      </c>
      <c r="S451" s="1">
        <v>42042</v>
      </c>
      <c r="T451" s="1">
        <v>42042</v>
      </c>
      <c r="U451">
        <v>624.40164000000004</v>
      </c>
      <c r="V451">
        <v>22</v>
      </c>
      <c r="W451">
        <v>1137.5999999999999</v>
      </c>
      <c r="X451">
        <v>89005</v>
      </c>
      <c r="Y451">
        <f>cleaneddata[[#This Row],[Unit Price]]-cleaneddata[[#This Row],[Discount]]</f>
        <v>65.91</v>
      </c>
      <c r="Z451" t="str">
        <f>_xlfn.IFS(cleaneddata[[#This Row],[Region]]="Central","Chris",cleaneddata[[#This Row],[Region]]="East","Erin",cleaneddata[[#This Row],[Region]]="South","Sam",cleaneddata[[#This Row],[Region]]="West","William")</f>
        <v>Erin</v>
      </c>
    </row>
    <row r="452" spans="1:26" x14ac:dyDescent="0.25">
      <c r="A452">
        <v>3403</v>
      </c>
      <c r="B452" t="s">
        <v>1060</v>
      </c>
      <c r="C452" t="s">
        <v>39</v>
      </c>
      <c r="D452">
        <v>0.1</v>
      </c>
      <c r="E452">
        <v>105.98</v>
      </c>
      <c r="F452">
        <v>13.99</v>
      </c>
      <c r="G452" t="s">
        <v>89</v>
      </c>
      <c r="H452" t="s">
        <v>41</v>
      </c>
      <c r="I452" t="s">
        <v>30</v>
      </c>
      <c r="J452" t="s">
        <v>128</v>
      </c>
      <c r="K452" t="s">
        <v>146</v>
      </c>
      <c r="L452" t="s">
        <v>1061</v>
      </c>
      <c r="M452">
        <v>0.65</v>
      </c>
      <c r="N452" t="s">
        <v>34</v>
      </c>
      <c r="O452" t="s">
        <v>61</v>
      </c>
      <c r="P452" t="s">
        <v>1062</v>
      </c>
      <c r="Q452" t="s">
        <v>1063</v>
      </c>
      <c r="R452">
        <v>82001</v>
      </c>
      <c r="S452" s="1">
        <v>42043</v>
      </c>
      <c r="T452" s="1">
        <v>42046</v>
      </c>
      <c r="U452">
        <v>349.48500000000001</v>
      </c>
      <c r="V452">
        <v>5</v>
      </c>
      <c r="W452">
        <v>506.5</v>
      </c>
      <c r="X452">
        <v>87530</v>
      </c>
      <c r="Y452">
        <f>cleaneddata[[#This Row],[Unit Price]]-cleaneddata[[#This Row],[Discount]]</f>
        <v>105.88000000000001</v>
      </c>
      <c r="Z452" t="str">
        <f>_xlfn.IFS(cleaneddata[[#This Row],[Region]]="Central","Chris",cleaneddata[[#This Row],[Region]]="East","Erin",cleaneddata[[#This Row],[Region]]="South","Sam",cleaneddata[[#This Row],[Region]]="West","William")</f>
        <v>William</v>
      </c>
    </row>
    <row r="453" spans="1:26" x14ac:dyDescent="0.25">
      <c r="A453">
        <v>471</v>
      </c>
      <c r="B453" t="s">
        <v>1064</v>
      </c>
      <c r="C453" t="s">
        <v>72</v>
      </c>
      <c r="D453">
        <v>7.0000000000000007E-2</v>
      </c>
      <c r="E453">
        <v>179.99</v>
      </c>
      <c r="F453">
        <v>19.989999999999998</v>
      </c>
      <c r="G453" t="s">
        <v>89</v>
      </c>
      <c r="H453" t="s">
        <v>41</v>
      </c>
      <c r="I453" t="s">
        <v>42</v>
      </c>
      <c r="J453" t="s">
        <v>43</v>
      </c>
      <c r="K453" t="s">
        <v>75</v>
      </c>
      <c r="L453" t="s">
        <v>717</v>
      </c>
      <c r="M453">
        <v>0.48</v>
      </c>
      <c r="N453" t="s">
        <v>34</v>
      </c>
      <c r="O453" t="s">
        <v>35</v>
      </c>
      <c r="P453" t="s">
        <v>77</v>
      </c>
      <c r="Q453" t="s">
        <v>363</v>
      </c>
      <c r="R453">
        <v>30318</v>
      </c>
      <c r="S453" s="1">
        <v>42043</v>
      </c>
      <c r="T453" s="1">
        <v>42043</v>
      </c>
      <c r="U453">
        <v>-568.53510000000006</v>
      </c>
      <c r="V453">
        <v>4</v>
      </c>
      <c r="W453">
        <v>718.03</v>
      </c>
      <c r="X453">
        <v>3138</v>
      </c>
      <c r="Y453">
        <f>cleaneddata[[#This Row],[Unit Price]]-cleaneddata[[#This Row],[Discount]]</f>
        <v>179.92000000000002</v>
      </c>
      <c r="Z453" t="str">
        <f>_xlfn.IFS(cleaneddata[[#This Row],[Region]]="Central","Chris",cleaneddata[[#This Row],[Region]]="East","Erin",cleaneddata[[#This Row],[Region]]="South","Sam",cleaneddata[[#This Row],[Region]]="West","William")</f>
        <v>Sam</v>
      </c>
    </row>
    <row r="454" spans="1:26" x14ac:dyDescent="0.25">
      <c r="A454">
        <v>472</v>
      </c>
      <c r="B454" t="s">
        <v>1065</v>
      </c>
      <c r="C454" t="s">
        <v>72</v>
      </c>
      <c r="D454">
        <v>7.0000000000000007E-2</v>
      </c>
      <c r="E454">
        <v>179.99</v>
      </c>
      <c r="F454">
        <v>19.989999999999998</v>
      </c>
      <c r="G454" t="s">
        <v>89</v>
      </c>
      <c r="H454" t="s">
        <v>41</v>
      </c>
      <c r="I454" t="s">
        <v>42</v>
      </c>
      <c r="J454" t="s">
        <v>43</v>
      </c>
      <c r="K454" t="s">
        <v>75</v>
      </c>
      <c r="L454" t="s">
        <v>717</v>
      </c>
      <c r="M454">
        <v>0.48</v>
      </c>
      <c r="N454" t="s">
        <v>34</v>
      </c>
      <c r="O454" t="s">
        <v>113</v>
      </c>
      <c r="P454" t="s">
        <v>420</v>
      </c>
      <c r="Q454" t="s">
        <v>1066</v>
      </c>
      <c r="R454">
        <v>21133</v>
      </c>
      <c r="S454" s="1">
        <v>42043</v>
      </c>
      <c r="T454" s="1">
        <v>42043</v>
      </c>
      <c r="U454">
        <v>-427.47</v>
      </c>
      <c r="V454">
        <v>1</v>
      </c>
      <c r="W454">
        <v>179.51</v>
      </c>
      <c r="X454">
        <v>88023</v>
      </c>
      <c r="Y454">
        <f>cleaneddata[[#This Row],[Unit Price]]-cleaneddata[[#This Row],[Discount]]</f>
        <v>179.92000000000002</v>
      </c>
      <c r="Z454" t="str">
        <f>_xlfn.IFS(cleaneddata[[#This Row],[Region]]="Central","Chris",cleaneddata[[#This Row],[Region]]="East","Erin",cleaneddata[[#This Row],[Region]]="South","Sam",cleaneddata[[#This Row],[Region]]="West","William")</f>
        <v>Erin</v>
      </c>
    </row>
    <row r="455" spans="1:26" x14ac:dyDescent="0.25">
      <c r="A455">
        <v>2151</v>
      </c>
      <c r="B455" t="s">
        <v>236</v>
      </c>
      <c r="C455" t="s">
        <v>39</v>
      </c>
      <c r="D455">
        <v>0.08</v>
      </c>
      <c r="E455">
        <v>5.74</v>
      </c>
      <c r="F455">
        <v>5.01</v>
      </c>
      <c r="G455" t="s">
        <v>40</v>
      </c>
      <c r="H455" t="s">
        <v>96</v>
      </c>
      <c r="I455" t="s">
        <v>50</v>
      </c>
      <c r="J455" t="s">
        <v>74</v>
      </c>
      <c r="K455" t="s">
        <v>75</v>
      </c>
      <c r="L455" t="s">
        <v>1067</v>
      </c>
      <c r="M455">
        <v>0.39</v>
      </c>
      <c r="N455" t="s">
        <v>34</v>
      </c>
      <c r="O455" t="s">
        <v>54</v>
      </c>
      <c r="P455" t="s">
        <v>215</v>
      </c>
      <c r="Q455" t="s">
        <v>238</v>
      </c>
      <c r="R455">
        <v>52001</v>
      </c>
      <c r="S455" s="1">
        <v>42044</v>
      </c>
      <c r="T455" s="1">
        <v>42046</v>
      </c>
      <c r="U455">
        <v>-6.9308199999999998</v>
      </c>
      <c r="V455">
        <v>1</v>
      </c>
      <c r="W455">
        <v>7.21</v>
      </c>
      <c r="X455">
        <v>90405</v>
      </c>
      <c r="Y455">
        <f>cleaneddata[[#This Row],[Unit Price]]-cleaneddata[[#This Row],[Discount]]</f>
        <v>5.66</v>
      </c>
      <c r="Z455" t="str">
        <f>_xlfn.IFS(cleaneddata[[#This Row],[Region]]="Central","Chris",cleaneddata[[#This Row],[Region]]="East","Erin",cleaneddata[[#This Row],[Region]]="South","Sam",cleaneddata[[#This Row],[Region]]="West","William")</f>
        <v>Chris</v>
      </c>
    </row>
    <row r="456" spans="1:26" x14ac:dyDescent="0.25">
      <c r="A456">
        <v>1671</v>
      </c>
      <c r="B456" t="s">
        <v>1068</v>
      </c>
      <c r="C456" t="s">
        <v>49</v>
      </c>
      <c r="D456">
        <v>0.1</v>
      </c>
      <c r="E456">
        <v>4.13</v>
      </c>
      <c r="F456">
        <v>0.99</v>
      </c>
      <c r="G456" t="s">
        <v>40</v>
      </c>
      <c r="H456" t="s">
        <v>29</v>
      </c>
      <c r="I456" t="s">
        <v>50</v>
      </c>
      <c r="J456" t="s">
        <v>154</v>
      </c>
      <c r="K456" t="s">
        <v>75</v>
      </c>
      <c r="L456" t="s">
        <v>328</v>
      </c>
      <c r="M456">
        <v>0.39</v>
      </c>
      <c r="N456" t="s">
        <v>34</v>
      </c>
      <c r="O456" t="s">
        <v>35</v>
      </c>
      <c r="P456" t="s">
        <v>244</v>
      </c>
      <c r="Q456" t="s">
        <v>1069</v>
      </c>
      <c r="R456">
        <v>22015</v>
      </c>
      <c r="S456" s="1">
        <v>42044</v>
      </c>
      <c r="T456" s="1">
        <v>42048</v>
      </c>
      <c r="U456">
        <v>-40.53</v>
      </c>
      <c r="V456">
        <v>13</v>
      </c>
      <c r="W456">
        <v>52.16</v>
      </c>
      <c r="X456">
        <v>86724</v>
      </c>
      <c r="Y456">
        <f>cleaneddata[[#This Row],[Unit Price]]-cleaneddata[[#This Row],[Discount]]</f>
        <v>4.03</v>
      </c>
      <c r="Z456" t="str">
        <f>_xlfn.IFS(cleaneddata[[#This Row],[Region]]="Central","Chris",cleaneddata[[#This Row],[Region]]="East","Erin",cleaneddata[[#This Row],[Region]]="South","Sam",cleaneddata[[#This Row],[Region]]="West","William")</f>
        <v>Sam</v>
      </c>
    </row>
    <row r="457" spans="1:26" x14ac:dyDescent="0.25">
      <c r="A457">
        <v>1574</v>
      </c>
      <c r="B457" t="s">
        <v>1070</v>
      </c>
      <c r="C457" t="s">
        <v>118</v>
      </c>
      <c r="D457">
        <v>7.0000000000000007E-2</v>
      </c>
      <c r="E457">
        <v>20.95</v>
      </c>
      <c r="F457">
        <v>5.99</v>
      </c>
      <c r="G457" t="s">
        <v>40</v>
      </c>
      <c r="H457" t="s">
        <v>41</v>
      </c>
      <c r="I457" t="s">
        <v>42</v>
      </c>
      <c r="J457" t="s">
        <v>43</v>
      </c>
      <c r="K457" t="s">
        <v>75</v>
      </c>
      <c r="L457" t="s">
        <v>255</v>
      </c>
      <c r="M457">
        <v>0.65</v>
      </c>
      <c r="N457" t="s">
        <v>34</v>
      </c>
      <c r="O457" t="s">
        <v>35</v>
      </c>
      <c r="P457" t="s">
        <v>99</v>
      </c>
      <c r="Q457" t="s">
        <v>1071</v>
      </c>
      <c r="R457">
        <v>28314</v>
      </c>
      <c r="S457" s="1">
        <v>42044</v>
      </c>
      <c r="T457" s="1">
        <v>42045</v>
      </c>
      <c r="U457">
        <v>27.234000000000002</v>
      </c>
      <c r="V457">
        <v>19</v>
      </c>
      <c r="W457">
        <v>391.4</v>
      </c>
      <c r="X457">
        <v>86966</v>
      </c>
      <c r="Y457">
        <f>cleaneddata[[#This Row],[Unit Price]]-cleaneddata[[#This Row],[Discount]]</f>
        <v>20.88</v>
      </c>
      <c r="Z457" t="str">
        <f>_xlfn.IFS(cleaneddata[[#This Row],[Region]]="Central","Chris",cleaneddata[[#This Row],[Region]]="East","Erin",cleaneddata[[#This Row],[Region]]="South","Sam",cleaneddata[[#This Row],[Region]]="West","William")</f>
        <v>Sam</v>
      </c>
    </row>
    <row r="458" spans="1:26" x14ac:dyDescent="0.25">
      <c r="A458">
        <v>2619</v>
      </c>
      <c r="B458" t="s">
        <v>1072</v>
      </c>
      <c r="C458" t="s">
        <v>72</v>
      </c>
      <c r="D458">
        <v>0.1</v>
      </c>
      <c r="E458">
        <v>30.98</v>
      </c>
      <c r="F458">
        <v>8.99</v>
      </c>
      <c r="G458" t="s">
        <v>40</v>
      </c>
      <c r="H458" t="s">
        <v>96</v>
      </c>
      <c r="I458" t="s">
        <v>50</v>
      </c>
      <c r="J458" t="s">
        <v>51</v>
      </c>
      <c r="K458" t="s">
        <v>44</v>
      </c>
      <c r="L458" t="s">
        <v>341</v>
      </c>
      <c r="M458">
        <v>0.57999999999999996</v>
      </c>
      <c r="N458" t="s">
        <v>34</v>
      </c>
      <c r="O458" t="s">
        <v>54</v>
      </c>
      <c r="P458" t="s">
        <v>1073</v>
      </c>
      <c r="Q458" t="s">
        <v>1074</v>
      </c>
      <c r="R458">
        <v>57103</v>
      </c>
      <c r="S458" s="1">
        <v>42044</v>
      </c>
      <c r="T458" s="1">
        <v>42046</v>
      </c>
      <c r="U458">
        <v>-20.222799999999999</v>
      </c>
      <c r="V458">
        <v>4</v>
      </c>
      <c r="W458">
        <v>119.37</v>
      </c>
      <c r="X458">
        <v>88015</v>
      </c>
      <c r="Y458">
        <f>cleaneddata[[#This Row],[Unit Price]]-cleaneddata[[#This Row],[Discount]]</f>
        <v>30.88</v>
      </c>
      <c r="Z458" t="str">
        <f>_xlfn.IFS(cleaneddata[[#This Row],[Region]]="Central","Chris",cleaneddata[[#This Row],[Region]]="East","Erin",cleaneddata[[#This Row],[Region]]="South","Sam",cleaneddata[[#This Row],[Region]]="West","William")</f>
        <v>Chris</v>
      </c>
    </row>
    <row r="459" spans="1:26" x14ac:dyDescent="0.25">
      <c r="A459">
        <v>491</v>
      </c>
      <c r="B459" t="s">
        <v>1075</v>
      </c>
      <c r="C459" t="s">
        <v>27</v>
      </c>
      <c r="D459">
        <v>0.01</v>
      </c>
      <c r="E459">
        <v>4.9800000000000004</v>
      </c>
      <c r="F459">
        <v>6.07</v>
      </c>
      <c r="G459" t="s">
        <v>40</v>
      </c>
      <c r="H459" t="s">
        <v>41</v>
      </c>
      <c r="I459" t="s">
        <v>50</v>
      </c>
      <c r="J459" t="s">
        <v>90</v>
      </c>
      <c r="K459" t="s">
        <v>75</v>
      </c>
      <c r="L459" t="s">
        <v>789</v>
      </c>
      <c r="M459">
        <v>0.36</v>
      </c>
      <c r="N459" t="s">
        <v>34</v>
      </c>
      <c r="O459" t="s">
        <v>113</v>
      </c>
      <c r="P459" t="s">
        <v>114</v>
      </c>
      <c r="Q459" t="s">
        <v>115</v>
      </c>
      <c r="R459">
        <v>10154</v>
      </c>
      <c r="S459" s="1">
        <v>42045</v>
      </c>
      <c r="T459" s="1">
        <v>42046</v>
      </c>
      <c r="U459">
        <v>-69.069999999999993</v>
      </c>
      <c r="V459">
        <v>41</v>
      </c>
      <c r="W459">
        <v>217</v>
      </c>
      <c r="X459">
        <v>10464</v>
      </c>
      <c r="Y459">
        <f>cleaneddata[[#This Row],[Unit Price]]-cleaneddata[[#This Row],[Discount]]</f>
        <v>4.9700000000000006</v>
      </c>
      <c r="Z459" t="str">
        <f>_xlfn.IFS(cleaneddata[[#This Row],[Region]]="Central","Chris",cleaneddata[[#This Row],[Region]]="East","Erin",cleaneddata[[#This Row],[Region]]="South","Sam",cleaneddata[[#This Row],[Region]]="West","William")</f>
        <v>Erin</v>
      </c>
    </row>
    <row r="460" spans="1:26" x14ac:dyDescent="0.25">
      <c r="A460">
        <v>494</v>
      </c>
      <c r="B460" t="s">
        <v>1076</v>
      </c>
      <c r="C460" t="s">
        <v>27</v>
      </c>
      <c r="D460">
        <v>0.01</v>
      </c>
      <c r="E460">
        <v>4.9800000000000004</v>
      </c>
      <c r="F460">
        <v>6.07</v>
      </c>
      <c r="G460" t="s">
        <v>40</v>
      </c>
      <c r="H460" t="s">
        <v>41</v>
      </c>
      <c r="I460" t="s">
        <v>50</v>
      </c>
      <c r="J460" t="s">
        <v>90</v>
      </c>
      <c r="K460" t="s">
        <v>75</v>
      </c>
      <c r="L460" t="s">
        <v>789</v>
      </c>
      <c r="M460">
        <v>0.36</v>
      </c>
      <c r="N460" t="s">
        <v>34</v>
      </c>
      <c r="O460" t="s">
        <v>61</v>
      </c>
      <c r="P460" t="s">
        <v>68</v>
      </c>
      <c r="Q460" t="s">
        <v>144</v>
      </c>
      <c r="R460">
        <v>98115</v>
      </c>
      <c r="S460" s="1">
        <v>42045</v>
      </c>
      <c r="T460" s="1">
        <v>42046</v>
      </c>
      <c r="U460">
        <v>-35.916400000000003</v>
      </c>
      <c r="V460">
        <v>10</v>
      </c>
      <c r="W460">
        <v>52.93</v>
      </c>
      <c r="X460">
        <v>88907</v>
      </c>
      <c r="Y460">
        <f>cleaneddata[[#This Row],[Unit Price]]-cleaneddata[[#This Row],[Discount]]</f>
        <v>4.9700000000000006</v>
      </c>
      <c r="Z460" t="str">
        <f>_xlfn.IFS(cleaneddata[[#This Row],[Region]]="Central","Chris",cleaneddata[[#This Row],[Region]]="East","Erin",cleaneddata[[#This Row],[Region]]="South","Sam",cleaneddata[[#This Row],[Region]]="West","William")</f>
        <v>William</v>
      </c>
    </row>
    <row r="461" spans="1:26" x14ac:dyDescent="0.25">
      <c r="A461">
        <v>1267</v>
      </c>
      <c r="B461" t="s">
        <v>1077</v>
      </c>
      <c r="C461" t="s">
        <v>27</v>
      </c>
      <c r="D461">
        <v>0.01</v>
      </c>
      <c r="E461">
        <v>13.99</v>
      </c>
      <c r="F461">
        <v>7.51</v>
      </c>
      <c r="G461" t="s">
        <v>40</v>
      </c>
      <c r="H461" t="s">
        <v>96</v>
      </c>
      <c r="I461" t="s">
        <v>42</v>
      </c>
      <c r="J461" t="s">
        <v>58</v>
      </c>
      <c r="K461" t="s">
        <v>146</v>
      </c>
      <c r="L461" t="s">
        <v>1078</v>
      </c>
      <c r="M461">
        <v>0.39</v>
      </c>
      <c r="N461" t="s">
        <v>34</v>
      </c>
      <c r="O461" t="s">
        <v>35</v>
      </c>
      <c r="P461" t="s">
        <v>125</v>
      </c>
      <c r="Q461" t="s">
        <v>1079</v>
      </c>
      <c r="R461">
        <v>33433</v>
      </c>
      <c r="S461" s="1">
        <v>42045</v>
      </c>
      <c r="T461" s="1">
        <v>42046</v>
      </c>
      <c r="U461">
        <v>533.74199999999996</v>
      </c>
      <c r="V461">
        <v>2</v>
      </c>
      <c r="W461">
        <v>29.85</v>
      </c>
      <c r="X461">
        <v>89514</v>
      </c>
      <c r="Y461">
        <f>cleaneddata[[#This Row],[Unit Price]]-cleaneddata[[#This Row],[Discount]]</f>
        <v>13.98</v>
      </c>
      <c r="Z461" t="str">
        <f>_xlfn.IFS(cleaneddata[[#This Row],[Region]]="Central","Chris",cleaneddata[[#This Row],[Region]]="East","Erin",cleaneddata[[#This Row],[Region]]="South","Sam",cleaneddata[[#This Row],[Region]]="West","William")</f>
        <v>Sam</v>
      </c>
    </row>
    <row r="462" spans="1:26" x14ac:dyDescent="0.25">
      <c r="A462">
        <v>1361</v>
      </c>
      <c r="B462" t="s">
        <v>781</v>
      </c>
      <c r="C462" t="s">
        <v>27</v>
      </c>
      <c r="D462">
        <v>0.01</v>
      </c>
      <c r="E462">
        <v>6.48</v>
      </c>
      <c r="F462">
        <v>6.22</v>
      </c>
      <c r="G462" t="s">
        <v>89</v>
      </c>
      <c r="H462" t="s">
        <v>41</v>
      </c>
      <c r="I462" t="s">
        <v>50</v>
      </c>
      <c r="J462" t="s">
        <v>90</v>
      </c>
      <c r="K462" t="s">
        <v>75</v>
      </c>
      <c r="L462" t="s">
        <v>1080</v>
      </c>
      <c r="M462">
        <v>0.37</v>
      </c>
      <c r="N462" t="s">
        <v>34</v>
      </c>
      <c r="O462" t="s">
        <v>54</v>
      </c>
      <c r="P462" t="s">
        <v>291</v>
      </c>
      <c r="Q462" t="s">
        <v>782</v>
      </c>
      <c r="R462">
        <v>48101</v>
      </c>
      <c r="S462" s="1">
        <v>42045</v>
      </c>
      <c r="T462" s="1">
        <v>42046</v>
      </c>
      <c r="U462">
        <v>-15.6312</v>
      </c>
      <c r="V462">
        <v>9</v>
      </c>
      <c r="W462">
        <v>69.459999999999994</v>
      </c>
      <c r="X462">
        <v>89596</v>
      </c>
      <c r="Y462">
        <f>cleaneddata[[#This Row],[Unit Price]]-cleaneddata[[#This Row],[Discount]]</f>
        <v>6.4700000000000006</v>
      </c>
      <c r="Z462" t="str">
        <f>_xlfn.IFS(cleaneddata[[#This Row],[Region]]="Central","Chris",cleaneddata[[#This Row],[Region]]="East","Erin",cleaneddata[[#This Row],[Region]]="South","Sam",cleaneddata[[#This Row],[Region]]="West","William")</f>
        <v>Chris</v>
      </c>
    </row>
    <row r="463" spans="1:26" x14ac:dyDescent="0.25">
      <c r="A463">
        <v>1361</v>
      </c>
      <c r="B463" t="s">
        <v>781</v>
      </c>
      <c r="C463" t="s">
        <v>27</v>
      </c>
      <c r="D463">
        <v>0.03</v>
      </c>
      <c r="E463">
        <v>85.99</v>
      </c>
      <c r="F463">
        <v>3.3</v>
      </c>
      <c r="G463" t="s">
        <v>40</v>
      </c>
      <c r="H463" t="s">
        <v>41</v>
      </c>
      <c r="I463" t="s">
        <v>42</v>
      </c>
      <c r="J463" t="s">
        <v>137</v>
      </c>
      <c r="K463" t="s">
        <v>44</v>
      </c>
      <c r="L463" t="s">
        <v>516</v>
      </c>
      <c r="M463">
        <v>0.37</v>
      </c>
      <c r="N463" t="s">
        <v>34</v>
      </c>
      <c r="O463" t="s">
        <v>54</v>
      </c>
      <c r="P463" t="s">
        <v>291</v>
      </c>
      <c r="Q463" t="s">
        <v>782</v>
      </c>
      <c r="R463">
        <v>48101</v>
      </c>
      <c r="S463" s="1">
        <v>42045</v>
      </c>
      <c r="T463" s="1">
        <v>42047</v>
      </c>
      <c r="U463">
        <v>790.54679999999996</v>
      </c>
      <c r="V463">
        <v>16</v>
      </c>
      <c r="W463">
        <v>1145.72</v>
      </c>
      <c r="X463">
        <v>89596</v>
      </c>
      <c r="Y463">
        <f>cleaneddata[[#This Row],[Unit Price]]-cleaneddata[[#This Row],[Discount]]</f>
        <v>85.96</v>
      </c>
      <c r="Z463" t="str">
        <f>_xlfn.IFS(cleaneddata[[#This Row],[Region]]="Central","Chris",cleaneddata[[#This Row],[Region]]="East","Erin",cleaneddata[[#This Row],[Region]]="South","Sam",cleaneddata[[#This Row],[Region]]="West","William")</f>
        <v>Chris</v>
      </c>
    </row>
    <row r="464" spans="1:26" x14ac:dyDescent="0.25">
      <c r="A464">
        <v>2204</v>
      </c>
      <c r="B464" t="s">
        <v>964</v>
      </c>
      <c r="C464" t="s">
        <v>27</v>
      </c>
      <c r="D464">
        <v>0.04</v>
      </c>
      <c r="E464">
        <v>296.18</v>
      </c>
      <c r="F464">
        <v>154.12</v>
      </c>
      <c r="G464" t="s">
        <v>28</v>
      </c>
      <c r="H464" t="s">
        <v>41</v>
      </c>
      <c r="I464" t="s">
        <v>30</v>
      </c>
      <c r="J464" t="s">
        <v>31</v>
      </c>
      <c r="K464" t="s">
        <v>32</v>
      </c>
      <c r="L464" t="s">
        <v>1081</v>
      </c>
      <c r="M464">
        <v>0.76</v>
      </c>
      <c r="N464" t="s">
        <v>34</v>
      </c>
      <c r="O464" t="s">
        <v>54</v>
      </c>
      <c r="P464" t="s">
        <v>86</v>
      </c>
      <c r="Q464" t="s">
        <v>965</v>
      </c>
      <c r="R464">
        <v>55337</v>
      </c>
      <c r="S464" s="1">
        <v>42045</v>
      </c>
      <c r="T464" s="1">
        <v>42046</v>
      </c>
      <c r="U464">
        <v>-87.998040000000003</v>
      </c>
      <c r="V464">
        <v>20</v>
      </c>
      <c r="W464">
        <v>5768.12</v>
      </c>
      <c r="X464">
        <v>86053</v>
      </c>
      <c r="Y464">
        <f>cleaneddata[[#This Row],[Unit Price]]-cleaneddata[[#This Row],[Discount]]</f>
        <v>296.14</v>
      </c>
      <c r="Z464" t="str">
        <f>_xlfn.IFS(cleaneddata[[#This Row],[Region]]="Central","Chris",cleaneddata[[#This Row],[Region]]="East","Erin",cleaneddata[[#This Row],[Region]]="South","Sam",cleaneddata[[#This Row],[Region]]="West","William")</f>
        <v>Chris</v>
      </c>
    </row>
    <row r="465" spans="1:26" x14ac:dyDescent="0.25">
      <c r="A465">
        <v>1526</v>
      </c>
      <c r="B465" t="s">
        <v>1082</v>
      </c>
      <c r="C465" t="s">
        <v>39</v>
      </c>
      <c r="D465">
        <v>0.04</v>
      </c>
      <c r="E465">
        <v>11.34</v>
      </c>
      <c r="F465">
        <v>5.01</v>
      </c>
      <c r="G465" t="s">
        <v>40</v>
      </c>
      <c r="H465" t="s">
        <v>73</v>
      </c>
      <c r="I465" t="s">
        <v>50</v>
      </c>
      <c r="J465" t="s">
        <v>90</v>
      </c>
      <c r="K465" t="s">
        <v>75</v>
      </c>
      <c r="L465" t="s">
        <v>417</v>
      </c>
      <c r="M465">
        <v>0.36</v>
      </c>
      <c r="N465" t="s">
        <v>34</v>
      </c>
      <c r="O465" t="s">
        <v>35</v>
      </c>
      <c r="P465" t="s">
        <v>166</v>
      </c>
      <c r="Q465" t="s">
        <v>1083</v>
      </c>
      <c r="R465">
        <v>35211</v>
      </c>
      <c r="S465" s="1">
        <v>42045</v>
      </c>
      <c r="T465" s="1">
        <v>42046</v>
      </c>
      <c r="U465">
        <v>-189.22399999999999</v>
      </c>
      <c r="V465">
        <v>10</v>
      </c>
      <c r="W465">
        <v>115.53</v>
      </c>
      <c r="X465">
        <v>86812</v>
      </c>
      <c r="Y465">
        <f>cleaneddata[[#This Row],[Unit Price]]-cleaneddata[[#This Row],[Discount]]</f>
        <v>11.3</v>
      </c>
      <c r="Z465" t="str">
        <f>_xlfn.IFS(cleaneddata[[#This Row],[Region]]="Central","Chris",cleaneddata[[#This Row],[Region]]="East","Erin",cleaneddata[[#This Row],[Region]]="South","Sam",cleaneddata[[#This Row],[Region]]="West","William")</f>
        <v>Sam</v>
      </c>
    </row>
    <row r="466" spans="1:26" x14ac:dyDescent="0.25">
      <c r="A466">
        <v>1338</v>
      </c>
      <c r="B466" t="s">
        <v>1084</v>
      </c>
      <c r="C466" t="s">
        <v>49</v>
      </c>
      <c r="D466">
        <v>0.02</v>
      </c>
      <c r="E466">
        <v>55.99</v>
      </c>
      <c r="F466">
        <v>3.3</v>
      </c>
      <c r="G466" t="s">
        <v>40</v>
      </c>
      <c r="H466" t="s">
        <v>73</v>
      </c>
      <c r="I466" t="s">
        <v>42</v>
      </c>
      <c r="J466" t="s">
        <v>137</v>
      </c>
      <c r="K466" t="s">
        <v>44</v>
      </c>
      <c r="L466" t="s">
        <v>1085</v>
      </c>
      <c r="M466">
        <v>0.59</v>
      </c>
      <c r="N466" t="s">
        <v>34</v>
      </c>
      <c r="O466" t="s">
        <v>54</v>
      </c>
      <c r="P466" t="s">
        <v>105</v>
      </c>
      <c r="Q466" t="s">
        <v>535</v>
      </c>
      <c r="R466">
        <v>60623</v>
      </c>
      <c r="S466" s="1">
        <v>42045</v>
      </c>
      <c r="T466" s="1">
        <v>42045</v>
      </c>
      <c r="U466">
        <v>525.20039999999995</v>
      </c>
      <c r="V466">
        <v>16</v>
      </c>
      <c r="W466">
        <v>761.16</v>
      </c>
      <c r="X466">
        <v>91244</v>
      </c>
      <c r="Y466">
        <f>cleaneddata[[#This Row],[Unit Price]]-cleaneddata[[#This Row],[Discount]]</f>
        <v>55.97</v>
      </c>
      <c r="Z466" t="str">
        <f>_xlfn.IFS(cleaneddata[[#This Row],[Region]]="Central","Chris",cleaneddata[[#This Row],[Region]]="East","Erin",cleaneddata[[#This Row],[Region]]="South","Sam",cleaneddata[[#This Row],[Region]]="West","William")</f>
        <v>Chris</v>
      </c>
    </row>
    <row r="467" spans="1:26" x14ac:dyDescent="0.25">
      <c r="A467">
        <v>1340</v>
      </c>
      <c r="B467" t="s">
        <v>1086</v>
      </c>
      <c r="C467" t="s">
        <v>49</v>
      </c>
      <c r="D467">
        <v>0</v>
      </c>
      <c r="E467">
        <v>22.38</v>
      </c>
      <c r="F467">
        <v>15.1</v>
      </c>
      <c r="G467" t="s">
        <v>89</v>
      </c>
      <c r="H467" t="s">
        <v>73</v>
      </c>
      <c r="I467" t="s">
        <v>50</v>
      </c>
      <c r="J467" t="s">
        <v>74</v>
      </c>
      <c r="K467" t="s">
        <v>75</v>
      </c>
      <c r="L467" t="s">
        <v>1087</v>
      </c>
      <c r="M467">
        <v>0.38</v>
      </c>
      <c r="N467" t="s">
        <v>34</v>
      </c>
      <c r="O467" t="s">
        <v>113</v>
      </c>
      <c r="P467" t="s">
        <v>114</v>
      </c>
      <c r="Q467" t="s">
        <v>115</v>
      </c>
      <c r="R467">
        <v>10170</v>
      </c>
      <c r="S467" s="1">
        <v>42045</v>
      </c>
      <c r="T467" s="1">
        <v>42052</v>
      </c>
      <c r="U467">
        <v>-52.646999999999998</v>
      </c>
      <c r="V467">
        <v>29</v>
      </c>
      <c r="W467">
        <v>682.68</v>
      </c>
      <c r="X467">
        <v>21636</v>
      </c>
      <c r="Y467">
        <f>cleaneddata[[#This Row],[Unit Price]]-cleaneddata[[#This Row],[Discount]]</f>
        <v>22.38</v>
      </c>
      <c r="Z467" t="str">
        <f>_xlfn.IFS(cleaneddata[[#This Row],[Region]]="Central","Chris",cleaneddata[[#This Row],[Region]]="East","Erin",cleaneddata[[#This Row],[Region]]="South","Sam",cleaneddata[[#This Row],[Region]]="West","William")</f>
        <v>Erin</v>
      </c>
    </row>
    <row r="468" spans="1:26" x14ac:dyDescent="0.25">
      <c r="A468">
        <v>1340</v>
      </c>
      <c r="B468" t="s">
        <v>1086</v>
      </c>
      <c r="C468" t="s">
        <v>49</v>
      </c>
      <c r="D468">
        <v>7.0000000000000007E-2</v>
      </c>
      <c r="E468">
        <v>5.98</v>
      </c>
      <c r="F468">
        <v>4.6900000000000004</v>
      </c>
      <c r="G468" t="s">
        <v>40</v>
      </c>
      <c r="H468" t="s">
        <v>73</v>
      </c>
      <c r="I468" t="s">
        <v>50</v>
      </c>
      <c r="J468" t="s">
        <v>80</v>
      </c>
      <c r="K468" t="s">
        <v>75</v>
      </c>
      <c r="L468" t="s">
        <v>231</v>
      </c>
      <c r="M468">
        <v>0.68</v>
      </c>
      <c r="N468" t="s">
        <v>34</v>
      </c>
      <c r="O468" t="s">
        <v>113</v>
      </c>
      <c r="P468" t="s">
        <v>114</v>
      </c>
      <c r="Q468" t="s">
        <v>115</v>
      </c>
      <c r="R468">
        <v>10170</v>
      </c>
      <c r="S468" s="1">
        <v>42045</v>
      </c>
      <c r="T468" s="1">
        <v>42050</v>
      </c>
      <c r="U468">
        <v>-24.44</v>
      </c>
      <c r="V468">
        <v>11</v>
      </c>
      <c r="W468">
        <v>73.44</v>
      </c>
      <c r="X468">
        <v>21636</v>
      </c>
      <c r="Y468">
        <f>cleaneddata[[#This Row],[Unit Price]]-cleaneddata[[#This Row],[Discount]]</f>
        <v>5.91</v>
      </c>
      <c r="Z468" t="str">
        <f>_xlfn.IFS(cleaneddata[[#This Row],[Region]]="Central","Chris",cleaneddata[[#This Row],[Region]]="East","Erin",cleaneddata[[#This Row],[Region]]="South","Sam",cleaneddata[[#This Row],[Region]]="West","William")</f>
        <v>Erin</v>
      </c>
    </row>
    <row r="469" spans="1:26" x14ac:dyDescent="0.25">
      <c r="A469">
        <v>1340</v>
      </c>
      <c r="B469" t="s">
        <v>1086</v>
      </c>
      <c r="C469" t="s">
        <v>49</v>
      </c>
      <c r="D469">
        <v>0.02</v>
      </c>
      <c r="E469">
        <v>55.99</v>
      </c>
      <c r="F469">
        <v>3.3</v>
      </c>
      <c r="G469" t="s">
        <v>40</v>
      </c>
      <c r="H469" t="s">
        <v>73</v>
      </c>
      <c r="I469" t="s">
        <v>42</v>
      </c>
      <c r="J469" t="s">
        <v>137</v>
      </c>
      <c r="K469" t="s">
        <v>44</v>
      </c>
      <c r="L469" t="s">
        <v>1085</v>
      </c>
      <c r="M469">
        <v>0.59</v>
      </c>
      <c r="N469" t="s">
        <v>34</v>
      </c>
      <c r="O469" t="s">
        <v>113</v>
      </c>
      <c r="P469" t="s">
        <v>114</v>
      </c>
      <c r="Q469" t="s">
        <v>115</v>
      </c>
      <c r="R469">
        <v>10170</v>
      </c>
      <c r="S469" s="1">
        <v>42045</v>
      </c>
      <c r="T469" s="1">
        <v>42045</v>
      </c>
      <c r="U469">
        <v>366.50700000000001</v>
      </c>
      <c r="V469">
        <v>63</v>
      </c>
      <c r="W469">
        <v>2997.07</v>
      </c>
      <c r="X469">
        <v>21636</v>
      </c>
      <c r="Y469">
        <f>cleaneddata[[#This Row],[Unit Price]]-cleaneddata[[#This Row],[Discount]]</f>
        <v>55.97</v>
      </c>
      <c r="Z469" t="str">
        <f>_xlfn.IFS(cleaneddata[[#This Row],[Region]]="Central","Chris",cleaneddata[[#This Row],[Region]]="East","Erin",cleaneddata[[#This Row],[Region]]="South","Sam",cleaneddata[[#This Row],[Region]]="West","William")</f>
        <v>Erin</v>
      </c>
    </row>
    <row r="470" spans="1:26" x14ac:dyDescent="0.25">
      <c r="A470">
        <v>1341</v>
      </c>
      <c r="B470" t="s">
        <v>1088</v>
      </c>
      <c r="C470" t="s">
        <v>49</v>
      </c>
      <c r="D470">
        <v>7.0000000000000007E-2</v>
      </c>
      <c r="E470">
        <v>5.98</v>
      </c>
      <c r="F470">
        <v>4.6900000000000004</v>
      </c>
      <c r="G470" t="s">
        <v>40</v>
      </c>
      <c r="H470" t="s">
        <v>73</v>
      </c>
      <c r="I470" t="s">
        <v>50</v>
      </c>
      <c r="J470" t="s">
        <v>80</v>
      </c>
      <c r="K470" t="s">
        <v>75</v>
      </c>
      <c r="L470" t="s">
        <v>231</v>
      </c>
      <c r="M470">
        <v>0.68</v>
      </c>
      <c r="N470" t="s">
        <v>34</v>
      </c>
      <c r="O470" t="s">
        <v>113</v>
      </c>
      <c r="P470" t="s">
        <v>322</v>
      </c>
      <c r="Q470" t="s">
        <v>1089</v>
      </c>
      <c r="R470">
        <v>17201</v>
      </c>
      <c r="S470" s="1">
        <v>42045</v>
      </c>
      <c r="T470" s="1">
        <v>42050</v>
      </c>
      <c r="U470">
        <v>-12.7088</v>
      </c>
      <c r="V470">
        <v>3</v>
      </c>
      <c r="W470">
        <v>20.03</v>
      </c>
      <c r="X470">
        <v>91244</v>
      </c>
      <c r="Y470">
        <f>cleaneddata[[#This Row],[Unit Price]]-cleaneddata[[#This Row],[Discount]]</f>
        <v>5.91</v>
      </c>
      <c r="Z470" t="str">
        <f>_xlfn.IFS(cleaneddata[[#This Row],[Region]]="Central","Chris",cleaneddata[[#This Row],[Region]]="East","Erin",cleaneddata[[#This Row],[Region]]="South","Sam",cleaneddata[[#This Row],[Region]]="West","William")</f>
        <v>Erin</v>
      </c>
    </row>
    <row r="471" spans="1:26" x14ac:dyDescent="0.25">
      <c r="A471">
        <v>3004</v>
      </c>
      <c r="B471" t="s">
        <v>1090</v>
      </c>
      <c r="C471" t="s">
        <v>49</v>
      </c>
      <c r="D471">
        <v>0.08</v>
      </c>
      <c r="E471">
        <v>6.48</v>
      </c>
      <c r="F471">
        <v>6.81</v>
      </c>
      <c r="G471" t="s">
        <v>40</v>
      </c>
      <c r="H471" t="s">
        <v>96</v>
      </c>
      <c r="I471" t="s">
        <v>50</v>
      </c>
      <c r="J471" t="s">
        <v>90</v>
      </c>
      <c r="K471" t="s">
        <v>75</v>
      </c>
      <c r="L471" t="s">
        <v>1091</v>
      </c>
      <c r="M471">
        <v>0.36</v>
      </c>
      <c r="N471" t="s">
        <v>34</v>
      </c>
      <c r="O471" t="s">
        <v>61</v>
      </c>
      <c r="P471" t="s">
        <v>92</v>
      </c>
      <c r="Q471" t="s">
        <v>102</v>
      </c>
      <c r="R471">
        <v>90049</v>
      </c>
      <c r="S471" s="1">
        <v>42045</v>
      </c>
      <c r="T471" s="1">
        <v>42050</v>
      </c>
      <c r="U471">
        <v>-94.59</v>
      </c>
      <c r="V471">
        <v>58</v>
      </c>
      <c r="W471">
        <v>382.33</v>
      </c>
      <c r="X471">
        <v>54949</v>
      </c>
      <c r="Y471">
        <f>cleaneddata[[#This Row],[Unit Price]]-cleaneddata[[#This Row],[Discount]]</f>
        <v>6.4</v>
      </c>
      <c r="Z471" t="str">
        <f>_xlfn.IFS(cleaneddata[[#This Row],[Region]]="Central","Chris",cleaneddata[[#This Row],[Region]]="East","Erin",cleaneddata[[#This Row],[Region]]="South","Sam",cleaneddata[[#This Row],[Region]]="West","William")</f>
        <v>William</v>
      </c>
    </row>
    <row r="472" spans="1:26" x14ac:dyDescent="0.25">
      <c r="A472">
        <v>3004</v>
      </c>
      <c r="B472" t="s">
        <v>1090</v>
      </c>
      <c r="C472" t="s">
        <v>49</v>
      </c>
      <c r="D472">
        <v>0.09</v>
      </c>
      <c r="E472">
        <v>20.98</v>
      </c>
      <c r="F472">
        <v>53.03</v>
      </c>
      <c r="G472" t="s">
        <v>28</v>
      </c>
      <c r="H472" t="s">
        <v>96</v>
      </c>
      <c r="I472" t="s">
        <v>50</v>
      </c>
      <c r="J472" t="s">
        <v>80</v>
      </c>
      <c r="K472" t="s">
        <v>59</v>
      </c>
      <c r="L472" t="s">
        <v>1092</v>
      </c>
      <c r="M472">
        <v>0.78</v>
      </c>
      <c r="N472" t="s">
        <v>34</v>
      </c>
      <c r="O472" t="s">
        <v>61</v>
      </c>
      <c r="P472" t="s">
        <v>92</v>
      </c>
      <c r="Q472" t="s">
        <v>102</v>
      </c>
      <c r="R472">
        <v>90049</v>
      </c>
      <c r="S472" s="1">
        <v>42045</v>
      </c>
      <c r="T472" s="1">
        <v>42052</v>
      </c>
      <c r="U472">
        <v>-293.74</v>
      </c>
      <c r="V472">
        <v>13</v>
      </c>
      <c r="W472">
        <v>356.61</v>
      </c>
      <c r="X472">
        <v>54949</v>
      </c>
      <c r="Y472">
        <f>cleaneddata[[#This Row],[Unit Price]]-cleaneddata[[#This Row],[Discount]]</f>
        <v>20.89</v>
      </c>
      <c r="Z472" t="str">
        <f>_xlfn.IFS(cleaneddata[[#This Row],[Region]]="Central","Chris",cleaneddata[[#This Row],[Region]]="East","Erin",cleaneddata[[#This Row],[Region]]="South","Sam",cleaneddata[[#This Row],[Region]]="West","William")</f>
        <v>William</v>
      </c>
    </row>
    <row r="473" spans="1:26" x14ac:dyDescent="0.25">
      <c r="A473">
        <v>3006</v>
      </c>
      <c r="B473" t="s">
        <v>1093</v>
      </c>
      <c r="C473" t="s">
        <v>49</v>
      </c>
      <c r="D473">
        <v>0.08</v>
      </c>
      <c r="E473">
        <v>6.48</v>
      </c>
      <c r="F473">
        <v>6.81</v>
      </c>
      <c r="G473" t="s">
        <v>40</v>
      </c>
      <c r="H473" t="s">
        <v>96</v>
      </c>
      <c r="I473" t="s">
        <v>50</v>
      </c>
      <c r="J473" t="s">
        <v>90</v>
      </c>
      <c r="K473" t="s">
        <v>75</v>
      </c>
      <c r="L473" t="s">
        <v>1091</v>
      </c>
      <c r="M473">
        <v>0.36</v>
      </c>
      <c r="N473" t="s">
        <v>34</v>
      </c>
      <c r="O473" t="s">
        <v>61</v>
      </c>
      <c r="P473" t="s">
        <v>492</v>
      </c>
      <c r="Q473" t="s">
        <v>1094</v>
      </c>
      <c r="R473">
        <v>83402</v>
      </c>
      <c r="S473" s="1">
        <v>42045</v>
      </c>
      <c r="T473" s="1">
        <v>42050</v>
      </c>
      <c r="U473">
        <v>-49.186799999999998</v>
      </c>
      <c r="V473">
        <v>14</v>
      </c>
      <c r="W473">
        <v>92.29</v>
      </c>
      <c r="X473">
        <v>91388</v>
      </c>
      <c r="Y473">
        <f>cleaneddata[[#This Row],[Unit Price]]-cleaneddata[[#This Row],[Discount]]</f>
        <v>6.4</v>
      </c>
      <c r="Z473" t="str">
        <f>_xlfn.IFS(cleaneddata[[#This Row],[Region]]="Central","Chris",cleaneddata[[#This Row],[Region]]="East","Erin",cleaneddata[[#This Row],[Region]]="South","Sam",cleaneddata[[#This Row],[Region]]="West","William")</f>
        <v>William</v>
      </c>
    </row>
    <row r="474" spans="1:26" x14ac:dyDescent="0.25">
      <c r="A474">
        <v>3006</v>
      </c>
      <c r="B474" t="s">
        <v>1093</v>
      </c>
      <c r="C474" t="s">
        <v>49</v>
      </c>
      <c r="D474">
        <v>0.09</v>
      </c>
      <c r="E474">
        <v>20.98</v>
      </c>
      <c r="F474">
        <v>53.03</v>
      </c>
      <c r="G474" t="s">
        <v>28</v>
      </c>
      <c r="H474" t="s">
        <v>96</v>
      </c>
      <c r="I474" t="s">
        <v>50</v>
      </c>
      <c r="J474" t="s">
        <v>80</v>
      </c>
      <c r="K474" t="s">
        <v>59</v>
      </c>
      <c r="L474" t="s">
        <v>1092</v>
      </c>
      <c r="M474">
        <v>0.78</v>
      </c>
      <c r="N474" t="s">
        <v>34</v>
      </c>
      <c r="O474" t="s">
        <v>61</v>
      </c>
      <c r="P474" t="s">
        <v>492</v>
      </c>
      <c r="Q474" t="s">
        <v>1094</v>
      </c>
      <c r="R474">
        <v>83402</v>
      </c>
      <c r="S474" s="1">
        <v>42045</v>
      </c>
      <c r="T474" s="1">
        <v>42052</v>
      </c>
      <c r="U474">
        <v>-152.7448</v>
      </c>
      <c r="V474">
        <v>3</v>
      </c>
      <c r="W474">
        <v>82.29</v>
      </c>
      <c r="X474">
        <v>91388</v>
      </c>
      <c r="Y474">
        <f>cleaneddata[[#This Row],[Unit Price]]-cleaneddata[[#This Row],[Discount]]</f>
        <v>20.89</v>
      </c>
      <c r="Z474" t="str">
        <f>_xlfn.IFS(cleaneddata[[#This Row],[Region]]="Central","Chris",cleaneddata[[#This Row],[Region]]="East","Erin",cleaneddata[[#This Row],[Region]]="South","Sam",cleaneddata[[#This Row],[Region]]="West","William")</f>
        <v>William</v>
      </c>
    </row>
    <row r="475" spans="1:26" x14ac:dyDescent="0.25">
      <c r="A475">
        <v>1132</v>
      </c>
      <c r="B475" t="s">
        <v>1095</v>
      </c>
      <c r="C475" t="s">
        <v>118</v>
      </c>
      <c r="D475">
        <v>0.06</v>
      </c>
      <c r="E475">
        <v>6.37</v>
      </c>
      <c r="F475">
        <v>5.19</v>
      </c>
      <c r="G475" t="s">
        <v>40</v>
      </c>
      <c r="H475" t="s">
        <v>96</v>
      </c>
      <c r="I475" t="s">
        <v>50</v>
      </c>
      <c r="J475" t="s">
        <v>74</v>
      </c>
      <c r="K475" t="s">
        <v>75</v>
      </c>
      <c r="L475" t="s">
        <v>909</v>
      </c>
      <c r="M475">
        <v>0.38</v>
      </c>
      <c r="N475" t="s">
        <v>34</v>
      </c>
      <c r="O475" t="s">
        <v>54</v>
      </c>
      <c r="P475" t="s">
        <v>189</v>
      </c>
      <c r="Q475" t="s">
        <v>1096</v>
      </c>
      <c r="R475">
        <v>76039</v>
      </c>
      <c r="S475" s="1">
        <v>42045</v>
      </c>
      <c r="T475" s="1">
        <v>42046</v>
      </c>
      <c r="U475">
        <v>-48.219499999999996</v>
      </c>
      <c r="V475">
        <v>6</v>
      </c>
      <c r="W475">
        <v>37.700000000000003</v>
      </c>
      <c r="X475">
        <v>88101</v>
      </c>
      <c r="Y475">
        <f>cleaneddata[[#This Row],[Unit Price]]-cleaneddata[[#This Row],[Discount]]</f>
        <v>6.3100000000000005</v>
      </c>
      <c r="Z475" t="str">
        <f>_xlfn.IFS(cleaneddata[[#This Row],[Region]]="Central","Chris",cleaneddata[[#This Row],[Region]]="East","Erin",cleaneddata[[#This Row],[Region]]="South","Sam",cleaneddata[[#This Row],[Region]]="West","William")</f>
        <v>Chris</v>
      </c>
    </row>
    <row r="476" spans="1:26" x14ac:dyDescent="0.25">
      <c r="A476">
        <v>2145</v>
      </c>
      <c r="B476" t="s">
        <v>1097</v>
      </c>
      <c r="C476" t="s">
        <v>118</v>
      </c>
      <c r="D476">
        <v>0</v>
      </c>
      <c r="E476">
        <v>20.28</v>
      </c>
      <c r="F476">
        <v>14.39</v>
      </c>
      <c r="G476" t="s">
        <v>40</v>
      </c>
      <c r="H476" t="s">
        <v>96</v>
      </c>
      <c r="I476" t="s">
        <v>30</v>
      </c>
      <c r="J476" t="s">
        <v>128</v>
      </c>
      <c r="K476" t="s">
        <v>75</v>
      </c>
      <c r="L476" t="s">
        <v>712</v>
      </c>
      <c r="M476">
        <v>0.47</v>
      </c>
      <c r="N476" t="s">
        <v>34</v>
      </c>
      <c r="O476" t="s">
        <v>35</v>
      </c>
      <c r="P476" t="s">
        <v>125</v>
      </c>
      <c r="Q476" t="s">
        <v>1098</v>
      </c>
      <c r="R476">
        <v>33311</v>
      </c>
      <c r="S476" s="1">
        <v>42045</v>
      </c>
      <c r="T476" s="1">
        <v>42047</v>
      </c>
      <c r="U476">
        <v>15.678000000000001</v>
      </c>
      <c r="V476">
        <v>11</v>
      </c>
      <c r="W476">
        <v>237.83</v>
      </c>
      <c r="X476">
        <v>87072</v>
      </c>
      <c r="Y476">
        <f>cleaneddata[[#This Row],[Unit Price]]-cleaneddata[[#This Row],[Discount]]</f>
        <v>20.28</v>
      </c>
      <c r="Z476" t="str">
        <f>_xlfn.IFS(cleaneddata[[#This Row],[Region]]="Central","Chris",cleaneddata[[#This Row],[Region]]="East","Erin",cleaneddata[[#This Row],[Region]]="South","Sam",cleaneddata[[#This Row],[Region]]="West","William")</f>
        <v>Sam</v>
      </c>
    </row>
    <row r="477" spans="1:26" x14ac:dyDescent="0.25">
      <c r="A477">
        <v>1633</v>
      </c>
      <c r="B477" t="s">
        <v>1099</v>
      </c>
      <c r="C477" t="s">
        <v>72</v>
      </c>
      <c r="D477">
        <v>0.03</v>
      </c>
      <c r="E477">
        <v>5.98</v>
      </c>
      <c r="F477">
        <v>3.85</v>
      </c>
      <c r="G477" t="s">
        <v>40</v>
      </c>
      <c r="H477" t="s">
        <v>73</v>
      </c>
      <c r="I477" t="s">
        <v>42</v>
      </c>
      <c r="J477" t="s">
        <v>43</v>
      </c>
      <c r="K477" t="s">
        <v>44</v>
      </c>
      <c r="L477" t="s">
        <v>1100</v>
      </c>
      <c r="M477">
        <v>0.68</v>
      </c>
      <c r="N477" t="s">
        <v>34</v>
      </c>
      <c r="O477" t="s">
        <v>35</v>
      </c>
      <c r="P477" t="s">
        <v>36</v>
      </c>
      <c r="Q477" t="s">
        <v>1101</v>
      </c>
      <c r="R477">
        <v>38637</v>
      </c>
      <c r="S477" s="1">
        <v>42045</v>
      </c>
      <c r="T477" s="1">
        <v>42047</v>
      </c>
      <c r="U477">
        <v>-76.106800000000007</v>
      </c>
      <c r="V477">
        <v>6</v>
      </c>
      <c r="W477">
        <v>38.54</v>
      </c>
      <c r="X477">
        <v>90531</v>
      </c>
      <c r="Y477">
        <f>cleaneddata[[#This Row],[Unit Price]]-cleaneddata[[#This Row],[Discount]]</f>
        <v>5.95</v>
      </c>
      <c r="Z477" t="str">
        <f>_xlfn.IFS(cleaneddata[[#This Row],[Region]]="Central","Chris",cleaneddata[[#This Row],[Region]]="East","Erin",cleaneddata[[#This Row],[Region]]="South","Sam",cleaneddata[[#This Row],[Region]]="West","William")</f>
        <v>Sam</v>
      </c>
    </row>
    <row r="478" spans="1:26" x14ac:dyDescent="0.25">
      <c r="A478">
        <v>2302</v>
      </c>
      <c r="B478" t="s">
        <v>153</v>
      </c>
      <c r="C478" t="s">
        <v>27</v>
      </c>
      <c r="D478">
        <v>7.0000000000000007E-2</v>
      </c>
      <c r="E478">
        <v>270.98</v>
      </c>
      <c r="F478">
        <v>50</v>
      </c>
      <c r="G478" t="s">
        <v>28</v>
      </c>
      <c r="H478" t="s">
        <v>96</v>
      </c>
      <c r="I478" t="s">
        <v>30</v>
      </c>
      <c r="J478" t="s">
        <v>111</v>
      </c>
      <c r="K478" t="s">
        <v>59</v>
      </c>
      <c r="L478" t="s">
        <v>1102</v>
      </c>
      <c r="M478">
        <v>0.77</v>
      </c>
      <c r="N478" t="s">
        <v>34</v>
      </c>
      <c r="O478" t="s">
        <v>35</v>
      </c>
      <c r="P478" t="s">
        <v>125</v>
      </c>
      <c r="Q478" t="s">
        <v>156</v>
      </c>
      <c r="R478">
        <v>32404</v>
      </c>
      <c r="S478" s="1">
        <v>42046</v>
      </c>
      <c r="T478" s="1">
        <v>42048</v>
      </c>
      <c r="U478">
        <v>27.725999999999999</v>
      </c>
      <c r="V478">
        <v>9</v>
      </c>
      <c r="W478">
        <v>2439.37</v>
      </c>
      <c r="X478">
        <v>87695</v>
      </c>
      <c r="Y478">
        <f>cleaneddata[[#This Row],[Unit Price]]-cleaneddata[[#This Row],[Discount]]</f>
        <v>270.91000000000003</v>
      </c>
      <c r="Z478" t="str">
        <f>_xlfn.IFS(cleaneddata[[#This Row],[Region]]="Central","Chris",cleaneddata[[#This Row],[Region]]="East","Erin",cleaneddata[[#This Row],[Region]]="South","Sam",cleaneddata[[#This Row],[Region]]="West","William")</f>
        <v>Sam</v>
      </c>
    </row>
    <row r="479" spans="1:26" x14ac:dyDescent="0.25">
      <c r="A479">
        <v>2303</v>
      </c>
      <c r="B479" t="s">
        <v>158</v>
      </c>
      <c r="C479" t="s">
        <v>27</v>
      </c>
      <c r="D479">
        <v>7.0000000000000007E-2</v>
      </c>
      <c r="E479">
        <v>270.98</v>
      </c>
      <c r="F479">
        <v>50</v>
      </c>
      <c r="G479" t="s">
        <v>28</v>
      </c>
      <c r="H479" t="s">
        <v>96</v>
      </c>
      <c r="I479" t="s">
        <v>30</v>
      </c>
      <c r="J479" t="s">
        <v>111</v>
      </c>
      <c r="K479" t="s">
        <v>59</v>
      </c>
      <c r="L479" t="s">
        <v>1102</v>
      </c>
      <c r="M479">
        <v>0.77</v>
      </c>
      <c r="N479" t="s">
        <v>34</v>
      </c>
      <c r="O479" t="s">
        <v>113</v>
      </c>
      <c r="P479" t="s">
        <v>114</v>
      </c>
      <c r="Q479" t="s">
        <v>115</v>
      </c>
      <c r="R479">
        <v>10011</v>
      </c>
      <c r="S479" s="1">
        <v>42046</v>
      </c>
      <c r="T479" s="1">
        <v>42048</v>
      </c>
      <c r="U479">
        <v>-96.05</v>
      </c>
      <c r="V479">
        <v>36</v>
      </c>
      <c r="W479">
        <v>9757.48</v>
      </c>
      <c r="X479">
        <v>47493</v>
      </c>
      <c r="Y479">
        <f>cleaneddata[[#This Row],[Unit Price]]-cleaneddata[[#This Row],[Discount]]</f>
        <v>270.91000000000003</v>
      </c>
      <c r="Z479" t="str">
        <f>_xlfn.IFS(cleaneddata[[#This Row],[Region]]="Central","Chris",cleaneddata[[#This Row],[Region]]="East","Erin",cleaneddata[[#This Row],[Region]]="South","Sam",cleaneddata[[#This Row],[Region]]="West","William")</f>
        <v>Erin</v>
      </c>
    </row>
    <row r="480" spans="1:26" x14ac:dyDescent="0.25">
      <c r="A480">
        <v>1354</v>
      </c>
      <c r="B480" t="s">
        <v>1103</v>
      </c>
      <c r="C480" t="s">
        <v>39</v>
      </c>
      <c r="D480">
        <v>0.1</v>
      </c>
      <c r="E480">
        <v>4.13</v>
      </c>
      <c r="F480">
        <v>0.99</v>
      </c>
      <c r="G480" t="s">
        <v>40</v>
      </c>
      <c r="H480" t="s">
        <v>41</v>
      </c>
      <c r="I480" t="s">
        <v>50</v>
      </c>
      <c r="J480" t="s">
        <v>154</v>
      </c>
      <c r="K480" t="s">
        <v>75</v>
      </c>
      <c r="L480" t="s">
        <v>328</v>
      </c>
      <c r="M480">
        <v>0.39</v>
      </c>
      <c r="N480" t="s">
        <v>34</v>
      </c>
      <c r="O480" t="s">
        <v>54</v>
      </c>
      <c r="P480" t="s">
        <v>189</v>
      </c>
      <c r="Q480" t="s">
        <v>1104</v>
      </c>
      <c r="R480">
        <v>76086</v>
      </c>
      <c r="S480" s="1">
        <v>42046</v>
      </c>
      <c r="T480" s="1">
        <v>42046</v>
      </c>
      <c r="U480">
        <v>-1.0711999999999999</v>
      </c>
      <c r="V480">
        <v>2</v>
      </c>
      <c r="W480">
        <v>8.3000000000000007</v>
      </c>
      <c r="X480">
        <v>91209</v>
      </c>
      <c r="Y480">
        <f>cleaneddata[[#This Row],[Unit Price]]-cleaneddata[[#This Row],[Discount]]</f>
        <v>4.03</v>
      </c>
      <c r="Z480" t="str">
        <f>_xlfn.IFS(cleaneddata[[#This Row],[Region]]="Central","Chris",cleaneddata[[#This Row],[Region]]="East","Erin",cleaneddata[[#This Row],[Region]]="South","Sam",cleaneddata[[#This Row],[Region]]="West","William")</f>
        <v>Chris</v>
      </c>
    </row>
    <row r="481" spans="1:26" x14ac:dyDescent="0.25">
      <c r="A481">
        <v>1354</v>
      </c>
      <c r="B481" t="s">
        <v>1103</v>
      </c>
      <c r="C481" t="s">
        <v>39</v>
      </c>
      <c r="D481">
        <v>0.04</v>
      </c>
      <c r="E481">
        <v>4.9800000000000004</v>
      </c>
      <c r="F481">
        <v>0.49</v>
      </c>
      <c r="G481" t="s">
        <v>40</v>
      </c>
      <c r="H481" t="s">
        <v>41</v>
      </c>
      <c r="I481" t="s">
        <v>50</v>
      </c>
      <c r="J481" t="s">
        <v>154</v>
      </c>
      <c r="K481" t="s">
        <v>75</v>
      </c>
      <c r="L481" t="s">
        <v>1105</v>
      </c>
      <c r="M481">
        <v>0.39</v>
      </c>
      <c r="N481" t="s">
        <v>34</v>
      </c>
      <c r="O481" t="s">
        <v>54</v>
      </c>
      <c r="P481" t="s">
        <v>189</v>
      </c>
      <c r="Q481" t="s">
        <v>1104</v>
      </c>
      <c r="R481">
        <v>76086</v>
      </c>
      <c r="S481" s="1">
        <v>42046</v>
      </c>
      <c r="T481" s="1">
        <v>42048</v>
      </c>
      <c r="U481">
        <v>4.4104000000000001</v>
      </c>
      <c r="V481">
        <v>2</v>
      </c>
      <c r="W481">
        <v>10.039999999999999</v>
      </c>
      <c r="X481">
        <v>91209</v>
      </c>
      <c r="Y481">
        <f>cleaneddata[[#This Row],[Unit Price]]-cleaneddata[[#This Row],[Discount]]</f>
        <v>4.9400000000000004</v>
      </c>
      <c r="Z481" t="str">
        <f>_xlfn.IFS(cleaneddata[[#This Row],[Region]]="Central","Chris",cleaneddata[[#This Row],[Region]]="East","Erin",cleaneddata[[#This Row],[Region]]="South","Sam",cleaneddata[[#This Row],[Region]]="West","William")</f>
        <v>Chris</v>
      </c>
    </row>
    <row r="482" spans="1:26" x14ac:dyDescent="0.25">
      <c r="A482">
        <v>2072</v>
      </c>
      <c r="B482" t="s">
        <v>922</v>
      </c>
      <c r="C482" t="s">
        <v>39</v>
      </c>
      <c r="D482">
        <v>0.09</v>
      </c>
      <c r="E482">
        <v>260.98</v>
      </c>
      <c r="F482">
        <v>41.91</v>
      </c>
      <c r="G482" t="s">
        <v>28</v>
      </c>
      <c r="H482" t="s">
        <v>96</v>
      </c>
      <c r="I482" t="s">
        <v>30</v>
      </c>
      <c r="J482" t="s">
        <v>119</v>
      </c>
      <c r="K482" t="s">
        <v>32</v>
      </c>
      <c r="L482" t="s">
        <v>437</v>
      </c>
      <c r="M482">
        <v>0.59</v>
      </c>
      <c r="N482" t="s">
        <v>34</v>
      </c>
      <c r="O482" t="s">
        <v>54</v>
      </c>
      <c r="P482" t="s">
        <v>291</v>
      </c>
      <c r="Q482" t="s">
        <v>924</v>
      </c>
      <c r="R482">
        <v>48505</v>
      </c>
      <c r="S482" s="1">
        <v>42046</v>
      </c>
      <c r="T482" s="1">
        <v>42048</v>
      </c>
      <c r="U482">
        <v>1307.2692</v>
      </c>
      <c r="V482">
        <v>14</v>
      </c>
      <c r="W482">
        <v>3377.06</v>
      </c>
      <c r="X482">
        <v>88556</v>
      </c>
      <c r="Y482">
        <f>cleaneddata[[#This Row],[Unit Price]]-cleaneddata[[#This Row],[Discount]]</f>
        <v>260.89000000000004</v>
      </c>
      <c r="Z482" t="str">
        <f>_xlfn.IFS(cleaneddata[[#This Row],[Region]]="Central","Chris",cleaneddata[[#This Row],[Region]]="East","Erin",cleaneddata[[#This Row],[Region]]="South","Sam",cleaneddata[[#This Row],[Region]]="West","William")</f>
        <v>Chris</v>
      </c>
    </row>
    <row r="483" spans="1:26" x14ac:dyDescent="0.25">
      <c r="A483">
        <v>2072</v>
      </c>
      <c r="B483" t="s">
        <v>922</v>
      </c>
      <c r="C483" t="s">
        <v>39</v>
      </c>
      <c r="D483">
        <v>0.01</v>
      </c>
      <c r="E483">
        <v>10.52</v>
      </c>
      <c r="F483">
        <v>7.94</v>
      </c>
      <c r="G483" t="s">
        <v>40</v>
      </c>
      <c r="H483" t="s">
        <v>96</v>
      </c>
      <c r="I483" t="s">
        <v>30</v>
      </c>
      <c r="J483" t="s">
        <v>128</v>
      </c>
      <c r="K483" t="s">
        <v>44</v>
      </c>
      <c r="L483" t="s">
        <v>1106</v>
      </c>
      <c r="M483">
        <v>0.52</v>
      </c>
      <c r="N483" t="s">
        <v>34</v>
      </c>
      <c r="O483" t="s">
        <v>54</v>
      </c>
      <c r="P483" t="s">
        <v>291</v>
      </c>
      <c r="Q483" t="s">
        <v>924</v>
      </c>
      <c r="R483">
        <v>48505</v>
      </c>
      <c r="S483" s="1">
        <v>42046</v>
      </c>
      <c r="T483" s="1">
        <v>42048</v>
      </c>
      <c r="U483">
        <v>-15.8184</v>
      </c>
      <c r="V483">
        <v>11</v>
      </c>
      <c r="W483">
        <v>123.93</v>
      </c>
      <c r="X483">
        <v>88556</v>
      </c>
      <c r="Y483">
        <f>cleaneddata[[#This Row],[Unit Price]]-cleaneddata[[#This Row],[Discount]]</f>
        <v>10.51</v>
      </c>
      <c r="Z483" t="str">
        <f>_xlfn.IFS(cleaneddata[[#This Row],[Region]]="Central","Chris",cleaneddata[[#This Row],[Region]]="East","Erin",cleaneddata[[#This Row],[Region]]="South","Sam",cleaneddata[[#This Row],[Region]]="West","William")</f>
        <v>Chris</v>
      </c>
    </row>
    <row r="484" spans="1:26" x14ac:dyDescent="0.25">
      <c r="A484">
        <v>2072</v>
      </c>
      <c r="B484" t="s">
        <v>922</v>
      </c>
      <c r="C484" t="s">
        <v>39</v>
      </c>
      <c r="D484">
        <v>0.02</v>
      </c>
      <c r="E484">
        <v>5.98</v>
      </c>
      <c r="F484">
        <v>7.5</v>
      </c>
      <c r="G484" t="s">
        <v>89</v>
      </c>
      <c r="H484" t="s">
        <v>96</v>
      </c>
      <c r="I484" t="s">
        <v>50</v>
      </c>
      <c r="J484" t="s">
        <v>90</v>
      </c>
      <c r="K484" t="s">
        <v>75</v>
      </c>
      <c r="L484" t="s">
        <v>1107</v>
      </c>
      <c r="M484">
        <v>0.4</v>
      </c>
      <c r="N484" t="s">
        <v>34</v>
      </c>
      <c r="O484" t="s">
        <v>54</v>
      </c>
      <c r="P484" t="s">
        <v>291</v>
      </c>
      <c r="Q484" t="s">
        <v>924</v>
      </c>
      <c r="R484">
        <v>48505</v>
      </c>
      <c r="S484" s="1">
        <v>42046</v>
      </c>
      <c r="T484" s="1">
        <v>42048</v>
      </c>
      <c r="U484">
        <v>-55.8324</v>
      </c>
      <c r="V484">
        <v>14</v>
      </c>
      <c r="W484">
        <v>93.96</v>
      </c>
      <c r="X484">
        <v>88556</v>
      </c>
      <c r="Y484">
        <f>cleaneddata[[#This Row],[Unit Price]]-cleaneddata[[#This Row],[Discount]]</f>
        <v>5.9600000000000009</v>
      </c>
      <c r="Z484" t="str">
        <f>_xlfn.IFS(cleaneddata[[#This Row],[Region]]="Central","Chris",cleaneddata[[#This Row],[Region]]="East","Erin",cleaneddata[[#This Row],[Region]]="South","Sam",cleaneddata[[#This Row],[Region]]="West","William")</f>
        <v>Chris</v>
      </c>
    </row>
    <row r="485" spans="1:26" x14ac:dyDescent="0.25">
      <c r="A485">
        <v>2489</v>
      </c>
      <c r="B485" t="s">
        <v>453</v>
      </c>
      <c r="C485" t="s">
        <v>39</v>
      </c>
      <c r="D485">
        <v>0.01</v>
      </c>
      <c r="E485">
        <v>2036.48</v>
      </c>
      <c r="F485">
        <v>14.7</v>
      </c>
      <c r="G485" t="s">
        <v>28</v>
      </c>
      <c r="H485" t="s">
        <v>41</v>
      </c>
      <c r="I485" t="s">
        <v>42</v>
      </c>
      <c r="J485" t="s">
        <v>58</v>
      </c>
      <c r="K485" t="s">
        <v>59</v>
      </c>
      <c r="L485" t="s">
        <v>60</v>
      </c>
      <c r="M485">
        <v>0.55000000000000004</v>
      </c>
      <c r="N485" t="s">
        <v>34</v>
      </c>
      <c r="O485" t="s">
        <v>61</v>
      </c>
      <c r="P485" t="s">
        <v>92</v>
      </c>
      <c r="Q485" t="s">
        <v>455</v>
      </c>
      <c r="R485">
        <v>94521</v>
      </c>
      <c r="S485" s="1">
        <v>42046</v>
      </c>
      <c r="T485" s="1">
        <v>42048</v>
      </c>
      <c r="U485">
        <v>-1596.7457999999999</v>
      </c>
      <c r="V485">
        <v>2</v>
      </c>
      <c r="W485">
        <v>3786.84</v>
      </c>
      <c r="X485">
        <v>86883</v>
      </c>
      <c r="Y485">
        <f>cleaneddata[[#This Row],[Unit Price]]-cleaneddata[[#This Row],[Discount]]</f>
        <v>2036.47</v>
      </c>
      <c r="Z485" t="str">
        <f>_xlfn.IFS(cleaneddata[[#This Row],[Region]]="Central","Chris",cleaneddata[[#This Row],[Region]]="East","Erin",cleaneddata[[#This Row],[Region]]="South","Sam",cleaneddata[[#This Row],[Region]]="West","William")</f>
        <v>William</v>
      </c>
    </row>
    <row r="486" spans="1:26" x14ac:dyDescent="0.25">
      <c r="A486">
        <v>2778</v>
      </c>
      <c r="B486" t="s">
        <v>1108</v>
      </c>
      <c r="C486" t="s">
        <v>39</v>
      </c>
      <c r="D486">
        <v>0.05</v>
      </c>
      <c r="E486">
        <v>205.99</v>
      </c>
      <c r="F486">
        <v>8.99</v>
      </c>
      <c r="G486" t="s">
        <v>89</v>
      </c>
      <c r="H486" t="s">
        <v>41</v>
      </c>
      <c r="I486" t="s">
        <v>42</v>
      </c>
      <c r="J486" t="s">
        <v>137</v>
      </c>
      <c r="K486" t="s">
        <v>75</v>
      </c>
      <c r="L486" t="s">
        <v>1109</v>
      </c>
      <c r="M486">
        <v>0.57999999999999996</v>
      </c>
      <c r="N486" t="s">
        <v>34</v>
      </c>
      <c r="O486" t="s">
        <v>35</v>
      </c>
      <c r="P486" t="s">
        <v>99</v>
      </c>
      <c r="Q486" t="s">
        <v>1110</v>
      </c>
      <c r="R486">
        <v>28403</v>
      </c>
      <c r="S486" s="1">
        <v>42046</v>
      </c>
      <c r="T486" s="1">
        <v>42047</v>
      </c>
      <c r="U486">
        <v>111.05249999999999</v>
      </c>
      <c r="V486">
        <v>12</v>
      </c>
      <c r="W486">
        <v>2118.9899999999998</v>
      </c>
      <c r="X486">
        <v>87160</v>
      </c>
      <c r="Y486">
        <f>cleaneddata[[#This Row],[Unit Price]]-cleaneddata[[#This Row],[Discount]]</f>
        <v>205.94</v>
      </c>
      <c r="Z486" t="str">
        <f>_xlfn.IFS(cleaneddata[[#This Row],[Region]]="Central","Chris",cleaneddata[[#This Row],[Region]]="East","Erin",cleaneddata[[#This Row],[Region]]="South","Sam",cleaneddata[[#This Row],[Region]]="West","William")</f>
        <v>Sam</v>
      </c>
    </row>
    <row r="487" spans="1:26" x14ac:dyDescent="0.25">
      <c r="A487">
        <v>2778</v>
      </c>
      <c r="B487" t="s">
        <v>1108</v>
      </c>
      <c r="C487" t="s">
        <v>39</v>
      </c>
      <c r="D487">
        <v>0.08</v>
      </c>
      <c r="E487">
        <v>205.99</v>
      </c>
      <c r="F487">
        <v>8.99</v>
      </c>
      <c r="G487" t="s">
        <v>40</v>
      </c>
      <c r="H487" t="s">
        <v>41</v>
      </c>
      <c r="I487" t="s">
        <v>42</v>
      </c>
      <c r="J487" t="s">
        <v>137</v>
      </c>
      <c r="K487" t="s">
        <v>75</v>
      </c>
      <c r="L487" t="s">
        <v>665</v>
      </c>
      <c r="M487">
        <v>0.56000000000000005</v>
      </c>
      <c r="N487" t="s">
        <v>34</v>
      </c>
      <c r="O487" t="s">
        <v>35</v>
      </c>
      <c r="P487" t="s">
        <v>99</v>
      </c>
      <c r="Q487" t="s">
        <v>1110</v>
      </c>
      <c r="R487">
        <v>28403</v>
      </c>
      <c r="S487" s="1">
        <v>42046</v>
      </c>
      <c r="T487" s="1">
        <v>42047</v>
      </c>
      <c r="U487">
        <v>-1963.752</v>
      </c>
      <c r="V487">
        <v>5</v>
      </c>
      <c r="W487">
        <v>837.64</v>
      </c>
      <c r="X487">
        <v>87160</v>
      </c>
      <c r="Y487">
        <f>cleaneddata[[#This Row],[Unit Price]]-cleaneddata[[#This Row],[Discount]]</f>
        <v>205.91</v>
      </c>
      <c r="Z487" t="str">
        <f>_xlfn.IFS(cleaneddata[[#This Row],[Region]]="Central","Chris",cleaneddata[[#This Row],[Region]]="East","Erin",cleaneddata[[#This Row],[Region]]="South","Sam",cleaneddata[[#This Row],[Region]]="West","William")</f>
        <v>Sam</v>
      </c>
    </row>
    <row r="488" spans="1:26" x14ac:dyDescent="0.25">
      <c r="A488">
        <v>1815</v>
      </c>
      <c r="B488" t="s">
        <v>1111</v>
      </c>
      <c r="C488" t="s">
        <v>118</v>
      </c>
      <c r="D488">
        <v>0.06</v>
      </c>
      <c r="E488">
        <v>90.97</v>
      </c>
      <c r="F488">
        <v>14</v>
      </c>
      <c r="G488" t="s">
        <v>28</v>
      </c>
      <c r="H488" t="s">
        <v>73</v>
      </c>
      <c r="I488" t="s">
        <v>42</v>
      </c>
      <c r="J488" t="s">
        <v>58</v>
      </c>
      <c r="K488" t="s">
        <v>59</v>
      </c>
      <c r="L488" t="s">
        <v>1112</v>
      </c>
      <c r="M488">
        <v>0.36</v>
      </c>
      <c r="N488" t="s">
        <v>34</v>
      </c>
      <c r="O488" t="s">
        <v>35</v>
      </c>
      <c r="P488" t="s">
        <v>36</v>
      </c>
      <c r="Q488" t="s">
        <v>1113</v>
      </c>
      <c r="R488">
        <v>39208</v>
      </c>
      <c r="S488" s="1">
        <v>42046</v>
      </c>
      <c r="T488" s="1">
        <v>42047</v>
      </c>
      <c r="U488">
        <v>47.334000000000003</v>
      </c>
      <c r="V488">
        <v>14</v>
      </c>
      <c r="W488">
        <v>1263.3499999999999</v>
      </c>
      <c r="X488">
        <v>90525</v>
      </c>
      <c r="Y488">
        <f>cleaneddata[[#This Row],[Unit Price]]-cleaneddata[[#This Row],[Discount]]</f>
        <v>90.91</v>
      </c>
      <c r="Z488" t="str">
        <f>_xlfn.IFS(cleaneddata[[#This Row],[Region]]="Central","Chris",cleaneddata[[#This Row],[Region]]="East","Erin",cleaneddata[[#This Row],[Region]]="South","Sam",cleaneddata[[#This Row],[Region]]="West","William")</f>
        <v>Sam</v>
      </c>
    </row>
    <row r="489" spans="1:26" x14ac:dyDescent="0.25">
      <c r="A489">
        <v>757</v>
      </c>
      <c r="B489" t="s">
        <v>1114</v>
      </c>
      <c r="C489" t="s">
        <v>72</v>
      </c>
      <c r="D489">
        <v>0.03</v>
      </c>
      <c r="E489">
        <v>37.94</v>
      </c>
      <c r="F489">
        <v>5.08</v>
      </c>
      <c r="G489" t="s">
        <v>40</v>
      </c>
      <c r="H489" t="s">
        <v>73</v>
      </c>
      <c r="I489" t="s">
        <v>50</v>
      </c>
      <c r="J489" t="s">
        <v>90</v>
      </c>
      <c r="K489" t="s">
        <v>52</v>
      </c>
      <c r="L489" t="s">
        <v>1115</v>
      </c>
      <c r="M489">
        <v>0.38</v>
      </c>
      <c r="N489" t="s">
        <v>34</v>
      </c>
      <c r="O489" t="s">
        <v>61</v>
      </c>
      <c r="P489" t="s">
        <v>141</v>
      </c>
      <c r="Q489" t="s">
        <v>1116</v>
      </c>
      <c r="R489">
        <v>97062</v>
      </c>
      <c r="S489" s="1">
        <v>42046</v>
      </c>
      <c r="T489" s="1">
        <v>42048</v>
      </c>
      <c r="U489">
        <v>-7.5244</v>
      </c>
      <c r="V489">
        <v>1</v>
      </c>
      <c r="W489">
        <v>39.97</v>
      </c>
      <c r="X489">
        <v>90258</v>
      </c>
      <c r="Y489">
        <f>cleaneddata[[#This Row],[Unit Price]]-cleaneddata[[#This Row],[Discount]]</f>
        <v>37.909999999999997</v>
      </c>
      <c r="Z489" t="str">
        <f>_xlfn.IFS(cleaneddata[[#This Row],[Region]]="Central","Chris",cleaneddata[[#This Row],[Region]]="East","Erin",cleaneddata[[#This Row],[Region]]="South","Sam",cleaneddata[[#This Row],[Region]]="West","William")</f>
        <v>William</v>
      </c>
    </row>
    <row r="490" spans="1:26" x14ac:dyDescent="0.25">
      <c r="A490">
        <v>16</v>
      </c>
      <c r="B490" t="s">
        <v>1117</v>
      </c>
      <c r="C490" t="s">
        <v>39</v>
      </c>
      <c r="D490">
        <v>0.04</v>
      </c>
      <c r="E490">
        <v>2.98</v>
      </c>
      <c r="F490">
        <v>1.58</v>
      </c>
      <c r="G490" t="s">
        <v>40</v>
      </c>
      <c r="H490" t="s">
        <v>29</v>
      </c>
      <c r="I490" t="s">
        <v>50</v>
      </c>
      <c r="J490" t="s">
        <v>178</v>
      </c>
      <c r="K490" t="s">
        <v>52</v>
      </c>
      <c r="L490" t="s">
        <v>1118</v>
      </c>
      <c r="M490">
        <v>0.39</v>
      </c>
      <c r="N490" t="s">
        <v>34</v>
      </c>
      <c r="O490" t="s">
        <v>113</v>
      </c>
      <c r="P490" t="s">
        <v>114</v>
      </c>
      <c r="Q490" t="s">
        <v>1119</v>
      </c>
      <c r="R490">
        <v>13210</v>
      </c>
      <c r="S490" s="1">
        <v>42047</v>
      </c>
      <c r="T490" s="1">
        <v>42050</v>
      </c>
      <c r="U490">
        <v>2.63</v>
      </c>
      <c r="V490">
        <v>6</v>
      </c>
      <c r="W490">
        <v>18.8</v>
      </c>
      <c r="X490">
        <v>86836</v>
      </c>
      <c r="Y490">
        <f>cleaneddata[[#This Row],[Unit Price]]-cleaneddata[[#This Row],[Discount]]</f>
        <v>2.94</v>
      </c>
      <c r="Z490" t="str">
        <f>_xlfn.IFS(cleaneddata[[#This Row],[Region]]="Central","Chris",cleaneddata[[#This Row],[Region]]="East","Erin",cleaneddata[[#This Row],[Region]]="South","Sam",cleaneddata[[#This Row],[Region]]="West","William")</f>
        <v>Erin</v>
      </c>
    </row>
    <row r="491" spans="1:26" x14ac:dyDescent="0.25">
      <c r="A491">
        <v>16</v>
      </c>
      <c r="B491" t="s">
        <v>1117</v>
      </c>
      <c r="C491" t="s">
        <v>39</v>
      </c>
      <c r="D491">
        <v>0.05</v>
      </c>
      <c r="E491">
        <v>115.99</v>
      </c>
      <c r="F491">
        <v>2.5</v>
      </c>
      <c r="G491" t="s">
        <v>40</v>
      </c>
      <c r="H491" t="s">
        <v>29</v>
      </c>
      <c r="I491" t="s">
        <v>42</v>
      </c>
      <c r="J491" t="s">
        <v>137</v>
      </c>
      <c r="K491" t="s">
        <v>75</v>
      </c>
      <c r="L491" t="s">
        <v>1120</v>
      </c>
      <c r="M491">
        <v>0.55000000000000004</v>
      </c>
      <c r="N491" t="s">
        <v>34</v>
      </c>
      <c r="O491" t="s">
        <v>113</v>
      </c>
      <c r="P491" t="s">
        <v>114</v>
      </c>
      <c r="Q491" t="s">
        <v>1119</v>
      </c>
      <c r="R491">
        <v>13210</v>
      </c>
      <c r="S491" s="1">
        <v>42047</v>
      </c>
      <c r="T491" s="1">
        <v>42049</v>
      </c>
      <c r="U491">
        <v>652.73310000000004</v>
      </c>
      <c r="V491">
        <v>10</v>
      </c>
      <c r="W491">
        <v>945.99</v>
      </c>
      <c r="X491">
        <v>86836</v>
      </c>
      <c r="Y491">
        <f>cleaneddata[[#This Row],[Unit Price]]-cleaneddata[[#This Row],[Discount]]</f>
        <v>115.94</v>
      </c>
      <c r="Z491" t="str">
        <f>_xlfn.IFS(cleaneddata[[#This Row],[Region]]="Central","Chris",cleaneddata[[#This Row],[Region]]="East","Erin",cleaneddata[[#This Row],[Region]]="South","Sam",cleaneddata[[#This Row],[Region]]="West","William")</f>
        <v>Erin</v>
      </c>
    </row>
    <row r="492" spans="1:26" x14ac:dyDescent="0.25">
      <c r="A492">
        <v>190</v>
      </c>
      <c r="B492" t="s">
        <v>1121</v>
      </c>
      <c r="C492" t="s">
        <v>39</v>
      </c>
      <c r="D492">
        <v>0.1</v>
      </c>
      <c r="E492">
        <v>58.1</v>
      </c>
      <c r="F492">
        <v>1.49</v>
      </c>
      <c r="G492" t="s">
        <v>40</v>
      </c>
      <c r="H492" t="s">
        <v>96</v>
      </c>
      <c r="I492" t="s">
        <v>50</v>
      </c>
      <c r="J492" t="s">
        <v>74</v>
      </c>
      <c r="K492" t="s">
        <v>75</v>
      </c>
      <c r="L492" t="s">
        <v>624</v>
      </c>
      <c r="M492">
        <v>0.38</v>
      </c>
      <c r="N492" t="s">
        <v>34</v>
      </c>
      <c r="O492" t="s">
        <v>54</v>
      </c>
      <c r="P492" t="s">
        <v>105</v>
      </c>
      <c r="Q492" t="s">
        <v>1122</v>
      </c>
      <c r="R492">
        <v>60004</v>
      </c>
      <c r="S492" s="1">
        <v>42047</v>
      </c>
      <c r="T492" s="1">
        <v>42048</v>
      </c>
      <c r="U492">
        <v>113.6499</v>
      </c>
      <c r="V492">
        <v>3</v>
      </c>
      <c r="W492">
        <v>164.71</v>
      </c>
      <c r="X492">
        <v>89092</v>
      </c>
      <c r="Y492">
        <f>cleaneddata[[#This Row],[Unit Price]]-cleaneddata[[#This Row],[Discount]]</f>
        <v>58</v>
      </c>
      <c r="Z492" t="str">
        <f>_xlfn.IFS(cleaneddata[[#This Row],[Region]]="Central","Chris",cleaneddata[[#This Row],[Region]]="East","Erin",cleaneddata[[#This Row],[Region]]="South","Sam",cleaneddata[[#This Row],[Region]]="West","William")</f>
        <v>Chris</v>
      </c>
    </row>
    <row r="493" spans="1:26" x14ac:dyDescent="0.25">
      <c r="A493">
        <v>191</v>
      </c>
      <c r="B493" t="s">
        <v>1123</v>
      </c>
      <c r="C493" t="s">
        <v>39</v>
      </c>
      <c r="D493">
        <v>0.01</v>
      </c>
      <c r="E493">
        <v>80.48</v>
      </c>
      <c r="F493">
        <v>4.5</v>
      </c>
      <c r="G493" t="s">
        <v>40</v>
      </c>
      <c r="H493" t="s">
        <v>96</v>
      </c>
      <c r="I493" t="s">
        <v>50</v>
      </c>
      <c r="J493" t="s">
        <v>97</v>
      </c>
      <c r="K493" t="s">
        <v>75</v>
      </c>
      <c r="L493" t="s">
        <v>1124</v>
      </c>
      <c r="M493">
        <v>0.55000000000000004</v>
      </c>
      <c r="N493" t="s">
        <v>34</v>
      </c>
      <c r="O493" t="s">
        <v>54</v>
      </c>
      <c r="P493" t="s">
        <v>105</v>
      </c>
      <c r="Q493" t="s">
        <v>1125</v>
      </c>
      <c r="R493">
        <v>60505</v>
      </c>
      <c r="S493" s="1">
        <v>42047</v>
      </c>
      <c r="T493" s="1">
        <v>42050</v>
      </c>
      <c r="U493">
        <v>-35.474400000000003</v>
      </c>
      <c r="V493">
        <v>1</v>
      </c>
      <c r="W493">
        <v>79.680000000000007</v>
      </c>
      <c r="X493">
        <v>89092</v>
      </c>
      <c r="Y493">
        <f>cleaneddata[[#This Row],[Unit Price]]-cleaneddata[[#This Row],[Discount]]</f>
        <v>80.47</v>
      </c>
      <c r="Z493" t="str">
        <f>_xlfn.IFS(cleaneddata[[#This Row],[Region]]="Central","Chris",cleaneddata[[#This Row],[Region]]="East","Erin",cleaneddata[[#This Row],[Region]]="South","Sam",cleaneddata[[#This Row],[Region]]="West","William")</f>
        <v>Chris</v>
      </c>
    </row>
    <row r="494" spans="1:26" x14ac:dyDescent="0.25">
      <c r="A494">
        <v>3046</v>
      </c>
      <c r="B494" t="s">
        <v>1126</v>
      </c>
      <c r="C494" t="s">
        <v>39</v>
      </c>
      <c r="D494">
        <v>0.05</v>
      </c>
      <c r="E494">
        <v>120.98</v>
      </c>
      <c r="F494">
        <v>30</v>
      </c>
      <c r="G494" t="s">
        <v>28</v>
      </c>
      <c r="H494" t="s">
        <v>29</v>
      </c>
      <c r="I494" t="s">
        <v>30</v>
      </c>
      <c r="J494" t="s">
        <v>111</v>
      </c>
      <c r="K494" t="s">
        <v>59</v>
      </c>
      <c r="L494" t="s">
        <v>1127</v>
      </c>
      <c r="M494">
        <v>0.64</v>
      </c>
      <c r="N494" t="s">
        <v>34</v>
      </c>
      <c r="O494" t="s">
        <v>54</v>
      </c>
      <c r="P494" t="s">
        <v>539</v>
      </c>
      <c r="Q494" t="s">
        <v>760</v>
      </c>
      <c r="R494">
        <v>66209</v>
      </c>
      <c r="S494" s="1">
        <v>42047</v>
      </c>
      <c r="T494" s="1">
        <v>42049</v>
      </c>
      <c r="U494">
        <v>-78.759200000000007</v>
      </c>
      <c r="V494">
        <v>2</v>
      </c>
      <c r="W494">
        <v>251.06</v>
      </c>
      <c r="X494">
        <v>86103</v>
      </c>
      <c r="Y494">
        <f>cleaneddata[[#This Row],[Unit Price]]-cleaneddata[[#This Row],[Discount]]</f>
        <v>120.93</v>
      </c>
      <c r="Z494" t="str">
        <f>_xlfn.IFS(cleaneddata[[#This Row],[Region]]="Central","Chris",cleaneddata[[#This Row],[Region]]="East","Erin",cleaneddata[[#This Row],[Region]]="South","Sam",cleaneddata[[#This Row],[Region]]="West","William")</f>
        <v>Chris</v>
      </c>
    </row>
    <row r="495" spans="1:26" x14ac:dyDescent="0.25">
      <c r="A495">
        <v>954</v>
      </c>
      <c r="B495" t="s">
        <v>1128</v>
      </c>
      <c r="C495" t="s">
        <v>49</v>
      </c>
      <c r="D495">
        <v>0.1</v>
      </c>
      <c r="E495">
        <v>7.31</v>
      </c>
      <c r="F495">
        <v>0.49</v>
      </c>
      <c r="G495" t="s">
        <v>40</v>
      </c>
      <c r="H495" t="s">
        <v>29</v>
      </c>
      <c r="I495" t="s">
        <v>50</v>
      </c>
      <c r="J495" t="s">
        <v>154</v>
      </c>
      <c r="K495" t="s">
        <v>75</v>
      </c>
      <c r="L495" t="s">
        <v>1129</v>
      </c>
      <c r="M495">
        <v>0.38</v>
      </c>
      <c r="N495" t="s">
        <v>34</v>
      </c>
      <c r="O495" t="s">
        <v>54</v>
      </c>
      <c r="P495" t="s">
        <v>189</v>
      </c>
      <c r="Q495" t="s">
        <v>1130</v>
      </c>
      <c r="R495">
        <v>75067</v>
      </c>
      <c r="S495" s="1">
        <v>42047</v>
      </c>
      <c r="T495" s="1">
        <v>42056</v>
      </c>
      <c r="U495">
        <v>19.064699999999998</v>
      </c>
      <c r="V495">
        <v>4</v>
      </c>
      <c r="W495">
        <v>27.63</v>
      </c>
      <c r="X495">
        <v>90771</v>
      </c>
      <c r="Y495">
        <f>cleaneddata[[#This Row],[Unit Price]]-cleaneddata[[#This Row],[Discount]]</f>
        <v>7.21</v>
      </c>
      <c r="Z495" t="str">
        <f>_xlfn.IFS(cleaneddata[[#This Row],[Region]]="Central","Chris",cleaneddata[[#This Row],[Region]]="East","Erin",cleaneddata[[#This Row],[Region]]="South","Sam",cleaneddata[[#This Row],[Region]]="West","William")</f>
        <v>Chris</v>
      </c>
    </row>
    <row r="496" spans="1:26" x14ac:dyDescent="0.25">
      <c r="A496">
        <v>954</v>
      </c>
      <c r="B496" t="s">
        <v>1128</v>
      </c>
      <c r="C496" t="s">
        <v>49</v>
      </c>
      <c r="D496">
        <v>0.08</v>
      </c>
      <c r="E496">
        <v>6.7</v>
      </c>
      <c r="F496">
        <v>1.56</v>
      </c>
      <c r="G496" t="s">
        <v>40</v>
      </c>
      <c r="H496" t="s">
        <v>29</v>
      </c>
      <c r="I496" t="s">
        <v>50</v>
      </c>
      <c r="J496" t="s">
        <v>51</v>
      </c>
      <c r="K496" t="s">
        <v>52</v>
      </c>
      <c r="L496" t="s">
        <v>1048</v>
      </c>
      <c r="M496">
        <v>0.52</v>
      </c>
      <c r="N496" t="s">
        <v>34</v>
      </c>
      <c r="O496" t="s">
        <v>54</v>
      </c>
      <c r="P496" t="s">
        <v>189</v>
      </c>
      <c r="Q496" t="s">
        <v>1130</v>
      </c>
      <c r="R496">
        <v>75067</v>
      </c>
      <c r="S496" s="1">
        <v>42047</v>
      </c>
      <c r="T496" s="1">
        <v>42047</v>
      </c>
      <c r="U496">
        <v>10.56</v>
      </c>
      <c r="V496">
        <v>5</v>
      </c>
      <c r="W496">
        <v>31.21</v>
      </c>
      <c r="X496">
        <v>90771</v>
      </c>
      <c r="Y496">
        <f>cleaneddata[[#This Row],[Unit Price]]-cleaneddata[[#This Row],[Discount]]</f>
        <v>6.62</v>
      </c>
      <c r="Z496" t="str">
        <f>_xlfn.IFS(cleaneddata[[#This Row],[Region]]="Central","Chris",cleaneddata[[#This Row],[Region]]="East","Erin",cleaneddata[[#This Row],[Region]]="South","Sam",cleaneddata[[#This Row],[Region]]="West","William")</f>
        <v>Chris</v>
      </c>
    </row>
    <row r="497" spans="1:26" x14ac:dyDescent="0.25">
      <c r="A497">
        <v>1743</v>
      </c>
      <c r="B497" t="s">
        <v>1131</v>
      </c>
      <c r="C497" t="s">
        <v>118</v>
      </c>
      <c r="D497">
        <v>0</v>
      </c>
      <c r="E497">
        <v>55.99</v>
      </c>
      <c r="F497">
        <v>2.5</v>
      </c>
      <c r="G497" t="s">
        <v>40</v>
      </c>
      <c r="H497" t="s">
        <v>41</v>
      </c>
      <c r="I497" t="s">
        <v>42</v>
      </c>
      <c r="J497" t="s">
        <v>137</v>
      </c>
      <c r="K497" t="s">
        <v>44</v>
      </c>
      <c r="L497" t="s">
        <v>1132</v>
      </c>
      <c r="M497">
        <v>0.83</v>
      </c>
      <c r="N497" t="s">
        <v>34</v>
      </c>
      <c r="O497" t="s">
        <v>54</v>
      </c>
      <c r="P497" t="s">
        <v>189</v>
      </c>
      <c r="Q497" t="s">
        <v>1133</v>
      </c>
      <c r="R497">
        <v>77546</v>
      </c>
      <c r="S497" s="1">
        <v>42047</v>
      </c>
      <c r="T497" s="1">
        <v>42049</v>
      </c>
      <c r="U497">
        <v>-121.05808</v>
      </c>
      <c r="V497">
        <v>1</v>
      </c>
      <c r="W497">
        <v>52.1</v>
      </c>
      <c r="X497">
        <v>91025</v>
      </c>
      <c r="Y497">
        <f>cleaneddata[[#This Row],[Unit Price]]-cleaneddata[[#This Row],[Discount]]</f>
        <v>55.99</v>
      </c>
      <c r="Z497" t="str">
        <f>_xlfn.IFS(cleaneddata[[#This Row],[Region]]="Central","Chris",cleaneddata[[#This Row],[Region]]="East","Erin",cleaneddata[[#This Row],[Region]]="South","Sam",cleaneddata[[#This Row],[Region]]="West","William")</f>
        <v>Chris</v>
      </c>
    </row>
    <row r="498" spans="1:26" x14ac:dyDescent="0.25">
      <c r="A498">
        <v>2553</v>
      </c>
      <c r="B498" t="s">
        <v>1134</v>
      </c>
      <c r="C498" t="s">
        <v>118</v>
      </c>
      <c r="D498">
        <v>0.03</v>
      </c>
      <c r="E498">
        <v>12.53</v>
      </c>
      <c r="F498">
        <v>7.17</v>
      </c>
      <c r="G498" t="s">
        <v>40</v>
      </c>
      <c r="H498" t="s">
        <v>73</v>
      </c>
      <c r="I498" t="s">
        <v>50</v>
      </c>
      <c r="J498" t="s">
        <v>74</v>
      </c>
      <c r="K498" t="s">
        <v>75</v>
      </c>
      <c r="L498" t="s">
        <v>1135</v>
      </c>
      <c r="M498">
        <v>0.38</v>
      </c>
      <c r="N498" t="s">
        <v>34</v>
      </c>
      <c r="O498" t="s">
        <v>54</v>
      </c>
      <c r="P498" t="s">
        <v>359</v>
      </c>
      <c r="Q498" t="s">
        <v>1136</v>
      </c>
      <c r="R498">
        <v>53142</v>
      </c>
      <c r="S498" s="1">
        <v>42047</v>
      </c>
      <c r="T498" s="1">
        <v>42048</v>
      </c>
      <c r="U498">
        <v>-20.320499999999999</v>
      </c>
      <c r="V498">
        <v>1</v>
      </c>
      <c r="W498">
        <v>19.32</v>
      </c>
      <c r="X498">
        <v>86528</v>
      </c>
      <c r="Y498">
        <f>cleaneddata[[#This Row],[Unit Price]]-cleaneddata[[#This Row],[Discount]]</f>
        <v>12.5</v>
      </c>
      <c r="Z498" t="str">
        <f>_xlfn.IFS(cleaneddata[[#This Row],[Region]]="Central","Chris",cleaneddata[[#This Row],[Region]]="East","Erin",cleaneddata[[#This Row],[Region]]="South","Sam",cleaneddata[[#This Row],[Region]]="West","William")</f>
        <v>Chris</v>
      </c>
    </row>
    <row r="499" spans="1:26" x14ac:dyDescent="0.25">
      <c r="A499">
        <v>3324</v>
      </c>
      <c r="B499" t="s">
        <v>1137</v>
      </c>
      <c r="C499" t="s">
        <v>118</v>
      </c>
      <c r="D499">
        <v>0.05</v>
      </c>
      <c r="E499">
        <v>6.48</v>
      </c>
      <c r="F499">
        <v>8.19</v>
      </c>
      <c r="G499" t="s">
        <v>40</v>
      </c>
      <c r="H499" t="s">
        <v>41</v>
      </c>
      <c r="I499" t="s">
        <v>50</v>
      </c>
      <c r="J499" t="s">
        <v>90</v>
      </c>
      <c r="K499" t="s">
        <v>75</v>
      </c>
      <c r="L499" t="s">
        <v>901</v>
      </c>
      <c r="M499">
        <v>0.37</v>
      </c>
      <c r="N499" t="s">
        <v>34</v>
      </c>
      <c r="O499" t="s">
        <v>61</v>
      </c>
      <c r="P499" t="s">
        <v>590</v>
      </c>
      <c r="Q499" t="s">
        <v>1138</v>
      </c>
      <c r="R499">
        <v>85335</v>
      </c>
      <c r="S499" s="1">
        <v>42047</v>
      </c>
      <c r="T499" s="1">
        <v>42050</v>
      </c>
      <c r="U499">
        <v>-164.18</v>
      </c>
      <c r="V499">
        <v>9</v>
      </c>
      <c r="W499">
        <v>58.5</v>
      </c>
      <c r="X499">
        <v>90985</v>
      </c>
      <c r="Y499">
        <f>cleaneddata[[#This Row],[Unit Price]]-cleaneddata[[#This Row],[Discount]]</f>
        <v>6.4300000000000006</v>
      </c>
      <c r="Z499" t="str">
        <f>_xlfn.IFS(cleaneddata[[#This Row],[Region]]="Central","Chris",cleaneddata[[#This Row],[Region]]="East","Erin",cleaneddata[[#This Row],[Region]]="South","Sam",cleaneddata[[#This Row],[Region]]="West","William")</f>
        <v>William</v>
      </c>
    </row>
    <row r="500" spans="1:26" x14ac:dyDescent="0.25">
      <c r="A500">
        <v>3369</v>
      </c>
      <c r="B500" t="s">
        <v>1139</v>
      </c>
      <c r="C500" t="s">
        <v>118</v>
      </c>
      <c r="D500">
        <v>0.06</v>
      </c>
      <c r="E500">
        <v>7.1</v>
      </c>
      <c r="F500">
        <v>6.05</v>
      </c>
      <c r="G500" t="s">
        <v>40</v>
      </c>
      <c r="H500" t="s">
        <v>73</v>
      </c>
      <c r="I500" t="s">
        <v>50</v>
      </c>
      <c r="J500" t="s">
        <v>74</v>
      </c>
      <c r="K500" t="s">
        <v>75</v>
      </c>
      <c r="L500" t="s">
        <v>253</v>
      </c>
      <c r="M500">
        <v>0.39</v>
      </c>
      <c r="N500" t="s">
        <v>34</v>
      </c>
      <c r="O500" t="s">
        <v>113</v>
      </c>
      <c r="P500" t="s">
        <v>319</v>
      </c>
      <c r="Q500" t="s">
        <v>1140</v>
      </c>
      <c r="R500">
        <v>43081</v>
      </c>
      <c r="S500" s="1">
        <v>42047</v>
      </c>
      <c r="T500" s="1">
        <v>42048</v>
      </c>
      <c r="U500">
        <v>-42.170499999999997</v>
      </c>
      <c r="V500">
        <v>4</v>
      </c>
      <c r="W500">
        <v>29.99</v>
      </c>
      <c r="X500">
        <v>90500</v>
      </c>
      <c r="Y500">
        <f>cleaneddata[[#This Row],[Unit Price]]-cleaneddata[[#This Row],[Discount]]</f>
        <v>7.04</v>
      </c>
      <c r="Z500" t="str">
        <f>_xlfn.IFS(cleaneddata[[#This Row],[Region]]="Central","Chris",cleaneddata[[#This Row],[Region]]="East","Erin",cleaneddata[[#This Row],[Region]]="South","Sam",cleaneddata[[#This Row],[Region]]="West","William")</f>
        <v>Erin</v>
      </c>
    </row>
    <row r="501" spans="1:26" x14ac:dyDescent="0.25">
      <c r="A501">
        <v>1298</v>
      </c>
      <c r="B501" t="s">
        <v>1141</v>
      </c>
      <c r="C501" t="s">
        <v>72</v>
      </c>
      <c r="D501">
        <v>0.04</v>
      </c>
      <c r="E501">
        <v>150.97999999999999</v>
      </c>
      <c r="F501">
        <v>13.99</v>
      </c>
      <c r="G501" t="s">
        <v>40</v>
      </c>
      <c r="H501" t="s">
        <v>73</v>
      </c>
      <c r="I501" t="s">
        <v>42</v>
      </c>
      <c r="J501" t="s">
        <v>58</v>
      </c>
      <c r="K501" t="s">
        <v>146</v>
      </c>
      <c r="L501" t="s">
        <v>784</v>
      </c>
      <c r="M501">
        <v>0.38</v>
      </c>
      <c r="N501" t="s">
        <v>34</v>
      </c>
      <c r="O501" t="s">
        <v>54</v>
      </c>
      <c r="P501" t="s">
        <v>189</v>
      </c>
      <c r="Q501" t="s">
        <v>1142</v>
      </c>
      <c r="R501">
        <v>75482</v>
      </c>
      <c r="S501" s="1">
        <v>42047</v>
      </c>
      <c r="T501" s="1">
        <v>42050</v>
      </c>
      <c r="U501">
        <v>606.05460000000005</v>
      </c>
      <c r="V501">
        <v>6</v>
      </c>
      <c r="W501">
        <v>878.34</v>
      </c>
      <c r="X501">
        <v>90662</v>
      </c>
      <c r="Y501">
        <f>cleaneddata[[#This Row],[Unit Price]]-cleaneddata[[#This Row],[Discount]]</f>
        <v>150.94</v>
      </c>
      <c r="Z501" t="str">
        <f>_xlfn.IFS(cleaneddata[[#This Row],[Region]]="Central","Chris",cleaneddata[[#This Row],[Region]]="East","Erin",cleaneddata[[#This Row],[Region]]="South","Sam",cleaneddata[[#This Row],[Region]]="West","William")</f>
        <v>Chris</v>
      </c>
    </row>
    <row r="502" spans="1:26" x14ac:dyDescent="0.25">
      <c r="A502">
        <v>1298</v>
      </c>
      <c r="B502" t="s">
        <v>1141</v>
      </c>
      <c r="C502" t="s">
        <v>72</v>
      </c>
      <c r="D502">
        <v>0.04</v>
      </c>
      <c r="E502">
        <v>176.19</v>
      </c>
      <c r="F502">
        <v>11.87</v>
      </c>
      <c r="G502" t="s">
        <v>40</v>
      </c>
      <c r="H502" t="s">
        <v>73</v>
      </c>
      <c r="I502" t="s">
        <v>50</v>
      </c>
      <c r="J502" t="s">
        <v>80</v>
      </c>
      <c r="K502" t="s">
        <v>75</v>
      </c>
      <c r="L502" t="s">
        <v>1143</v>
      </c>
      <c r="M502">
        <v>0.62</v>
      </c>
      <c r="N502" t="s">
        <v>34</v>
      </c>
      <c r="O502" t="s">
        <v>54</v>
      </c>
      <c r="P502" t="s">
        <v>189</v>
      </c>
      <c r="Q502" t="s">
        <v>1142</v>
      </c>
      <c r="R502">
        <v>75482</v>
      </c>
      <c r="S502" s="1">
        <v>42047</v>
      </c>
      <c r="T502" s="1">
        <v>42049</v>
      </c>
      <c r="U502">
        <v>320.10000000000002</v>
      </c>
      <c r="V502">
        <v>4</v>
      </c>
      <c r="W502">
        <v>676.57</v>
      </c>
      <c r="X502">
        <v>90662</v>
      </c>
      <c r="Y502">
        <f>cleaneddata[[#This Row],[Unit Price]]-cleaneddata[[#This Row],[Discount]]</f>
        <v>176.15</v>
      </c>
      <c r="Z502" t="str">
        <f>_xlfn.IFS(cleaneddata[[#This Row],[Region]]="Central","Chris",cleaneddata[[#This Row],[Region]]="East","Erin",cleaneddata[[#This Row],[Region]]="South","Sam",cleaneddata[[#This Row],[Region]]="West","William")</f>
        <v>Chris</v>
      </c>
    </row>
    <row r="503" spans="1:26" x14ac:dyDescent="0.25">
      <c r="A503">
        <v>2020</v>
      </c>
      <c r="B503" t="s">
        <v>1144</v>
      </c>
      <c r="C503" t="s">
        <v>27</v>
      </c>
      <c r="D503">
        <v>0.02</v>
      </c>
      <c r="E503">
        <v>120.98</v>
      </c>
      <c r="F503">
        <v>58.64</v>
      </c>
      <c r="G503" t="s">
        <v>28</v>
      </c>
      <c r="H503" t="s">
        <v>73</v>
      </c>
      <c r="I503" t="s">
        <v>30</v>
      </c>
      <c r="J503" t="s">
        <v>119</v>
      </c>
      <c r="K503" t="s">
        <v>32</v>
      </c>
      <c r="L503" t="s">
        <v>1145</v>
      </c>
      <c r="M503">
        <v>0.75</v>
      </c>
      <c r="N503" t="s">
        <v>34</v>
      </c>
      <c r="O503" t="s">
        <v>113</v>
      </c>
      <c r="P503" t="s">
        <v>322</v>
      </c>
      <c r="Q503" t="s">
        <v>1146</v>
      </c>
      <c r="R503">
        <v>15239</v>
      </c>
      <c r="S503" s="1">
        <v>42048</v>
      </c>
      <c r="T503" s="1">
        <v>42050</v>
      </c>
      <c r="U503">
        <v>-1330.5</v>
      </c>
      <c r="V503">
        <v>11</v>
      </c>
      <c r="W503">
        <v>1370.99</v>
      </c>
      <c r="X503">
        <v>86933</v>
      </c>
      <c r="Y503">
        <f>cleaneddata[[#This Row],[Unit Price]]-cleaneddata[[#This Row],[Discount]]</f>
        <v>120.96000000000001</v>
      </c>
      <c r="Z503" t="str">
        <f>_xlfn.IFS(cleaneddata[[#This Row],[Region]]="Central","Chris",cleaneddata[[#This Row],[Region]]="East","Erin",cleaneddata[[#This Row],[Region]]="South","Sam",cleaneddata[[#This Row],[Region]]="West","William")</f>
        <v>Erin</v>
      </c>
    </row>
    <row r="504" spans="1:26" x14ac:dyDescent="0.25">
      <c r="A504">
        <v>3342</v>
      </c>
      <c r="B504" t="s">
        <v>1147</v>
      </c>
      <c r="C504" t="s">
        <v>27</v>
      </c>
      <c r="D504">
        <v>0.03</v>
      </c>
      <c r="E504">
        <v>194.3</v>
      </c>
      <c r="F504">
        <v>11.54</v>
      </c>
      <c r="G504" t="s">
        <v>40</v>
      </c>
      <c r="H504" t="s">
        <v>73</v>
      </c>
      <c r="I504" t="s">
        <v>30</v>
      </c>
      <c r="J504" t="s">
        <v>128</v>
      </c>
      <c r="K504" t="s">
        <v>66</v>
      </c>
      <c r="L504" t="s">
        <v>208</v>
      </c>
      <c r="M504">
        <v>0.59</v>
      </c>
      <c r="N504" t="s">
        <v>34</v>
      </c>
      <c r="O504" t="s">
        <v>113</v>
      </c>
      <c r="P504" t="s">
        <v>376</v>
      </c>
      <c r="Q504" t="s">
        <v>68</v>
      </c>
      <c r="R504">
        <v>20006</v>
      </c>
      <c r="S504" s="1">
        <v>42048</v>
      </c>
      <c r="T504" s="1">
        <v>42050</v>
      </c>
      <c r="U504">
        <v>2861.01</v>
      </c>
      <c r="V504">
        <v>42</v>
      </c>
      <c r="W504">
        <v>8549.0400000000009</v>
      </c>
      <c r="X504">
        <v>21572</v>
      </c>
      <c r="Y504">
        <f>cleaneddata[[#This Row],[Unit Price]]-cleaneddata[[#This Row],[Discount]]</f>
        <v>194.27</v>
      </c>
      <c r="Z504" t="str">
        <f>_xlfn.IFS(cleaneddata[[#This Row],[Region]]="Central","Chris",cleaneddata[[#This Row],[Region]]="East","Erin",cleaneddata[[#This Row],[Region]]="South","Sam",cleaneddata[[#This Row],[Region]]="West","William")</f>
        <v>Erin</v>
      </c>
    </row>
    <row r="505" spans="1:26" x14ac:dyDescent="0.25">
      <c r="A505">
        <v>3344</v>
      </c>
      <c r="B505" t="s">
        <v>1148</v>
      </c>
      <c r="C505" t="s">
        <v>27</v>
      </c>
      <c r="D505">
        <v>0.03</v>
      </c>
      <c r="E505">
        <v>194.3</v>
      </c>
      <c r="F505">
        <v>11.54</v>
      </c>
      <c r="G505" t="s">
        <v>40</v>
      </c>
      <c r="H505" t="s">
        <v>73</v>
      </c>
      <c r="I505" t="s">
        <v>30</v>
      </c>
      <c r="J505" t="s">
        <v>128</v>
      </c>
      <c r="K505" t="s">
        <v>66</v>
      </c>
      <c r="L505" t="s">
        <v>208</v>
      </c>
      <c r="M505">
        <v>0.59</v>
      </c>
      <c r="N505" t="s">
        <v>34</v>
      </c>
      <c r="O505" t="s">
        <v>54</v>
      </c>
      <c r="P505" t="s">
        <v>291</v>
      </c>
      <c r="Q505" t="s">
        <v>1149</v>
      </c>
      <c r="R505">
        <v>48307</v>
      </c>
      <c r="S505" s="1">
        <v>42048</v>
      </c>
      <c r="T505" s="1">
        <v>42050</v>
      </c>
      <c r="U505">
        <v>1544.9306999999999</v>
      </c>
      <c r="V505">
        <v>11</v>
      </c>
      <c r="W505">
        <v>2239.0300000000002</v>
      </c>
      <c r="X505">
        <v>89928</v>
      </c>
      <c r="Y505">
        <f>cleaneddata[[#This Row],[Unit Price]]-cleaneddata[[#This Row],[Discount]]</f>
        <v>194.27</v>
      </c>
      <c r="Z505" t="str">
        <f>_xlfn.IFS(cleaneddata[[#This Row],[Region]]="Central","Chris",cleaneddata[[#This Row],[Region]]="East","Erin",cleaneddata[[#This Row],[Region]]="South","Sam",cleaneddata[[#This Row],[Region]]="West","William")</f>
        <v>Chris</v>
      </c>
    </row>
    <row r="506" spans="1:26" x14ac:dyDescent="0.25">
      <c r="A506">
        <v>1554</v>
      </c>
      <c r="B506" t="s">
        <v>1150</v>
      </c>
      <c r="C506" t="s">
        <v>39</v>
      </c>
      <c r="D506">
        <v>0.03</v>
      </c>
      <c r="E506">
        <v>124.49</v>
      </c>
      <c r="F506">
        <v>51.94</v>
      </c>
      <c r="G506" t="s">
        <v>28</v>
      </c>
      <c r="H506" t="s">
        <v>41</v>
      </c>
      <c r="I506" t="s">
        <v>30</v>
      </c>
      <c r="J506" t="s">
        <v>31</v>
      </c>
      <c r="K506" t="s">
        <v>32</v>
      </c>
      <c r="L506" t="s">
        <v>1151</v>
      </c>
      <c r="M506">
        <v>0.63</v>
      </c>
      <c r="N506" t="s">
        <v>34</v>
      </c>
      <c r="O506" t="s">
        <v>35</v>
      </c>
      <c r="P506" t="s">
        <v>36</v>
      </c>
      <c r="Q506" t="s">
        <v>1152</v>
      </c>
      <c r="R506">
        <v>39503</v>
      </c>
      <c r="S506" s="1">
        <v>42048</v>
      </c>
      <c r="T506" s="1">
        <v>42049</v>
      </c>
      <c r="U506">
        <v>-4.0179999999999998</v>
      </c>
      <c r="V506">
        <v>7</v>
      </c>
      <c r="W506">
        <v>894.88</v>
      </c>
      <c r="X506">
        <v>87487</v>
      </c>
      <c r="Y506">
        <f>cleaneddata[[#This Row],[Unit Price]]-cleaneddata[[#This Row],[Discount]]</f>
        <v>124.46</v>
      </c>
      <c r="Z506" t="str">
        <f>_xlfn.IFS(cleaneddata[[#This Row],[Region]]="Central","Chris",cleaneddata[[#This Row],[Region]]="East","Erin",cleaneddata[[#This Row],[Region]]="South","Sam",cleaneddata[[#This Row],[Region]]="West","William")</f>
        <v>Sam</v>
      </c>
    </row>
    <row r="507" spans="1:26" x14ac:dyDescent="0.25">
      <c r="A507">
        <v>2897</v>
      </c>
      <c r="B507" t="s">
        <v>1153</v>
      </c>
      <c r="C507" t="s">
        <v>39</v>
      </c>
      <c r="D507">
        <v>0.05</v>
      </c>
      <c r="E507">
        <v>80.97</v>
      </c>
      <c r="F507">
        <v>30.06</v>
      </c>
      <c r="G507" t="s">
        <v>28</v>
      </c>
      <c r="H507" t="s">
        <v>73</v>
      </c>
      <c r="I507" t="s">
        <v>42</v>
      </c>
      <c r="J507" t="s">
        <v>58</v>
      </c>
      <c r="K507" t="s">
        <v>32</v>
      </c>
      <c r="L507" t="s">
        <v>1154</v>
      </c>
      <c r="M507">
        <v>0.4</v>
      </c>
      <c r="N507" t="s">
        <v>34</v>
      </c>
      <c r="O507" t="s">
        <v>54</v>
      </c>
      <c r="P507" t="s">
        <v>86</v>
      </c>
      <c r="Q507" t="s">
        <v>1155</v>
      </c>
      <c r="R507">
        <v>55369</v>
      </c>
      <c r="S507" s="1">
        <v>42048</v>
      </c>
      <c r="T507" s="1">
        <v>42049</v>
      </c>
      <c r="U507">
        <v>565.17999999999995</v>
      </c>
      <c r="V507">
        <v>11</v>
      </c>
      <c r="W507">
        <v>904.25</v>
      </c>
      <c r="X507">
        <v>86926</v>
      </c>
      <c r="Y507">
        <f>cleaneddata[[#This Row],[Unit Price]]-cleaneddata[[#This Row],[Discount]]</f>
        <v>80.92</v>
      </c>
      <c r="Z507" t="str">
        <f>_xlfn.IFS(cleaneddata[[#This Row],[Region]]="Central","Chris",cleaneddata[[#This Row],[Region]]="East","Erin",cleaneddata[[#This Row],[Region]]="South","Sam",cleaneddata[[#This Row],[Region]]="West","William")</f>
        <v>Chris</v>
      </c>
    </row>
    <row r="508" spans="1:26" x14ac:dyDescent="0.25">
      <c r="A508">
        <v>2897</v>
      </c>
      <c r="B508" t="s">
        <v>1153</v>
      </c>
      <c r="C508" t="s">
        <v>39</v>
      </c>
      <c r="D508">
        <v>0</v>
      </c>
      <c r="E508">
        <v>6.48</v>
      </c>
      <c r="F508">
        <v>10.050000000000001</v>
      </c>
      <c r="G508" t="s">
        <v>40</v>
      </c>
      <c r="H508" t="s">
        <v>73</v>
      </c>
      <c r="I508" t="s">
        <v>50</v>
      </c>
      <c r="J508" t="s">
        <v>90</v>
      </c>
      <c r="K508" t="s">
        <v>75</v>
      </c>
      <c r="L508" t="s">
        <v>1156</v>
      </c>
      <c r="M508">
        <v>0.37</v>
      </c>
      <c r="N508" t="s">
        <v>34</v>
      </c>
      <c r="O508" t="s">
        <v>54</v>
      </c>
      <c r="P508" t="s">
        <v>86</v>
      </c>
      <c r="Q508" t="s">
        <v>1155</v>
      </c>
      <c r="R508">
        <v>55369</v>
      </c>
      <c r="S508" s="1">
        <v>42048</v>
      </c>
      <c r="T508" s="1">
        <v>42050</v>
      </c>
      <c r="U508">
        <v>-38.72</v>
      </c>
      <c r="V508">
        <v>2</v>
      </c>
      <c r="W508">
        <v>16.309999999999999</v>
      </c>
      <c r="X508">
        <v>86926</v>
      </c>
      <c r="Y508">
        <f>cleaneddata[[#This Row],[Unit Price]]-cleaneddata[[#This Row],[Discount]]</f>
        <v>6.48</v>
      </c>
      <c r="Z508" t="str">
        <f>_xlfn.IFS(cleaneddata[[#This Row],[Region]]="Central","Chris",cleaneddata[[#This Row],[Region]]="East","Erin",cleaneddata[[#This Row],[Region]]="South","Sam",cleaneddata[[#This Row],[Region]]="West","William")</f>
        <v>Chris</v>
      </c>
    </row>
    <row r="509" spans="1:26" x14ac:dyDescent="0.25">
      <c r="A509">
        <v>2058</v>
      </c>
      <c r="B509" t="s">
        <v>1157</v>
      </c>
      <c r="C509" t="s">
        <v>118</v>
      </c>
      <c r="D509">
        <v>7.0000000000000007E-2</v>
      </c>
      <c r="E509">
        <v>5.98</v>
      </c>
      <c r="F509">
        <v>5.46</v>
      </c>
      <c r="G509" t="s">
        <v>40</v>
      </c>
      <c r="H509" t="s">
        <v>96</v>
      </c>
      <c r="I509" t="s">
        <v>50</v>
      </c>
      <c r="J509" t="s">
        <v>90</v>
      </c>
      <c r="K509" t="s">
        <v>75</v>
      </c>
      <c r="L509" t="s">
        <v>1158</v>
      </c>
      <c r="M509">
        <v>0.36</v>
      </c>
      <c r="N509" t="s">
        <v>34</v>
      </c>
      <c r="O509" t="s">
        <v>35</v>
      </c>
      <c r="P509" t="s">
        <v>99</v>
      </c>
      <c r="Q509" t="s">
        <v>1159</v>
      </c>
      <c r="R509">
        <v>28601</v>
      </c>
      <c r="S509" s="1">
        <v>42048</v>
      </c>
      <c r="T509" s="1">
        <v>42050</v>
      </c>
      <c r="U509">
        <v>46.65</v>
      </c>
      <c r="V509">
        <v>5</v>
      </c>
      <c r="W509">
        <v>32.76</v>
      </c>
      <c r="X509">
        <v>88040</v>
      </c>
      <c r="Y509">
        <f>cleaneddata[[#This Row],[Unit Price]]-cleaneddata[[#This Row],[Discount]]</f>
        <v>5.91</v>
      </c>
      <c r="Z509" t="str">
        <f>_xlfn.IFS(cleaneddata[[#This Row],[Region]]="Central","Chris",cleaneddata[[#This Row],[Region]]="East","Erin",cleaneddata[[#This Row],[Region]]="South","Sam",cleaneddata[[#This Row],[Region]]="West","William")</f>
        <v>Sam</v>
      </c>
    </row>
    <row r="510" spans="1:26" x14ac:dyDescent="0.25">
      <c r="A510">
        <v>3170</v>
      </c>
      <c r="B510" t="s">
        <v>1160</v>
      </c>
      <c r="C510" t="s">
        <v>118</v>
      </c>
      <c r="D510">
        <v>0.1</v>
      </c>
      <c r="E510">
        <v>7.28</v>
      </c>
      <c r="F510">
        <v>5.47</v>
      </c>
      <c r="G510" t="s">
        <v>40</v>
      </c>
      <c r="H510" t="s">
        <v>96</v>
      </c>
      <c r="I510" t="s">
        <v>50</v>
      </c>
      <c r="J510" t="s">
        <v>90</v>
      </c>
      <c r="K510" t="s">
        <v>75</v>
      </c>
      <c r="L510" t="s">
        <v>1161</v>
      </c>
      <c r="M510">
        <v>0.35</v>
      </c>
      <c r="N510" t="s">
        <v>34</v>
      </c>
      <c r="O510" t="s">
        <v>35</v>
      </c>
      <c r="P510" t="s">
        <v>125</v>
      </c>
      <c r="Q510" t="s">
        <v>1162</v>
      </c>
      <c r="R510">
        <v>34952</v>
      </c>
      <c r="S510" s="1">
        <v>42048</v>
      </c>
      <c r="T510" s="1">
        <v>42048</v>
      </c>
      <c r="U510">
        <v>167.334</v>
      </c>
      <c r="V510">
        <v>12</v>
      </c>
      <c r="W510">
        <v>83.14</v>
      </c>
      <c r="X510">
        <v>86489</v>
      </c>
      <c r="Y510">
        <f>cleaneddata[[#This Row],[Unit Price]]-cleaneddata[[#This Row],[Discount]]</f>
        <v>7.1800000000000006</v>
      </c>
      <c r="Z510" t="str">
        <f>_xlfn.IFS(cleaneddata[[#This Row],[Region]]="Central","Chris",cleaneddata[[#This Row],[Region]]="East","Erin",cleaneddata[[#This Row],[Region]]="South","Sam",cleaneddata[[#This Row],[Region]]="West","William")</f>
        <v>Sam</v>
      </c>
    </row>
    <row r="511" spans="1:26" x14ac:dyDescent="0.25">
      <c r="A511">
        <v>2190</v>
      </c>
      <c r="B511" t="s">
        <v>1163</v>
      </c>
      <c r="C511" t="s">
        <v>27</v>
      </c>
      <c r="D511">
        <v>0.05</v>
      </c>
      <c r="E511">
        <v>16.98</v>
      </c>
      <c r="F511">
        <v>7.78</v>
      </c>
      <c r="G511" t="s">
        <v>40</v>
      </c>
      <c r="H511" t="s">
        <v>73</v>
      </c>
      <c r="I511" t="s">
        <v>50</v>
      </c>
      <c r="J511" t="s">
        <v>51</v>
      </c>
      <c r="K511" t="s">
        <v>44</v>
      </c>
      <c r="L511" t="s">
        <v>1164</v>
      </c>
      <c r="M511">
        <v>0.56999999999999995</v>
      </c>
      <c r="N511" t="s">
        <v>34</v>
      </c>
      <c r="O511" t="s">
        <v>54</v>
      </c>
      <c r="P511" t="s">
        <v>291</v>
      </c>
      <c r="Q511" t="s">
        <v>1165</v>
      </c>
      <c r="R511">
        <v>48227</v>
      </c>
      <c r="S511" s="1">
        <v>42049</v>
      </c>
      <c r="T511" s="1">
        <v>42051</v>
      </c>
      <c r="U511">
        <v>-47.28</v>
      </c>
      <c r="V511">
        <v>45</v>
      </c>
      <c r="W511">
        <v>761.67</v>
      </c>
      <c r="X511">
        <v>41636</v>
      </c>
      <c r="Y511">
        <f>cleaneddata[[#This Row],[Unit Price]]-cleaneddata[[#This Row],[Discount]]</f>
        <v>16.93</v>
      </c>
      <c r="Z511" t="str">
        <f>_xlfn.IFS(cleaneddata[[#This Row],[Region]]="Central","Chris",cleaneddata[[#This Row],[Region]]="East","Erin",cleaneddata[[#This Row],[Region]]="South","Sam",cleaneddata[[#This Row],[Region]]="West","William")</f>
        <v>Chris</v>
      </c>
    </row>
    <row r="512" spans="1:26" x14ac:dyDescent="0.25">
      <c r="A512">
        <v>2190</v>
      </c>
      <c r="B512" t="s">
        <v>1163</v>
      </c>
      <c r="C512" t="s">
        <v>27</v>
      </c>
      <c r="D512">
        <v>0.03</v>
      </c>
      <c r="E512">
        <v>115.99</v>
      </c>
      <c r="F512">
        <v>4.2300000000000004</v>
      </c>
      <c r="G512" t="s">
        <v>40</v>
      </c>
      <c r="H512" t="s">
        <v>73</v>
      </c>
      <c r="I512" t="s">
        <v>42</v>
      </c>
      <c r="J512" t="s">
        <v>137</v>
      </c>
      <c r="K512" t="s">
        <v>75</v>
      </c>
      <c r="L512" t="s">
        <v>1166</v>
      </c>
      <c r="M512">
        <v>0.56000000000000005</v>
      </c>
      <c r="N512" t="s">
        <v>34</v>
      </c>
      <c r="O512" t="s">
        <v>54</v>
      </c>
      <c r="P512" t="s">
        <v>291</v>
      </c>
      <c r="Q512" t="s">
        <v>1165</v>
      </c>
      <c r="R512">
        <v>48227</v>
      </c>
      <c r="S512" s="1">
        <v>42049</v>
      </c>
      <c r="T512" s="1">
        <v>42051</v>
      </c>
      <c r="U512">
        <v>722.24099999999999</v>
      </c>
      <c r="V512">
        <v>49</v>
      </c>
      <c r="W512">
        <v>5014.07</v>
      </c>
      <c r="X512">
        <v>41636</v>
      </c>
      <c r="Y512">
        <f>cleaneddata[[#This Row],[Unit Price]]-cleaneddata[[#This Row],[Discount]]</f>
        <v>115.96</v>
      </c>
      <c r="Z512" t="str">
        <f>_xlfn.IFS(cleaneddata[[#This Row],[Region]]="Central","Chris",cleaneddata[[#This Row],[Region]]="East","Erin",cleaneddata[[#This Row],[Region]]="South","Sam",cleaneddata[[#This Row],[Region]]="West","William")</f>
        <v>Chris</v>
      </c>
    </row>
    <row r="513" spans="1:26" x14ac:dyDescent="0.25">
      <c r="A513">
        <v>2193</v>
      </c>
      <c r="B513" t="s">
        <v>1167</v>
      </c>
      <c r="C513" t="s">
        <v>27</v>
      </c>
      <c r="D513">
        <v>0.05</v>
      </c>
      <c r="E513">
        <v>16.98</v>
      </c>
      <c r="F513">
        <v>7.78</v>
      </c>
      <c r="G513" t="s">
        <v>40</v>
      </c>
      <c r="H513" t="s">
        <v>73</v>
      </c>
      <c r="I513" t="s">
        <v>50</v>
      </c>
      <c r="J513" t="s">
        <v>51</v>
      </c>
      <c r="K513" t="s">
        <v>44</v>
      </c>
      <c r="L513" t="s">
        <v>1164</v>
      </c>
      <c r="M513">
        <v>0.56999999999999995</v>
      </c>
      <c r="N513" t="s">
        <v>34</v>
      </c>
      <c r="O513" t="s">
        <v>35</v>
      </c>
      <c r="P513" t="s">
        <v>99</v>
      </c>
      <c r="Q513" t="s">
        <v>100</v>
      </c>
      <c r="R513">
        <v>28560</v>
      </c>
      <c r="S513" s="1">
        <v>42049</v>
      </c>
      <c r="T513" s="1">
        <v>42051</v>
      </c>
      <c r="U513">
        <v>-161</v>
      </c>
      <c r="V513">
        <v>11</v>
      </c>
      <c r="W513">
        <v>186.19</v>
      </c>
      <c r="X513">
        <v>90685</v>
      </c>
      <c r="Y513">
        <f>cleaneddata[[#This Row],[Unit Price]]-cleaneddata[[#This Row],[Discount]]</f>
        <v>16.93</v>
      </c>
      <c r="Z513" t="str">
        <f>_xlfn.IFS(cleaneddata[[#This Row],[Region]]="Central","Chris",cleaneddata[[#This Row],[Region]]="East","Erin",cleaneddata[[#This Row],[Region]]="South","Sam",cleaneddata[[#This Row],[Region]]="West","William")</f>
        <v>Sam</v>
      </c>
    </row>
    <row r="514" spans="1:26" x14ac:dyDescent="0.25">
      <c r="A514">
        <v>2193</v>
      </c>
      <c r="B514" t="s">
        <v>1167</v>
      </c>
      <c r="C514" t="s">
        <v>27</v>
      </c>
      <c r="D514">
        <v>0.03</v>
      </c>
      <c r="E514">
        <v>115.99</v>
      </c>
      <c r="F514">
        <v>4.2300000000000004</v>
      </c>
      <c r="G514" t="s">
        <v>40</v>
      </c>
      <c r="H514" t="s">
        <v>73</v>
      </c>
      <c r="I514" t="s">
        <v>42</v>
      </c>
      <c r="J514" t="s">
        <v>137</v>
      </c>
      <c r="K514" t="s">
        <v>75</v>
      </c>
      <c r="L514" t="s">
        <v>1166</v>
      </c>
      <c r="M514">
        <v>0.56000000000000005</v>
      </c>
      <c r="N514" t="s">
        <v>34</v>
      </c>
      <c r="O514" t="s">
        <v>35</v>
      </c>
      <c r="P514" t="s">
        <v>99</v>
      </c>
      <c r="Q514" t="s">
        <v>100</v>
      </c>
      <c r="R514">
        <v>28560</v>
      </c>
      <c r="S514" s="1">
        <v>42049</v>
      </c>
      <c r="T514" s="1">
        <v>42051</v>
      </c>
      <c r="U514">
        <v>848.3646</v>
      </c>
      <c r="V514">
        <v>12</v>
      </c>
      <c r="W514">
        <v>1227.94</v>
      </c>
      <c r="X514">
        <v>90685</v>
      </c>
      <c r="Y514">
        <f>cleaneddata[[#This Row],[Unit Price]]-cleaneddata[[#This Row],[Discount]]</f>
        <v>115.96</v>
      </c>
      <c r="Z514" t="str">
        <f>_xlfn.IFS(cleaneddata[[#This Row],[Region]]="Central","Chris",cleaneddata[[#This Row],[Region]]="East","Erin",cleaneddata[[#This Row],[Region]]="South","Sam",cleaneddata[[#This Row],[Region]]="West","William")</f>
        <v>Sam</v>
      </c>
    </row>
    <row r="515" spans="1:26" x14ac:dyDescent="0.25">
      <c r="A515">
        <v>2358</v>
      </c>
      <c r="B515" t="s">
        <v>1168</v>
      </c>
      <c r="C515" t="s">
        <v>27</v>
      </c>
      <c r="D515">
        <v>0.05</v>
      </c>
      <c r="E515">
        <v>2.08</v>
      </c>
      <c r="F515">
        <v>2.56</v>
      </c>
      <c r="G515" t="s">
        <v>40</v>
      </c>
      <c r="H515" t="s">
        <v>73</v>
      </c>
      <c r="I515" t="s">
        <v>50</v>
      </c>
      <c r="J515" t="s">
        <v>570</v>
      </c>
      <c r="K515" t="s">
        <v>44</v>
      </c>
      <c r="L515" t="s">
        <v>1169</v>
      </c>
      <c r="M515">
        <v>0.55000000000000004</v>
      </c>
      <c r="N515" t="s">
        <v>34</v>
      </c>
      <c r="O515" t="s">
        <v>35</v>
      </c>
      <c r="P515" t="s">
        <v>125</v>
      </c>
      <c r="Q515" t="s">
        <v>1098</v>
      </c>
      <c r="R515">
        <v>33311</v>
      </c>
      <c r="S515" s="1">
        <v>42049</v>
      </c>
      <c r="T515" s="1">
        <v>42051</v>
      </c>
      <c r="U515">
        <v>-1045.0160000000001</v>
      </c>
      <c r="V515">
        <v>19</v>
      </c>
      <c r="W515">
        <v>40.93</v>
      </c>
      <c r="X515">
        <v>88268</v>
      </c>
      <c r="Y515">
        <f>cleaneddata[[#This Row],[Unit Price]]-cleaneddata[[#This Row],[Discount]]</f>
        <v>2.0300000000000002</v>
      </c>
      <c r="Z515" t="str">
        <f>_xlfn.IFS(cleaneddata[[#This Row],[Region]]="Central","Chris",cleaneddata[[#This Row],[Region]]="East","Erin",cleaneddata[[#This Row],[Region]]="South","Sam",cleaneddata[[#This Row],[Region]]="West","William")</f>
        <v>Sam</v>
      </c>
    </row>
    <row r="516" spans="1:26" x14ac:dyDescent="0.25">
      <c r="A516">
        <v>2490</v>
      </c>
      <c r="B516" t="s">
        <v>456</v>
      </c>
      <c r="C516" t="s">
        <v>27</v>
      </c>
      <c r="D516">
        <v>0.09</v>
      </c>
      <c r="E516">
        <v>348.21</v>
      </c>
      <c r="F516">
        <v>40.19</v>
      </c>
      <c r="G516" t="s">
        <v>28</v>
      </c>
      <c r="H516" t="s">
        <v>73</v>
      </c>
      <c r="I516" t="s">
        <v>30</v>
      </c>
      <c r="J516" t="s">
        <v>31</v>
      </c>
      <c r="K516" t="s">
        <v>32</v>
      </c>
      <c r="L516" t="s">
        <v>33</v>
      </c>
      <c r="M516">
        <v>0.62</v>
      </c>
      <c r="N516" t="s">
        <v>34</v>
      </c>
      <c r="O516" t="s">
        <v>61</v>
      </c>
      <c r="P516" t="s">
        <v>92</v>
      </c>
      <c r="Q516" t="s">
        <v>458</v>
      </c>
      <c r="R516">
        <v>92627</v>
      </c>
      <c r="S516" s="1">
        <v>42049</v>
      </c>
      <c r="T516" s="1">
        <v>42051</v>
      </c>
      <c r="U516">
        <v>-93.85</v>
      </c>
      <c r="V516">
        <v>2</v>
      </c>
      <c r="W516">
        <v>662.8</v>
      </c>
      <c r="X516">
        <v>86884</v>
      </c>
      <c r="Y516">
        <f>cleaneddata[[#This Row],[Unit Price]]-cleaneddata[[#This Row],[Discount]]</f>
        <v>348.12</v>
      </c>
      <c r="Z516" t="str">
        <f>_xlfn.IFS(cleaneddata[[#This Row],[Region]]="Central","Chris",cleaneddata[[#This Row],[Region]]="East","Erin",cleaneddata[[#This Row],[Region]]="South","Sam",cleaneddata[[#This Row],[Region]]="West","William")</f>
        <v>William</v>
      </c>
    </row>
    <row r="517" spans="1:26" x14ac:dyDescent="0.25">
      <c r="A517">
        <v>2491</v>
      </c>
      <c r="B517" t="s">
        <v>459</v>
      </c>
      <c r="C517" t="s">
        <v>27</v>
      </c>
      <c r="D517">
        <v>0.09</v>
      </c>
      <c r="E517">
        <v>348.21</v>
      </c>
      <c r="F517">
        <v>40.19</v>
      </c>
      <c r="G517" t="s">
        <v>28</v>
      </c>
      <c r="H517" t="s">
        <v>73</v>
      </c>
      <c r="I517" t="s">
        <v>30</v>
      </c>
      <c r="J517" t="s">
        <v>31</v>
      </c>
      <c r="K517" t="s">
        <v>32</v>
      </c>
      <c r="L517" t="s">
        <v>33</v>
      </c>
      <c r="M517">
        <v>0.62</v>
      </c>
      <c r="N517" t="s">
        <v>34</v>
      </c>
      <c r="O517" t="s">
        <v>61</v>
      </c>
      <c r="P517" t="s">
        <v>92</v>
      </c>
      <c r="Q517" t="s">
        <v>102</v>
      </c>
      <c r="R517">
        <v>90045</v>
      </c>
      <c r="S517" s="1">
        <v>42049</v>
      </c>
      <c r="T517" s="1">
        <v>42051</v>
      </c>
      <c r="U517">
        <v>-93.85</v>
      </c>
      <c r="V517">
        <v>8</v>
      </c>
      <c r="W517">
        <v>2651.21</v>
      </c>
      <c r="X517">
        <v>48836</v>
      </c>
      <c r="Y517">
        <f>cleaneddata[[#This Row],[Unit Price]]-cleaneddata[[#This Row],[Discount]]</f>
        <v>348.12</v>
      </c>
      <c r="Z517" t="str">
        <f>_xlfn.IFS(cleaneddata[[#This Row],[Region]]="Central","Chris",cleaneddata[[#This Row],[Region]]="East","Erin",cleaneddata[[#This Row],[Region]]="South","Sam",cleaneddata[[#This Row],[Region]]="West","William")</f>
        <v>William</v>
      </c>
    </row>
    <row r="518" spans="1:26" x14ac:dyDescent="0.25">
      <c r="A518">
        <v>3069</v>
      </c>
      <c r="B518" t="s">
        <v>1170</v>
      </c>
      <c r="C518" t="s">
        <v>27</v>
      </c>
      <c r="D518">
        <v>0.09</v>
      </c>
      <c r="E518">
        <v>1.82</v>
      </c>
      <c r="F518">
        <v>0.83</v>
      </c>
      <c r="G518" t="s">
        <v>40</v>
      </c>
      <c r="H518" t="s">
        <v>41</v>
      </c>
      <c r="I518" t="s">
        <v>50</v>
      </c>
      <c r="J518" t="s">
        <v>51</v>
      </c>
      <c r="K518" t="s">
        <v>52</v>
      </c>
      <c r="L518" t="s">
        <v>1171</v>
      </c>
      <c r="M518">
        <v>0.56999999999999995</v>
      </c>
      <c r="N518" t="s">
        <v>34</v>
      </c>
      <c r="O518" t="s">
        <v>54</v>
      </c>
      <c r="P518" t="s">
        <v>86</v>
      </c>
      <c r="Q518" t="s">
        <v>1172</v>
      </c>
      <c r="R518">
        <v>55128</v>
      </c>
      <c r="S518" s="1">
        <v>42049</v>
      </c>
      <c r="T518" s="1">
        <v>42050</v>
      </c>
      <c r="U518">
        <v>-6.734</v>
      </c>
      <c r="V518">
        <v>22</v>
      </c>
      <c r="W518">
        <v>36.82</v>
      </c>
      <c r="X518">
        <v>88192</v>
      </c>
      <c r="Y518">
        <f>cleaneddata[[#This Row],[Unit Price]]-cleaneddata[[#This Row],[Discount]]</f>
        <v>1.73</v>
      </c>
      <c r="Z518" t="str">
        <f>_xlfn.IFS(cleaneddata[[#This Row],[Region]]="Central","Chris",cleaneddata[[#This Row],[Region]]="East","Erin",cleaneddata[[#This Row],[Region]]="South","Sam",cleaneddata[[#This Row],[Region]]="West","William")</f>
        <v>Chris</v>
      </c>
    </row>
    <row r="519" spans="1:26" x14ac:dyDescent="0.25">
      <c r="A519">
        <v>3393</v>
      </c>
      <c r="B519" t="s">
        <v>1173</v>
      </c>
      <c r="C519" t="s">
        <v>27</v>
      </c>
      <c r="D519">
        <v>0.08</v>
      </c>
      <c r="E519">
        <v>4.4800000000000004</v>
      </c>
      <c r="F519">
        <v>2.5</v>
      </c>
      <c r="G519" t="s">
        <v>40</v>
      </c>
      <c r="H519" t="s">
        <v>41</v>
      </c>
      <c r="I519" t="s">
        <v>50</v>
      </c>
      <c r="J519" t="s">
        <v>347</v>
      </c>
      <c r="K519" t="s">
        <v>75</v>
      </c>
      <c r="L519" t="s">
        <v>1023</v>
      </c>
      <c r="M519">
        <v>0.37</v>
      </c>
      <c r="N519" t="s">
        <v>34</v>
      </c>
      <c r="O519" t="s">
        <v>61</v>
      </c>
      <c r="P519" t="s">
        <v>68</v>
      </c>
      <c r="Q519" t="s">
        <v>1174</v>
      </c>
      <c r="R519">
        <v>99163</v>
      </c>
      <c r="S519" s="1">
        <v>42049</v>
      </c>
      <c r="T519" s="1">
        <v>42050</v>
      </c>
      <c r="U519">
        <v>-3.2448000000000001</v>
      </c>
      <c r="V519">
        <v>19</v>
      </c>
      <c r="W519">
        <v>80.2</v>
      </c>
      <c r="X519">
        <v>87909</v>
      </c>
      <c r="Y519">
        <f>cleaneddata[[#This Row],[Unit Price]]-cleaneddata[[#This Row],[Discount]]</f>
        <v>4.4000000000000004</v>
      </c>
      <c r="Z519" t="str">
        <f>_xlfn.IFS(cleaneddata[[#This Row],[Region]]="Central","Chris",cleaneddata[[#This Row],[Region]]="East","Erin",cleaneddata[[#This Row],[Region]]="South","Sam",cleaneddata[[#This Row],[Region]]="West","William")</f>
        <v>William</v>
      </c>
    </row>
    <row r="520" spans="1:26" x14ac:dyDescent="0.25">
      <c r="A520">
        <v>306</v>
      </c>
      <c r="B520" t="s">
        <v>1175</v>
      </c>
      <c r="C520" t="s">
        <v>39</v>
      </c>
      <c r="D520">
        <v>0.01</v>
      </c>
      <c r="E520">
        <v>8.33</v>
      </c>
      <c r="F520">
        <v>1.99</v>
      </c>
      <c r="G520" t="s">
        <v>40</v>
      </c>
      <c r="H520" t="s">
        <v>29</v>
      </c>
      <c r="I520" t="s">
        <v>42</v>
      </c>
      <c r="J520" t="s">
        <v>43</v>
      </c>
      <c r="K520" t="s">
        <v>44</v>
      </c>
      <c r="L520" t="s">
        <v>1176</v>
      </c>
      <c r="M520">
        <v>0.52</v>
      </c>
      <c r="N520" t="s">
        <v>34</v>
      </c>
      <c r="O520" t="s">
        <v>113</v>
      </c>
      <c r="P520" t="s">
        <v>420</v>
      </c>
      <c r="Q520" t="s">
        <v>1177</v>
      </c>
      <c r="R520">
        <v>21208</v>
      </c>
      <c r="S520" s="1">
        <v>42049</v>
      </c>
      <c r="T520" s="1">
        <v>42050</v>
      </c>
      <c r="U520">
        <v>15.895200000000001</v>
      </c>
      <c r="V520">
        <v>8</v>
      </c>
      <c r="W520">
        <v>70.16</v>
      </c>
      <c r="X520">
        <v>87057</v>
      </c>
      <c r="Y520">
        <f>cleaneddata[[#This Row],[Unit Price]]-cleaneddata[[#This Row],[Discount]]</f>
        <v>8.32</v>
      </c>
      <c r="Z520" t="str">
        <f>_xlfn.IFS(cleaneddata[[#This Row],[Region]]="Central","Chris",cleaneddata[[#This Row],[Region]]="East","Erin",cleaneddata[[#This Row],[Region]]="South","Sam",cleaneddata[[#This Row],[Region]]="West","William")</f>
        <v>Erin</v>
      </c>
    </row>
    <row r="521" spans="1:26" x14ac:dyDescent="0.25">
      <c r="A521">
        <v>306</v>
      </c>
      <c r="B521" t="s">
        <v>1175</v>
      </c>
      <c r="C521" t="s">
        <v>39</v>
      </c>
      <c r="D521">
        <v>0.04</v>
      </c>
      <c r="E521">
        <v>85.99</v>
      </c>
      <c r="F521">
        <v>0.99</v>
      </c>
      <c r="G521" t="s">
        <v>40</v>
      </c>
      <c r="H521" t="s">
        <v>29</v>
      </c>
      <c r="I521" t="s">
        <v>42</v>
      </c>
      <c r="J521" t="s">
        <v>137</v>
      </c>
      <c r="K521" t="s">
        <v>52</v>
      </c>
      <c r="L521" t="s">
        <v>1178</v>
      </c>
      <c r="M521">
        <v>0.55000000000000004</v>
      </c>
      <c r="N521" t="s">
        <v>34</v>
      </c>
      <c r="O521" t="s">
        <v>113</v>
      </c>
      <c r="P521" t="s">
        <v>420</v>
      </c>
      <c r="Q521" t="s">
        <v>1177</v>
      </c>
      <c r="R521">
        <v>21208</v>
      </c>
      <c r="S521" s="1">
        <v>42049</v>
      </c>
      <c r="T521" s="1">
        <v>42051</v>
      </c>
      <c r="U521">
        <v>855.99329999999998</v>
      </c>
      <c r="V521">
        <v>17</v>
      </c>
      <c r="W521">
        <v>1240.57</v>
      </c>
      <c r="X521">
        <v>87057</v>
      </c>
      <c r="Y521">
        <f>cleaneddata[[#This Row],[Unit Price]]-cleaneddata[[#This Row],[Discount]]</f>
        <v>85.949999999999989</v>
      </c>
      <c r="Z521" t="str">
        <f>_xlfn.IFS(cleaneddata[[#This Row],[Region]]="Central","Chris",cleaneddata[[#This Row],[Region]]="East","Erin",cleaneddata[[#This Row],[Region]]="South","Sam",cleaneddata[[#This Row],[Region]]="West","William")</f>
        <v>Erin</v>
      </c>
    </row>
    <row r="522" spans="1:26" x14ac:dyDescent="0.25">
      <c r="A522">
        <v>308</v>
      </c>
      <c r="B522" t="s">
        <v>1179</v>
      </c>
      <c r="C522" t="s">
        <v>39</v>
      </c>
      <c r="D522">
        <v>0.01</v>
      </c>
      <c r="E522">
        <v>8.33</v>
      </c>
      <c r="F522">
        <v>1.99</v>
      </c>
      <c r="G522" t="s">
        <v>40</v>
      </c>
      <c r="H522" t="s">
        <v>29</v>
      </c>
      <c r="I522" t="s">
        <v>42</v>
      </c>
      <c r="J522" t="s">
        <v>43</v>
      </c>
      <c r="K522" t="s">
        <v>44</v>
      </c>
      <c r="L522" t="s">
        <v>1176</v>
      </c>
      <c r="M522">
        <v>0.52</v>
      </c>
      <c r="N522" t="s">
        <v>34</v>
      </c>
      <c r="O522" t="s">
        <v>61</v>
      </c>
      <c r="P522" t="s">
        <v>68</v>
      </c>
      <c r="Q522" t="s">
        <v>144</v>
      </c>
      <c r="R522">
        <v>98115</v>
      </c>
      <c r="S522" s="1">
        <v>42049</v>
      </c>
      <c r="T522" s="1">
        <v>42050</v>
      </c>
      <c r="U522">
        <v>10.74</v>
      </c>
      <c r="V522">
        <v>32</v>
      </c>
      <c r="W522">
        <v>280.62</v>
      </c>
      <c r="X522">
        <v>37760</v>
      </c>
      <c r="Y522">
        <f>cleaneddata[[#This Row],[Unit Price]]-cleaneddata[[#This Row],[Discount]]</f>
        <v>8.32</v>
      </c>
      <c r="Z522" t="str">
        <f>_xlfn.IFS(cleaneddata[[#This Row],[Region]]="Central","Chris",cleaneddata[[#This Row],[Region]]="East","Erin",cleaneddata[[#This Row],[Region]]="South","Sam",cleaneddata[[#This Row],[Region]]="West","William")</f>
        <v>William</v>
      </c>
    </row>
    <row r="523" spans="1:26" x14ac:dyDescent="0.25">
      <c r="A523">
        <v>1156</v>
      </c>
      <c r="B523" t="s">
        <v>1180</v>
      </c>
      <c r="C523" t="s">
        <v>39</v>
      </c>
      <c r="D523">
        <v>0.06</v>
      </c>
      <c r="E523">
        <v>175.99</v>
      </c>
      <c r="F523">
        <v>8.99</v>
      </c>
      <c r="G523" t="s">
        <v>40</v>
      </c>
      <c r="H523" t="s">
        <v>41</v>
      </c>
      <c r="I523" t="s">
        <v>42</v>
      </c>
      <c r="J523" t="s">
        <v>137</v>
      </c>
      <c r="K523" t="s">
        <v>75</v>
      </c>
      <c r="L523" t="s">
        <v>1181</v>
      </c>
      <c r="M523">
        <v>0.56999999999999995</v>
      </c>
      <c r="N523" t="s">
        <v>34</v>
      </c>
      <c r="O523" t="s">
        <v>113</v>
      </c>
      <c r="P523" t="s">
        <v>405</v>
      </c>
      <c r="Q523" t="s">
        <v>1182</v>
      </c>
      <c r="R523">
        <v>1876</v>
      </c>
      <c r="S523" s="1">
        <v>42049</v>
      </c>
      <c r="T523" s="1">
        <v>42050</v>
      </c>
      <c r="U523">
        <v>48.47148</v>
      </c>
      <c r="V523">
        <v>7</v>
      </c>
      <c r="W523">
        <v>1013.84</v>
      </c>
      <c r="X523">
        <v>90855</v>
      </c>
      <c r="Y523">
        <f>cleaneddata[[#This Row],[Unit Price]]-cleaneddata[[#This Row],[Discount]]</f>
        <v>175.93</v>
      </c>
      <c r="Z523" t="str">
        <f>_xlfn.IFS(cleaneddata[[#This Row],[Region]]="Central","Chris",cleaneddata[[#This Row],[Region]]="East","Erin",cleaneddata[[#This Row],[Region]]="South","Sam",cleaneddata[[#This Row],[Region]]="West","William")</f>
        <v>Erin</v>
      </c>
    </row>
    <row r="524" spans="1:26" x14ac:dyDescent="0.25">
      <c r="A524">
        <v>1745</v>
      </c>
      <c r="B524" t="s">
        <v>361</v>
      </c>
      <c r="C524" t="s">
        <v>49</v>
      </c>
      <c r="D524">
        <v>0.04</v>
      </c>
      <c r="E524">
        <v>60.65</v>
      </c>
      <c r="F524">
        <v>12.23</v>
      </c>
      <c r="G524" t="s">
        <v>40</v>
      </c>
      <c r="H524" t="s">
        <v>73</v>
      </c>
      <c r="I524" t="s">
        <v>30</v>
      </c>
      <c r="J524" t="s">
        <v>128</v>
      </c>
      <c r="K524" t="s">
        <v>146</v>
      </c>
      <c r="L524" t="s">
        <v>1183</v>
      </c>
      <c r="M524">
        <v>0.64</v>
      </c>
      <c r="N524" t="s">
        <v>34</v>
      </c>
      <c r="O524" t="s">
        <v>35</v>
      </c>
      <c r="P524" t="s">
        <v>77</v>
      </c>
      <c r="Q524" t="s">
        <v>363</v>
      </c>
      <c r="R524">
        <v>30305</v>
      </c>
      <c r="S524" s="1">
        <v>42049</v>
      </c>
      <c r="T524" s="1">
        <v>42051</v>
      </c>
      <c r="U524">
        <v>116.5063</v>
      </c>
      <c r="V524">
        <v>4</v>
      </c>
      <c r="W524">
        <v>256.77</v>
      </c>
      <c r="X524">
        <v>13408</v>
      </c>
      <c r="Y524">
        <f>cleaneddata[[#This Row],[Unit Price]]-cleaneddata[[#This Row],[Discount]]</f>
        <v>60.61</v>
      </c>
      <c r="Z524" t="str">
        <f>_xlfn.IFS(cleaneddata[[#This Row],[Region]]="Central","Chris",cleaneddata[[#This Row],[Region]]="East","Erin",cleaneddata[[#This Row],[Region]]="South","Sam",cleaneddata[[#This Row],[Region]]="West","William")</f>
        <v>Sam</v>
      </c>
    </row>
    <row r="525" spans="1:26" x14ac:dyDescent="0.25">
      <c r="A525">
        <v>1749</v>
      </c>
      <c r="B525" t="s">
        <v>364</v>
      </c>
      <c r="C525" t="s">
        <v>49</v>
      </c>
      <c r="D525">
        <v>0.04</v>
      </c>
      <c r="E525">
        <v>60.65</v>
      </c>
      <c r="F525">
        <v>12.23</v>
      </c>
      <c r="G525" t="s">
        <v>40</v>
      </c>
      <c r="H525" t="s">
        <v>73</v>
      </c>
      <c r="I525" t="s">
        <v>30</v>
      </c>
      <c r="J525" t="s">
        <v>128</v>
      </c>
      <c r="K525" t="s">
        <v>146</v>
      </c>
      <c r="L525" t="s">
        <v>1183</v>
      </c>
      <c r="M525">
        <v>0.64</v>
      </c>
      <c r="N525" t="s">
        <v>34</v>
      </c>
      <c r="O525" t="s">
        <v>54</v>
      </c>
      <c r="P525" t="s">
        <v>209</v>
      </c>
      <c r="Q525" t="s">
        <v>365</v>
      </c>
      <c r="R525">
        <v>73505</v>
      </c>
      <c r="S525" s="1">
        <v>42049</v>
      </c>
      <c r="T525" s="1">
        <v>42051</v>
      </c>
      <c r="U525">
        <v>44.2911</v>
      </c>
      <c r="V525">
        <v>1</v>
      </c>
      <c r="W525">
        <v>64.19</v>
      </c>
      <c r="X525">
        <v>87244</v>
      </c>
      <c r="Y525">
        <f>cleaneddata[[#This Row],[Unit Price]]-cleaneddata[[#This Row],[Discount]]</f>
        <v>60.61</v>
      </c>
      <c r="Z525" t="str">
        <f>_xlfn.IFS(cleaneddata[[#This Row],[Region]]="Central","Chris",cleaneddata[[#This Row],[Region]]="East","Erin",cleaneddata[[#This Row],[Region]]="South","Sam",cleaneddata[[#This Row],[Region]]="West","William")</f>
        <v>Chris</v>
      </c>
    </row>
    <row r="526" spans="1:26" x14ac:dyDescent="0.25">
      <c r="A526">
        <v>639</v>
      </c>
      <c r="B526" t="s">
        <v>1184</v>
      </c>
      <c r="C526" t="s">
        <v>72</v>
      </c>
      <c r="D526">
        <v>0</v>
      </c>
      <c r="E526">
        <v>236.97</v>
      </c>
      <c r="F526">
        <v>59.24</v>
      </c>
      <c r="G526" t="s">
        <v>28</v>
      </c>
      <c r="H526" t="s">
        <v>41</v>
      </c>
      <c r="I526" t="s">
        <v>30</v>
      </c>
      <c r="J526" t="s">
        <v>31</v>
      </c>
      <c r="K526" t="s">
        <v>32</v>
      </c>
      <c r="L526" t="s">
        <v>1185</v>
      </c>
      <c r="M526">
        <v>0.61</v>
      </c>
      <c r="N526" t="s">
        <v>34</v>
      </c>
      <c r="O526" t="s">
        <v>61</v>
      </c>
      <c r="P526" t="s">
        <v>92</v>
      </c>
      <c r="Q526" t="s">
        <v>1186</v>
      </c>
      <c r="R526">
        <v>93454</v>
      </c>
      <c r="S526" s="1">
        <v>42049</v>
      </c>
      <c r="T526" s="1">
        <v>42050</v>
      </c>
      <c r="U526">
        <v>1192.04</v>
      </c>
      <c r="V526">
        <v>9</v>
      </c>
      <c r="W526">
        <v>1769.91</v>
      </c>
      <c r="X526">
        <v>87952</v>
      </c>
      <c r="Y526">
        <f>cleaneddata[[#This Row],[Unit Price]]-cleaneddata[[#This Row],[Discount]]</f>
        <v>236.97</v>
      </c>
      <c r="Z526" t="str">
        <f>_xlfn.IFS(cleaneddata[[#This Row],[Region]]="Central","Chris",cleaneddata[[#This Row],[Region]]="East","Erin",cleaneddata[[#This Row],[Region]]="South","Sam",cleaneddata[[#This Row],[Region]]="West","William")</f>
        <v>William</v>
      </c>
    </row>
    <row r="527" spans="1:26" x14ac:dyDescent="0.25">
      <c r="A527">
        <v>640</v>
      </c>
      <c r="B527" t="s">
        <v>1187</v>
      </c>
      <c r="C527" t="s">
        <v>72</v>
      </c>
      <c r="D527">
        <v>0</v>
      </c>
      <c r="E527">
        <v>236.97</v>
      </c>
      <c r="F527">
        <v>59.24</v>
      </c>
      <c r="G527" t="s">
        <v>28</v>
      </c>
      <c r="H527" t="s">
        <v>41</v>
      </c>
      <c r="I527" t="s">
        <v>30</v>
      </c>
      <c r="J527" t="s">
        <v>31</v>
      </c>
      <c r="K527" t="s">
        <v>32</v>
      </c>
      <c r="L527" t="s">
        <v>1185</v>
      </c>
      <c r="M527">
        <v>0.61</v>
      </c>
      <c r="N527" t="s">
        <v>34</v>
      </c>
      <c r="O527" t="s">
        <v>61</v>
      </c>
      <c r="P527" t="s">
        <v>68</v>
      </c>
      <c r="Q527" t="s">
        <v>144</v>
      </c>
      <c r="R527">
        <v>98119</v>
      </c>
      <c r="S527" s="1">
        <v>42049</v>
      </c>
      <c r="T527" s="1">
        <v>42050</v>
      </c>
      <c r="U527">
        <v>1192.04</v>
      </c>
      <c r="V527">
        <v>34</v>
      </c>
      <c r="W527">
        <v>6686.34</v>
      </c>
      <c r="X527">
        <v>56452</v>
      </c>
      <c r="Y527">
        <f>cleaneddata[[#This Row],[Unit Price]]-cleaneddata[[#This Row],[Discount]]</f>
        <v>236.97</v>
      </c>
      <c r="Z527" t="str">
        <f>_xlfn.IFS(cleaneddata[[#This Row],[Region]]="Central","Chris",cleaneddata[[#This Row],[Region]]="East","Erin",cleaneddata[[#This Row],[Region]]="South","Sam",cleaneddata[[#This Row],[Region]]="West","William")</f>
        <v>William</v>
      </c>
    </row>
    <row r="528" spans="1:26" x14ac:dyDescent="0.25">
      <c r="A528">
        <v>1682</v>
      </c>
      <c r="B528" t="s">
        <v>1188</v>
      </c>
      <c r="C528" t="s">
        <v>72</v>
      </c>
      <c r="D528">
        <v>0.04</v>
      </c>
      <c r="E528">
        <v>6.28</v>
      </c>
      <c r="F528">
        <v>5.41</v>
      </c>
      <c r="G528" t="s">
        <v>40</v>
      </c>
      <c r="H528" t="s">
        <v>41</v>
      </c>
      <c r="I528" t="s">
        <v>30</v>
      </c>
      <c r="J528" t="s">
        <v>128</v>
      </c>
      <c r="K528" t="s">
        <v>75</v>
      </c>
      <c r="L528" t="s">
        <v>932</v>
      </c>
      <c r="M528">
        <v>0.53</v>
      </c>
      <c r="N528" t="s">
        <v>34</v>
      </c>
      <c r="O528" t="s">
        <v>54</v>
      </c>
      <c r="P528" t="s">
        <v>105</v>
      </c>
      <c r="Q528" t="s">
        <v>535</v>
      </c>
      <c r="R528">
        <v>60611</v>
      </c>
      <c r="S528" s="1">
        <v>42049</v>
      </c>
      <c r="T528" s="1">
        <v>42051</v>
      </c>
      <c r="U528">
        <v>-38.380000000000003</v>
      </c>
      <c r="V528">
        <v>43</v>
      </c>
      <c r="W528">
        <v>284.48</v>
      </c>
      <c r="X528">
        <v>14115</v>
      </c>
      <c r="Y528">
        <f>cleaneddata[[#This Row],[Unit Price]]-cleaneddata[[#This Row],[Discount]]</f>
        <v>6.24</v>
      </c>
      <c r="Z528" t="str">
        <f>_xlfn.IFS(cleaneddata[[#This Row],[Region]]="Central","Chris",cleaneddata[[#This Row],[Region]]="East","Erin",cleaneddata[[#This Row],[Region]]="South","Sam",cleaneddata[[#This Row],[Region]]="West","William")</f>
        <v>Chris</v>
      </c>
    </row>
    <row r="529" spans="1:26" x14ac:dyDescent="0.25">
      <c r="A529">
        <v>1683</v>
      </c>
      <c r="B529" t="s">
        <v>1189</v>
      </c>
      <c r="C529" t="s">
        <v>72</v>
      </c>
      <c r="D529">
        <v>0.04</v>
      </c>
      <c r="E529">
        <v>6.28</v>
      </c>
      <c r="F529">
        <v>5.41</v>
      </c>
      <c r="G529" t="s">
        <v>40</v>
      </c>
      <c r="H529" t="s">
        <v>41</v>
      </c>
      <c r="I529" t="s">
        <v>30</v>
      </c>
      <c r="J529" t="s">
        <v>128</v>
      </c>
      <c r="K529" t="s">
        <v>75</v>
      </c>
      <c r="L529" t="s">
        <v>932</v>
      </c>
      <c r="M529">
        <v>0.53</v>
      </c>
      <c r="N529" t="s">
        <v>34</v>
      </c>
      <c r="O529" t="s">
        <v>54</v>
      </c>
      <c r="P529" t="s">
        <v>189</v>
      </c>
      <c r="Q529" t="s">
        <v>1190</v>
      </c>
      <c r="R529">
        <v>77301</v>
      </c>
      <c r="S529" s="1">
        <v>42049</v>
      </c>
      <c r="T529" s="1">
        <v>42051</v>
      </c>
      <c r="U529">
        <v>-19.957599999999999</v>
      </c>
      <c r="V529">
        <v>11</v>
      </c>
      <c r="W529">
        <v>72.77</v>
      </c>
      <c r="X529">
        <v>90612</v>
      </c>
      <c r="Y529">
        <f>cleaneddata[[#This Row],[Unit Price]]-cleaneddata[[#This Row],[Discount]]</f>
        <v>6.24</v>
      </c>
      <c r="Z529" t="str">
        <f>_xlfn.IFS(cleaneddata[[#This Row],[Region]]="Central","Chris",cleaneddata[[#This Row],[Region]]="East","Erin",cleaneddata[[#This Row],[Region]]="South","Sam",cleaneddata[[#This Row],[Region]]="West","William")</f>
        <v>Chris</v>
      </c>
    </row>
    <row r="530" spans="1:26" x14ac:dyDescent="0.25">
      <c r="A530">
        <v>11</v>
      </c>
      <c r="B530" t="s">
        <v>1191</v>
      </c>
      <c r="C530" t="s">
        <v>27</v>
      </c>
      <c r="D530">
        <v>0.06</v>
      </c>
      <c r="E530">
        <v>9.48</v>
      </c>
      <c r="F530">
        <v>7.29</v>
      </c>
      <c r="G530" t="s">
        <v>40</v>
      </c>
      <c r="H530" t="s">
        <v>73</v>
      </c>
      <c r="I530" t="s">
        <v>30</v>
      </c>
      <c r="J530" t="s">
        <v>128</v>
      </c>
      <c r="K530" t="s">
        <v>44</v>
      </c>
      <c r="L530" t="s">
        <v>506</v>
      </c>
      <c r="M530">
        <v>0.45</v>
      </c>
      <c r="N530" t="s">
        <v>34</v>
      </c>
      <c r="O530" t="s">
        <v>113</v>
      </c>
      <c r="P530" t="s">
        <v>399</v>
      </c>
      <c r="Q530" t="s">
        <v>1192</v>
      </c>
      <c r="R530">
        <v>7203</v>
      </c>
      <c r="S530" s="1">
        <v>42050</v>
      </c>
      <c r="T530" s="1">
        <v>42052</v>
      </c>
      <c r="U530">
        <v>-53.809600000000003</v>
      </c>
      <c r="V530">
        <v>22</v>
      </c>
      <c r="W530">
        <v>211.15</v>
      </c>
      <c r="X530">
        <v>90192</v>
      </c>
      <c r="Y530">
        <f>cleaneddata[[#This Row],[Unit Price]]-cleaneddata[[#This Row],[Discount]]</f>
        <v>9.42</v>
      </c>
      <c r="Z530" t="str">
        <f>_xlfn.IFS(cleaneddata[[#This Row],[Region]]="Central","Chris",cleaneddata[[#This Row],[Region]]="East","Erin",cleaneddata[[#This Row],[Region]]="South","Sam",cleaneddata[[#This Row],[Region]]="West","William")</f>
        <v>Erin</v>
      </c>
    </row>
    <row r="531" spans="1:26" x14ac:dyDescent="0.25">
      <c r="A531">
        <v>596</v>
      </c>
      <c r="B531" t="s">
        <v>1193</v>
      </c>
      <c r="C531" t="s">
        <v>27</v>
      </c>
      <c r="D531">
        <v>0.03</v>
      </c>
      <c r="E531">
        <v>3.8</v>
      </c>
      <c r="F531">
        <v>1.49</v>
      </c>
      <c r="G531" t="s">
        <v>40</v>
      </c>
      <c r="H531" t="s">
        <v>41</v>
      </c>
      <c r="I531" t="s">
        <v>50</v>
      </c>
      <c r="J531" t="s">
        <v>74</v>
      </c>
      <c r="K531" t="s">
        <v>75</v>
      </c>
      <c r="L531" t="s">
        <v>1194</v>
      </c>
      <c r="M531">
        <v>0.38</v>
      </c>
      <c r="N531" t="s">
        <v>34</v>
      </c>
      <c r="O531" t="s">
        <v>54</v>
      </c>
      <c r="P531" t="s">
        <v>55</v>
      </c>
      <c r="Q531" t="s">
        <v>1195</v>
      </c>
      <c r="R531">
        <v>46032</v>
      </c>
      <c r="S531" s="1">
        <v>42050</v>
      </c>
      <c r="T531" s="1">
        <v>42052</v>
      </c>
      <c r="U531">
        <v>15.2745</v>
      </c>
      <c r="V531">
        <v>6</v>
      </c>
      <c r="W531">
        <v>24.27</v>
      </c>
      <c r="X531">
        <v>86308</v>
      </c>
      <c r="Y531">
        <f>cleaneddata[[#This Row],[Unit Price]]-cleaneddata[[#This Row],[Discount]]</f>
        <v>3.77</v>
      </c>
      <c r="Z531" t="str">
        <f>_xlfn.IFS(cleaneddata[[#This Row],[Region]]="Central","Chris",cleaneddata[[#This Row],[Region]]="East","Erin",cleaneddata[[#This Row],[Region]]="South","Sam",cleaneddata[[#This Row],[Region]]="West","William")</f>
        <v>Chris</v>
      </c>
    </row>
    <row r="532" spans="1:26" x14ac:dyDescent="0.25">
      <c r="A532">
        <v>596</v>
      </c>
      <c r="B532" t="s">
        <v>1193</v>
      </c>
      <c r="C532" t="s">
        <v>27</v>
      </c>
      <c r="D532">
        <v>7.0000000000000007E-2</v>
      </c>
      <c r="E532">
        <v>7.98</v>
      </c>
      <c r="F532">
        <v>1.25</v>
      </c>
      <c r="G532" t="s">
        <v>40</v>
      </c>
      <c r="H532" t="s">
        <v>41</v>
      </c>
      <c r="I532" t="s">
        <v>50</v>
      </c>
      <c r="J532" t="s">
        <v>90</v>
      </c>
      <c r="K532" t="s">
        <v>52</v>
      </c>
      <c r="L532" t="s">
        <v>1196</v>
      </c>
      <c r="M532">
        <v>0.35</v>
      </c>
      <c r="N532" t="s">
        <v>34</v>
      </c>
      <c r="O532" t="s">
        <v>54</v>
      </c>
      <c r="P532" t="s">
        <v>55</v>
      </c>
      <c r="Q532" t="s">
        <v>1195</v>
      </c>
      <c r="R532">
        <v>46032</v>
      </c>
      <c r="S532" s="1">
        <v>42050</v>
      </c>
      <c r="T532" s="1">
        <v>42052</v>
      </c>
      <c r="U532">
        <v>26.585699999999999</v>
      </c>
      <c r="V532">
        <v>5</v>
      </c>
      <c r="W532">
        <v>38.53</v>
      </c>
      <c r="X532">
        <v>86308</v>
      </c>
      <c r="Y532">
        <f>cleaneddata[[#This Row],[Unit Price]]-cleaneddata[[#This Row],[Discount]]</f>
        <v>7.91</v>
      </c>
      <c r="Z532" t="str">
        <f>_xlfn.IFS(cleaneddata[[#This Row],[Region]]="Central","Chris",cleaneddata[[#This Row],[Region]]="East","Erin",cleaneddata[[#This Row],[Region]]="South","Sam",cleaneddata[[#This Row],[Region]]="West","William")</f>
        <v>Chris</v>
      </c>
    </row>
    <row r="533" spans="1:26" x14ac:dyDescent="0.25">
      <c r="A533">
        <v>596</v>
      </c>
      <c r="B533" t="s">
        <v>1193</v>
      </c>
      <c r="C533" t="s">
        <v>27</v>
      </c>
      <c r="D533">
        <v>7.0000000000000007E-2</v>
      </c>
      <c r="E533">
        <v>417.4</v>
      </c>
      <c r="F533">
        <v>75.23</v>
      </c>
      <c r="G533" t="s">
        <v>28</v>
      </c>
      <c r="H533" t="s">
        <v>41</v>
      </c>
      <c r="I533" t="s">
        <v>30</v>
      </c>
      <c r="J533" t="s">
        <v>31</v>
      </c>
      <c r="K533" t="s">
        <v>32</v>
      </c>
      <c r="L533" t="s">
        <v>1197</v>
      </c>
      <c r="M533">
        <v>0.79</v>
      </c>
      <c r="N533" t="s">
        <v>34</v>
      </c>
      <c r="O533" t="s">
        <v>54</v>
      </c>
      <c r="P533" t="s">
        <v>55</v>
      </c>
      <c r="Q533" t="s">
        <v>1195</v>
      </c>
      <c r="R533">
        <v>46032</v>
      </c>
      <c r="S533" s="1">
        <v>42050</v>
      </c>
      <c r="T533" s="1">
        <v>42051</v>
      </c>
      <c r="U533">
        <v>-575.35199999999998</v>
      </c>
      <c r="V533">
        <v>12</v>
      </c>
      <c r="W533">
        <v>4910.72</v>
      </c>
      <c r="X533">
        <v>86308</v>
      </c>
      <c r="Y533">
        <f>cleaneddata[[#This Row],[Unit Price]]-cleaneddata[[#This Row],[Discount]]</f>
        <v>417.33</v>
      </c>
      <c r="Z533" t="str">
        <f>_xlfn.IFS(cleaneddata[[#This Row],[Region]]="Central","Chris",cleaneddata[[#This Row],[Region]]="East","Erin",cleaneddata[[#This Row],[Region]]="South","Sam",cleaneddata[[#This Row],[Region]]="West","William")</f>
        <v>Chris</v>
      </c>
    </row>
    <row r="534" spans="1:26" x14ac:dyDescent="0.25">
      <c r="A534">
        <v>2260</v>
      </c>
      <c r="B534" t="s">
        <v>1198</v>
      </c>
      <c r="C534" t="s">
        <v>27</v>
      </c>
      <c r="D534">
        <v>0.02</v>
      </c>
      <c r="E534">
        <v>4.9800000000000004</v>
      </c>
      <c r="F534">
        <v>0.49</v>
      </c>
      <c r="G534" t="s">
        <v>40</v>
      </c>
      <c r="H534" t="s">
        <v>96</v>
      </c>
      <c r="I534" t="s">
        <v>50</v>
      </c>
      <c r="J534" t="s">
        <v>154</v>
      </c>
      <c r="K534" t="s">
        <v>75</v>
      </c>
      <c r="L534" t="s">
        <v>1105</v>
      </c>
      <c r="M534">
        <v>0.39</v>
      </c>
      <c r="N534" t="s">
        <v>34</v>
      </c>
      <c r="O534" t="s">
        <v>35</v>
      </c>
      <c r="P534" t="s">
        <v>77</v>
      </c>
      <c r="Q534" t="s">
        <v>1199</v>
      </c>
      <c r="R534">
        <v>30161</v>
      </c>
      <c r="S534" s="1">
        <v>42050</v>
      </c>
      <c r="T534" s="1">
        <v>42051</v>
      </c>
      <c r="U534">
        <v>-52.863999999999997</v>
      </c>
      <c r="V534">
        <v>17</v>
      </c>
      <c r="W534">
        <v>87.11</v>
      </c>
      <c r="X534">
        <v>89601</v>
      </c>
      <c r="Y534">
        <f>cleaneddata[[#This Row],[Unit Price]]-cleaneddata[[#This Row],[Discount]]</f>
        <v>4.9600000000000009</v>
      </c>
      <c r="Z534" t="str">
        <f>_xlfn.IFS(cleaneddata[[#This Row],[Region]]="Central","Chris",cleaneddata[[#This Row],[Region]]="East","Erin",cleaneddata[[#This Row],[Region]]="South","Sam",cleaneddata[[#This Row],[Region]]="West","William")</f>
        <v>Sam</v>
      </c>
    </row>
    <row r="535" spans="1:26" x14ac:dyDescent="0.25">
      <c r="A535">
        <v>2260</v>
      </c>
      <c r="B535" t="s">
        <v>1198</v>
      </c>
      <c r="C535" t="s">
        <v>27</v>
      </c>
      <c r="D535">
        <v>0.01</v>
      </c>
      <c r="E535">
        <v>20.99</v>
      </c>
      <c r="F535">
        <v>0.99</v>
      </c>
      <c r="G535" t="s">
        <v>40</v>
      </c>
      <c r="H535" t="s">
        <v>96</v>
      </c>
      <c r="I535" t="s">
        <v>42</v>
      </c>
      <c r="J535" t="s">
        <v>137</v>
      </c>
      <c r="K535" t="s">
        <v>44</v>
      </c>
      <c r="L535" t="s">
        <v>1200</v>
      </c>
      <c r="M535">
        <v>0.83</v>
      </c>
      <c r="N535" t="s">
        <v>34</v>
      </c>
      <c r="O535" t="s">
        <v>35</v>
      </c>
      <c r="P535" t="s">
        <v>77</v>
      </c>
      <c r="Q535" t="s">
        <v>1199</v>
      </c>
      <c r="R535">
        <v>30161</v>
      </c>
      <c r="S535" s="1">
        <v>42050</v>
      </c>
      <c r="T535" s="1">
        <v>42051</v>
      </c>
      <c r="U535">
        <v>45.378</v>
      </c>
      <c r="V535">
        <v>9</v>
      </c>
      <c r="W535">
        <v>170.46</v>
      </c>
      <c r="X535">
        <v>89601</v>
      </c>
      <c r="Y535">
        <f>cleaneddata[[#This Row],[Unit Price]]-cleaneddata[[#This Row],[Discount]]</f>
        <v>20.979999999999997</v>
      </c>
      <c r="Z535" t="str">
        <f>_xlfn.IFS(cleaneddata[[#This Row],[Region]]="Central","Chris",cleaneddata[[#This Row],[Region]]="East","Erin",cleaneddata[[#This Row],[Region]]="South","Sam",cleaneddata[[#This Row],[Region]]="West","William")</f>
        <v>Sam</v>
      </c>
    </row>
    <row r="536" spans="1:26" x14ac:dyDescent="0.25">
      <c r="A536">
        <v>3211</v>
      </c>
      <c r="B536" t="s">
        <v>1201</v>
      </c>
      <c r="C536" t="s">
        <v>39</v>
      </c>
      <c r="D536">
        <v>0.1</v>
      </c>
      <c r="E536">
        <v>7.31</v>
      </c>
      <c r="F536">
        <v>0.49</v>
      </c>
      <c r="G536" t="s">
        <v>40</v>
      </c>
      <c r="H536" t="s">
        <v>96</v>
      </c>
      <c r="I536" t="s">
        <v>50</v>
      </c>
      <c r="J536" t="s">
        <v>154</v>
      </c>
      <c r="K536" t="s">
        <v>75</v>
      </c>
      <c r="L536" t="s">
        <v>1129</v>
      </c>
      <c r="M536">
        <v>0.38</v>
      </c>
      <c r="N536" t="s">
        <v>34</v>
      </c>
      <c r="O536" t="s">
        <v>54</v>
      </c>
      <c r="P536" t="s">
        <v>105</v>
      </c>
      <c r="Q536" t="s">
        <v>1202</v>
      </c>
      <c r="R536">
        <v>60101</v>
      </c>
      <c r="S536" s="1">
        <v>42050</v>
      </c>
      <c r="T536" s="1">
        <v>42051</v>
      </c>
      <c r="U536">
        <v>55.020600000000002</v>
      </c>
      <c r="V536">
        <v>12</v>
      </c>
      <c r="W536">
        <v>79.739999999999995</v>
      </c>
      <c r="X536">
        <v>91522</v>
      </c>
      <c r="Y536">
        <f>cleaneddata[[#This Row],[Unit Price]]-cleaneddata[[#This Row],[Discount]]</f>
        <v>7.21</v>
      </c>
      <c r="Z536" t="str">
        <f>_xlfn.IFS(cleaneddata[[#This Row],[Region]]="Central","Chris",cleaneddata[[#This Row],[Region]]="East","Erin",cleaneddata[[#This Row],[Region]]="South","Sam",cleaneddata[[#This Row],[Region]]="West","William")</f>
        <v>Chris</v>
      </c>
    </row>
    <row r="537" spans="1:26" x14ac:dyDescent="0.25">
      <c r="A537">
        <v>3211</v>
      </c>
      <c r="B537" t="s">
        <v>1201</v>
      </c>
      <c r="C537" t="s">
        <v>39</v>
      </c>
      <c r="D537">
        <v>0.1</v>
      </c>
      <c r="E537">
        <v>20.99</v>
      </c>
      <c r="F537">
        <v>2.5</v>
      </c>
      <c r="G537" t="s">
        <v>40</v>
      </c>
      <c r="H537" t="s">
        <v>96</v>
      </c>
      <c r="I537" t="s">
        <v>42</v>
      </c>
      <c r="J537" t="s">
        <v>137</v>
      </c>
      <c r="K537" t="s">
        <v>52</v>
      </c>
      <c r="L537" t="s">
        <v>1203</v>
      </c>
      <c r="M537">
        <v>0.81</v>
      </c>
      <c r="N537" t="s">
        <v>34</v>
      </c>
      <c r="O537" t="s">
        <v>54</v>
      </c>
      <c r="P537" t="s">
        <v>105</v>
      </c>
      <c r="Q537" t="s">
        <v>1202</v>
      </c>
      <c r="R537">
        <v>60101</v>
      </c>
      <c r="S537" s="1">
        <v>42050</v>
      </c>
      <c r="T537" s="1">
        <v>42051</v>
      </c>
      <c r="U537">
        <v>-43.65504</v>
      </c>
      <c r="V537">
        <v>23</v>
      </c>
      <c r="W537">
        <v>392.45</v>
      </c>
      <c r="X537">
        <v>91522</v>
      </c>
      <c r="Y537">
        <f>cleaneddata[[#This Row],[Unit Price]]-cleaneddata[[#This Row],[Discount]]</f>
        <v>20.889999999999997</v>
      </c>
      <c r="Z537" t="str">
        <f>_xlfn.IFS(cleaneddata[[#This Row],[Region]]="Central","Chris",cleaneddata[[#This Row],[Region]]="East","Erin",cleaneddata[[#This Row],[Region]]="South","Sam",cleaneddata[[#This Row],[Region]]="West","William")</f>
        <v>Chris</v>
      </c>
    </row>
    <row r="538" spans="1:26" x14ac:dyDescent="0.25">
      <c r="A538">
        <v>393</v>
      </c>
      <c r="B538" t="s">
        <v>1204</v>
      </c>
      <c r="C538" t="s">
        <v>49</v>
      </c>
      <c r="D538">
        <v>7.0000000000000007E-2</v>
      </c>
      <c r="E538">
        <v>9.7100000000000009</v>
      </c>
      <c r="F538">
        <v>9.4499999999999993</v>
      </c>
      <c r="G538" t="s">
        <v>40</v>
      </c>
      <c r="H538" t="s">
        <v>96</v>
      </c>
      <c r="I538" t="s">
        <v>50</v>
      </c>
      <c r="J538" t="s">
        <v>80</v>
      </c>
      <c r="K538" t="s">
        <v>75</v>
      </c>
      <c r="L538" t="s">
        <v>1205</v>
      </c>
      <c r="M538">
        <v>0.6</v>
      </c>
      <c r="N538" t="s">
        <v>34</v>
      </c>
      <c r="O538" t="s">
        <v>113</v>
      </c>
      <c r="P538" t="s">
        <v>114</v>
      </c>
      <c r="Q538" t="s">
        <v>1206</v>
      </c>
      <c r="R538">
        <v>13021</v>
      </c>
      <c r="S538" s="1">
        <v>42050</v>
      </c>
      <c r="T538" s="1">
        <v>42057</v>
      </c>
      <c r="U538">
        <v>-81.77</v>
      </c>
      <c r="V538">
        <v>3</v>
      </c>
      <c r="W538">
        <v>31.44</v>
      </c>
      <c r="X538">
        <v>86382</v>
      </c>
      <c r="Y538">
        <f>cleaneddata[[#This Row],[Unit Price]]-cleaneddata[[#This Row],[Discount]]</f>
        <v>9.64</v>
      </c>
      <c r="Z538" t="str">
        <f>_xlfn.IFS(cleaneddata[[#This Row],[Region]]="Central","Chris",cleaneddata[[#This Row],[Region]]="East","Erin",cleaneddata[[#This Row],[Region]]="South","Sam",cleaneddata[[#This Row],[Region]]="West","William")</f>
        <v>Erin</v>
      </c>
    </row>
    <row r="539" spans="1:26" x14ac:dyDescent="0.25">
      <c r="A539">
        <v>651</v>
      </c>
      <c r="B539" t="s">
        <v>296</v>
      </c>
      <c r="C539" t="s">
        <v>49</v>
      </c>
      <c r="D539">
        <v>0.04</v>
      </c>
      <c r="E539">
        <v>880.98</v>
      </c>
      <c r="F539">
        <v>44.55</v>
      </c>
      <c r="G539" t="s">
        <v>28</v>
      </c>
      <c r="H539" t="s">
        <v>41</v>
      </c>
      <c r="I539" t="s">
        <v>30</v>
      </c>
      <c r="J539" t="s">
        <v>119</v>
      </c>
      <c r="K539" t="s">
        <v>32</v>
      </c>
      <c r="L539" t="s">
        <v>240</v>
      </c>
      <c r="M539">
        <v>0.62</v>
      </c>
      <c r="N539" t="s">
        <v>34</v>
      </c>
      <c r="O539" t="s">
        <v>61</v>
      </c>
      <c r="P539" t="s">
        <v>298</v>
      </c>
      <c r="Q539" t="s">
        <v>299</v>
      </c>
      <c r="R539">
        <v>89115</v>
      </c>
      <c r="S539" s="1">
        <v>42050</v>
      </c>
      <c r="T539" s="1">
        <v>42054</v>
      </c>
      <c r="U539">
        <v>4233.2587999999996</v>
      </c>
      <c r="V539">
        <v>8</v>
      </c>
      <c r="W539">
        <v>6901.25</v>
      </c>
      <c r="X539">
        <v>91576</v>
      </c>
      <c r="Y539">
        <f>cleaneddata[[#This Row],[Unit Price]]-cleaneddata[[#This Row],[Discount]]</f>
        <v>880.94</v>
      </c>
      <c r="Z539" t="str">
        <f>_xlfn.IFS(cleaneddata[[#This Row],[Region]]="Central","Chris",cleaneddata[[#This Row],[Region]]="East","Erin",cleaneddata[[#This Row],[Region]]="South","Sam",cleaneddata[[#This Row],[Region]]="West","William")</f>
        <v>William</v>
      </c>
    </row>
    <row r="540" spans="1:26" x14ac:dyDescent="0.25">
      <c r="A540">
        <v>651</v>
      </c>
      <c r="B540" t="s">
        <v>296</v>
      </c>
      <c r="C540" t="s">
        <v>49</v>
      </c>
      <c r="D540">
        <v>7.0000000000000007E-2</v>
      </c>
      <c r="E540">
        <v>13.4</v>
      </c>
      <c r="F540">
        <v>4.95</v>
      </c>
      <c r="G540" t="s">
        <v>40</v>
      </c>
      <c r="H540" t="s">
        <v>41</v>
      </c>
      <c r="I540" t="s">
        <v>30</v>
      </c>
      <c r="J540" t="s">
        <v>128</v>
      </c>
      <c r="K540" t="s">
        <v>44</v>
      </c>
      <c r="L540" t="s">
        <v>1207</v>
      </c>
      <c r="M540">
        <v>0.37</v>
      </c>
      <c r="N540" t="s">
        <v>34</v>
      </c>
      <c r="O540" t="s">
        <v>61</v>
      </c>
      <c r="P540" t="s">
        <v>298</v>
      </c>
      <c r="Q540" t="s">
        <v>299</v>
      </c>
      <c r="R540">
        <v>89115</v>
      </c>
      <c r="S540" s="1">
        <v>42050</v>
      </c>
      <c r="T540" s="1">
        <v>42055</v>
      </c>
      <c r="U540">
        <v>102.76860000000001</v>
      </c>
      <c r="V540">
        <v>11</v>
      </c>
      <c r="W540">
        <v>148.94</v>
      </c>
      <c r="X540">
        <v>91576</v>
      </c>
      <c r="Y540">
        <f>cleaneddata[[#This Row],[Unit Price]]-cleaneddata[[#This Row],[Discount]]</f>
        <v>13.33</v>
      </c>
      <c r="Z540" t="str">
        <f>_xlfn.IFS(cleaneddata[[#This Row],[Region]]="Central","Chris",cleaneddata[[#This Row],[Region]]="East","Erin",cleaneddata[[#This Row],[Region]]="South","Sam",cleaneddata[[#This Row],[Region]]="West","William")</f>
        <v>William</v>
      </c>
    </row>
    <row r="541" spans="1:26" x14ac:dyDescent="0.25">
      <c r="A541">
        <v>651</v>
      </c>
      <c r="B541" t="s">
        <v>296</v>
      </c>
      <c r="C541" t="s">
        <v>49</v>
      </c>
      <c r="D541">
        <v>0.01</v>
      </c>
      <c r="E541">
        <v>15.99</v>
      </c>
      <c r="F541">
        <v>11.28</v>
      </c>
      <c r="G541" t="s">
        <v>40</v>
      </c>
      <c r="H541" t="s">
        <v>41</v>
      </c>
      <c r="I541" t="s">
        <v>42</v>
      </c>
      <c r="J541" t="s">
        <v>58</v>
      </c>
      <c r="K541" t="s">
        <v>146</v>
      </c>
      <c r="L541" t="s">
        <v>1208</v>
      </c>
      <c r="M541">
        <v>0.38</v>
      </c>
      <c r="N541" t="s">
        <v>34</v>
      </c>
      <c r="O541" t="s">
        <v>61</v>
      </c>
      <c r="P541" t="s">
        <v>298</v>
      </c>
      <c r="Q541" t="s">
        <v>299</v>
      </c>
      <c r="R541">
        <v>89115</v>
      </c>
      <c r="S541" s="1">
        <v>42050</v>
      </c>
      <c r="T541" s="1">
        <v>42057</v>
      </c>
      <c r="U541">
        <v>-36.671543999999997</v>
      </c>
      <c r="V541">
        <v>12</v>
      </c>
      <c r="W541">
        <v>200.68</v>
      </c>
      <c r="X541">
        <v>91576</v>
      </c>
      <c r="Y541">
        <f>cleaneddata[[#This Row],[Unit Price]]-cleaneddata[[#This Row],[Discount]]</f>
        <v>15.98</v>
      </c>
      <c r="Z541" t="str">
        <f>_xlfn.IFS(cleaneddata[[#This Row],[Region]]="Central","Chris",cleaneddata[[#This Row],[Region]]="East","Erin",cleaneddata[[#This Row],[Region]]="South","Sam",cleaneddata[[#This Row],[Region]]="West","William")</f>
        <v>William</v>
      </c>
    </row>
    <row r="542" spans="1:26" x14ac:dyDescent="0.25">
      <c r="A542">
        <v>2684</v>
      </c>
      <c r="B542" t="s">
        <v>1209</v>
      </c>
      <c r="C542" t="s">
        <v>49</v>
      </c>
      <c r="D542">
        <v>0.09</v>
      </c>
      <c r="E542">
        <v>8.74</v>
      </c>
      <c r="F542">
        <v>1.39</v>
      </c>
      <c r="G542" t="s">
        <v>89</v>
      </c>
      <c r="H542" t="s">
        <v>29</v>
      </c>
      <c r="I542" t="s">
        <v>50</v>
      </c>
      <c r="J542" t="s">
        <v>347</v>
      </c>
      <c r="K542" t="s">
        <v>75</v>
      </c>
      <c r="L542" t="s">
        <v>442</v>
      </c>
      <c r="M542">
        <v>0.38</v>
      </c>
      <c r="N542" t="s">
        <v>34</v>
      </c>
      <c r="O542" t="s">
        <v>35</v>
      </c>
      <c r="P542" t="s">
        <v>125</v>
      </c>
      <c r="Q542" t="s">
        <v>1210</v>
      </c>
      <c r="R542">
        <v>33952</v>
      </c>
      <c r="S542" s="1">
        <v>42050</v>
      </c>
      <c r="T542" s="1">
        <v>42055</v>
      </c>
      <c r="U542">
        <v>23.616</v>
      </c>
      <c r="V542">
        <v>1</v>
      </c>
      <c r="W542">
        <v>11.78</v>
      </c>
      <c r="X542">
        <v>89146</v>
      </c>
      <c r="Y542">
        <f>cleaneddata[[#This Row],[Unit Price]]-cleaneddata[[#This Row],[Discount]]</f>
        <v>8.65</v>
      </c>
      <c r="Z542" t="str">
        <f>_xlfn.IFS(cleaneddata[[#This Row],[Region]]="Central","Chris",cleaneddata[[#This Row],[Region]]="East","Erin",cleaneddata[[#This Row],[Region]]="South","Sam",cleaneddata[[#This Row],[Region]]="West","William")</f>
        <v>Sam</v>
      </c>
    </row>
    <row r="543" spans="1:26" x14ac:dyDescent="0.25">
      <c r="A543">
        <v>2684</v>
      </c>
      <c r="B543" t="s">
        <v>1209</v>
      </c>
      <c r="C543" t="s">
        <v>49</v>
      </c>
      <c r="D543">
        <v>0.09</v>
      </c>
      <c r="E543">
        <v>18.97</v>
      </c>
      <c r="F543">
        <v>9.0299999999999994</v>
      </c>
      <c r="G543" t="s">
        <v>40</v>
      </c>
      <c r="H543" t="s">
        <v>29</v>
      </c>
      <c r="I543" t="s">
        <v>50</v>
      </c>
      <c r="J543" t="s">
        <v>90</v>
      </c>
      <c r="K543" t="s">
        <v>75</v>
      </c>
      <c r="L543" t="s">
        <v>632</v>
      </c>
      <c r="M543">
        <v>0.37</v>
      </c>
      <c r="N543" t="s">
        <v>34</v>
      </c>
      <c r="O543" t="s">
        <v>35</v>
      </c>
      <c r="P543" t="s">
        <v>125</v>
      </c>
      <c r="Q543" t="s">
        <v>1210</v>
      </c>
      <c r="R543">
        <v>33952</v>
      </c>
      <c r="S543" s="1">
        <v>42050</v>
      </c>
      <c r="T543" s="1">
        <v>42055</v>
      </c>
      <c r="U543">
        <v>-1748.0119999999999</v>
      </c>
      <c r="V543">
        <v>1</v>
      </c>
      <c r="W543">
        <v>20.96</v>
      </c>
      <c r="X543">
        <v>89146</v>
      </c>
      <c r="Y543">
        <f>cleaneddata[[#This Row],[Unit Price]]-cleaneddata[[#This Row],[Discount]]</f>
        <v>18.88</v>
      </c>
      <c r="Z543" t="str">
        <f>_xlfn.IFS(cleaneddata[[#This Row],[Region]]="Central","Chris",cleaneddata[[#This Row],[Region]]="East","Erin",cleaneddata[[#This Row],[Region]]="South","Sam",cleaneddata[[#This Row],[Region]]="West","William")</f>
        <v>Sam</v>
      </c>
    </row>
    <row r="544" spans="1:26" x14ac:dyDescent="0.25">
      <c r="A544">
        <v>2951</v>
      </c>
      <c r="B544" t="s">
        <v>1211</v>
      </c>
      <c r="C544" t="s">
        <v>118</v>
      </c>
      <c r="D544">
        <v>7.0000000000000007E-2</v>
      </c>
      <c r="E544">
        <v>42.98</v>
      </c>
      <c r="F544">
        <v>4.62</v>
      </c>
      <c r="G544" t="s">
        <v>89</v>
      </c>
      <c r="H544" t="s">
        <v>96</v>
      </c>
      <c r="I544" t="s">
        <v>50</v>
      </c>
      <c r="J544" t="s">
        <v>97</v>
      </c>
      <c r="K544" t="s">
        <v>75</v>
      </c>
      <c r="L544" t="s">
        <v>282</v>
      </c>
      <c r="M544">
        <v>0.56000000000000005</v>
      </c>
      <c r="N544" t="s">
        <v>34</v>
      </c>
      <c r="O544" t="s">
        <v>54</v>
      </c>
      <c r="P544" t="s">
        <v>539</v>
      </c>
      <c r="Q544" t="s">
        <v>1212</v>
      </c>
      <c r="R544">
        <v>67601</v>
      </c>
      <c r="S544" s="1">
        <v>42050</v>
      </c>
      <c r="T544" s="1">
        <v>42052</v>
      </c>
      <c r="U544">
        <v>565.38599999999997</v>
      </c>
      <c r="V544">
        <v>19</v>
      </c>
      <c r="W544">
        <v>819.4</v>
      </c>
      <c r="X544">
        <v>91397</v>
      </c>
      <c r="Y544">
        <f>cleaneddata[[#This Row],[Unit Price]]-cleaneddata[[#This Row],[Discount]]</f>
        <v>42.91</v>
      </c>
      <c r="Z544" t="str">
        <f>_xlfn.IFS(cleaneddata[[#This Row],[Region]]="Central","Chris",cleaneddata[[#This Row],[Region]]="East","Erin",cleaneddata[[#This Row],[Region]]="South","Sam",cleaneddata[[#This Row],[Region]]="West","William")</f>
        <v>Chris</v>
      </c>
    </row>
    <row r="545" spans="1:26" x14ac:dyDescent="0.25">
      <c r="A545">
        <v>2951</v>
      </c>
      <c r="B545" t="s">
        <v>1211</v>
      </c>
      <c r="C545" t="s">
        <v>118</v>
      </c>
      <c r="D545">
        <v>0.03</v>
      </c>
      <c r="E545">
        <v>89.99</v>
      </c>
      <c r="F545">
        <v>42</v>
      </c>
      <c r="G545" t="s">
        <v>28</v>
      </c>
      <c r="H545" t="s">
        <v>96</v>
      </c>
      <c r="I545" t="s">
        <v>30</v>
      </c>
      <c r="J545" t="s">
        <v>111</v>
      </c>
      <c r="K545" t="s">
        <v>59</v>
      </c>
      <c r="L545" t="s">
        <v>1213</v>
      </c>
      <c r="M545">
        <v>0.66</v>
      </c>
      <c r="N545" t="s">
        <v>34</v>
      </c>
      <c r="O545" t="s">
        <v>54</v>
      </c>
      <c r="P545" t="s">
        <v>539</v>
      </c>
      <c r="Q545" t="s">
        <v>1212</v>
      </c>
      <c r="R545">
        <v>67601</v>
      </c>
      <c r="S545" s="1">
        <v>42050</v>
      </c>
      <c r="T545" s="1">
        <v>42053</v>
      </c>
      <c r="U545">
        <v>-230.9528</v>
      </c>
      <c r="V545">
        <v>19</v>
      </c>
      <c r="W545">
        <v>1809.75</v>
      </c>
      <c r="X545">
        <v>91397</v>
      </c>
      <c r="Y545">
        <f>cleaneddata[[#This Row],[Unit Price]]-cleaneddata[[#This Row],[Discount]]</f>
        <v>89.96</v>
      </c>
      <c r="Z545" t="str">
        <f>_xlfn.IFS(cleaneddata[[#This Row],[Region]]="Central","Chris",cleaneddata[[#This Row],[Region]]="East","Erin",cleaneddata[[#This Row],[Region]]="South","Sam",cleaneddata[[#This Row],[Region]]="West","William")</f>
        <v>Chris</v>
      </c>
    </row>
    <row r="546" spans="1:26" x14ac:dyDescent="0.25">
      <c r="A546">
        <v>2355</v>
      </c>
      <c r="B546" t="s">
        <v>1214</v>
      </c>
      <c r="C546" t="s">
        <v>72</v>
      </c>
      <c r="D546">
        <v>0.1</v>
      </c>
      <c r="E546">
        <v>78.69</v>
      </c>
      <c r="F546">
        <v>19.989999999999998</v>
      </c>
      <c r="G546" t="s">
        <v>40</v>
      </c>
      <c r="H546" t="s">
        <v>41</v>
      </c>
      <c r="I546" t="s">
        <v>30</v>
      </c>
      <c r="J546" t="s">
        <v>128</v>
      </c>
      <c r="K546" t="s">
        <v>75</v>
      </c>
      <c r="L546" t="s">
        <v>1215</v>
      </c>
      <c r="M546">
        <v>0.43</v>
      </c>
      <c r="N546" t="s">
        <v>34</v>
      </c>
      <c r="O546" t="s">
        <v>61</v>
      </c>
      <c r="P546" t="s">
        <v>92</v>
      </c>
      <c r="Q546" t="s">
        <v>1216</v>
      </c>
      <c r="R546">
        <v>92236</v>
      </c>
      <c r="S546" s="1">
        <v>42050</v>
      </c>
      <c r="T546" s="1">
        <v>42051</v>
      </c>
      <c r="U546">
        <v>465.43950000000001</v>
      </c>
      <c r="V546">
        <v>9</v>
      </c>
      <c r="W546">
        <v>674.55</v>
      </c>
      <c r="X546">
        <v>91304</v>
      </c>
      <c r="Y546">
        <f>cleaneddata[[#This Row],[Unit Price]]-cleaneddata[[#This Row],[Discount]]</f>
        <v>78.59</v>
      </c>
      <c r="Z546" t="str">
        <f>_xlfn.IFS(cleaneddata[[#This Row],[Region]]="Central","Chris",cleaneddata[[#This Row],[Region]]="East","Erin",cleaneddata[[#This Row],[Region]]="South","Sam",cleaneddata[[#This Row],[Region]]="West","William")</f>
        <v>William</v>
      </c>
    </row>
    <row r="547" spans="1:26" x14ac:dyDescent="0.25">
      <c r="A547">
        <v>1129</v>
      </c>
      <c r="B547" t="s">
        <v>788</v>
      </c>
      <c r="C547" t="s">
        <v>49</v>
      </c>
      <c r="D547">
        <v>0.04</v>
      </c>
      <c r="E547">
        <v>8.6</v>
      </c>
      <c r="F547">
        <v>6.19</v>
      </c>
      <c r="G547" t="s">
        <v>40</v>
      </c>
      <c r="H547" t="s">
        <v>73</v>
      </c>
      <c r="I547" t="s">
        <v>50</v>
      </c>
      <c r="J547" t="s">
        <v>74</v>
      </c>
      <c r="K547" t="s">
        <v>75</v>
      </c>
      <c r="L547" t="s">
        <v>534</v>
      </c>
      <c r="M547">
        <v>0.38</v>
      </c>
      <c r="N547" t="s">
        <v>34</v>
      </c>
      <c r="O547" t="s">
        <v>113</v>
      </c>
      <c r="P547" t="s">
        <v>405</v>
      </c>
      <c r="Q547" t="s">
        <v>790</v>
      </c>
      <c r="R547">
        <v>2118</v>
      </c>
      <c r="S547" s="1">
        <v>42051</v>
      </c>
      <c r="T547" s="1">
        <v>42058</v>
      </c>
      <c r="U547">
        <v>-63.813499999999998</v>
      </c>
      <c r="V547">
        <v>37</v>
      </c>
      <c r="W547">
        <v>311.66000000000003</v>
      </c>
      <c r="X547">
        <v>32037</v>
      </c>
      <c r="Y547">
        <f>cleaneddata[[#This Row],[Unit Price]]-cleaneddata[[#This Row],[Discount]]</f>
        <v>8.56</v>
      </c>
      <c r="Z547" t="str">
        <f>_xlfn.IFS(cleaneddata[[#This Row],[Region]]="Central","Chris",cleaneddata[[#This Row],[Region]]="East","Erin",cleaneddata[[#This Row],[Region]]="South","Sam",cleaneddata[[#This Row],[Region]]="West","William")</f>
        <v>Erin</v>
      </c>
    </row>
    <row r="548" spans="1:26" x14ac:dyDescent="0.25">
      <c r="A548">
        <v>1129</v>
      </c>
      <c r="B548" t="s">
        <v>788</v>
      </c>
      <c r="C548" t="s">
        <v>49</v>
      </c>
      <c r="D548">
        <v>7.0000000000000007E-2</v>
      </c>
      <c r="E548">
        <v>699.99</v>
      </c>
      <c r="F548">
        <v>24.49</v>
      </c>
      <c r="G548" t="s">
        <v>40</v>
      </c>
      <c r="H548" t="s">
        <v>73</v>
      </c>
      <c r="I548" t="s">
        <v>42</v>
      </c>
      <c r="J548" t="s">
        <v>65</v>
      </c>
      <c r="K548" t="s">
        <v>66</v>
      </c>
      <c r="L548" t="s">
        <v>1217</v>
      </c>
      <c r="M548">
        <v>0.54</v>
      </c>
      <c r="N548" t="s">
        <v>34</v>
      </c>
      <c r="O548" t="s">
        <v>113</v>
      </c>
      <c r="P548" t="s">
        <v>405</v>
      </c>
      <c r="Q548" t="s">
        <v>790</v>
      </c>
      <c r="R548">
        <v>2118</v>
      </c>
      <c r="S548" s="1">
        <v>42051</v>
      </c>
      <c r="T548" s="1">
        <v>42055</v>
      </c>
      <c r="U548">
        <v>325.29000000000002</v>
      </c>
      <c r="V548">
        <v>15</v>
      </c>
      <c r="W548">
        <v>9862.51</v>
      </c>
      <c r="X548">
        <v>32037</v>
      </c>
      <c r="Y548">
        <f>cleaneddata[[#This Row],[Unit Price]]-cleaneddata[[#This Row],[Discount]]</f>
        <v>699.92</v>
      </c>
      <c r="Z548" t="str">
        <f>_xlfn.IFS(cleaneddata[[#This Row],[Region]]="Central","Chris",cleaneddata[[#This Row],[Region]]="East","Erin",cleaneddata[[#This Row],[Region]]="South","Sam",cleaneddata[[#This Row],[Region]]="West","William")</f>
        <v>Erin</v>
      </c>
    </row>
    <row r="549" spans="1:26" x14ac:dyDescent="0.25">
      <c r="A549">
        <v>1132</v>
      </c>
      <c r="B549" t="s">
        <v>1095</v>
      </c>
      <c r="C549" t="s">
        <v>49</v>
      </c>
      <c r="D549">
        <v>0.04</v>
      </c>
      <c r="E549">
        <v>8.6</v>
      </c>
      <c r="F549">
        <v>6.19</v>
      </c>
      <c r="G549" t="s">
        <v>40</v>
      </c>
      <c r="H549" t="s">
        <v>73</v>
      </c>
      <c r="I549" t="s">
        <v>50</v>
      </c>
      <c r="J549" t="s">
        <v>74</v>
      </c>
      <c r="K549" t="s">
        <v>75</v>
      </c>
      <c r="L549" t="s">
        <v>534</v>
      </c>
      <c r="M549">
        <v>0.38</v>
      </c>
      <c r="N549" t="s">
        <v>34</v>
      </c>
      <c r="O549" t="s">
        <v>54</v>
      </c>
      <c r="P549" t="s">
        <v>189</v>
      </c>
      <c r="Q549" t="s">
        <v>1096</v>
      </c>
      <c r="R549">
        <v>76039</v>
      </c>
      <c r="S549" s="1">
        <v>42051</v>
      </c>
      <c r="T549" s="1">
        <v>42058</v>
      </c>
      <c r="U549">
        <v>-63.813499999999998</v>
      </c>
      <c r="V549">
        <v>9</v>
      </c>
      <c r="W549">
        <v>75.81</v>
      </c>
      <c r="X549">
        <v>88102</v>
      </c>
      <c r="Y549">
        <f>cleaneddata[[#This Row],[Unit Price]]-cleaneddata[[#This Row],[Discount]]</f>
        <v>8.56</v>
      </c>
      <c r="Z549" t="str">
        <f>_xlfn.IFS(cleaneddata[[#This Row],[Region]]="Central","Chris",cleaneddata[[#This Row],[Region]]="East","Erin",cleaneddata[[#This Row],[Region]]="South","Sam",cleaneddata[[#This Row],[Region]]="West","William")</f>
        <v>Chris</v>
      </c>
    </row>
    <row r="550" spans="1:26" x14ac:dyDescent="0.25">
      <c r="A550">
        <v>1132</v>
      </c>
      <c r="B550" t="s">
        <v>1095</v>
      </c>
      <c r="C550" t="s">
        <v>49</v>
      </c>
      <c r="D550">
        <v>7.0000000000000007E-2</v>
      </c>
      <c r="E550">
        <v>699.99</v>
      </c>
      <c r="F550">
        <v>24.49</v>
      </c>
      <c r="G550" t="s">
        <v>40</v>
      </c>
      <c r="H550" t="s">
        <v>73</v>
      </c>
      <c r="I550" t="s">
        <v>42</v>
      </c>
      <c r="J550" t="s">
        <v>65</v>
      </c>
      <c r="K550" t="s">
        <v>66</v>
      </c>
      <c r="L550" t="s">
        <v>1217</v>
      </c>
      <c r="M550">
        <v>0.54</v>
      </c>
      <c r="N550" t="s">
        <v>34</v>
      </c>
      <c r="O550" t="s">
        <v>54</v>
      </c>
      <c r="P550" t="s">
        <v>189</v>
      </c>
      <c r="Q550" t="s">
        <v>1096</v>
      </c>
      <c r="R550">
        <v>76039</v>
      </c>
      <c r="S550" s="1">
        <v>42051</v>
      </c>
      <c r="T550" s="1">
        <v>42055</v>
      </c>
      <c r="U550">
        <v>325.29000000000002</v>
      </c>
      <c r="V550">
        <v>4</v>
      </c>
      <c r="W550">
        <v>2630</v>
      </c>
      <c r="X550">
        <v>88102</v>
      </c>
      <c r="Y550">
        <f>cleaneddata[[#This Row],[Unit Price]]-cleaneddata[[#This Row],[Discount]]</f>
        <v>699.92</v>
      </c>
      <c r="Z550" t="str">
        <f>_xlfn.IFS(cleaneddata[[#This Row],[Region]]="Central","Chris",cleaneddata[[#This Row],[Region]]="East","Erin",cleaneddata[[#This Row],[Region]]="South","Sam",cleaneddata[[#This Row],[Region]]="West","William")</f>
        <v>Chris</v>
      </c>
    </row>
    <row r="551" spans="1:26" x14ac:dyDescent="0.25">
      <c r="A551">
        <v>1580</v>
      </c>
      <c r="B551" t="s">
        <v>1218</v>
      </c>
      <c r="C551" t="s">
        <v>49</v>
      </c>
      <c r="D551">
        <v>0.1</v>
      </c>
      <c r="E551">
        <v>11.58</v>
      </c>
      <c r="F551">
        <v>6.97</v>
      </c>
      <c r="G551" t="s">
        <v>40</v>
      </c>
      <c r="H551" t="s">
        <v>96</v>
      </c>
      <c r="I551" t="s">
        <v>50</v>
      </c>
      <c r="J551" t="s">
        <v>347</v>
      </c>
      <c r="K551" t="s">
        <v>75</v>
      </c>
      <c r="L551" t="s">
        <v>626</v>
      </c>
      <c r="M551">
        <v>0.35</v>
      </c>
      <c r="N551" t="s">
        <v>34</v>
      </c>
      <c r="O551" t="s">
        <v>113</v>
      </c>
      <c r="P551" t="s">
        <v>333</v>
      </c>
      <c r="Q551" t="s">
        <v>1219</v>
      </c>
      <c r="R551">
        <v>4901</v>
      </c>
      <c r="S551" s="1">
        <v>42051</v>
      </c>
      <c r="T551" s="1">
        <v>42055</v>
      </c>
      <c r="U551">
        <v>-8.3979999999999997</v>
      </c>
      <c r="V551">
        <v>1</v>
      </c>
      <c r="W551">
        <v>14.53</v>
      </c>
      <c r="X551">
        <v>90934</v>
      </c>
      <c r="Y551">
        <f>cleaneddata[[#This Row],[Unit Price]]-cleaneddata[[#This Row],[Discount]]</f>
        <v>11.48</v>
      </c>
      <c r="Z551" t="str">
        <f>_xlfn.IFS(cleaneddata[[#This Row],[Region]]="Central","Chris",cleaneddata[[#This Row],[Region]]="East","Erin",cleaneddata[[#This Row],[Region]]="South","Sam",cleaneddata[[#This Row],[Region]]="West","William")</f>
        <v>Erin</v>
      </c>
    </row>
    <row r="552" spans="1:26" x14ac:dyDescent="0.25">
      <c r="A552">
        <v>1138</v>
      </c>
      <c r="B552" t="s">
        <v>1220</v>
      </c>
      <c r="C552" t="s">
        <v>118</v>
      </c>
      <c r="D552">
        <v>0.02</v>
      </c>
      <c r="E552">
        <v>160.97999999999999</v>
      </c>
      <c r="F552">
        <v>30</v>
      </c>
      <c r="G552" t="s">
        <v>28</v>
      </c>
      <c r="H552" t="s">
        <v>73</v>
      </c>
      <c r="I552" t="s">
        <v>30</v>
      </c>
      <c r="J552" t="s">
        <v>111</v>
      </c>
      <c r="K552" t="s">
        <v>59</v>
      </c>
      <c r="L552" t="s">
        <v>894</v>
      </c>
      <c r="M552">
        <v>0.62</v>
      </c>
      <c r="N552" t="s">
        <v>34</v>
      </c>
      <c r="O552" t="s">
        <v>54</v>
      </c>
      <c r="P552" t="s">
        <v>189</v>
      </c>
      <c r="Q552" t="s">
        <v>1221</v>
      </c>
      <c r="R552">
        <v>75056</v>
      </c>
      <c r="S552" s="1">
        <v>42051</v>
      </c>
      <c r="T552" s="1">
        <v>42054</v>
      </c>
      <c r="U552">
        <v>-51.116</v>
      </c>
      <c r="V552">
        <v>1</v>
      </c>
      <c r="W552">
        <v>192.49</v>
      </c>
      <c r="X552">
        <v>86574</v>
      </c>
      <c r="Y552">
        <f>cleaneddata[[#This Row],[Unit Price]]-cleaneddata[[#This Row],[Discount]]</f>
        <v>160.95999999999998</v>
      </c>
      <c r="Z552" t="str">
        <f>_xlfn.IFS(cleaneddata[[#This Row],[Region]]="Central","Chris",cleaneddata[[#This Row],[Region]]="East","Erin",cleaneddata[[#This Row],[Region]]="South","Sam",cleaneddata[[#This Row],[Region]]="West","William")</f>
        <v>Chris</v>
      </c>
    </row>
    <row r="553" spans="1:26" x14ac:dyDescent="0.25">
      <c r="A553">
        <v>1228</v>
      </c>
      <c r="B553" t="s">
        <v>1222</v>
      </c>
      <c r="C553" t="s">
        <v>118</v>
      </c>
      <c r="D553">
        <v>0</v>
      </c>
      <c r="E553">
        <v>7.1</v>
      </c>
      <c r="F553">
        <v>6.05</v>
      </c>
      <c r="G553" t="s">
        <v>40</v>
      </c>
      <c r="H553" t="s">
        <v>29</v>
      </c>
      <c r="I553" t="s">
        <v>50</v>
      </c>
      <c r="J553" t="s">
        <v>74</v>
      </c>
      <c r="K553" t="s">
        <v>75</v>
      </c>
      <c r="L553" t="s">
        <v>253</v>
      </c>
      <c r="M553">
        <v>0.39</v>
      </c>
      <c r="N553" t="s">
        <v>34</v>
      </c>
      <c r="O553" t="s">
        <v>113</v>
      </c>
      <c r="P553" t="s">
        <v>322</v>
      </c>
      <c r="Q553" t="s">
        <v>323</v>
      </c>
      <c r="R553">
        <v>19140</v>
      </c>
      <c r="S553" s="1">
        <v>42051</v>
      </c>
      <c r="T553" s="1">
        <v>42052</v>
      </c>
      <c r="U553">
        <v>-60.145000000000003</v>
      </c>
      <c r="V553">
        <v>28</v>
      </c>
      <c r="W553">
        <v>208.83</v>
      </c>
      <c r="X553">
        <v>55874</v>
      </c>
      <c r="Y553">
        <f>cleaneddata[[#This Row],[Unit Price]]-cleaneddata[[#This Row],[Discount]]</f>
        <v>7.1</v>
      </c>
      <c r="Z553" t="str">
        <f>_xlfn.IFS(cleaneddata[[#This Row],[Region]]="Central","Chris",cleaneddata[[#This Row],[Region]]="East","Erin",cleaneddata[[#This Row],[Region]]="South","Sam",cleaneddata[[#This Row],[Region]]="West","William")</f>
        <v>Erin</v>
      </c>
    </row>
    <row r="554" spans="1:26" x14ac:dyDescent="0.25">
      <c r="A554">
        <v>1228</v>
      </c>
      <c r="B554" t="s">
        <v>1222</v>
      </c>
      <c r="C554" t="s">
        <v>118</v>
      </c>
      <c r="D554">
        <v>0.01</v>
      </c>
      <c r="E554">
        <v>4.9800000000000004</v>
      </c>
      <c r="F554">
        <v>4.62</v>
      </c>
      <c r="G554" t="s">
        <v>89</v>
      </c>
      <c r="H554" t="s">
        <v>29</v>
      </c>
      <c r="I554" t="s">
        <v>42</v>
      </c>
      <c r="J554" t="s">
        <v>43</v>
      </c>
      <c r="K554" t="s">
        <v>44</v>
      </c>
      <c r="L554" t="s">
        <v>1223</v>
      </c>
      <c r="M554">
        <v>0.64</v>
      </c>
      <c r="N554" t="s">
        <v>34</v>
      </c>
      <c r="O554" t="s">
        <v>113</v>
      </c>
      <c r="P554" t="s">
        <v>322</v>
      </c>
      <c r="Q554" t="s">
        <v>323</v>
      </c>
      <c r="R554">
        <v>19140</v>
      </c>
      <c r="S554" s="1">
        <v>42051</v>
      </c>
      <c r="T554" s="1">
        <v>42053</v>
      </c>
      <c r="U554">
        <v>-111.72</v>
      </c>
      <c r="V554">
        <v>41</v>
      </c>
      <c r="W554">
        <v>228.3</v>
      </c>
      <c r="X554">
        <v>55874</v>
      </c>
      <c r="Y554">
        <f>cleaneddata[[#This Row],[Unit Price]]-cleaneddata[[#This Row],[Discount]]</f>
        <v>4.9700000000000006</v>
      </c>
      <c r="Z554" t="str">
        <f>_xlfn.IFS(cleaneddata[[#This Row],[Region]]="Central","Chris",cleaneddata[[#This Row],[Region]]="East","Erin",cleaneddata[[#This Row],[Region]]="South","Sam",cleaneddata[[#This Row],[Region]]="West","William")</f>
        <v>Erin</v>
      </c>
    </row>
    <row r="555" spans="1:26" x14ac:dyDescent="0.25">
      <c r="A555">
        <v>1228</v>
      </c>
      <c r="B555" t="s">
        <v>1222</v>
      </c>
      <c r="C555" t="s">
        <v>118</v>
      </c>
      <c r="D555">
        <v>0.06</v>
      </c>
      <c r="E555">
        <v>5.68</v>
      </c>
      <c r="F555">
        <v>1.39</v>
      </c>
      <c r="G555" t="s">
        <v>40</v>
      </c>
      <c r="H555" t="s">
        <v>29</v>
      </c>
      <c r="I555" t="s">
        <v>50</v>
      </c>
      <c r="J555" t="s">
        <v>347</v>
      </c>
      <c r="K555" t="s">
        <v>75</v>
      </c>
      <c r="L555" t="s">
        <v>600</v>
      </c>
      <c r="M555">
        <v>0.38</v>
      </c>
      <c r="N555" t="s">
        <v>34</v>
      </c>
      <c r="O555" t="s">
        <v>113</v>
      </c>
      <c r="P555" t="s">
        <v>322</v>
      </c>
      <c r="Q555" t="s">
        <v>323</v>
      </c>
      <c r="R555">
        <v>19140</v>
      </c>
      <c r="S555" s="1">
        <v>42051</v>
      </c>
      <c r="T555" s="1">
        <v>42051</v>
      </c>
      <c r="U555">
        <v>33.01</v>
      </c>
      <c r="V555">
        <v>24</v>
      </c>
      <c r="W555">
        <v>129.53</v>
      </c>
      <c r="X555">
        <v>55874</v>
      </c>
      <c r="Y555">
        <f>cleaneddata[[#This Row],[Unit Price]]-cleaneddata[[#This Row],[Discount]]</f>
        <v>5.62</v>
      </c>
      <c r="Z555" t="str">
        <f>_xlfn.IFS(cleaneddata[[#This Row],[Region]]="Central","Chris",cleaneddata[[#This Row],[Region]]="East","Erin",cleaneddata[[#This Row],[Region]]="South","Sam",cleaneddata[[#This Row],[Region]]="West","William")</f>
        <v>Erin</v>
      </c>
    </row>
    <row r="556" spans="1:26" x14ac:dyDescent="0.25">
      <c r="A556">
        <v>1229</v>
      </c>
      <c r="B556" t="s">
        <v>1224</v>
      </c>
      <c r="C556" t="s">
        <v>118</v>
      </c>
      <c r="D556">
        <v>0.01</v>
      </c>
      <c r="E556">
        <v>4.9800000000000004</v>
      </c>
      <c r="F556">
        <v>4.62</v>
      </c>
      <c r="G556" t="s">
        <v>89</v>
      </c>
      <c r="H556" t="s">
        <v>29</v>
      </c>
      <c r="I556" t="s">
        <v>42</v>
      </c>
      <c r="J556" t="s">
        <v>43</v>
      </c>
      <c r="K556" t="s">
        <v>44</v>
      </c>
      <c r="L556" t="s">
        <v>1223</v>
      </c>
      <c r="M556">
        <v>0.64</v>
      </c>
      <c r="N556" t="s">
        <v>34</v>
      </c>
      <c r="O556" t="s">
        <v>54</v>
      </c>
      <c r="P556" t="s">
        <v>189</v>
      </c>
      <c r="Q556" t="s">
        <v>1142</v>
      </c>
      <c r="R556">
        <v>75482</v>
      </c>
      <c r="S556" s="1">
        <v>42051</v>
      </c>
      <c r="T556" s="1">
        <v>42053</v>
      </c>
      <c r="U556">
        <v>-111.72</v>
      </c>
      <c r="V556">
        <v>10</v>
      </c>
      <c r="W556">
        <v>55.68</v>
      </c>
      <c r="X556">
        <v>90378</v>
      </c>
      <c r="Y556">
        <f>cleaneddata[[#This Row],[Unit Price]]-cleaneddata[[#This Row],[Discount]]</f>
        <v>4.9700000000000006</v>
      </c>
      <c r="Z556" t="str">
        <f>_xlfn.IFS(cleaneddata[[#This Row],[Region]]="Central","Chris",cleaneddata[[#This Row],[Region]]="East","Erin",cleaneddata[[#This Row],[Region]]="South","Sam",cleaneddata[[#This Row],[Region]]="West","William")</f>
        <v>Chris</v>
      </c>
    </row>
    <row r="557" spans="1:26" x14ac:dyDescent="0.25">
      <c r="A557">
        <v>1625</v>
      </c>
      <c r="B557" t="s">
        <v>1225</v>
      </c>
      <c r="C557" t="s">
        <v>118</v>
      </c>
      <c r="D557">
        <v>0</v>
      </c>
      <c r="E557">
        <v>209.37</v>
      </c>
      <c r="F557">
        <v>69</v>
      </c>
      <c r="G557" t="s">
        <v>40</v>
      </c>
      <c r="H557" t="s">
        <v>73</v>
      </c>
      <c r="I557" t="s">
        <v>30</v>
      </c>
      <c r="J557" t="s">
        <v>31</v>
      </c>
      <c r="K557" t="s">
        <v>66</v>
      </c>
      <c r="L557" t="s">
        <v>1226</v>
      </c>
      <c r="M557">
        <v>0.79</v>
      </c>
      <c r="N557" t="s">
        <v>34</v>
      </c>
      <c r="O557" t="s">
        <v>113</v>
      </c>
      <c r="P557" t="s">
        <v>114</v>
      </c>
      <c r="Q557" t="s">
        <v>1227</v>
      </c>
      <c r="R557">
        <v>11542</v>
      </c>
      <c r="S557" s="1">
        <v>42051</v>
      </c>
      <c r="T557" s="1">
        <v>42053</v>
      </c>
      <c r="U557">
        <v>-263.11192907999998</v>
      </c>
      <c r="V557">
        <v>11</v>
      </c>
      <c r="W557">
        <v>1959.88</v>
      </c>
      <c r="X557">
        <v>90601</v>
      </c>
      <c r="Y557">
        <f>cleaneddata[[#This Row],[Unit Price]]-cleaneddata[[#This Row],[Discount]]</f>
        <v>209.37</v>
      </c>
      <c r="Z557" t="str">
        <f>_xlfn.IFS(cleaneddata[[#This Row],[Region]]="Central","Chris",cleaneddata[[#This Row],[Region]]="East","Erin",cleaneddata[[#This Row],[Region]]="South","Sam",cleaneddata[[#This Row],[Region]]="West","William")</f>
        <v>Erin</v>
      </c>
    </row>
    <row r="558" spans="1:26" x14ac:dyDescent="0.25">
      <c r="A558">
        <v>3151</v>
      </c>
      <c r="B558" t="s">
        <v>955</v>
      </c>
      <c r="C558" t="s">
        <v>72</v>
      </c>
      <c r="D558">
        <v>0.05</v>
      </c>
      <c r="E558">
        <v>25.99</v>
      </c>
      <c r="F558">
        <v>5.37</v>
      </c>
      <c r="G558" t="s">
        <v>89</v>
      </c>
      <c r="H558" t="s">
        <v>96</v>
      </c>
      <c r="I558" t="s">
        <v>50</v>
      </c>
      <c r="J558" t="s">
        <v>51</v>
      </c>
      <c r="K558" t="s">
        <v>75</v>
      </c>
      <c r="L558" t="s">
        <v>1228</v>
      </c>
      <c r="M558">
        <v>0.56000000000000005</v>
      </c>
      <c r="N558" t="s">
        <v>34</v>
      </c>
      <c r="O558" t="s">
        <v>61</v>
      </c>
      <c r="P558" t="s">
        <v>92</v>
      </c>
      <c r="Q558" t="s">
        <v>956</v>
      </c>
      <c r="R558">
        <v>92277</v>
      </c>
      <c r="S558" s="1">
        <v>42051</v>
      </c>
      <c r="T558" s="1">
        <v>42053</v>
      </c>
      <c r="U558">
        <v>220.35720000000001</v>
      </c>
      <c r="V558">
        <v>18</v>
      </c>
      <c r="W558">
        <v>451.35</v>
      </c>
      <c r="X558">
        <v>88545</v>
      </c>
      <c r="Y558">
        <f>cleaneddata[[#This Row],[Unit Price]]-cleaneddata[[#This Row],[Discount]]</f>
        <v>25.939999999999998</v>
      </c>
      <c r="Z558" t="str">
        <f>_xlfn.IFS(cleaneddata[[#This Row],[Region]]="Central","Chris",cleaneddata[[#This Row],[Region]]="East","Erin",cleaneddata[[#This Row],[Region]]="South","Sam",cleaneddata[[#This Row],[Region]]="West","William")</f>
        <v>William</v>
      </c>
    </row>
    <row r="559" spans="1:26" x14ac:dyDescent="0.25">
      <c r="A559">
        <v>936</v>
      </c>
      <c r="B559" t="s">
        <v>1229</v>
      </c>
      <c r="C559" t="s">
        <v>27</v>
      </c>
      <c r="D559">
        <v>0.05</v>
      </c>
      <c r="E559">
        <v>6.04</v>
      </c>
      <c r="F559">
        <v>2.14</v>
      </c>
      <c r="G559" t="s">
        <v>89</v>
      </c>
      <c r="H559" t="s">
        <v>96</v>
      </c>
      <c r="I559" t="s">
        <v>50</v>
      </c>
      <c r="J559" t="s">
        <v>90</v>
      </c>
      <c r="K559" t="s">
        <v>52</v>
      </c>
      <c r="L559" t="s">
        <v>1230</v>
      </c>
      <c r="M559">
        <v>0.38</v>
      </c>
      <c r="N559" t="s">
        <v>34</v>
      </c>
      <c r="O559" t="s">
        <v>61</v>
      </c>
      <c r="P559" t="s">
        <v>92</v>
      </c>
      <c r="Q559" t="s">
        <v>1231</v>
      </c>
      <c r="R559">
        <v>92374</v>
      </c>
      <c r="S559" s="1">
        <v>42052</v>
      </c>
      <c r="T559" s="1">
        <v>42054</v>
      </c>
      <c r="U559">
        <v>-4.1399999999999997</v>
      </c>
      <c r="V559">
        <v>1</v>
      </c>
      <c r="W559">
        <v>8.41</v>
      </c>
      <c r="X559">
        <v>90588</v>
      </c>
      <c r="Y559">
        <f>cleaneddata[[#This Row],[Unit Price]]-cleaneddata[[#This Row],[Discount]]</f>
        <v>5.99</v>
      </c>
      <c r="Z559" t="str">
        <f>_xlfn.IFS(cleaneddata[[#This Row],[Region]]="Central","Chris",cleaneddata[[#This Row],[Region]]="East","Erin",cleaneddata[[#This Row],[Region]]="South","Sam",cleaneddata[[#This Row],[Region]]="West","William")</f>
        <v>William</v>
      </c>
    </row>
    <row r="560" spans="1:26" x14ac:dyDescent="0.25">
      <c r="A560">
        <v>1305</v>
      </c>
      <c r="B560" t="s">
        <v>1232</v>
      </c>
      <c r="C560" t="s">
        <v>39</v>
      </c>
      <c r="D560">
        <v>0.04</v>
      </c>
      <c r="E560">
        <v>62.18</v>
      </c>
      <c r="F560">
        <v>10.84</v>
      </c>
      <c r="G560" t="s">
        <v>40</v>
      </c>
      <c r="H560" t="s">
        <v>41</v>
      </c>
      <c r="I560" t="s">
        <v>30</v>
      </c>
      <c r="J560" t="s">
        <v>128</v>
      </c>
      <c r="K560" t="s">
        <v>146</v>
      </c>
      <c r="L560" t="s">
        <v>1233</v>
      </c>
      <c r="M560">
        <v>0.63</v>
      </c>
      <c r="N560" t="s">
        <v>34</v>
      </c>
      <c r="O560" t="s">
        <v>61</v>
      </c>
      <c r="P560" t="s">
        <v>148</v>
      </c>
      <c r="Q560" t="s">
        <v>1234</v>
      </c>
      <c r="R560">
        <v>84120</v>
      </c>
      <c r="S560" s="1">
        <v>42052</v>
      </c>
      <c r="T560" s="1">
        <v>42054</v>
      </c>
      <c r="U560">
        <v>125.8077</v>
      </c>
      <c r="V560">
        <v>3</v>
      </c>
      <c r="W560">
        <v>182.33</v>
      </c>
      <c r="X560">
        <v>87002</v>
      </c>
      <c r="Y560">
        <f>cleaneddata[[#This Row],[Unit Price]]-cleaneddata[[#This Row],[Discount]]</f>
        <v>62.14</v>
      </c>
      <c r="Z560" t="str">
        <f>_xlfn.IFS(cleaneddata[[#This Row],[Region]]="Central","Chris",cleaneddata[[#This Row],[Region]]="East","Erin",cleaneddata[[#This Row],[Region]]="South","Sam",cleaneddata[[#This Row],[Region]]="West","William")</f>
        <v>William</v>
      </c>
    </row>
    <row r="561" spans="1:26" x14ac:dyDescent="0.25">
      <c r="A561">
        <v>2427</v>
      </c>
      <c r="B561" t="s">
        <v>1235</v>
      </c>
      <c r="C561" t="s">
        <v>39</v>
      </c>
      <c r="D561">
        <v>0.03</v>
      </c>
      <c r="E561">
        <v>40.99</v>
      </c>
      <c r="F561">
        <v>19.989999999999998</v>
      </c>
      <c r="G561" t="s">
        <v>40</v>
      </c>
      <c r="H561" t="s">
        <v>96</v>
      </c>
      <c r="I561" t="s">
        <v>50</v>
      </c>
      <c r="J561" t="s">
        <v>90</v>
      </c>
      <c r="K561" t="s">
        <v>75</v>
      </c>
      <c r="L561" t="s">
        <v>1236</v>
      </c>
      <c r="M561">
        <v>0.36</v>
      </c>
      <c r="N561" t="s">
        <v>34</v>
      </c>
      <c r="O561" t="s">
        <v>54</v>
      </c>
      <c r="P561" t="s">
        <v>189</v>
      </c>
      <c r="Q561" t="s">
        <v>1237</v>
      </c>
      <c r="R561">
        <v>76248</v>
      </c>
      <c r="S561" s="1">
        <v>42052</v>
      </c>
      <c r="T561" s="1">
        <v>42053</v>
      </c>
      <c r="U561">
        <v>395.30799999999999</v>
      </c>
      <c r="V561">
        <v>21</v>
      </c>
      <c r="W561">
        <v>885.65</v>
      </c>
      <c r="X561">
        <v>90860</v>
      </c>
      <c r="Y561">
        <f>cleaneddata[[#This Row],[Unit Price]]-cleaneddata[[#This Row],[Discount]]</f>
        <v>40.96</v>
      </c>
      <c r="Z561" t="str">
        <f>_xlfn.IFS(cleaneddata[[#This Row],[Region]]="Central","Chris",cleaneddata[[#This Row],[Region]]="East","Erin",cleaneddata[[#This Row],[Region]]="South","Sam",cleaneddata[[#This Row],[Region]]="West","William")</f>
        <v>Chris</v>
      </c>
    </row>
    <row r="562" spans="1:26" x14ac:dyDescent="0.25">
      <c r="A562">
        <v>1065</v>
      </c>
      <c r="B562" t="s">
        <v>1238</v>
      </c>
      <c r="C562" t="s">
        <v>27</v>
      </c>
      <c r="D562">
        <v>0.01</v>
      </c>
      <c r="E562">
        <v>15.99</v>
      </c>
      <c r="F562">
        <v>13.18</v>
      </c>
      <c r="G562" t="s">
        <v>40</v>
      </c>
      <c r="H562" t="s">
        <v>96</v>
      </c>
      <c r="I562" t="s">
        <v>50</v>
      </c>
      <c r="J562" t="s">
        <v>74</v>
      </c>
      <c r="K562" t="s">
        <v>75</v>
      </c>
      <c r="L562" t="s">
        <v>297</v>
      </c>
      <c r="M562">
        <v>0.37</v>
      </c>
      <c r="N562" t="s">
        <v>34</v>
      </c>
      <c r="O562" t="s">
        <v>54</v>
      </c>
      <c r="P562" t="s">
        <v>105</v>
      </c>
      <c r="Q562" t="s">
        <v>1239</v>
      </c>
      <c r="R562">
        <v>60459</v>
      </c>
      <c r="S562" s="1">
        <v>42053</v>
      </c>
      <c r="T562" s="1">
        <v>42055</v>
      </c>
      <c r="U562">
        <v>-99.43544</v>
      </c>
      <c r="V562">
        <v>23</v>
      </c>
      <c r="W562">
        <v>377.44</v>
      </c>
      <c r="X562">
        <v>88899</v>
      </c>
      <c r="Y562">
        <f>cleaneddata[[#This Row],[Unit Price]]-cleaneddata[[#This Row],[Discount]]</f>
        <v>15.98</v>
      </c>
      <c r="Z562" t="str">
        <f>_xlfn.IFS(cleaneddata[[#This Row],[Region]]="Central","Chris",cleaneddata[[#This Row],[Region]]="East","Erin",cleaneddata[[#This Row],[Region]]="South","Sam",cleaneddata[[#This Row],[Region]]="West","William")</f>
        <v>Chris</v>
      </c>
    </row>
    <row r="563" spans="1:26" x14ac:dyDescent="0.25">
      <c r="A563">
        <v>3255</v>
      </c>
      <c r="B563" t="s">
        <v>1240</v>
      </c>
      <c r="C563" t="s">
        <v>27</v>
      </c>
      <c r="D563">
        <v>0.06</v>
      </c>
      <c r="E563">
        <v>47.98</v>
      </c>
      <c r="F563">
        <v>3.61</v>
      </c>
      <c r="G563" t="s">
        <v>40</v>
      </c>
      <c r="H563" t="s">
        <v>73</v>
      </c>
      <c r="I563" t="s">
        <v>42</v>
      </c>
      <c r="J563" t="s">
        <v>43</v>
      </c>
      <c r="K563" t="s">
        <v>44</v>
      </c>
      <c r="L563" t="s">
        <v>1241</v>
      </c>
      <c r="M563">
        <v>0.71</v>
      </c>
      <c r="N563" t="s">
        <v>34</v>
      </c>
      <c r="O563" t="s">
        <v>35</v>
      </c>
      <c r="P563" t="s">
        <v>125</v>
      </c>
      <c r="Q563" t="s">
        <v>1242</v>
      </c>
      <c r="R563">
        <v>33319</v>
      </c>
      <c r="S563" s="1">
        <v>42053</v>
      </c>
      <c r="T563" s="1">
        <v>42055</v>
      </c>
      <c r="U563">
        <v>596.80799999999999</v>
      </c>
      <c r="V563">
        <v>2</v>
      </c>
      <c r="W563">
        <v>97.96</v>
      </c>
      <c r="X563">
        <v>90488</v>
      </c>
      <c r="Y563">
        <f>cleaneddata[[#This Row],[Unit Price]]-cleaneddata[[#This Row],[Discount]]</f>
        <v>47.919999999999995</v>
      </c>
      <c r="Z563" t="str">
        <f>_xlfn.IFS(cleaneddata[[#This Row],[Region]]="Central","Chris",cleaneddata[[#This Row],[Region]]="East","Erin",cleaneddata[[#This Row],[Region]]="South","Sam",cleaneddata[[#This Row],[Region]]="West","William")</f>
        <v>Sam</v>
      </c>
    </row>
    <row r="564" spans="1:26" x14ac:dyDescent="0.25">
      <c r="A564">
        <v>2141</v>
      </c>
      <c r="B564" t="s">
        <v>1243</v>
      </c>
      <c r="C564" t="s">
        <v>39</v>
      </c>
      <c r="D564">
        <v>0.01</v>
      </c>
      <c r="E564">
        <v>5.44</v>
      </c>
      <c r="F564">
        <v>7.46</v>
      </c>
      <c r="G564" t="s">
        <v>40</v>
      </c>
      <c r="H564" t="s">
        <v>73</v>
      </c>
      <c r="I564" t="s">
        <v>50</v>
      </c>
      <c r="J564" t="s">
        <v>74</v>
      </c>
      <c r="K564" t="s">
        <v>75</v>
      </c>
      <c r="L564" t="s">
        <v>1244</v>
      </c>
      <c r="M564">
        <v>0.36</v>
      </c>
      <c r="N564" t="s">
        <v>34</v>
      </c>
      <c r="O564" t="s">
        <v>61</v>
      </c>
      <c r="P564" t="s">
        <v>62</v>
      </c>
      <c r="Q564" t="s">
        <v>1245</v>
      </c>
      <c r="R564">
        <v>81301</v>
      </c>
      <c r="S564" s="1">
        <v>42053</v>
      </c>
      <c r="T564" s="1">
        <v>42054</v>
      </c>
      <c r="U564">
        <v>-18.478200000000001</v>
      </c>
      <c r="V564">
        <v>3</v>
      </c>
      <c r="W564">
        <v>19.68</v>
      </c>
      <c r="X564">
        <v>87570</v>
      </c>
      <c r="Y564">
        <f>cleaneddata[[#This Row],[Unit Price]]-cleaneddata[[#This Row],[Discount]]</f>
        <v>5.4300000000000006</v>
      </c>
      <c r="Z564" t="str">
        <f>_xlfn.IFS(cleaneddata[[#This Row],[Region]]="Central","Chris",cleaneddata[[#This Row],[Region]]="East","Erin",cleaneddata[[#This Row],[Region]]="South","Sam",cleaneddata[[#This Row],[Region]]="West","William")</f>
        <v>William</v>
      </c>
    </row>
    <row r="565" spans="1:26" x14ac:dyDescent="0.25">
      <c r="A565">
        <v>2141</v>
      </c>
      <c r="B565" t="s">
        <v>1243</v>
      </c>
      <c r="C565" t="s">
        <v>39</v>
      </c>
      <c r="D565">
        <v>0.02</v>
      </c>
      <c r="E565">
        <v>549.99</v>
      </c>
      <c r="F565">
        <v>49</v>
      </c>
      <c r="G565" t="s">
        <v>28</v>
      </c>
      <c r="H565" t="s">
        <v>73</v>
      </c>
      <c r="I565" t="s">
        <v>42</v>
      </c>
      <c r="J565" t="s">
        <v>65</v>
      </c>
      <c r="K565" t="s">
        <v>59</v>
      </c>
      <c r="L565" t="s">
        <v>1246</v>
      </c>
      <c r="M565">
        <v>0.35</v>
      </c>
      <c r="N565" t="s">
        <v>34</v>
      </c>
      <c r="O565" t="s">
        <v>61</v>
      </c>
      <c r="P565" t="s">
        <v>62</v>
      </c>
      <c r="Q565" t="s">
        <v>1245</v>
      </c>
      <c r="R565">
        <v>81301</v>
      </c>
      <c r="S565" s="1">
        <v>42053</v>
      </c>
      <c r="T565" s="1">
        <v>42055</v>
      </c>
      <c r="U565">
        <v>-381.84120000000001</v>
      </c>
      <c r="V565">
        <v>18</v>
      </c>
      <c r="W565">
        <v>9798.84</v>
      </c>
      <c r="X565">
        <v>87570</v>
      </c>
      <c r="Y565">
        <f>cleaneddata[[#This Row],[Unit Price]]-cleaneddata[[#This Row],[Discount]]</f>
        <v>549.97</v>
      </c>
      <c r="Z565" t="str">
        <f>_xlfn.IFS(cleaneddata[[#This Row],[Region]]="Central","Chris",cleaneddata[[#This Row],[Region]]="East","Erin",cleaneddata[[#This Row],[Region]]="South","Sam",cleaneddata[[#This Row],[Region]]="West","William")</f>
        <v>William</v>
      </c>
    </row>
    <row r="566" spans="1:26" x14ac:dyDescent="0.25">
      <c r="A566">
        <v>2141</v>
      </c>
      <c r="B566" t="s">
        <v>1243</v>
      </c>
      <c r="C566" t="s">
        <v>39</v>
      </c>
      <c r="D566">
        <v>0.03</v>
      </c>
      <c r="E566">
        <v>22.01</v>
      </c>
      <c r="F566">
        <v>5.53</v>
      </c>
      <c r="G566" t="s">
        <v>89</v>
      </c>
      <c r="H566" t="s">
        <v>73</v>
      </c>
      <c r="I566" t="s">
        <v>50</v>
      </c>
      <c r="J566" t="s">
        <v>51</v>
      </c>
      <c r="K566" t="s">
        <v>44</v>
      </c>
      <c r="L566" t="s">
        <v>498</v>
      </c>
      <c r="M566">
        <v>0.59</v>
      </c>
      <c r="N566" t="s">
        <v>34</v>
      </c>
      <c r="O566" t="s">
        <v>61</v>
      </c>
      <c r="P566" t="s">
        <v>62</v>
      </c>
      <c r="Q566" t="s">
        <v>1245</v>
      </c>
      <c r="R566">
        <v>81301</v>
      </c>
      <c r="S566" s="1">
        <v>42053</v>
      </c>
      <c r="T566" s="1">
        <v>42054</v>
      </c>
      <c r="U566">
        <v>12.5504</v>
      </c>
      <c r="V566">
        <v>7</v>
      </c>
      <c r="W566">
        <v>154.11000000000001</v>
      </c>
      <c r="X566">
        <v>87570</v>
      </c>
      <c r="Y566">
        <f>cleaneddata[[#This Row],[Unit Price]]-cleaneddata[[#This Row],[Discount]]</f>
        <v>21.98</v>
      </c>
      <c r="Z566" t="str">
        <f>_xlfn.IFS(cleaneddata[[#This Row],[Region]]="Central","Chris",cleaneddata[[#This Row],[Region]]="East","Erin",cleaneddata[[#This Row],[Region]]="South","Sam",cleaneddata[[#This Row],[Region]]="West","William")</f>
        <v>William</v>
      </c>
    </row>
    <row r="567" spans="1:26" x14ac:dyDescent="0.25">
      <c r="A567">
        <v>2141</v>
      </c>
      <c r="B567" t="s">
        <v>1243</v>
      </c>
      <c r="C567" t="s">
        <v>39</v>
      </c>
      <c r="D567">
        <v>0.09</v>
      </c>
      <c r="E567">
        <v>34.76</v>
      </c>
      <c r="F567">
        <v>8.2200000000000006</v>
      </c>
      <c r="G567" t="s">
        <v>40</v>
      </c>
      <c r="H567" t="s">
        <v>73</v>
      </c>
      <c r="I567" t="s">
        <v>50</v>
      </c>
      <c r="J567" t="s">
        <v>80</v>
      </c>
      <c r="K567" t="s">
        <v>75</v>
      </c>
      <c r="L567" t="s">
        <v>1247</v>
      </c>
      <c r="M567">
        <v>0.56999999999999995</v>
      </c>
      <c r="N567" t="s">
        <v>34</v>
      </c>
      <c r="O567" t="s">
        <v>61</v>
      </c>
      <c r="P567" t="s">
        <v>62</v>
      </c>
      <c r="Q567" t="s">
        <v>1245</v>
      </c>
      <c r="R567">
        <v>81301</v>
      </c>
      <c r="S567" s="1">
        <v>42053</v>
      </c>
      <c r="T567" s="1">
        <v>42055</v>
      </c>
      <c r="U567">
        <v>45.3324</v>
      </c>
      <c r="V567">
        <v>7</v>
      </c>
      <c r="W567">
        <v>242.97</v>
      </c>
      <c r="X567">
        <v>87570</v>
      </c>
      <c r="Y567">
        <f>cleaneddata[[#This Row],[Unit Price]]-cleaneddata[[#This Row],[Discount]]</f>
        <v>34.669999999999995</v>
      </c>
      <c r="Z567" t="str">
        <f>_xlfn.IFS(cleaneddata[[#This Row],[Region]]="Central","Chris",cleaneddata[[#This Row],[Region]]="East","Erin",cleaneddata[[#This Row],[Region]]="South","Sam",cleaneddata[[#This Row],[Region]]="West","William")</f>
        <v>William</v>
      </c>
    </row>
    <row r="568" spans="1:26" x14ac:dyDescent="0.25">
      <c r="A568">
        <v>91</v>
      </c>
      <c r="B568" t="s">
        <v>1248</v>
      </c>
      <c r="C568" t="s">
        <v>118</v>
      </c>
      <c r="D568">
        <v>0.05</v>
      </c>
      <c r="E568">
        <v>5.18</v>
      </c>
      <c r="F568">
        <v>2.04</v>
      </c>
      <c r="G568" t="s">
        <v>40</v>
      </c>
      <c r="H568" t="s">
        <v>73</v>
      </c>
      <c r="I568" t="s">
        <v>50</v>
      </c>
      <c r="J568" t="s">
        <v>90</v>
      </c>
      <c r="K568" t="s">
        <v>52</v>
      </c>
      <c r="L568" t="s">
        <v>835</v>
      </c>
      <c r="M568">
        <v>0.36</v>
      </c>
      <c r="N568" t="s">
        <v>34</v>
      </c>
      <c r="O568" t="s">
        <v>61</v>
      </c>
      <c r="P568" t="s">
        <v>92</v>
      </c>
      <c r="Q568" t="s">
        <v>1249</v>
      </c>
      <c r="R568">
        <v>94591</v>
      </c>
      <c r="S568" s="1">
        <v>42053</v>
      </c>
      <c r="T568" s="1">
        <v>42055</v>
      </c>
      <c r="U568">
        <v>34.010399999999997</v>
      </c>
      <c r="V568">
        <v>10</v>
      </c>
      <c r="W568">
        <v>53.54</v>
      </c>
      <c r="X568">
        <v>87176</v>
      </c>
      <c r="Y568">
        <f>cleaneddata[[#This Row],[Unit Price]]-cleaneddata[[#This Row],[Discount]]</f>
        <v>5.13</v>
      </c>
      <c r="Z568" t="str">
        <f>_xlfn.IFS(cleaneddata[[#This Row],[Region]]="Central","Chris",cleaneddata[[#This Row],[Region]]="East","Erin",cleaneddata[[#This Row],[Region]]="South","Sam",cleaneddata[[#This Row],[Region]]="West","William")</f>
        <v>William</v>
      </c>
    </row>
    <row r="569" spans="1:26" x14ac:dyDescent="0.25">
      <c r="A569">
        <v>2521</v>
      </c>
      <c r="B569" t="s">
        <v>1250</v>
      </c>
      <c r="C569" t="s">
        <v>118</v>
      </c>
      <c r="D569">
        <v>0</v>
      </c>
      <c r="E569">
        <v>175.99</v>
      </c>
      <c r="F569">
        <v>4.99</v>
      </c>
      <c r="G569" t="s">
        <v>40</v>
      </c>
      <c r="H569" t="s">
        <v>73</v>
      </c>
      <c r="I569" t="s">
        <v>42</v>
      </c>
      <c r="J569" t="s">
        <v>137</v>
      </c>
      <c r="K569" t="s">
        <v>75</v>
      </c>
      <c r="L569" t="s">
        <v>1251</v>
      </c>
      <c r="M569">
        <v>0.59</v>
      </c>
      <c r="N569" t="s">
        <v>34</v>
      </c>
      <c r="O569" t="s">
        <v>54</v>
      </c>
      <c r="P569" t="s">
        <v>189</v>
      </c>
      <c r="Q569" t="s">
        <v>1252</v>
      </c>
      <c r="R569">
        <v>75109</v>
      </c>
      <c r="S569" s="1">
        <v>42053</v>
      </c>
      <c r="T569" s="1">
        <v>42056</v>
      </c>
      <c r="U569">
        <v>1656.6555000000001</v>
      </c>
      <c r="V569">
        <v>15</v>
      </c>
      <c r="W569">
        <v>2400.9499999999998</v>
      </c>
      <c r="X569">
        <v>87032</v>
      </c>
      <c r="Y569">
        <f>cleaneddata[[#This Row],[Unit Price]]-cleaneddata[[#This Row],[Discount]]</f>
        <v>175.99</v>
      </c>
      <c r="Z569" t="str">
        <f>_xlfn.IFS(cleaneddata[[#This Row],[Region]]="Central","Chris",cleaneddata[[#This Row],[Region]]="East","Erin",cleaneddata[[#This Row],[Region]]="South","Sam",cleaneddata[[#This Row],[Region]]="West","William")</f>
        <v>Chris</v>
      </c>
    </row>
    <row r="570" spans="1:26" x14ac:dyDescent="0.25">
      <c r="A570">
        <v>2498</v>
      </c>
      <c r="B570" t="s">
        <v>931</v>
      </c>
      <c r="C570" t="s">
        <v>72</v>
      </c>
      <c r="D570">
        <v>0.09</v>
      </c>
      <c r="E570">
        <v>355.98</v>
      </c>
      <c r="F570">
        <v>58.92</v>
      </c>
      <c r="G570" t="s">
        <v>28</v>
      </c>
      <c r="H570" t="s">
        <v>96</v>
      </c>
      <c r="I570" t="s">
        <v>30</v>
      </c>
      <c r="J570" t="s">
        <v>111</v>
      </c>
      <c r="K570" t="s">
        <v>59</v>
      </c>
      <c r="L570" t="s">
        <v>696</v>
      </c>
      <c r="M570">
        <v>0.64</v>
      </c>
      <c r="N570" t="s">
        <v>34</v>
      </c>
      <c r="O570" t="s">
        <v>61</v>
      </c>
      <c r="P570" t="s">
        <v>92</v>
      </c>
      <c r="Q570" t="s">
        <v>892</v>
      </c>
      <c r="R570">
        <v>92024</v>
      </c>
      <c r="S570" s="1">
        <v>42053</v>
      </c>
      <c r="T570" s="1">
        <v>42055</v>
      </c>
      <c r="U570">
        <v>1240.25</v>
      </c>
      <c r="V570">
        <v>30</v>
      </c>
      <c r="W570">
        <v>10554.63</v>
      </c>
      <c r="X570">
        <v>16547</v>
      </c>
      <c r="Y570">
        <f>cleaneddata[[#This Row],[Unit Price]]-cleaneddata[[#This Row],[Discount]]</f>
        <v>355.89000000000004</v>
      </c>
      <c r="Z570" t="str">
        <f>_xlfn.IFS(cleaneddata[[#This Row],[Region]]="Central","Chris",cleaneddata[[#This Row],[Region]]="East","Erin",cleaneddata[[#This Row],[Region]]="South","Sam",cleaneddata[[#This Row],[Region]]="West","William")</f>
        <v>William</v>
      </c>
    </row>
    <row r="571" spans="1:26" x14ac:dyDescent="0.25">
      <c r="A571">
        <v>2498</v>
      </c>
      <c r="B571" t="s">
        <v>931</v>
      </c>
      <c r="C571" t="s">
        <v>72</v>
      </c>
      <c r="D571">
        <v>0.04</v>
      </c>
      <c r="E571">
        <v>218.75</v>
      </c>
      <c r="F571">
        <v>69.64</v>
      </c>
      <c r="G571" t="s">
        <v>28</v>
      </c>
      <c r="H571" t="s">
        <v>96</v>
      </c>
      <c r="I571" t="s">
        <v>30</v>
      </c>
      <c r="J571" t="s">
        <v>31</v>
      </c>
      <c r="K571" t="s">
        <v>32</v>
      </c>
      <c r="L571" t="s">
        <v>876</v>
      </c>
      <c r="M571">
        <v>0.77</v>
      </c>
      <c r="N571" t="s">
        <v>34</v>
      </c>
      <c r="O571" t="s">
        <v>61</v>
      </c>
      <c r="P571" t="s">
        <v>92</v>
      </c>
      <c r="Q571" t="s">
        <v>892</v>
      </c>
      <c r="R571">
        <v>92024</v>
      </c>
      <c r="S571" s="1">
        <v>42053</v>
      </c>
      <c r="T571" s="1">
        <v>42053</v>
      </c>
      <c r="U571">
        <v>-533.23199999999997</v>
      </c>
      <c r="V571">
        <v>8</v>
      </c>
      <c r="W571">
        <v>1749.64</v>
      </c>
      <c r="X571">
        <v>16547</v>
      </c>
      <c r="Y571">
        <f>cleaneddata[[#This Row],[Unit Price]]-cleaneddata[[#This Row],[Discount]]</f>
        <v>218.71</v>
      </c>
      <c r="Z571" t="str">
        <f>_xlfn.IFS(cleaneddata[[#This Row],[Region]]="Central","Chris",cleaneddata[[#This Row],[Region]]="East","Erin",cleaneddata[[#This Row],[Region]]="South","Sam",cleaneddata[[#This Row],[Region]]="West","William")</f>
        <v>William</v>
      </c>
    </row>
    <row r="572" spans="1:26" x14ac:dyDescent="0.25">
      <c r="A572">
        <v>2499</v>
      </c>
      <c r="B572" t="s">
        <v>1253</v>
      </c>
      <c r="C572" t="s">
        <v>72</v>
      </c>
      <c r="D572">
        <v>0.09</v>
      </c>
      <c r="E572">
        <v>355.98</v>
      </c>
      <c r="F572">
        <v>58.92</v>
      </c>
      <c r="G572" t="s">
        <v>28</v>
      </c>
      <c r="H572" t="s">
        <v>96</v>
      </c>
      <c r="I572" t="s">
        <v>30</v>
      </c>
      <c r="J572" t="s">
        <v>111</v>
      </c>
      <c r="K572" t="s">
        <v>59</v>
      </c>
      <c r="L572" t="s">
        <v>696</v>
      </c>
      <c r="M572">
        <v>0.64</v>
      </c>
      <c r="N572" t="s">
        <v>34</v>
      </c>
      <c r="O572" t="s">
        <v>54</v>
      </c>
      <c r="P572" t="s">
        <v>105</v>
      </c>
      <c r="Q572" t="s">
        <v>1254</v>
      </c>
      <c r="R572">
        <v>60901</v>
      </c>
      <c r="S572" s="1">
        <v>42053</v>
      </c>
      <c r="T572" s="1">
        <v>42055</v>
      </c>
      <c r="U572">
        <v>1240.25</v>
      </c>
      <c r="V572">
        <v>8</v>
      </c>
      <c r="W572">
        <v>2814.57</v>
      </c>
      <c r="X572">
        <v>88319</v>
      </c>
      <c r="Y572">
        <f>cleaneddata[[#This Row],[Unit Price]]-cleaneddata[[#This Row],[Discount]]</f>
        <v>355.89000000000004</v>
      </c>
      <c r="Z572" t="str">
        <f>_xlfn.IFS(cleaneddata[[#This Row],[Region]]="Central","Chris",cleaneddata[[#This Row],[Region]]="East","Erin",cleaneddata[[#This Row],[Region]]="South","Sam",cleaneddata[[#This Row],[Region]]="West","William")</f>
        <v>Chris</v>
      </c>
    </row>
    <row r="573" spans="1:26" x14ac:dyDescent="0.25">
      <c r="A573">
        <v>993</v>
      </c>
      <c r="B573" t="s">
        <v>1255</v>
      </c>
      <c r="C573" t="s">
        <v>39</v>
      </c>
      <c r="D573">
        <v>0.05</v>
      </c>
      <c r="E573">
        <v>4.28</v>
      </c>
      <c r="F573">
        <v>5.17</v>
      </c>
      <c r="G573" t="s">
        <v>40</v>
      </c>
      <c r="H573" t="s">
        <v>29</v>
      </c>
      <c r="I573" t="s">
        <v>50</v>
      </c>
      <c r="J573" t="s">
        <v>90</v>
      </c>
      <c r="K573" t="s">
        <v>75</v>
      </c>
      <c r="L573" t="s">
        <v>1256</v>
      </c>
      <c r="M573">
        <v>0.4</v>
      </c>
      <c r="N573" t="s">
        <v>34</v>
      </c>
      <c r="O573" t="s">
        <v>61</v>
      </c>
      <c r="P573" t="s">
        <v>92</v>
      </c>
      <c r="Q573" t="s">
        <v>1257</v>
      </c>
      <c r="R573">
        <v>93030</v>
      </c>
      <c r="S573" s="1">
        <v>42054</v>
      </c>
      <c r="T573" s="1">
        <v>42054</v>
      </c>
      <c r="U573">
        <v>-104.57</v>
      </c>
      <c r="V573">
        <v>9</v>
      </c>
      <c r="W573">
        <v>38.58</v>
      </c>
      <c r="X573">
        <v>89432</v>
      </c>
      <c r="Y573">
        <f>cleaneddata[[#This Row],[Unit Price]]-cleaneddata[[#This Row],[Discount]]</f>
        <v>4.2300000000000004</v>
      </c>
      <c r="Z573" t="str">
        <f>_xlfn.IFS(cleaneddata[[#This Row],[Region]]="Central","Chris",cleaneddata[[#This Row],[Region]]="East","Erin",cleaneddata[[#This Row],[Region]]="South","Sam",cleaneddata[[#This Row],[Region]]="West","William")</f>
        <v>William</v>
      </c>
    </row>
    <row r="574" spans="1:26" x14ac:dyDescent="0.25">
      <c r="A574">
        <v>1303</v>
      </c>
      <c r="B574" t="s">
        <v>1258</v>
      </c>
      <c r="C574" t="s">
        <v>39</v>
      </c>
      <c r="D574">
        <v>0.03</v>
      </c>
      <c r="E574">
        <v>39.479999999999997</v>
      </c>
      <c r="F574">
        <v>1.99</v>
      </c>
      <c r="G574" t="s">
        <v>40</v>
      </c>
      <c r="H574" t="s">
        <v>41</v>
      </c>
      <c r="I574" t="s">
        <v>42</v>
      </c>
      <c r="J574" t="s">
        <v>43</v>
      </c>
      <c r="K574" t="s">
        <v>44</v>
      </c>
      <c r="L574" t="s">
        <v>1259</v>
      </c>
      <c r="M574">
        <v>0.54</v>
      </c>
      <c r="N574" t="s">
        <v>34</v>
      </c>
      <c r="O574" t="s">
        <v>61</v>
      </c>
      <c r="P574" t="s">
        <v>148</v>
      </c>
      <c r="Q574" t="s">
        <v>1260</v>
      </c>
      <c r="R574">
        <v>84074</v>
      </c>
      <c r="S574" s="1">
        <v>42054</v>
      </c>
      <c r="T574" s="1">
        <v>42056</v>
      </c>
      <c r="U574">
        <v>317.08949999999999</v>
      </c>
      <c r="V574">
        <v>12</v>
      </c>
      <c r="W574">
        <v>459.55</v>
      </c>
      <c r="X574">
        <v>87003</v>
      </c>
      <c r="Y574">
        <f>cleaneddata[[#This Row],[Unit Price]]-cleaneddata[[#This Row],[Discount]]</f>
        <v>39.449999999999996</v>
      </c>
      <c r="Z574" t="str">
        <f>_xlfn.IFS(cleaneddata[[#This Row],[Region]]="Central","Chris",cleaneddata[[#This Row],[Region]]="East","Erin",cleaneddata[[#This Row],[Region]]="South","Sam",cleaneddata[[#This Row],[Region]]="West","William")</f>
        <v>William</v>
      </c>
    </row>
    <row r="575" spans="1:26" x14ac:dyDescent="0.25">
      <c r="A575">
        <v>2828</v>
      </c>
      <c r="B575" t="s">
        <v>1261</v>
      </c>
      <c r="C575" t="s">
        <v>39</v>
      </c>
      <c r="D575">
        <v>0.05</v>
      </c>
      <c r="E575">
        <v>11.29</v>
      </c>
      <c r="F575">
        <v>5.03</v>
      </c>
      <c r="G575" t="s">
        <v>40</v>
      </c>
      <c r="H575" t="s">
        <v>96</v>
      </c>
      <c r="I575" t="s">
        <v>50</v>
      </c>
      <c r="J575" t="s">
        <v>80</v>
      </c>
      <c r="K575" t="s">
        <v>75</v>
      </c>
      <c r="L575" t="s">
        <v>1262</v>
      </c>
      <c r="M575">
        <v>0.59</v>
      </c>
      <c r="N575" t="s">
        <v>34</v>
      </c>
      <c r="O575" t="s">
        <v>61</v>
      </c>
      <c r="P575" t="s">
        <v>92</v>
      </c>
      <c r="Q575" t="s">
        <v>1263</v>
      </c>
      <c r="R575">
        <v>92243</v>
      </c>
      <c r="S575" s="1">
        <v>42054</v>
      </c>
      <c r="T575" s="1">
        <v>42056</v>
      </c>
      <c r="U575">
        <v>-35.26</v>
      </c>
      <c r="V575">
        <v>8</v>
      </c>
      <c r="W575">
        <v>90.46</v>
      </c>
      <c r="X575">
        <v>87720</v>
      </c>
      <c r="Y575">
        <f>cleaneddata[[#This Row],[Unit Price]]-cleaneddata[[#This Row],[Discount]]</f>
        <v>11.239999999999998</v>
      </c>
      <c r="Z575" t="str">
        <f>_xlfn.IFS(cleaneddata[[#This Row],[Region]]="Central","Chris",cleaneddata[[#This Row],[Region]]="East","Erin",cleaneddata[[#This Row],[Region]]="South","Sam",cleaneddata[[#This Row],[Region]]="West","William")</f>
        <v>William</v>
      </c>
    </row>
    <row r="576" spans="1:26" x14ac:dyDescent="0.25">
      <c r="A576">
        <v>1303</v>
      </c>
      <c r="B576" t="s">
        <v>1258</v>
      </c>
      <c r="C576" t="s">
        <v>49</v>
      </c>
      <c r="D576">
        <v>0.01</v>
      </c>
      <c r="E576">
        <v>65.989999999999995</v>
      </c>
      <c r="F576">
        <v>5.31</v>
      </c>
      <c r="G576" t="s">
        <v>40</v>
      </c>
      <c r="H576" t="s">
        <v>41</v>
      </c>
      <c r="I576" t="s">
        <v>42</v>
      </c>
      <c r="J576" t="s">
        <v>137</v>
      </c>
      <c r="K576" t="s">
        <v>75</v>
      </c>
      <c r="L576" t="s">
        <v>1264</v>
      </c>
      <c r="M576">
        <v>0.56999999999999995</v>
      </c>
      <c r="N576" t="s">
        <v>34</v>
      </c>
      <c r="O576" t="s">
        <v>61</v>
      </c>
      <c r="P576" t="s">
        <v>148</v>
      </c>
      <c r="Q576" t="s">
        <v>1260</v>
      </c>
      <c r="R576">
        <v>84074</v>
      </c>
      <c r="S576" s="1">
        <v>42054</v>
      </c>
      <c r="T576" s="1">
        <v>42061</v>
      </c>
      <c r="U576">
        <v>250.36272</v>
      </c>
      <c r="V576">
        <v>9</v>
      </c>
      <c r="W576">
        <v>536.9</v>
      </c>
      <c r="X576">
        <v>87005</v>
      </c>
      <c r="Y576">
        <f>cleaneddata[[#This Row],[Unit Price]]-cleaneddata[[#This Row],[Discount]]</f>
        <v>65.97999999999999</v>
      </c>
      <c r="Z576" t="str">
        <f>_xlfn.IFS(cleaneddata[[#This Row],[Region]]="Central","Chris",cleaneddata[[#This Row],[Region]]="East","Erin",cleaneddata[[#This Row],[Region]]="South","Sam",cleaneddata[[#This Row],[Region]]="West","William")</f>
        <v>William</v>
      </c>
    </row>
    <row r="577" spans="1:26" x14ac:dyDescent="0.25">
      <c r="A577">
        <v>2287</v>
      </c>
      <c r="B577" t="s">
        <v>1265</v>
      </c>
      <c r="C577" t="s">
        <v>49</v>
      </c>
      <c r="D577">
        <v>0.1</v>
      </c>
      <c r="E577">
        <v>54.1</v>
      </c>
      <c r="F577">
        <v>19.989999999999998</v>
      </c>
      <c r="G577" t="s">
        <v>40</v>
      </c>
      <c r="H577" t="s">
        <v>96</v>
      </c>
      <c r="I577" t="s">
        <v>50</v>
      </c>
      <c r="J577" t="s">
        <v>80</v>
      </c>
      <c r="K577" t="s">
        <v>75</v>
      </c>
      <c r="L577" t="s">
        <v>1266</v>
      </c>
      <c r="M577">
        <v>0.59</v>
      </c>
      <c r="N577" t="s">
        <v>34</v>
      </c>
      <c r="O577" t="s">
        <v>35</v>
      </c>
      <c r="P577" t="s">
        <v>273</v>
      </c>
      <c r="Q577" t="s">
        <v>1267</v>
      </c>
      <c r="R577">
        <v>29483</v>
      </c>
      <c r="S577" s="1">
        <v>42054</v>
      </c>
      <c r="T577" s="1">
        <v>42059</v>
      </c>
      <c r="U577">
        <v>34.067999999999998</v>
      </c>
      <c r="V577">
        <v>9</v>
      </c>
      <c r="W577">
        <v>469.59</v>
      </c>
      <c r="X577">
        <v>90147</v>
      </c>
      <c r="Y577">
        <f>cleaneddata[[#This Row],[Unit Price]]-cleaneddata[[#This Row],[Discount]]</f>
        <v>54</v>
      </c>
      <c r="Z577" t="str">
        <f>_xlfn.IFS(cleaneddata[[#This Row],[Region]]="Central","Chris",cleaneddata[[#This Row],[Region]]="East","Erin",cleaneddata[[#This Row],[Region]]="South","Sam",cleaneddata[[#This Row],[Region]]="West","William")</f>
        <v>Sam</v>
      </c>
    </row>
    <row r="578" spans="1:26" x14ac:dyDescent="0.25">
      <c r="A578">
        <v>1827</v>
      </c>
      <c r="B578" t="s">
        <v>1268</v>
      </c>
      <c r="C578" t="s">
        <v>72</v>
      </c>
      <c r="D578">
        <v>0</v>
      </c>
      <c r="E578">
        <v>5.98</v>
      </c>
      <c r="F578">
        <v>0.96</v>
      </c>
      <c r="G578" t="s">
        <v>40</v>
      </c>
      <c r="H578" t="s">
        <v>96</v>
      </c>
      <c r="I578" t="s">
        <v>50</v>
      </c>
      <c r="J578" t="s">
        <v>51</v>
      </c>
      <c r="K578" t="s">
        <v>52</v>
      </c>
      <c r="L578" t="s">
        <v>1269</v>
      </c>
      <c r="M578">
        <v>0.6</v>
      </c>
      <c r="N578" t="s">
        <v>34</v>
      </c>
      <c r="O578" t="s">
        <v>54</v>
      </c>
      <c r="P578" t="s">
        <v>215</v>
      </c>
      <c r="Q578" t="s">
        <v>930</v>
      </c>
      <c r="R578">
        <v>52601</v>
      </c>
      <c r="S578" s="1">
        <v>42054</v>
      </c>
      <c r="T578" s="1">
        <v>42055</v>
      </c>
      <c r="U578">
        <v>38.039700000000003</v>
      </c>
      <c r="V578">
        <v>9</v>
      </c>
      <c r="W578">
        <v>55.13</v>
      </c>
      <c r="X578">
        <v>86956</v>
      </c>
      <c r="Y578">
        <f>cleaneddata[[#This Row],[Unit Price]]-cleaneddata[[#This Row],[Discount]]</f>
        <v>5.98</v>
      </c>
      <c r="Z578" t="str">
        <f>_xlfn.IFS(cleaneddata[[#This Row],[Region]]="Central","Chris",cleaneddata[[#This Row],[Region]]="East","Erin",cleaneddata[[#This Row],[Region]]="South","Sam",cleaneddata[[#This Row],[Region]]="West","William")</f>
        <v>Chris</v>
      </c>
    </row>
    <row r="579" spans="1:26" x14ac:dyDescent="0.25">
      <c r="A579">
        <v>1828</v>
      </c>
      <c r="B579" t="s">
        <v>252</v>
      </c>
      <c r="C579" t="s">
        <v>72</v>
      </c>
      <c r="D579">
        <v>0.02</v>
      </c>
      <c r="E579">
        <v>5.98</v>
      </c>
      <c r="F579">
        <v>5.46</v>
      </c>
      <c r="G579" t="s">
        <v>40</v>
      </c>
      <c r="H579" t="s">
        <v>96</v>
      </c>
      <c r="I579" t="s">
        <v>50</v>
      </c>
      <c r="J579" t="s">
        <v>90</v>
      </c>
      <c r="K579" t="s">
        <v>75</v>
      </c>
      <c r="L579" t="s">
        <v>1158</v>
      </c>
      <c r="M579">
        <v>0.36</v>
      </c>
      <c r="N579" t="s">
        <v>34</v>
      </c>
      <c r="O579" t="s">
        <v>54</v>
      </c>
      <c r="P579" t="s">
        <v>215</v>
      </c>
      <c r="Q579" t="s">
        <v>254</v>
      </c>
      <c r="R579">
        <v>50613</v>
      </c>
      <c r="S579" s="1">
        <v>42054</v>
      </c>
      <c r="T579" s="1">
        <v>42055</v>
      </c>
      <c r="U579">
        <v>-47.12</v>
      </c>
      <c r="V579">
        <v>7</v>
      </c>
      <c r="W579">
        <v>44.8</v>
      </c>
      <c r="X579">
        <v>86956</v>
      </c>
      <c r="Y579">
        <f>cleaneddata[[#This Row],[Unit Price]]-cleaneddata[[#This Row],[Discount]]</f>
        <v>5.9600000000000009</v>
      </c>
      <c r="Z579" t="str">
        <f>_xlfn.IFS(cleaneddata[[#This Row],[Region]]="Central","Chris",cleaneddata[[#This Row],[Region]]="East","Erin",cleaneddata[[#This Row],[Region]]="South","Sam",cleaneddata[[#This Row],[Region]]="West","William")</f>
        <v>Chris</v>
      </c>
    </row>
    <row r="580" spans="1:26" x14ac:dyDescent="0.25">
      <c r="A580">
        <v>2052</v>
      </c>
      <c r="B580" t="s">
        <v>1270</v>
      </c>
      <c r="C580" t="s">
        <v>72</v>
      </c>
      <c r="D580">
        <v>7.0000000000000007E-2</v>
      </c>
      <c r="E580">
        <v>31.78</v>
      </c>
      <c r="F580">
        <v>1.99</v>
      </c>
      <c r="G580" t="s">
        <v>40</v>
      </c>
      <c r="H580" t="s">
        <v>73</v>
      </c>
      <c r="I580" t="s">
        <v>42</v>
      </c>
      <c r="J580" t="s">
        <v>43</v>
      </c>
      <c r="K580" t="s">
        <v>44</v>
      </c>
      <c r="L580" t="s">
        <v>872</v>
      </c>
      <c r="M580">
        <v>0.42</v>
      </c>
      <c r="N580" t="s">
        <v>34</v>
      </c>
      <c r="O580" t="s">
        <v>61</v>
      </c>
      <c r="P580" t="s">
        <v>642</v>
      </c>
      <c r="Q580" t="s">
        <v>1271</v>
      </c>
      <c r="R580">
        <v>87105</v>
      </c>
      <c r="S580" s="1">
        <v>42054</v>
      </c>
      <c r="T580" s="1">
        <v>42056</v>
      </c>
      <c r="U580">
        <v>265.11180000000002</v>
      </c>
      <c r="V580">
        <v>13</v>
      </c>
      <c r="W580">
        <v>384.22</v>
      </c>
      <c r="X580">
        <v>87234</v>
      </c>
      <c r="Y580">
        <f>cleaneddata[[#This Row],[Unit Price]]-cleaneddata[[#This Row],[Discount]]</f>
        <v>31.71</v>
      </c>
      <c r="Z580" t="str">
        <f>_xlfn.IFS(cleaneddata[[#This Row],[Region]]="Central","Chris",cleaneddata[[#This Row],[Region]]="East","Erin",cleaneddata[[#This Row],[Region]]="South","Sam",cleaneddata[[#This Row],[Region]]="West","William")</f>
        <v>William</v>
      </c>
    </row>
    <row r="581" spans="1:26" x14ac:dyDescent="0.25">
      <c r="A581">
        <v>2052</v>
      </c>
      <c r="B581" t="s">
        <v>1270</v>
      </c>
      <c r="C581" t="s">
        <v>72</v>
      </c>
      <c r="D581">
        <v>0</v>
      </c>
      <c r="E581">
        <v>5.98</v>
      </c>
      <c r="F581">
        <v>2.5</v>
      </c>
      <c r="G581" t="s">
        <v>40</v>
      </c>
      <c r="H581" t="s">
        <v>73</v>
      </c>
      <c r="I581" t="s">
        <v>50</v>
      </c>
      <c r="J581" t="s">
        <v>347</v>
      </c>
      <c r="K581" t="s">
        <v>75</v>
      </c>
      <c r="L581" t="s">
        <v>1272</v>
      </c>
      <c r="M581">
        <v>0.36</v>
      </c>
      <c r="N581" t="s">
        <v>34</v>
      </c>
      <c r="O581" t="s">
        <v>61</v>
      </c>
      <c r="P581" t="s">
        <v>642</v>
      </c>
      <c r="Q581" t="s">
        <v>1271</v>
      </c>
      <c r="R581">
        <v>87105</v>
      </c>
      <c r="S581" s="1">
        <v>42054</v>
      </c>
      <c r="T581" s="1">
        <v>42055</v>
      </c>
      <c r="U581">
        <v>9.5608000000000004</v>
      </c>
      <c r="V581">
        <v>5</v>
      </c>
      <c r="W581">
        <v>31.64</v>
      </c>
      <c r="X581">
        <v>87234</v>
      </c>
      <c r="Y581">
        <f>cleaneddata[[#This Row],[Unit Price]]-cleaneddata[[#This Row],[Discount]]</f>
        <v>5.98</v>
      </c>
      <c r="Z581" t="str">
        <f>_xlfn.IFS(cleaneddata[[#This Row],[Region]]="Central","Chris",cleaneddata[[#This Row],[Region]]="East","Erin",cleaneddata[[#This Row],[Region]]="South","Sam",cleaneddata[[#This Row],[Region]]="West","William")</f>
        <v>William</v>
      </c>
    </row>
    <row r="582" spans="1:26" x14ac:dyDescent="0.25">
      <c r="A582">
        <v>2052</v>
      </c>
      <c r="B582" t="s">
        <v>1270</v>
      </c>
      <c r="C582" t="s">
        <v>72</v>
      </c>
      <c r="D582">
        <v>0.1</v>
      </c>
      <c r="E582">
        <v>35.99</v>
      </c>
      <c r="F582">
        <v>1.1000000000000001</v>
      </c>
      <c r="G582" t="s">
        <v>89</v>
      </c>
      <c r="H582" t="s">
        <v>73</v>
      </c>
      <c r="I582" t="s">
        <v>42</v>
      </c>
      <c r="J582" t="s">
        <v>137</v>
      </c>
      <c r="K582" t="s">
        <v>75</v>
      </c>
      <c r="L582" t="s">
        <v>276</v>
      </c>
      <c r="M582">
        <v>0.55000000000000004</v>
      </c>
      <c r="N582" t="s">
        <v>34</v>
      </c>
      <c r="O582" t="s">
        <v>61</v>
      </c>
      <c r="P582" t="s">
        <v>642</v>
      </c>
      <c r="Q582" t="s">
        <v>1271</v>
      </c>
      <c r="R582">
        <v>87105</v>
      </c>
      <c r="S582" s="1">
        <v>42054</v>
      </c>
      <c r="T582" s="1">
        <v>42055</v>
      </c>
      <c r="U582">
        <v>390.09840000000003</v>
      </c>
      <c r="V582">
        <v>19</v>
      </c>
      <c r="W582">
        <v>565.36</v>
      </c>
      <c r="X582">
        <v>87234</v>
      </c>
      <c r="Y582">
        <f>cleaneddata[[#This Row],[Unit Price]]-cleaneddata[[#This Row],[Discount]]</f>
        <v>35.89</v>
      </c>
      <c r="Z582" t="str">
        <f>_xlfn.IFS(cleaneddata[[#This Row],[Region]]="Central","Chris",cleaneddata[[#This Row],[Region]]="East","Erin",cleaneddata[[#This Row],[Region]]="South","Sam",cleaneddata[[#This Row],[Region]]="West","William")</f>
        <v>William</v>
      </c>
    </row>
    <row r="583" spans="1:26" x14ac:dyDescent="0.25">
      <c r="A583">
        <v>2882</v>
      </c>
      <c r="B583" t="s">
        <v>673</v>
      </c>
      <c r="C583" t="s">
        <v>39</v>
      </c>
      <c r="D583">
        <v>0.03</v>
      </c>
      <c r="E583">
        <v>4.0599999999999996</v>
      </c>
      <c r="F583">
        <v>6.89</v>
      </c>
      <c r="G583" t="s">
        <v>40</v>
      </c>
      <c r="H583" t="s">
        <v>41</v>
      </c>
      <c r="I583" t="s">
        <v>50</v>
      </c>
      <c r="J583" t="s">
        <v>97</v>
      </c>
      <c r="K583" t="s">
        <v>75</v>
      </c>
      <c r="L583" t="s">
        <v>1273</v>
      </c>
      <c r="M583">
        <v>0.6</v>
      </c>
      <c r="N583" t="s">
        <v>34</v>
      </c>
      <c r="O583" t="s">
        <v>35</v>
      </c>
      <c r="P583" t="s">
        <v>99</v>
      </c>
      <c r="Q583" t="s">
        <v>675</v>
      </c>
      <c r="R583">
        <v>28206</v>
      </c>
      <c r="S583" s="1">
        <v>42055</v>
      </c>
      <c r="T583" s="1">
        <v>42057</v>
      </c>
      <c r="U583">
        <v>-246.27610000000001</v>
      </c>
      <c r="V583">
        <v>37</v>
      </c>
      <c r="W583">
        <v>159.88999999999999</v>
      </c>
      <c r="X583">
        <v>55300</v>
      </c>
      <c r="Y583">
        <f>cleaneddata[[#This Row],[Unit Price]]-cleaneddata[[#This Row],[Discount]]</f>
        <v>4.0299999999999994</v>
      </c>
      <c r="Z583" t="str">
        <f>_xlfn.IFS(cleaneddata[[#This Row],[Region]]="Central","Chris",cleaneddata[[#This Row],[Region]]="East","Erin",cleaneddata[[#This Row],[Region]]="South","Sam",cleaneddata[[#This Row],[Region]]="West","William")</f>
        <v>Sam</v>
      </c>
    </row>
    <row r="584" spans="1:26" x14ac:dyDescent="0.25">
      <c r="A584">
        <v>2882</v>
      </c>
      <c r="B584" t="s">
        <v>673</v>
      </c>
      <c r="C584" t="s">
        <v>39</v>
      </c>
      <c r="D584">
        <v>0.01</v>
      </c>
      <c r="E584">
        <v>3.75</v>
      </c>
      <c r="F584">
        <v>0.5</v>
      </c>
      <c r="G584" t="s">
        <v>40</v>
      </c>
      <c r="H584" t="s">
        <v>41</v>
      </c>
      <c r="I584" t="s">
        <v>50</v>
      </c>
      <c r="J584" t="s">
        <v>154</v>
      </c>
      <c r="K584" t="s">
        <v>75</v>
      </c>
      <c r="L584" t="s">
        <v>1274</v>
      </c>
      <c r="M584">
        <v>0.37</v>
      </c>
      <c r="N584" t="s">
        <v>34</v>
      </c>
      <c r="O584" t="s">
        <v>35</v>
      </c>
      <c r="P584" t="s">
        <v>99</v>
      </c>
      <c r="Q584" t="s">
        <v>675</v>
      </c>
      <c r="R584">
        <v>28206</v>
      </c>
      <c r="S584" s="1">
        <v>42055</v>
      </c>
      <c r="T584" s="1">
        <v>42056</v>
      </c>
      <c r="U584">
        <v>55.194600000000001</v>
      </c>
      <c r="V584">
        <v>48</v>
      </c>
      <c r="W584">
        <v>180.48</v>
      </c>
      <c r="X584">
        <v>55300</v>
      </c>
      <c r="Y584">
        <f>cleaneddata[[#This Row],[Unit Price]]-cleaneddata[[#This Row],[Discount]]</f>
        <v>3.74</v>
      </c>
      <c r="Z584" t="str">
        <f>_xlfn.IFS(cleaneddata[[#This Row],[Region]]="Central","Chris",cleaneddata[[#This Row],[Region]]="East","Erin",cleaneddata[[#This Row],[Region]]="South","Sam",cleaneddata[[#This Row],[Region]]="West","William")</f>
        <v>Sam</v>
      </c>
    </row>
    <row r="585" spans="1:26" x14ac:dyDescent="0.25">
      <c r="A585">
        <v>2882</v>
      </c>
      <c r="B585" t="s">
        <v>673</v>
      </c>
      <c r="C585" t="s">
        <v>39</v>
      </c>
      <c r="D585">
        <v>0.02</v>
      </c>
      <c r="E585">
        <v>10.68</v>
      </c>
      <c r="F585">
        <v>13.04</v>
      </c>
      <c r="G585" t="s">
        <v>40</v>
      </c>
      <c r="H585" t="s">
        <v>41</v>
      </c>
      <c r="I585" t="s">
        <v>30</v>
      </c>
      <c r="J585" t="s">
        <v>128</v>
      </c>
      <c r="K585" t="s">
        <v>66</v>
      </c>
      <c r="L585" t="s">
        <v>1275</v>
      </c>
      <c r="M585">
        <v>0.6</v>
      </c>
      <c r="N585" t="s">
        <v>34</v>
      </c>
      <c r="O585" t="s">
        <v>35</v>
      </c>
      <c r="P585" t="s">
        <v>99</v>
      </c>
      <c r="Q585" t="s">
        <v>675</v>
      </c>
      <c r="R585">
        <v>28206</v>
      </c>
      <c r="S585" s="1">
        <v>42055</v>
      </c>
      <c r="T585" s="1">
        <v>42057</v>
      </c>
      <c r="U585">
        <v>-307.29649999999998</v>
      </c>
      <c r="V585">
        <v>31</v>
      </c>
      <c r="W585">
        <v>350.48</v>
      </c>
      <c r="X585">
        <v>55300</v>
      </c>
      <c r="Y585">
        <f>cleaneddata[[#This Row],[Unit Price]]-cleaneddata[[#This Row],[Discount]]</f>
        <v>10.66</v>
      </c>
      <c r="Z585" t="str">
        <f>_xlfn.IFS(cleaneddata[[#This Row],[Region]]="Central","Chris",cleaneddata[[#This Row],[Region]]="East","Erin",cleaneddata[[#This Row],[Region]]="South","Sam",cleaneddata[[#This Row],[Region]]="West","William")</f>
        <v>Sam</v>
      </c>
    </row>
    <row r="586" spans="1:26" x14ac:dyDescent="0.25">
      <c r="A586">
        <v>2886</v>
      </c>
      <c r="B586" t="s">
        <v>1276</v>
      </c>
      <c r="C586" t="s">
        <v>39</v>
      </c>
      <c r="D586">
        <v>0.03</v>
      </c>
      <c r="E586">
        <v>4.0599999999999996</v>
      </c>
      <c r="F586">
        <v>6.89</v>
      </c>
      <c r="G586" t="s">
        <v>40</v>
      </c>
      <c r="H586" t="s">
        <v>41</v>
      </c>
      <c r="I586" t="s">
        <v>50</v>
      </c>
      <c r="J586" t="s">
        <v>97</v>
      </c>
      <c r="K586" t="s">
        <v>75</v>
      </c>
      <c r="L586" t="s">
        <v>1273</v>
      </c>
      <c r="M586">
        <v>0.6</v>
      </c>
      <c r="N586" t="s">
        <v>34</v>
      </c>
      <c r="O586" t="s">
        <v>113</v>
      </c>
      <c r="P586" t="s">
        <v>319</v>
      </c>
      <c r="Q586" t="s">
        <v>1277</v>
      </c>
      <c r="R586">
        <v>44134</v>
      </c>
      <c r="S586" s="1">
        <v>42055</v>
      </c>
      <c r="T586" s="1">
        <v>42057</v>
      </c>
      <c r="U586">
        <v>-185.17</v>
      </c>
      <c r="V586">
        <v>9</v>
      </c>
      <c r="W586">
        <v>38.89</v>
      </c>
      <c r="X586">
        <v>87630</v>
      </c>
      <c r="Y586">
        <f>cleaneddata[[#This Row],[Unit Price]]-cleaneddata[[#This Row],[Discount]]</f>
        <v>4.0299999999999994</v>
      </c>
      <c r="Z586" t="str">
        <f>_xlfn.IFS(cleaneddata[[#This Row],[Region]]="Central","Chris",cleaneddata[[#This Row],[Region]]="East","Erin",cleaneddata[[#This Row],[Region]]="South","Sam",cleaneddata[[#This Row],[Region]]="West","William")</f>
        <v>Erin</v>
      </c>
    </row>
    <row r="587" spans="1:26" x14ac:dyDescent="0.25">
      <c r="A587">
        <v>2886</v>
      </c>
      <c r="B587" t="s">
        <v>1276</v>
      </c>
      <c r="C587" t="s">
        <v>39</v>
      </c>
      <c r="D587">
        <v>0.01</v>
      </c>
      <c r="E587">
        <v>3.75</v>
      </c>
      <c r="F587">
        <v>0.5</v>
      </c>
      <c r="G587" t="s">
        <v>40</v>
      </c>
      <c r="H587" t="s">
        <v>41</v>
      </c>
      <c r="I587" t="s">
        <v>50</v>
      </c>
      <c r="J587" t="s">
        <v>154</v>
      </c>
      <c r="K587" t="s">
        <v>75</v>
      </c>
      <c r="L587" t="s">
        <v>1274</v>
      </c>
      <c r="M587">
        <v>0.37</v>
      </c>
      <c r="N587" t="s">
        <v>34</v>
      </c>
      <c r="O587" t="s">
        <v>113</v>
      </c>
      <c r="P587" t="s">
        <v>319</v>
      </c>
      <c r="Q587" t="s">
        <v>1277</v>
      </c>
      <c r="R587">
        <v>44134</v>
      </c>
      <c r="S587" s="1">
        <v>42055</v>
      </c>
      <c r="T587" s="1">
        <v>42056</v>
      </c>
      <c r="U587">
        <v>31.1328</v>
      </c>
      <c r="V587">
        <v>12</v>
      </c>
      <c r="W587">
        <v>45.12</v>
      </c>
      <c r="X587">
        <v>87630</v>
      </c>
      <c r="Y587">
        <f>cleaneddata[[#This Row],[Unit Price]]-cleaneddata[[#This Row],[Discount]]</f>
        <v>3.74</v>
      </c>
      <c r="Z587" t="str">
        <f>_xlfn.IFS(cleaneddata[[#This Row],[Region]]="Central","Chris",cleaneddata[[#This Row],[Region]]="East","Erin",cleaneddata[[#This Row],[Region]]="South","Sam",cleaneddata[[#This Row],[Region]]="West","William")</f>
        <v>Erin</v>
      </c>
    </row>
    <row r="588" spans="1:26" x14ac:dyDescent="0.25">
      <c r="A588">
        <v>2886</v>
      </c>
      <c r="B588" t="s">
        <v>1276</v>
      </c>
      <c r="C588" t="s">
        <v>39</v>
      </c>
      <c r="D588">
        <v>0.02</v>
      </c>
      <c r="E588">
        <v>10.68</v>
      </c>
      <c r="F588">
        <v>13.04</v>
      </c>
      <c r="G588" t="s">
        <v>40</v>
      </c>
      <c r="H588" t="s">
        <v>41</v>
      </c>
      <c r="I588" t="s">
        <v>30</v>
      </c>
      <c r="J588" t="s">
        <v>128</v>
      </c>
      <c r="K588" t="s">
        <v>66</v>
      </c>
      <c r="L588" t="s">
        <v>1275</v>
      </c>
      <c r="M588">
        <v>0.6</v>
      </c>
      <c r="N588" t="s">
        <v>34</v>
      </c>
      <c r="O588" t="s">
        <v>113</v>
      </c>
      <c r="P588" t="s">
        <v>319</v>
      </c>
      <c r="Q588" t="s">
        <v>1277</v>
      </c>
      <c r="R588">
        <v>44134</v>
      </c>
      <c r="S588" s="1">
        <v>42055</v>
      </c>
      <c r="T588" s="1">
        <v>42057</v>
      </c>
      <c r="U588">
        <v>-231.05</v>
      </c>
      <c r="V588">
        <v>8</v>
      </c>
      <c r="W588">
        <v>90.45</v>
      </c>
      <c r="X588">
        <v>87630</v>
      </c>
      <c r="Y588">
        <f>cleaneddata[[#This Row],[Unit Price]]-cleaneddata[[#This Row],[Discount]]</f>
        <v>10.66</v>
      </c>
      <c r="Z588" t="str">
        <f>_xlfn.IFS(cleaneddata[[#This Row],[Region]]="Central","Chris",cleaneddata[[#This Row],[Region]]="East","Erin",cleaneddata[[#This Row],[Region]]="South","Sam",cleaneddata[[#This Row],[Region]]="West","William")</f>
        <v>Erin</v>
      </c>
    </row>
    <row r="589" spans="1:26" x14ac:dyDescent="0.25">
      <c r="A589">
        <v>3284</v>
      </c>
      <c r="B589" t="s">
        <v>1278</v>
      </c>
      <c r="C589" t="s">
        <v>39</v>
      </c>
      <c r="D589">
        <v>0.05</v>
      </c>
      <c r="E589">
        <v>19.23</v>
      </c>
      <c r="F589">
        <v>6.15</v>
      </c>
      <c r="G589" t="s">
        <v>89</v>
      </c>
      <c r="H589" t="s">
        <v>96</v>
      </c>
      <c r="I589" t="s">
        <v>30</v>
      </c>
      <c r="J589" t="s">
        <v>128</v>
      </c>
      <c r="K589" t="s">
        <v>44</v>
      </c>
      <c r="L589" t="s">
        <v>1279</v>
      </c>
      <c r="M589">
        <v>0.44</v>
      </c>
      <c r="N589" t="s">
        <v>34</v>
      </c>
      <c r="O589" t="s">
        <v>35</v>
      </c>
      <c r="P589" t="s">
        <v>125</v>
      </c>
      <c r="Q589" t="s">
        <v>1280</v>
      </c>
      <c r="R589">
        <v>34741</v>
      </c>
      <c r="S589" s="1">
        <v>42055</v>
      </c>
      <c r="T589" s="1">
        <v>42057</v>
      </c>
      <c r="U589">
        <v>-2133.2779999999998</v>
      </c>
      <c r="V589">
        <v>6</v>
      </c>
      <c r="W589">
        <v>119.78</v>
      </c>
      <c r="X589">
        <v>90751</v>
      </c>
      <c r="Y589">
        <f>cleaneddata[[#This Row],[Unit Price]]-cleaneddata[[#This Row],[Discount]]</f>
        <v>19.18</v>
      </c>
      <c r="Z589" t="str">
        <f>_xlfn.IFS(cleaneddata[[#This Row],[Region]]="Central","Chris",cleaneddata[[#This Row],[Region]]="East","Erin",cleaneddata[[#This Row],[Region]]="South","Sam",cleaneddata[[#This Row],[Region]]="West","William")</f>
        <v>Sam</v>
      </c>
    </row>
    <row r="590" spans="1:26" x14ac:dyDescent="0.25">
      <c r="A590">
        <v>233</v>
      </c>
      <c r="B590" t="s">
        <v>1281</v>
      </c>
      <c r="C590" t="s">
        <v>118</v>
      </c>
      <c r="D590">
        <v>7.0000000000000007E-2</v>
      </c>
      <c r="E590">
        <v>5.81</v>
      </c>
      <c r="F590">
        <v>8.49</v>
      </c>
      <c r="G590" t="s">
        <v>40</v>
      </c>
      <c r="H590" t="s">
        <v>29</v>
      </c>
      <c r="I590" t="s">
        <v>50</v>
      </c>
      <c r="J590" t="s">
        <v>74</v>
      </c>
      <c r="K590" t="s">
        <v>75</v>
      </c>
      <c r="L590" t="s">
        <v>332</v>
      </c>
      <c r="M590">
        <v>0.39</v>
      </c>
      <c r="N590" t="s">
        <v>34</v>
      </c>
      <c r="O590" t="s">
        <v>54</v>
      </c>
      <c r="P590" t="s">
        <v>105</v>
      </c>
      <c r="Q590" t="s">
        <v>1282</v>
      </c>
      <c r="R590">
        <v>60462</v>
      </c>
      <c r="S590" s="1">
        <v>42055</v>
      </c>
      <c r="T590" s="1">
        <v>42057</v>
      </c>
      <c r="U590">
        <v>-243.23650000000001</v>
      </c>
      <c r="V590">
        <v>10</v>
      </c>
      <c r="W590">
        <v>58.8</v>
      </c>
      <c r="X590">
        <v>90237</v>
      </c>
      <c r="Y590">
        <f>cleaneddata[[#This Row],[Unit Price]]-cleaneddata[[#This Row],[Discount]]</f>
        <v>5.7399999999999993</v>
      </c>
      <c r="Z590" t="str">
        <f>_xlfn.IFS(cleaneddata[[#This Row],[Region]]="Central","Chris",cleaneddata[[#This Row],[Region]]="East","Erin",cleaneddata[[#This Row],[Region]]="South","Sam",cleaneddata[[#This Row],[Region]]="West","William")</f>
        <v>Chris</v>
      </c>
    </row>
    <row r="591" spans="1:26" x14ac:dyDescent="0.25">
      <c r="A591">
        <v>233</v>
      </c>
      <c r="B591" t="s">
        <v>1281</v>
      </c>
      <c r="C591" t="s">
        <v>118</v>
      </c>
      <c r="D591">
        <v>0.04</v>
      </c>
      <c r="E591">
        <v>9.65</v>
      </c>
      <c r="F591">
        <v>6.22</v>
      </c>
      <c r="G591" t="s">
        <v>40</v>
      </c>
      <c r="H591" t="s">
        <v>29</v>
      </c>
      <c r="I591" t="s">
        <v>30</v>
      </c>
      <c r="J591" t="s">
        <v>128</v>
      </c>
      <c r="K591" t="s">
        <v>75</v>
      </c>
      <c r="L591" t="s">
        <v>1283</v>
      </c>
      <c r="M591">
        <v>0.55000000000000004</v>
      </c>
      <c r="N591" t="s">
        <v>34</v>
      </c>
      <c r="O591" t="s">
        <v>54</v>
      </c>
      <c r="P591" t="s">
        <v>105</v>
      </c>
      <c r="Q591" t="s">
        <v>1282</v>
      </c>
      <c r="R591">
        <v>60462</v>
      </c>
      <c r="S591" s="1">
        <v>42055</v>
      </c>
      <c r="T591" s="1">
        <v>42056</v>
      </c>
      <c r="U591">
        <v>-53.62</v>
      </c>
      <c r="V591">
        <v>12</v>
      </c>
      <c r="W591">
        <v>120.47</v>
      </c>
      <c r="X591">
        <v>90237</v>
      </c>
      <c r="Y591">
        <f>cleaneddata[[#This Row],[Unit Price]]-cleaneddata[[#This Row],[Discount]]</f>
        <v>9.6100000000000012</v>
      </c>
      <c r="Z591" t="str">
        <f>_xlfn.IFS(cleaneddata[[#This Row],[Region]]="Central","Chris",cleaneddata[[#This Row],[Region]]="East","Erin",cleaneddata[[#This Row],[Region]]="South","Sam",cleaneddata[[#This Row],[Region]]="West","William")</f>
        <v>Chris</v>
      </c>
    </row>
    <row r="592" spans="1:26" x14ac:dyDescent="0.25">
      <c r="A592">
        <v>1485</v>
      </c>
      <c r="B592" t="s">
        <v>1284</v>
      </c>
      <c r="C592" t="s">
        <v>72</v>
      </c>
      <c r="D592">
        <v>0.04</v>
      </c>
      <c r="E592">
        <v>11.5</v>
      </c>
      <c r="F592">
        <v>7.19</v>
      </c>
      <c r="G592" t="s">
        <v>40</v>
      </c>
      <c r="H592" t="s">
        <v>73</v>
      </c>
      <c r="I592" t="s">
        <v>50</v>
      </c>
      <c r="J592" t="s">
        <v>74</v>
      </c>
      <c r="K592" t="s">
        <v>75</v>
      </c>
      <c r="L592" t="s">
        <v>1285</v>
      </c>
      <c r="M592">
        <v>0.4</v>
      </c>
      <c r="N592" t="s">
        <v>34</v>
      </c>
      <c r="O592" t="s">
        <v>54</v>
      </c>
      <c r="P592" t="s">
        <v>105</v>
      </c>
      <c r="Q592" t="s">
        <v>1286</v>
      </c>
      <c r="R592">
        <v>60516</v>
      </c>
      <c r="S592" s="1">
        <v>42055</v>
      </c>
      <c r="T592" s="1">
        <v>42058</v>
      </c>
      <c r="U592">
        <v>-23.357880000000002</v>
      </c>
      <c r="V592">
        <v>14</v>
      </c>
      <c r="W592">
        <v>157.81</v>
      </c>
      <c r="X592">
        <v>91236</v>
      </c>
      <c r="Y592">
        <f>cleaneddata[[#This Row],[Unit Price]]-cleaneddata[[#This Row],[Discount]]</f>
        <v>11.46</v>
      </c>
      <c r="Z592" t="str">
        <f>_xlfn.IFS(cleaneddata[[#This Row],[Region]]="Central","Chris",cleaneddata[[#This Row],[Region]]="East","Erin",cleaneddata[[#This Row],[Region]]="South","Sam",cleaneddata[[#This Row],[Region]]="West","William")</f>
        <v>Chris</v>
      </c>
    </row>
    <row r="593" spans="1:26" x14ac:dyDescent="0.25">
      <c r="A593">
        <v>1485</v>
      </c>
      <c r="B593" t="s">
        <v>1284</v>
      </c>
      <c r="C593" t="s">
        <v>72</v>
      </c>
      <c r="D593">
        <v>0.02</v>
      </c>
      <c r="E593">
        <v>15.7</v>
      </c>
      <c r="F593">
        <v>11.25</v>
      </c>
      <c r="G593" t="s">
        <v>40</v>
      </c>
      <c r="H593" t="s">
        <v>73</v>
      </c>
      <c r="I593" t="s">
        <v>50</v>
      </c>
      <c r="J593" t="s">
        <v>80</v>
      </c>
      <c r="K593" t="s">
        <v>75</v>
      </c>
      <c r="L593" t="s">
        <v>1287</v>
      </c>
      <c r="M593">
        <v>0.6</v>
      </c>
      <c r="N593" t="s">
        <v>34</v>
      </c>
      <c r="O593" t="s">
        <v>54</v>
      </c>
      <c r="P593" t="s">
        <v>105</v>
      </c>
      <c r="Q593" t="s">
        <v>1286</v>
      </c>
      <c r="R593">
        <v>60516</v>
      </c>
      <c r="S593" s="1">
        <v>42055</v>
      </c>
      <c r="T593" s="1">
        <v>42056</v>
      </c>
      <c r="U593">
        <v>-18.241599999999998</v>
      </c>
      <c r="V593">
        <v>1</v>
      </c>
      <c r="W593">
        <v>19.440000000000001</v>
      </c>
      <c r="X593">
        <v>91236</v>
      </c>
      <c r="Y593">
        <f>cleaneddata[[#This Row],[Unit Price]]-cleaneddata[[#This Row],[Discount]]</f>
        <v>15.68</v>
      </c>
      <c r="Z593" t="str">
        <f>_xlfn.IFS(cleaneddata[[#This Row],[Region]]="Central","Chris",cleaneddata[[#This Row],[Region]]="East","Erin",cleaneddata[[#This Row],[Region]]="South","Sam",cleaneddata[[#This Row],[Region]]="West","William")</f>
        <v>Chris</v>
      </c>
    </row>
    <row r="594" spans="1:26" x14ac:dyDescent="0.25">
      <c r="A594">
        <v>1485</v>
      </c>
      <c r="B594" t="s">
        <v>1284</v>
      </c>
      <c r="C594" t="s">
        <v>72</v>
      </c>
      <c r="D594">
        <v>0.05</v>
      </c>
      <c r="E594">
        <v>225.02</v>
      </c>
      <c r="F594">
        <v>28.66</v>
      </c>
      <c r="G594" t="s">
        <v>28</v>
      </c>
      <c r="H594" t="s">
        <v>73</v>
      </c>
      <c r="I594" t="s">
        <v>50</v>
      </c>
      <c r="J594" t="s">
        <v>80</v>
      </c>
      <c r="K594" t="s">
        <v>59</v>
      </c>
      <c r="L594" t="s">
        <v>1288</v>
      </c>
      <c r="M594">
        <v>0.72</v>
      </c>
      <c r="N594" t="s">
        <v>34</v>
      </c>
      <c r="O594" t="s">
        <v>54</v>
      </c>
      <c r="P594" t="s">
        <v>105</v>
      </c>
      <c r="Q594" t="s">
        <v>1286</v>
      </c>
      <c r="R594">
        <v>60516</v>
      </c>
      <c r="S594" s="1">
        <v>42055</v>
      </c>
      <c r="T594" s="1">
        <v>42057</v>
      </c>
      <c r="U594">
        <v>1428.9104</v>
      </c>
      <c r="V594">
        <v>21</v>
      </c>
      <c r="W594">
        <v>4636.63</v>
      </c>
      <c r="X594">
        <v>91236</v>
      </c>
      <c r="Y594">
        <f>cleaneddata[[#This Row],[Unit Price]]-cleaneddata[[#This Row],[Discount]]</f>
        <v>224.97</v>
      </c>
      <c r="Z594" t="str">
        <f>_xlfn.IFS(cleaneddata[[#This Row],[Region]]="Central","Chris",cleaneddata[[#This Row],[Region]]="East","Erin",cleaneddata[[#This Row],[Region]]="South","Sam",cleaneddata[[#This Row],[Region]]="West","William")</f>
        <v>Chris</v>
      </c>
    </row>
    <row r="595" spans="1:26" x14ac:dyDescent="0.25">
      <c r="A595">
        <v>181</v>
      </c>
      <c r="B595" t="s">
        <v>1289</v>
      </c>
      <c r="C595" t="s">
        <v>27</v>
      </c>
      <c r="D595">
        <v>0.02</v>
      </c>
      <c r="E595">
        <v>49.99</v>
      </c>
      <c r="F595">
        <v>19.989999999999998</v>
      </c>
      <c r="G595" t="s">
        <v>40</v>
      </c>
      <c r="H595" t="s">
        <v>29</v>
      </c>
      <c r="I595" t="s">
        <v>42</v>
      </c>
      <c r="J595" t="s">
        <v>43</v>
      </c>
      <c r="K595" t="s">
        <v>75</v>
      </c>
      <c r="L595" t="s">
        <v>1290</v>
      </c>
      <c r="M595">
        <v>0.41</v>
      </c>
      <c r="N595" t="s">
        <v>34</v>
      </c>
      <c r="O595" t="s">
        <v>61</v>
      </c>
      <c r="P595" t="s">
        <v>92</v>
      </c>
      <c r="Q595" t="s">
        <v>943</v>
      </c>
      <c r="R595">
        <v>94122</v>
      </c>
      <c r="S595" s="1">
        <v>42056</v>
      </c>
      <c r="T595" s="1">
        <v>42056</v>
      </c>
      <c r="U595">
        <v>-76.89</v>
      </c>
      <c r="V595">
        <v>18</v>
      </c>
      <c r="W595">
        <v>901.81</v>
      </c>
      <c r="X595">
        <v>38087</v>
      </c>
      <c r="Y595">
        <f>cleaneddata[[#This Row],[Unit Price]]-cleaneddata[[#This Row],[Discount]]</f>
        <v>49.97</v>
      </c>
      <c r="Z595" t="str">
        <f>_xlfn.IFS(cleaneddata[[#This Row],[Region]]="Central","Chris",cleaneddata[[#This Row],[Region]]="East","Erin",cleaneddata[[#This Row],[Region]]="South","Sam",cleaneddata[[#This Row],[Region]]="West","William")</f>
        <v>William</v>
      </c>
    </row>
    <row r="596" spans="1:26" x14ac:dyDescent="0.25">
      <c r="A596">
        <v>184</v>
      </c>
      <c r="B596" t="s">
        <v>1291</v>
      </c>
      <c r="C596" t="s">
        <v>27</v>
      </c>
      <c r="D596">
        <v>0.02</v>
      </c>
      <c r="E596">
        <v>49.99</v>
      </c>
      <c r="F596">
        <v>19.989999999999998</v>
      </c>
      <c r="G596" t="s">
        <v>40</v>
      </c>
      <c r="H596" t="s">
        <v>29</v>
      </c>
      <c r="I596" t="s">
        <v>42</v>
      </c>
      <c r="J596" t="s">
        <v>43</v>
      </c>
      <c r="K596" t="s">
        <v>75</v>
      </c>
      <c r="L596" t="s">
        <v>1290</v>
      </c>
      <c r="M596">
        <v>0.41</v>
      </c>
      <c r="N596" t="s">
        <v>34</v>
      </c>
      <c r="O596" t="s">
        <v>113</v>
      </c>
      <c r="P596" t="s">
        <v>405</v>
      </c>
      <c r="Q596" t="s">
        <v>1292</v>
      </c>
      <c r="R596">
        <v>2474</v>
      </c>
      <c r="S596" s="1">
        <v>42056</v>
      </c>
      <c r="T596" s="1">
        <v>42056</v>
      </c>
      <c r="U596">
        <v>-76.89</v>
      </c>
      <c r="V596">
        <v>5</v>
      </c>
      <c r="W596">
        <v>250.5</v>
      </c>
      <c r="X596">
        <v>88360</v>
      </c>
      <c r="Y596">
        <f>cleaneddata[[#This Row],[Unit Price]]-cleaneddata[[#This Row],[Discount]]</f>
        <v>49.97</v>
      </c>
      <c r="Z596" t="str">
        <f>_xlfn.IFS(cleaneddata[[#This Row],[Region]]="Central","Chris",cleaneddata[[#This Row],[Region]]="East","Erin",cleaneddata[[#This Row],[Region]]="South","Sam",cleaneddata[[#This Row],[Region]]="West","William")</f>
        <v>Erin</v>
      </c>
    </row>
    <row r="597" spans="1:26" x14ac:dyDescent="0.25">
      <c r="A597">
        <v>2225</v>
      </c>
      <c r="B597" t="s">
        <v>1293</v>
      </c>
      <c r="C597" t="s">
        <v>27</v>
      </c>
      <c r="D597">
        <v>0</v>
      </c>
      <c r="E597">
        <v>100.89</v>
      </c>
      <c r="F597">
        <v>42</v>
      </c>
      <c r="G597" t="s">
        <v>28</v>
      </c>
      <c r="H597" t="s">
        <v>29</v>
      </c>
      <c r="I597" t="s">
        <v>30</v>
      </c>
      <c r="J597" t="s">
        <v>111</v>
      </c>
      <c r="K597" t="s">
        <v>59</v>
      </c>
      <c r="L597" t="s">
        <v>1294</v>
      </c>
      <c r="M597">
        <v>0.61</v>
      </c>
      <c r="N597" t="s">
        <v>34</v>
      </c>
      <c r="O597" t="s">
        <v>61</v>
      </c>
      <c r="P597" t="s">
        <v>642</v>
      </c>
      <c r="Q597" t="s">
        <v>1295</v>
      </c>
      <c r="R597">
        <v>88240</v>
      </c>
      <c r="S597" s="1">
        <v>42056</v>
      </c>
      <c r="T597" s="1">
        <v>42057</v>
      </c>
      <c r="U597">
        <v>1500.12</v>
      </c>
      <c r="V597">
        <v>15</v>
      </c>
      <c r="W597">
        <v>1608.11</v>
      </c>
      <c r="X597">
        <v>89970</v>
      </c>
      <c r="Y597">
        <f>cleaneddata[[#This Row],[Unit Price]]-cleaneddata[[#This Row],[Discount]]</f>
        <v>100.89</v>
      </c>
      <c r="Z597" t="str">
        <f>_xlfn.IFS(cleaneddata[[#This Row],[Region]]="Central","Chris",cleaneddata[[#This Row],[Region]]="East","Erin",cleaneddata[[#This Row],[Region]]="South","Sam",cleaneddata[[#This Row],[Region]]="West","William")</f>
        <v>William</v>
      </c>
    </row>
    <row r="598" spans="1:26" x14ac:dyDescent="0.25">
      <c r="A598">
        <v>875</v>
      </c>
      <c r="B598" t="s">
        <v>1296</v>
      </c>
      <c r="C598" t="s">
        <v>39</v>
      </c>
      <c r="D598">
        <v>0.04</v>
      </c>
      <c r="E598">
        <v>4.37</v>
      </c>
      <c r="F598">
        <v>5.15</v>
      </c>
      <c r="G598" t="s">
        <v>40</v>
      </c>
      <c r="H598" t="s">
        <v>29</v>
      </c>
      <c r="I598" t="s">
        <v>50</v>
      </c>
      <c r="J598" t="s">
        <v>97</v>
      </c>
      <c r="K598" t="s">
        <v>75</v>
      </c>
      <c r="L598" t="s">
        <v>1297</v>
      </c>
      <c r="M598">
        <v>0.59</v>
      </c>
      <c r="N598" t="s">
        <v>34</v>
      </c>
      <c r="O598" t="s">
        <v>61</v>
      </c>
      <c r="P598" t="s">
        <v>148</v>
      </c>
      <c r="Q598" t="s">
        <v>1298</v>
      </c>
      <c r="R598">
        <v>84106</v>
      </c>
      <c r="S598" s="1">
        <v>42056</v>
      </c>
      <c r="T598" s="1">
        <v>42057</v>
      </c>
      <c r="U598">
        <v>-74.479600000000005</v>
      </c>
      <c r="V598">
        <v>18</v>
      </c>
      <c r="W598">
        <v>78.59</v>
      </c>
      <c r="X598">
        <v>89059</v>
      </c>
      <c r="Y598">
        <f>cleaneddata[[#This Row],[Unit Price]]-cleaneddata[[#This Row],[Discount]]</f>
        <v>4.33</v>
      </c>
      <c r="Z598" t="str">
        <f>_xlfn.IFS(cleaneddata[[#This Row],[Region]]="Central","Chris",cleaneddata[[#This Row],[Region]]="East","Erin",cleaneddata[[#This Row],[Region]]="South","Sam",cleaneddata[[#This Row],[Region]]="West","William")</f>
        <v>William</v>
      </c>
    </row>
    <row r="599" spans="1:26" x14ac:dyDescent="0.25">
      <c r="A599">
        <v>875</v>
      </c>
      <c r="B599" t="s">
        <v>1296</v>
      </c>
      <c r="C599" t="s">
        <v>39</v>
      </c>
      <c r="D599">
        <v>0.09</v>
      </c>
      <c r="E599">
        <v>155.99</v>
      </c>
      <c r="F599">
        <v>8.99</v>
      </c>
      <c r="G599" t="s">
        <v>40</v>
      </c>
      <c r="H599" t="s">
        <v>29</v>
      </c>
      <c r="I599" t="s">
        <v>42</v>
      </c>
      <c r="J599" t="s">
        <v>137</v>
      </c>
      <c r="K599" t="s">
        <v>75</v>
      </c>
      <c r="L599" t="s">
        <v>1299</v>
      </c>
      <c r="M599">
        <v>0.57999999999999996</v>
      </c>
      <c r="N599" t="s">
        <v>34</v>
      </c>
      <c r="O599" t="s">
        <v>61</v>
      </c>
      <c r="P599" t="s">
        <v>148</v>
      </c>
      <c r="Q599" t="s">
        <v>1298</v>
      </c>
      <c r="R599">
        <v>84106</v>
      </c>
      <c r="S599" s="1">
        <v>42056</v>
      </c>
      <c r="T599" s="1">
        <v>42058</v>
      </c>
      <c r="U599">
        <v>-232.22056000000001</v>
      </c>
      <c r="V599">
        <v>4</v>
      </c>
      <c r="W599">
        <v>497.11</v>
      </c>
      <c r="X599">
        <v>89059</v>
      </c>
      <c r="Y599">
        <f>cleaneddata[[#This Row],[Unit Price]]-cleaneddata[[#This Row],[Discount]]</f>
        <v>155.9</v>
      </c>
      <c r="Z599" t="str">
        <f>_xlfn.IFS(cleaneddata[[#This Row],[Region]]="Central","Chris",cleaneddata[[#This Row],[Region]]="East","Erin",cleaneddata[[#This Row],[Region]]="South","Sam",cleaneddata[[#This Row],[Region]]="West","William")</f>
        <v>William</v>
      </c>
    </row>
    <row r="600" spans="1:26" x14ac:dyDescent="0.25">
      <c r="A600">
        <v>2472</v>
      </c>
      <c r="B600" t="s">
        <v>1300</v>
      </c>
      <c r="C600" t="s">
        <v>49</v>
      </c>
      <c r="D600">
        <v>0.1</v>
      </c>
      <c r="E600">
        <v>4.91</v>
      </c>
      <c r="F600">
        <v>0.5</v>
      </c>
      <c r="G600" t="s">
        <v>89</v>
      </c>
      <c r="H600" t="s">
        <v>73</v>
      </c>
      <c r="I600" t="s">
        <v>50</v>
      </c>
      <c r="J600" t="s">
        <v>154</v>
      </c>
      <c r="K600" t="s">
        <v>75</v>
      </c>
      <c r="L600" t="s">
        <v>975</v>
      </c>
      <c r="M600">
        <v>0.36</v>
      </c>
      <c r="N600" t="s">
        <v>34</v>
      </c>
      <c r="O600" t="s">
        <v>54</v>
      </c>
      <c r="P600" t="s">
        <v>105</v>
      </c>
      <c r="Q600" t="s">
        <v>1301</v>
      </c>
      <c r="R600">
        <v>60432</v>
      </c>
      <c r="S600" s="1">
        <v>42056</v>
      </c>
      <c r="T600" s="1">
        <v>42056</v>
      </c>
      <c r="U600">
        <v>35.279699999999998</v>
      </c>
      <c r="V600">
        <v>10</v>
      </c>
      <c r="W600">
        <v>51.13</v>
      </c>
      <c r="X600">
        <v>86514</v>
      </c>
      <c r="Y600">
        <f>cleaneddata[[#This Row],[Unit Price]]-cleaneddata[[#This Row],[Discount]]</f>
        <v>4.8100000000000005</v>
      </c>
      <c r="Z600" t="str">
        <f>_xlfn.IFS(cleaneddata[[#This Row],[Region]]="Central","Chris",cleaneddata[[#This Row],[Region]]="East","Erin",cleaneddata[[#This Row],[Region]]="South","Sam",cleaneddata[[#This Row],[Region]]="West","William")</f>
        <v>Chris</v>
      </c>
    </row>
    <row r="601" spans="1:26" x14ac:dyDescent="0.25">
      <c r="A601">
        <v>553</v>
      </c>
      <c r="B601" t="s">
        <v>853</v>
      </c>
      <c r="C601" t="s">
        <v>72</v>
      </c>
      <c r="D601">
        <v>7.0000000000000007E-2</v>
      </c>
      <c r="E601">
        <v>2036.48</v>
      </c>
      <c r="F601">
        <v>14.7</v>
      </c>
      <c r="G601" t="s">
        <v>28</v>
      </c>
      <c r="H601" t="s">
        <v>96</v>
      </c>
      <c r="I601" t="s">
        <v>42</v>
      </c>
      <c r="J601" t="s">
        <v>58</v>
      </c>
      <c r="K601" t="s">
        <v>59</v>
      </c>
      <c r="L601" t="s">
        <v>60</v>
      </c>
      <c r="M601">
        <v>0.55000000000000004</v>
      </c>
      <c r="N601" t="s">
        <v>34</v>
      </c>
      <c r="O601" t="s">
        <v>61</v>
      </c>
      <c r="P601" t="s">
        <v>92</v>
      </c>
      <c r="Q601" t="s">
        <v>102</v>
      </c>
      <c r="R601">
        <v>90008</v>
      </c>
      <c r="S601" s="1">
        <v>42056</v>
      </c>
      <c r="T601" s="1">
        <v>42056</v>
      </c>
      <c r="U601">
        <v>4073.25</v>
      </c>
      <c r="V601">
        <v>25</v>
      </c>
      <c r="W601">
        <v>43046.2</v>
      </c>
      <c r="X601">
        <v>2433</v>
      </c>
      <c r="Y601">
        <f>cleaneddata[[#This Row],[Unit Price]]-cleaneddata[[#This Row],[Discount]]</f>
        <v>2036.41</v>
      </c>
      <c r="Z601" t="str">
        <f>_xlfn.IFS(cleaneddata[[#This Row],[Region]]="Central","Chris",cleaneddata[[#This Row],[Region]]="East","Erin",cleaneddata[[#This Row],[Region]]="South","Sam",cleaneddata[[#This Row],[Region]]="West","William")</f>
        <v>William</v>
      </c>
    </row>
    <row r="602" spans="1:26" x14ac:dyDescent="0.25">
      <c r="A602">
        <v>555</v>
      </c>
      <c r="B602" t="s">
        <v>1302</v>
      </c>
      <c r="C602" t="s">
        <v>72</v>
      </c>
      <c r="D602">
        <v>7.0000000000000007E-2</v>
      </c>
      <c r="E602">
        <v>2036.48</v>
      </c>
      <c r="F602">
        <v>14.7</v>
      </c>
      <c r="G602" t="s">
        <v>28</v>
      </c>
      <c r="H602" t="s">
        <v>96</v>
      </c>
      <c r="I602" t="s">
        <v>42</v>
      </c>
      <c r="J602" t="s">
        <v>58</v>
      </c>
      <c r="K602" t="s">
        <v>59</v>
      </c>
      <c r="L602" t="s">
        <v>60</v>
      </c>
      <c r="M602">
        <v>0.55000000000000004</v>
      </c>
      <c r="N602" t="s">
        <v>34</v>
      </c>
      <c r="O602" t="s">
        <v>61</v>
      </c>
      <c r="P602" t="s">
        <v>148</v>
      </c>
      <c r="Q602" t="s">
        <v>1303</v>
      </c>
      <c r="R602">
        <v>84062</v>
      </c>
      <c r="S602" s="1">
        <v>42056</v>
      </c>
      <c r="T602" s="1">
        <v>42056</v>
      </c>
      <c r="U602">
        <v>6028.41</v>
      </c>
      <c r="V602">
        <v>6</v>
      </c>
      <c r="W602">
        <v>10331.09</v>
      </c>
      <c r="X602">
        <v>86190</v>
      </c>
      <c r="Y602">
        <f>cleaneddata[[#This Row],[Unit Price]]-cleaneddata[[#This Row],[Discount]]</f>
        <v>2036.41</v>
      </c>
      <c r="Z602" t="str">
        <f>_xlfn.IFS(cleaneddata[[#This Row],[Region]]="Central","Chris",cleaneddata[[#This Row],[Region]]="East","Erin",cleaneddata[[#This Row],[Region]]="South","Sam",cleaneddata[[#This Row],[Region]]="West","William")</f>
        <v>William</v>
      </c>
    </row>
    <row r="603" spans="1:26" x14ac:dyDescent="0.25">
      <c r="A603">
        <v>3136</v>
      </c>
      <c r="B603" t="s">
        <v>1304</v>
      </c>
      <c r="C603" t="s">
        <v>27</v>
      </c>
      <c r="D603">
        <v>0.03</v>
      </c>
      <c r="E603">
        <v>150.88999999999999</v>
      </c>
      <c r="F603">
        <v>60.2</v>
      </c>
      <c r="G603" t="s">
        <v>28</v>
      </c>
      <c r="H603" t="s">
        <v>41</v>
      </c>
      <c r="I603" t="s">
        <v>30</v>
      </c>
      <c r="J603" t="s">
        <v>111</v>
      </c>
      <c r="K603" t="s">
        <v>59</v>
      </c>
      <c r="L603" t="s">
        <v>1305</v>
      </c>
      <c r="M603">
        <v>0.77</v>
      </c>
      <c r="N603" t="s">
        <v>34</v>
      </c>
      <c r="O603" t="s">
        <v>113</v>
      </c>
      <c r="P603" t="s">
        <v>333</v>
      </c>
      <c r="Q603" t="s">
        <v>334</v>
      </c>
      <c r="R603">
        <v>4073</v>
      </c>
      <c r="S603" s="1">
        <v>42057</v>
      </c>
      <c r="T603" s="1">
        <v>42057</v>
      </c>
      <c r="U603">
        <v>-677.87199999999996</v>
      </c>
      <c r="V603">
        <v>23</v>
      </c>
      <c r="W603">
        <v>3596.03</v>
      </c>
      <c r="X603">
        <v>86791</v>
      </c>
      <c r="Y603">
        <f>cleaneddata[[#This Row],[Unit Price]]-cleaneddata[[#This Row],[Discount]]</f>
        <v>150.85999999999999</v>
      </c>
      <c r="Z603" t="str">
        <f>_xlfn.IFS(cleaneddata[[#This Row],[Region]]="Central","Chris",cleaneddata[[#This Row],[Region]]="East","Erin",cleaneddata[[#This Row],[Region]]="South","Sam",cleaneddata[[#This Row],[Region]]="West","William")</f>
        <v>Erin</v>
      </c>
    </row>
    <row r="604" spans="1:26" x14ac:dyDescent="0.25">
      <c r="A604">
        <v>32</v>
      </c>
      <c r="B604" t="s">
        <v>646</v>
      </c>
      <c r="C604" t="s">
        <v>39</v>
      </c>
      <c r="D604">
        <v>0.08</v>
      </c>
      <c r="E604">
        <v>34.99</v>
      </c>
      <c r="F604">
        <v>7.73</v>
      </c>
      <c r="G604" t="s">
        <v>40</v>
      </c>
      <c r="H604" t="s">
        <v>96</v>
      </c>
      <c r="I604" t="s">
        <v>50</v>
      </c>
      <c r="J604" t="s">
        <v>51</v>
      </c>
      <c r="K604" t="s">
        <v>75</v>
      </c>
      <c r="L604" t="s">
        <v>1306</v>
      </c>
      <c r="M604">
        <v>0.59</v>
      </c>
      <c r="N604" t="s">
        <v>34</v>
      </c>
      <c r="O604" t="s">
        <v>61</v>
      </c>
      <c r="P604" t="s">
        <v>141</v>
      </c>
      <c r="Q604" t="s">
        <v>648</v>
      </c>
      <c r="R604">
        <v>97526</v>
      </c>
      <c r="S604" s="1">
        <v>42057</v>
      </c>
      <c r="T604" s="1">
        <v>42058</v>
      </c>
      <c r="U604">
        <v>144.69</v>
      </c>
      <c r="V604">
        <v>13</v>
      </c>
      <c r="W604">
        <v>424.68</v>
      </c>
      <c r="X604">
        <v>89199</v>
      </c>
      <c r="Y604">
        <f>cleaneddata[[#This Row],[Unit Price]]-cleaneddata[[#This Row],[Discount]]</f>
        <v>34.910000000000004</v>
      </c>
      <c r="Z604" t="str">
        <f>_xlfn.IFS(cleaneddata[[#This Row],[Region]]="Central","Chris",cleaneddata[[#This Row],[Region]]="East","Erin",cleaneddata[[#This Row],[Region]]="South","Sam",cleaneddata[[#This Row],[Region]]="West","William")</f>
        <v>William</v>
      </c>
    </row>
    <row r="605" spans="1:26" x14ac:dyDescent="0.25">
      <c r="A605">
        <v>1728</v>
      </c>
      <c r="B605" t="s">
        <v>1307</v>
      </c>
      <c r="C605" t="s">
        <v>39</v>
      </c>
      <c r="D605">
        <v>0.04</v>
      </c>
      <c r="E605">
        <v>55.48</v>
      </c>
      <c r="F605">
        <v>6.79</v>
      </c>
      <c r="G605" t="s">
        <v>40</v>
      </c>
      <c r="H605" t="s">
        <v>96</v>
      </c>
      <c r="I605" t="s">
        <v>50</v>
      </c>
      <c r="J605" t="s">
        <v>90</v>
      </c>
      <c r="K605" t="s">
        <v>75</v>
      </c>
      <c r="L605" t="s">
        <v>1308</v>
      </c>
      <c r="M605">
        <v>0.37</v>
      </c>
      <c r="N605" t="s">
        <v>34</v>
      </c>
      <c r="O605" t="s">
        <v>113</v>
      </c>
      <c r="P605" t="s">
        <v>319</v>
      </c>
      <c r="Q605" t="s">
        <v>1309</v>
      </c>
      <c r="R605">
        <v>45429</v>
      </c>
      <c r="S605" s="1">
        <v>42057</v>
      </c>
      <c r="T605" s="1">
        <v>42059</v>
      </c>
      <c r="U605">
        <v>376.88490000000002</v>
      </c>
      <c r="V605">
        <v>10</v>
      </c>
      <c r="W605">
        <v>546.21</v>
      </c>
      <c r="X605">
        <v>87195</v>
      </c>
      <c r="Y605">
        <f>cleaneddata[[#This Row],[Unit Price]]-cleaneddata[[#This Row],[Discount]]</f>
        <v>55.44</v>
      </c>
      <c r="Z605" t="str">
        <f>_xlfn.IFS(cleaneddata[[#This Row],[Region]]="Central","Chris",cleaneddata[[#This Row],[Region]]="East","Erin",cleaneddata[[#This Row],[Region]]="South","Sam",cleaneddata[[#This Row],[Region]]="West","William")</f>
        <v>Erin</v>
      </c>
    </row>
    <row r="606" spans="1:26" x14ac:dyDescent="0.25">
      <c r="A606">
        <v>1991</v>
      </c>
      <c r="B606" t="s">
        <v>1310</v>
      </c>
      <c r="C606" t="s">
        <v>118</v>
      </c>
      <c r="D606">
        <v>0</v>
      </c>
      <c r="E606">
        <v>47.9</v>
      </c>
      <c r="F606">
        <v>5.86</v>
      </c>
      <c r="G606" t="s">
        <v>40</v>
      </c>
      <c r="H606" t="s">
        <v>73</v>
      </c>
      <c r="I606" t="s">
        <v>50</v>
      </c>
      <c r="J606" t="s">
        <v>90</v>
      </c>
      <c r="K606" t="s">
        <v>75</v>
      </c>
      <c r="L606" t="s">
        <v>1311</v>
      </c>
      <c r="M606">
        <v>0.37</v>
      </c>
      <c r="N606" t="s">
        <v>34</v>
      </c>
      <c r="O606" t="s">
        <v>61</v>
      </c>
      <c r="P606" t="s">
        <v>148</v>
      </c>
      <c r="Q606" t="s">
        <v>1312</v>
      </c>
      <c r="R606">
        <v>84118</v>
      </c>
      <c r="S606" s="1">
        <v>42057</v>
      </c>
      <c r="T606" s="1">
        <v>42059</v>
      </c>
      <c r="U606">
        <v>638.38109999999995</v>
      </c>
      <c r="V606">
        <v>18</v>
      </c>
      <c r="W606">
        <v>925.19</v>
      </c>
      <c r="X606">
        <v>90002</v>
      </c>
      <c r="Y606">
        <f>cleaneddata[[#This Row],[Unit Price]]-cleaneddata[[#This Row],[Discount]]</f>
        <v>47.9</v>
      </c>
      <c r="Z606" t="str">
        <f>_xlfn.IFS(cleaneddata[[#This Row],[Region]]="Central","Chris",cleaneddata[[#This Row],[Region]]="East","Erin",cleaneddata[[#This Row],[Region]]="South","Sam",cleaneddata[[#This Row],[Region]]="West","William")</f>
        <v>William</v>
      </c>
    </row>
    <row r="607" spans="1:26" x14ac:dyDescent="0.25">
      <c r="A607">
        <v>236</v>
      </c>
      <c r="B607" t="s">
        <v>1313</v>
      </c>
      <c r="C607" t="s">
        <v>72</v>
      </c>
      <c r="D607">
        <v>0</v>
      </c>
      <c r="E607">
        <v>442.14</v>
      </c>
      <c r="F607">
        <v>14.7</v>
      </c>
      <c r="G607" t="s">
        <v>28</v>
      </c>
      <c r="H607" t="s">
        <v>96</v>
      </c>
      <c r="I607" t="s">
        <v>42</v>
      </c>
      <c r="J607" t="s">
        <v>58</v>
      </c>
      <c r="K607" t="s">
        <v>59</v>
      </c>
      <c r="L607" t="s">
        <v>1314</v>
      </c>
      <c r="M607">
        <v>0.56000000000000005</v>
      </c>
      <c r="N607" t="s">
        <v>34</v>
      </c>
      <c r="O607" t="s">
        <v>61</v>
      </c>
      <c r="P607" t="s">
        <v>62</v>
      </c>
      <c r="Q607" t="s">
        <v>1315</v>
      </c>
      <c r="R607">
        <v>80027</v>
      </c>
      <c r="S607" s="1">
        <v>42057</v>
      </c>
      <c r="T607" s="1">
        <v>42057</v>
      </c>
      <c r="U607">
        <v>3294.8258999999998</v>
      </c>
      <c r="V607">
        <v>10</v>
      </c>
      <c r="W607">
        <v>4775.1099999999997</v>
      </c>
      <c r="X607">
        <v>86621</v>
      </c>
      <c r="Y607">
        <f>cleaneddata[[#This Row],[Unit Price]]-cleaneddata[[#This Row],[Discount]]</f>
        <v>442.14</v>
      </c>
      <c r="Z607" t="str">
        <f>_xlfn.IFS(cleaneddata[[#This Row],[Region]]="Central","Chris",cleaneddata[[#This Row],[Region]]="East","Erin",cleaneddata[[#This Row],[Region]]="South","Sam",cleaneddata[[#This Row],[Region]]="West","William")</f>
        <v>William</v>
      </c>
    </row>
    <row r="608" spans="1:26" x14ac:dyDescent="0.25">
      <c r="A608">
        <v>829</v>
      </c>
      <c r="B608" t="s">
        <v>1316</v>
      </c>
      <c r="C608" t="s">
        <v>72</v>
      </c>
      <c r="D608">
        <v>0.01</v>
      </c>
      <c r="E608">
        <v>5.18</v>
      </c>
      <c r="F608">
        <v>2.04</v>
      </c>
      <c r="G608" t="s">
        <v>40</v>
      </c>
      <c r="H608" t="s">
        <v>96</v>
      </c>
      <c r="I608" t="s">
        <v>50</v>
      </c>
      <c r="J608" t="s">
        <v>90</v>
      </c>
      <c r="K608" t="s">
        <v>52</v>
      </c>
      <c r="L608" t="s">
        <v>835</v>
      </c>
      <c r="M608">
        <v>0.36</v>
      </c>
      <c r="N608" t="s">
        <v>34</v>
      </c>
      <c r="O608" t="s">
        <v>35</v>
      </c>
      <c r="P608" t="s">
        <v>46</v>
      </c>
      <c r="Q608" t="s">
        <v>1317</v>
      </c>
      <c r="R608">
        <v>71854</v>
      </c>
      <c r="S608" s="1">
        <v>42057</v>
      </c>
      <c r="T608" s="1">
        <v>42059</v>
      </c>
      <c r="U608">
        <v>-17.654</v>
      </c>
      <c r="V608">
        <v>5</v>
      </c>
      <c r="W608">
        <v>28.46</v>
      </c>
      <c r="X608">
        <v>90271</v>
      </c>
      <c r="Y608">
        <f>cleaneddata[[#This Row],[Unit Price]]-cleaneddata[[#This Row],[Discount]]</f>
        <v>5.17</v>
      </c>
      <c r="Z608" t="str">
        <f>_xlfn.IFS(cleaneddata[[#This Row],[Region]]="Central","Chris",cleaneddata[[#This Row],[Region]]="East","Erin",cleaneddata[[#This Row],[Region]]="South","Sam",cleaneddata[[#This Row],[Region]]="West","William")</f>
        <v>Sam</v>
      </c>
    </row>
    <row r="609" spans="1:26" x14ac:dyDescent="0.25">
      <c r="A609">
        <v>2653</v>
      </c>
      <c r="B609" t="s">
        <v>1318</v>
      </c>
      <c r="C609" t="s">
        <v>72</v>
      </c>
      <c r="D609">
        <v>0.05</v>
      </c>
      <c r="E609">
        <v>4.9800000000000004</v>
      </c>
      <c r="F609">
        <v>4.62</v>
      </c>
      <c r="G609" t="s">
        <v>40</v>
      </c>
      <c r="H609" t="s">
        <v>41</v>
      </c>
      <c r="I609" t="s">
        <v>42</v>
      </c>
      <c r="J609" t="s">
        <v>43</v>
      </c>
      <c r="K609" t="s">
        <v>44</v>
      </c>
      <c r="L609" t="s">
        <v>1223</v>
      </c>
      <c r="M609">
        <v>0.64</v>
      </c>
      <c r="N609" t="s">
        <v>34</v>
      </c>
      <c r="O609" t="s">
        <v>54</v>
      </c>
      <c r="P609" t="s">
        <v>539</v>
      </c>
      <c r="Q609" t="s">
        <v>1319</v>
      </c>
      <c r="R609">
        <v>67037</v>
      </c>
      <c r="S609" s="1">
        <v>42057</v>
      </c>
      <c r="T609" s="1">
        <v>42058</v>
      </c>
      <c r="U609">
        <v>-98.35</v>
      </c>
      <c r="V609">
        <v>7</v>
      </c>
      <c r="W609">
        <v>34.32</v>
      </c>
      <c r="X609">
        <v>89360</v>
      </c>
      <c r="Y609">
        <f>cleaneddata[[#This Row],[Unit Price]]-cleaneddata[[#This Row],[Discount]]</f>
        <v>4.9300000000000006</v>
      </c>
      <c r="Z609" t="str">
        <f>_xlfn.IFS(cleaneddata[[#This Row],[Region]]="Central","Chris",cleaneddata[[#This Row],[Region]]="East","Erin",cleaneddata[[#This Row],[Region]]="South","Sam",cleaneddata[[#This Row],[Region]]="West","William")</f>
        <v>Chris</v>
      </c>
    </row>
    <row r="610" spans="1:26" x14ac:dyDescent="0.25">
      <c r="A610">
        <v>2653</v>
      </c>
      <c r="B610" t="s">
        <v>1318</v>
      </c>
      <c r="C610" t="s">
        <v>72</v>
      </c>
      <c r="D610">
        <v>0.02</v>
      </c>
      <c r="E610">
        <v>34.229999999999997</v>
      </c>
      <c r="F610">
        <v>5.0199999999999996</v>
      </c>
      <c r="G610" t="s">
        <v>40</v>
      </c>
      <c r="H610" t="s">
        <v>41</v>
      </c>
      <c r="I610" t="s">
        <v>30</v>
      </c>
      <c r="J610" t="s">
        <v>128</v>
      </c>
      <c r="K610" t="s">
        <v>75</v>
      </c>
      <c r="L610" t="s">
        <v>1320</v>
      </c>
      <c r="M610">
        <v>0.55000000000000004</v>
      </c>
      <c r="N610" t="s">
        <v>34</v>
      </c>
      <c r="O610" t="s">
        <v>54</v>
      </c>
      <c r="P610" t="s">
        <v>539</v>
      </c>
      <c r="Q610" t="s">
        <v>1319</v>
      </c>
      <c r="R610">
        <v>67037</v>
      </c>
      <c r="S610" s="1">
        <v>42057</v>
      </c>
      <c r="T610" s="1">
        <v>42059</v>
      </c>
      <c r="U610">
        <v>270.79050000000001</v>
      </c>
      <c r="V610">
        <v>11</v>
      </c>
      <c r="W610">
        <v>392.45</v>
      </c>
      <c r="X610">
        <v>89360</v>
      </c>
      <c r="Y610">
        <f>cleaneddata[[#This Row],[Unit Price]]-cleaneddata[[#This Row],[Discount]]</f>
        <v>34.209999999999994</v>
      </c>
      <c r="Z610" t="str">
        <f>_xlfn.IFS(cleaneddata[[#This Row],[Region]]="Central","Chris",cleaneddata[[#This Row],[Region]]="East","Erin",cleaneddata[[#This Row],[Region]]="South","Sam",cleaneddata[[#This Row],[Region]]="West","William")</f>
        <v>Chris</v>
      </c>
    </row>
    <row r="611" spans="1:26" x14ac:dyDescent="0.25">
      <c r="A611">
        <v>2968</v>
      </c>
      <c r="B611" t="s">
        <v>1321</v>
      </c>
      <c r="C611" t="s">
        <v>72</v>
      </c>
      <c r="D611">
        <v>0.08</v>
      </c>
      <c r="E611">
        <v>9.68</v>
      </c>
      <c r="F611">
        <v>2.0299999999999998</v>
      </c>
      <c r="G611" t="s">
        <v>40</v>
      </c>
      <c r="H611" t="s">
        <v>29</v>
      </c>
      <c r="I611" t="s">
        <v>50</v>
      </c>
      <c r="J611" t="s">
        <v>90</v>
      </c>
      <c r="K611" t="s">
        <v>52</v>
      </c>
      <c r="L611" t="s">
        <v>1322</v>
      </c>
      <c r="M611">
        <v>0.37</v>
      </c>
      <c r="N611" t="s">
        <v>34</v>
      </c>
      <c r="O611" t="s">
        <v>35</v>
      </c>
      <c r="P611" t="s">
        <v>125</v>
      </c>
      <c r="Q611" t="s">
        <v>1323</v>
      </c>
      <c r="R611">
        <v>33021</v>
      </c>
      <c r="S611" s="1">
        <v>42057</v>
      </c>
      <c r="T611" s="1">
        <v>42059</v>
      </c>
      <c r="U611">
        <v>-536.24199999999996</v>
      </c>
      <c r="V611">
        <v>1</v>
      </c>
      <c r="W611">
        <v>10.94</v>
      </c>
      <c r="X611">
        <v>86085</v>
      </c>
      <c r="Y611">
        <f>cleaneddata[[#This Row],[Unit Price]]-cleaneddata[[#This Row],[Discount]]</f>
        <v>9.6</v>
      </c>
      <c r="Z611" t="str">
        <f>_xlfn.IFS(cleaneddata[[#This Row],[Region]]="Central","Chris",cleaneddata[[#This Row],[Region]]="East","Erin",cleaneddata[[#This Row],[Region]]="South","Sam",cleaneddata[[#This Row],[Region]]="West","William")</f>
        <v>Sam</v>
      </c>
    </row>
    <row r="612" spans="1:26" x14ac:dyDescent="0.25">
      <c r="A612">
        <v>2968</v>
      </c>
      <c r="B612" t="s">
        <v>1321</v>
      </c>
      <c r="C612" t="s">
        <v>72</v>
      </c>
      <c r="D612">
        <v>0.04</v>
      </c>
      <c r="E612">
        <v>150.97999999999999</v>
      </c>
      <c r="F612">
        <v>16.010000000000002</v>
      </c>
      <c r="G612" t="s">
        <v>28</v>
      </c>
      <c r="H612" t="s">
        <v>29</v>
      </c>
      <c r="I612" t="s">
        <v>30</v>
      </c>
      <c r="J612" t="s">
        <v>31</v>
      </c>
      <c r="K612" t="s">
        <v>32</v>
      </c>
      <c r="L612" t="s">
        <v>1324</v>
      </c>
      <c r="M612">
        <v>0.7</v>
      </c>
      <c r="N612" t="s">
        <v>34</v>
      </c>
      <c r="O612" t="s">
        <v>35</v>
      </c>
      <c r="P612" t="s">
        <v>125</v>
      </c>
      <c r="Q612" t="s">
        <v>1323</v>
      </c>
      <c r="R612">
        <v>33021</v>
      </c>
      <c r="S612" s="1">
        <v>42057</v>
      </c>
      <c r="T612" s="1">
        <v>42058</v>
      </c>
      <c r="U612">
        <v>-125.86</v>
      </c>
      <c r="V612">
        <v>5</v>
      </c>
      <c r="W612">
        <v>731.38</v>
      </c>
      <c r="X612">
        <v>86085</v>
      </c>
      <c r="Y612">
        <f>cleaneddata[[#This Row],[Unit Price]]-cleaneddata[[#This Row],[Discount]]</f>
        <v>150.94</v>
      </c>
      <c r="Z612" t="str">
        <f>_xlfn.IFS(cleaneddata[[#This Row],[Region]]="Central","Chris",cleaneddata[[#This Row],[Region]]="East","Erin",cleaneddata[[#This Row],[Region]]="South","Sam",cleaneddata[[#This Row],[Region]]="West","William")</f>
        <v>Sam</v>
      </c>
    </row>
    <row r="613" spans="1:26" x14ac:dyDescent="0.25">
      <c r="A613">
        <v>2697</v>
      </c>
      <c r="B613" t="s">
        <v>1325</v>
      </c>
      <c r="C613" t="s">
        <v>27</v>
      </c>
      <c r="D613">
        <v>0.04</v>
      </c>
      <c r="E613">
        <v>1.74</v>
      </c>
      <c r="F613">
        <v>4.08</v>
      </c>
      <c r="G613" t="s">
        <v>40</v>
      </c>
      <c r="H613" t="s">
        <v>96</v>
      </c>
      <c r="I613" t="s">
        <v>30</v>
      </c>
      <c r="J613" t="s">
        <v>128</v>
      </c>
      <c r="K613" t="s">
        <v>44</v>
      </c>
      <c r="L613" t="s">
        <v>772</v>
      </c>
      <c r="M613">
        <v>0.53</v>
      </c>
      <c r="N613" t="s">
        <v>34</v>
      </c>
      <c r="O613" t="s">
        <v>35</v>
      </c>
      <c r="P613" t="s">
        <v>166</v>
      </c>
      <c r="Q613" t="s">
        <v>1326</v>
      </c>
      <c r="R613">
        <v>35216</v>
      </c>
      <c r="S613" s="1">
        <v>42058</v>
      </c>
      <c r="T613" s="1">
        <v>42060</v>
      </c>
      <c r="U613">
        <v>9.2520000000000007</v>
      </c>
      <c r="V613">
        <v>16</v>
      </c>
      <c r="W613">
        <v>29.08</v>
      </c>
      <c r="X613">
        <v>87678</v>
      </c>
      <c r="Y613">
        <f>cleaneddata[[#This Row],[Unit Price]]-cleaneddata[[#This Row],[Discount]]</f>
        <v>1.7</v>
      </c>
      <c r="Z613" t="str">
        <f>_xlfn.IFS(cleaneddata[[#This Row],[Region]]="Central","Chris",cleaneddata[[#This Row],[Region]]="East","Erin",cleaneddata[[#This Row],[Region]]="South","Sam",cleaneddata[[#This Row],[Region]]="West","William")</f>
        <v>Sam</v>
      </c>
    </row>
    <row r="614" spans="1:26" x14ac:dyDescent="0.25">
      <c r="A614">
        <v>2697</v>
      </c>
      <c r="B614" t="s">
        <v>1325</v>
      </c>
      <c r="C614" t="s">
        <v>27</v>
      </c>
      <c r="D614">
        <v>0.01</v>
      </c>
      <c r="E614">
        <v>119.99</v>
      </c>
      <c r="F614">
        <v>56.14</v>
      </c>
      <c r="G614" t="s">
        <v>28</v>
      </c>
      <c r="H614" t="s">
        <v>96</v>
      </c>
      <c r="I614" t="s">
        <v>42</v>
      </c>
      <c r="J614" t="s">
        <v>58</v>
      </c>
      <c r="K614" t="s">
        <v>32</v>
      </c>
      <c r="L614" t="s">
        <v>589</v>
      </c>
      <c r="M614">
        <v>0.39</v>
      </c>
      <c r="N614" t="s">
        <v>34</v>
      </c>
      <c r="O614" t="s">
        <v>35</v>
      </c>
      <c r="P614" t="s">
        <v>166</v>
      </c>
      <c r="Q614" t="s">
        <v>1326</v>
      </c>
      <c r="R614">
        <v>35216</v>
      </c>
      <c r="S614" s="1">
        <v>42058</v>
      </c>
      <c r="T614" s="1">
        <v>42059</v>
      </c>
      <c r="U614">
        <v>-1197.0419999999999</v>
      </c>
      <c r="V614">
        <v>21</v>
      </c>
      <c r="W614">
        <v>2569.5700000000002</v>
      </c>
      <c r="X614">
        <v>87678</v>
      </c>
      <c r="Y614">
        <f>cleaneddata[[#This Row],[Unit Price]]-cleaneddata[[#This Row],[Discount]]</f>
        <v>119.97999999999999</v>
      </c>
      <c r="Z614" t="str">
        <f>_xlfn.IFS(cleaneddata[[#This Row],[Region]]="Central","Chris",cleaneddata[[#This Row],[Region]]="East","Erin",cleaneddata[[#This Row],[Region]]="South","Sam",cleaneddata[[#This Row],[Region]]="West","William")</f>
        <v>Sam</v>
      </c>
    </row>
    <row r="615" spans="1:26" x14ac:dyDescent="0.25">
      <c r="A615">
        <v>2865</v>
      </c>
      <c r="B615" t="s">
        <v>1327</v>
      </c>
      <c r="C615" t="s">
        <v>27</v>
      </c>
      <c r="D615">
        <v>0.01</v>
      </c>
      <c r="E615">
        <v>13.79</v>
      </c>
      <c r="F615">
        <v>8.7799999999999994</v>
      </c>
      <c r="G615" t="s">
        <v>40</v>
      </c>
      <c r="H615" t="s">
        <v>96</v>
      </c>
      <c r="I615" t="s">
        <v>30</v>
      </c>
      <c r="J615" t="s">
        <v>128</v>
      </c>
      <c r="K615" t="s">
        <v>75</v>
      </c>
      <c r="L615" t="s">
        <v>1328</v>
      </c>
      <c r="M615">
        <v>0.43</v>
      </c>
      <c r="N615" t="s">
        <v>34</v>
      </c>
      <c r="O615" t="s">
        <v>54</v>
      </c>
      <c r="P615" t="s">
        <v>189</v>
      </c>
      <c r="Q615" t="s">
        <v>1329</v>
      </c>
      <c r="R615">
        <v>75460</v>
      </c>
      <c r="S615" s="1">
        <v>42058</v>
      </c>
      <c r="T615" s="1">
        <v>42060</v>
      </c>
      <c r="U615">
        <v>-36.770000000000003</v>
      </c>
      <c r="V615">
        <v>4</v>
      </c>
      <c r="W615">
        <v>56.68</v>
      </c>
      <c r="X615">
        <v>90871</v>
      </c>
      <c r="Y615">
        <f>cleaneddata[[#This Row],[Unit Price]]-cleaneddata[[#This Row],[Discount]]</f>
        <v>13.78</v>
      </c>
      <c r="Z615" t="str">
        <f>_xlfn.IFS(cleaneddata[[#This Row],[Region]]="Central","Chris",cleaneddata[[#This Row],[Region]]="East","Erin",cleaneddata[[#This Row],[Region]]="South","Sam",cleaneddata[[#This Row],[Region]]="West","William")</f>
        <v>Chris</v>
      </c>
    </row>
    <row r="616" spans="1:26" x14ac:dyDescent="0.25">
      <c r="A616">
        <v>2865</v>
      </c>
      <c r="B616" t="s">
        <v>1327</v>
      </c>
      <c r="C616" t="s">
        <v>27</v>
      </c>
      <c r="D616">
        <v>0.04</v>
      </c>
      <c r="E616">
        <v>33.29</v>
      </c>
      <c r="F616">
        <v>8.74</v>
      </c>
      <c r="G616" t="s">
        <v>40</v>
      </c>
      <c r="H616" t="s">
        <v>96</v>
      </c>
      <c r="I616" t="s">
        <v>50</v>
      </c>
      <c r="J616" t="s">
        <v>80</v>
      </c>
      <c r="K616" t="s">
        <v>75</v>
      </c>
      <c r="L616" t="s">
        <v>1330</v>
      </c>
      <c r="M616">
        <v>0.61</v>
      </c>
      <c r="N616" t="s">
        <v>34</v>
      </c>
      <c r="O616" t="s">
        <v>54</v>
      </c>
      <c r="P616" t="s">
        <v>189</v>
      </c>
      <c r="Q616" t="s">
        <v>1329</v>
      </c>
      <c r="R616">
        <v>75460</v>
      </c>
      <c r="S616" s="1">
        <v>42058</v>
      </c>
      <c r="T616" s="1">
        <v>42059</v>
      </c>
      <c r="U616">
        <v>87.03</v>
      </c>
      <c r="V616">
        <v>8</v>
      </c>
      <c r="W616">
        <v>273.33999999999997</v>
      </c>
      <c r="X616">
        <v>90871</v>
      </c>
      <c r="Y616">
        <f>cleaneddata[[#This Row],[Unit Price]]-cleaneddata[[#This Row],[Discount]]</f>
        <v>33.25</v>
      </c>
      <c r="Z616" t="str">
        <f>_xlfn.IFS(cleaneddata[[#This Row],[Region]]="Central","Chris",cleaneddata[[#This Row],[Region]]="East","Erin",cleaneddata[[#This Row],[Region]]="South","Sam",cleaneddata[[#This Row],[Region]]="West","William")</f>
        <v>Chris</v>
      </c>
    </row>
    <row r="617" spans="1:26" x14ac:dyDescent="0.25">
      <c r="A617">
        <v>508</v>
      </c>
      <c r="B617" t="s">
        <v>1331</v>
      </c>
      <c r="C617" t="s">
        <v>39</v>
      </c>
      <c r="D617">
        <v>0.01</v>
      </c>
      <c r="E617">
        <v>20.98</v>
      </c>
      <c r="F617">
        <v>53.03</v>
      </c>
      <c r="G617" t="s">
        <v>28</v>
      </c>
      <c r="H617" t="s">
        <v>96</v>
      </c>
      <c r="I617" t="s">
        <v>50</v>
      </c>
      <c r="J617" t="s">
        <v>80</v>
      </c>
      <c r="K617" t="s">
        <v>59</v>
      </c>
      <c r="L617" t="s">
        <v>1092</v>
      </c>
      <c r="M617">
        <v>0.78</v>
      </c>
      <c r="N617" t="s">
        <v>34</v>
      </c>
      <c r="O617" t="s">
        <v>35</v>
      </c>
      <c r="P617" t="s">
        <v>390</v>
      </c>
      <c r="Q617" t="s">
        <v>1332</v>
      </c>
      <c r="R617">
        <v>41011</v>
      </c>
      <c r="S617" s="1">
        <v>42058</v>
      </c>
      <c r="T617" s="1">
        <v>42058</v>
      </c>
      <c r="U617">
        <v>-282.08179999999999</v>
      </c>
      <c r="V617">
        <v>5</v>
      </c>
      <c r="W617">
        <v>123</v>
      </c>
      <c r="X617">
        <v>87356</v>
      </c>
      <c r="Y617">
        <f>cleaneddata[[#This Row],[Unit Price]]-cleaneddata[[#This Row],[Discount]]</f>
        <v>20.97</v>
      </c>
      <c r="Z617" t="str">
        <f>_xlfn.IFS(cleaneddata[[#This Row],[Region]]="Central","Chris",cleaneddata[[#This Row],[Region]]="East","Erin",cleaneddata[[#This Row],[Region]]="South","Sam",cleaneddata[[#This Row],[Region]]="West","William")</f>
        <v>Sam</v>
      </c>
    </row>
    <row r="618" spans="1:26" x14ac:dyDescent="0.25">
      <c r="A618">
        <v>2892</v>
      </c>
      <c r="B618" t="s">
        <v>1333</v>
      </c>
      <c r="C618" t="s">
        <v>39</v>
      </c>
      <c r="D618">
        <v>0.1</v>
      </c>
      <c r="E618">
        <v>209.37</v>
      </c>
      <c r="F618">
        <v>69</v>
      </c>
      <c r="G618" t="s">
        <v>40</v>
      </c>
      <c r="H618" t="s">
        <v>41</v>
      </c>
      <c r="I618" t="s">
        <v>30</v>
      </c>
      <c r="J618" t="s">
        <v>31</v>
      </c>
      <c r="K618" t="s">
        <v>66</v>
      </c>
      <c r="L618" t="s">
        <v>1226</v>
      </c>
      <c r="M618">
        <v>0.79</v>
      </c>
      <c r="N618" t="s">
        <v>34</v>
      </c>
      <c r="O618" t="s">
        <v>54</v>
      </c>
      <c r="P618" t="s">
        <v>291</v>
      </c>
      <c r="Q618" t="s">
        <v>1334</v>
      </c>
      <c r="R618">
        <v>48154</v>
      </c>
      <c r="S618" s="1">
        <v>42058</v>
      </c>
      <c r="T618" s="1">
        <v>42060</v>
      </c>
      <c r="U618">
        <v>-165.59492040000001</v>
      </c>
      <c r="V618">
        <v>11</v>
      </c>
      <c r="W618">
        <v>2125.12</v>
      </c>
      <c r="X618">
        <v>90011</v>
      </c>
      <c r="Y618">
        <f>cleaneddata[[#This Row],[Unit Price]]-cleaneddata[[#This Row],[Discount]]</f>
        <v>209.27</v>
      </c>
      <c r="Z618" t="str">
        <f>_xlfn.IFS(cleaneddata[[#This Row],[Region]]="Central","Chris",cleaneddata[[#This Row],[Region]]="East","Erin",cleaneddata[[#This Row],[Region]]="South","Sam",cleaneddata[[#This Row],[Region]]="West","William")</f>
        <v>Chris</v>
      </c>
    </row>
    <row r="619" spans="1:26" x14ac:dyDescent="0.25">
      <c r="A619">
        <v>2893</v>
      </c>
      <c r="B619" t="s">
        <v>1335</v>
      </c>
      <c r="C619" t="s">
        <v>39</v>
      </c>
      <c r="D619">
        <v>7.0000000000000007E-2</v>
      </c>
      <c r="E619">
        <v>4.9800000000000004</v>
      </c>
      <c r="F619">
        <v>4.7</v>
      </c>
      <c r="G619" t="s">
        <v>40</v>
      </c>
      <c r="H619" t="s">
        <v>41</v>
      </c>
      <c r="I619" t="s">
        <v>50</v>
      </c>
      <c r="J619" t="s">
        <v>90</v>
      </c>
      <c r="K619" t="s">
        <v>75</v>
      </c>
      <c r="L619" t="s">
        <v>1336</v>
      </c>
      <c r="M619">
        <v>0.38</v>
      </c>
      <c r="N619" t="s">
        <v>34</v>
      </c>
      <c r="O619" t="s">
        <v>54</v>
      </c>
      <c r="P619" t="s">
        <v>291</v>
      </c>
      <c r="Q619" t="s">
        <v>512</v>
      </c>
      <c r="R619">
        <v>48071</v>
      </c>
      <c r="S619" s="1">
        <v>42058</v>
      </c>
      <c r="T619" s="1">
        <v>42059</v>
      </c>
      <c r="U619">
        <v>-21.684000000000001</v>
      </c>
      <c r="V619">
        <v>9</v>
      </c>
      <c r="W619">
        <v>45.05</v>
      </c>
      <c r="X619">
        <v>90011</v>
      </c>
      <c r="Y619">
        <f>cleaneddata[[#This Row],[Unit Price]]-cleaneddata[[#This Row],[Discount]]</f>
        <v>4.91</v>
      </c>
      <c r="Z619" t="str">
        <f>_xlfn.IFS(cleaneddata[[#This Row],[Region]]="Central","Chris",cleaneddata[[#This Row],[Region]]="East","Erin",cleaneddata[[#This Row],[Region]]="South","Sam",cleaneddata[[#This Row],[Region]]="West","William")</f>
        <v>Chris</v>
      </c>
    </row>
    <row r="620" spans="1:26" x14ac:dyDescent="0.25">
      <c r="A620">
        <v>247</v>
      </c>
      <c r="B620" t="s">
        <v>1337</v>
      </c>
      <c r="C620" t="s">
        <v>118</v>
      </c>
      <c r="D620">
        <v>0.02</v>
      </c>
      <c r="E620">
        <v>146.05000000000001</v>
      </c>
      <c r="F620">
        <v>80.2</v>
      </c>
      <c r="G620" t="s">
        <v>28</v>
      </c>
      <c r="H620" t="s">
        <v>96</v>
      </c>
      <c r="I620" t="s">
        <v>30</v>
      </c>
      <c r="J620" t="s">
        <v>31</v>
      </c>
      <c r="K620" t="s">
        <v>32</v>
      </c>
      <c r="L620" t="s">
        <v>973</v>
      </c>
      <c r="M620">
        <v>0.71</v>
      </c>
      <c r="N620" t="s">
        <v>34</v>
      </c>
      <c r="O620" t="s">
        <v>35</v>
      </c>
      <c r="P620" t="s">
        <v>402</v>
      </c>
      <c r="Q620" t="s">
        <v>1338</v>
      </c>
      <c r="R620">
        <v>37804</v>
      </c>
      <c r="S620" s="1">
        <v>42058</v>
      </c>
      <c r="T620" s="1">
        <v>42058</v>
      </c>
      <c r="U620">
        <v>-101.19199999999999</v>
      </c>
      <c r="V620">
        <v>5</v>
      </c>
      <c r="W620">
        <v>798.69</v>
      </c>
      <c r="X620">
        <v>89139</v>
      </c>
      <c r="Y620">
        <f>cleaneddata[[#This Row],[Unit Price]]-cleaneddata[[#This Row],[Discount]]</f>
        <v>146.03</v>
      </c>
      <c r="Z620" t="str">
        <f>_xlfn.IFS(cleaneddata[[#This Row],[Region]]="Central","Chris",cleaneddata[[#This Row],[Region]]="East","Erin",cleaneddata[[#This Row],[Region]]="South","Sam",cleaneddata[[#This Row],[Region]]="West","William")</f>
        <v>Sam</v>
      </c>
    </row>
    <row r="621" spans="1:26" x14ac:dyDescent="0.25">
      <c r="A621">
        <v>247</v>
      </c>
      <c r="B621" t="s">
        <v>1337</v>
      </c>
      <c r="C621" t="s">
        <v>118</v>
      </c>
      <c r="D621">
        <v>0.06</v>
      </c>
      <c r="E621">
        <v>65.989999999999995</v>
      </c>
      <c r="F621">
        <v>5.92</v>
      </c>
      <c r="G621" t="s">
        <v>40</v>
      </c>
      <c r="H621" t="s">
        <v>96</v>
      </c>
      <c r="I621" t="s">
        <v>42</v>
      </c>
      <c r="J621" t="s">
        <v>137</v>
      </c>
      <c r="K621" t="s">
        <v>75</v>
      </c>
      <c r="L621" t="s">
        <v>266</v>
      </c>
      <c r="M621">
        <v>0.55000000000000004</v>
      </c>
      <c r="N621" t="s">
        <v>34</v>
      </c>
      <c r="O621" t="s">
        <v>35</v>
      </c>
      <c r="P621" t="s">
        <v>402</v>
      </c>
      <c r="Q621" t="s">
        <v>1338</v>
      </c>
      <c r="R621">
        <v>37804</v>
      </c>
      <c r="S621" s="1">
        <v>42058</v>
      </c>
      <c r="T621" s="1">
        <v>42059</v>
      </c>
      <c r="U621">
        <v>-3.3319999999999999</v>
      </c>
      <c r="V621">
        <v>14</v>
      </c>
      <c r="W621">
        <v>792.11</v>
      </c>
      <c r="X621">
        <v>89139</v>
      </c>
      <c r="Y621">
        <f>cleaneddata[[#This Row],[Unit Price]]-cleaneddata[[#This Row],[Discount]]</f>
        <v>65.929999999999993</v>
      </c>
      <c r="Z621" t="str">
        <f>_xlfn.IFS(cleaneddata[[#This Row],[Region]]="Central","Chris",cleaneddata[[#This Row],[Region]]="East","Erin",cleaneddata[[#This Row],[Region]]="South","Sam",cleaneddata[[#This Row],[Region]]="West","William")</f>
        <v>Sam</v>
      </c>
    </row>
    <row r="622" spans="1:26" x14ac:dyDescent="0.25">
      <c r="A622">
        <v>1649</v>
      </c>
      <c r="B622" t="s">
        <v>1339</v>
      </c>
      <c r="C622" t="s">
        <v>27</v>
      </c>
      <c r="D622">
        <v>0.03</v>
      </c>
      <c r="E622">
        <v>48.58</v>
      </c>
      <c r="F622">
        <v>3.99</v>
      </c>
      <c r="G622" t="s">
        <v>89</v>
      </c>
      <c r="H622" t="s">
        <v>96</v>
      </c>
      <c r="I622" t="s">
        <v>50</v>
      </c>
      <c r="J622" t="s">
        <v>97</v>
      </c>
      <c r="K622" t="s">
        <v>75</v>
      </c>
      <c r="L622" t="s">
        <v>1340</v>
      </c>
      <c r="M622">
        <v>0.56000000000000005</v>
      </c>
      <c r="N622" t="s">
        <v>34</v>
      </c>
      <c r="O622" t="s">
        <v>113</v>
      </c>
      <c r="P622" t="s">
        <v>114</v>
      </c>
      <c r="Q622" t="s">
        <v>544</v>
      </c>
      <c r="R622">
        <v>11598</v>
      </c>
      <c r="S622" s="1">
        <v>42059</v>
      </c>
      <c r="T622" s="1">
        <v>42061</v>
      </c>
      <c r="U622">
        <v>100.1328</v>
      </c>
      <c r="V622">
        <v>3</v>
      </c>
      <c r="W622">
        <v>145.12</v>
      </c>
      <c r="X622">
        <v>91041</v>
      </c>
      <c r="Y622">
        <f>cleaneddata[[#This Row],[Unit Price]]-cleaneddata[[#This Row],[Discount]]</f>
        <v>48.55</v>
      </c>
      <c r="Z622" t="str">
        <f>_xlfn.IFS(cleaneddata[[#This Row],[Region]]="Central","Chris",cleaneddata[[#This Row],[Region]]="East","Erin",cleaneddata[[#This Row],[Region]]="South","Sam",cleaneddata[[#This Row],[Region]]="West","William")</f>
        <v>Erin</v>
      </c>
    </row>
    <row r="623" spans="1:26" x14ac:dyDescent="0.25">
      <c r="A623">
        <v>1894</v>
      </c>
      <c r="B623" t="s">
        <v>1341</v>
      </c>
      <c r="C623" t="s">
        <v>27</v>
      </c>
      <c r="D623">
        <v>0</v>
      </c>
      <c r="E623">
        <v>300.98</v>
      </c>
      <c r="F623">
        <v>164.73</v>
      </c>
      <c r="G623" t="s">
        <v>28</v>
      </c>
      <c r="H623" t="s">
        <v>73</v>
      </c>
      <c r="I623" t="s">
        <v>30</v>
      </c>
      <c r="J623" t="s">
        <v>111</v>
      </c>
      <c r="K623" t="s">
        <v>59</v>
      </c>
      <c r="L623" t="s">
        <v>1342</v>
      </c>
      <c r="M623">
        <v>0.56000000000000005</v>
      </c>
      <c r="N623" t="s">
        <v>34</v>
      </c>
      <c r="O623" t="s">
        <v>54</v>
      </c>
      <c r="P623" t="s">
        <v>359</v>
      </c>
      <c r="Q623" t="s">
        <v>1343</v>
      </c>
      <c r="R623">
        <v>54915</v>
      </c>
      <c r="S623" s="1">
        <v>42059</v>
      </c>
      <c r="T623" s="1">
        <v>42060</v>
      </c>
      <c r="U623">
        <v>2653.2914999999998</v>
      </c>
      <c r="V623">
        <v>12</v>
      </c>
      <c r="W623">
        <v>3845.35</v>
      </c>
      <c r="X623">
        <v>91261</v>
      </c>
      <c r="Y623">
        <f>cleaneddata[[#This Row],[Unit Price]]-cleaneddata[[#This Row],[Discount]]</f>
        <v>300.98</v>
      </c>
      <c r="Z623" t="str">
        <f>_xlfn.IFS(cleaneddata[[#This Row],[Region]]="Central","Chris",cleaneddata[[#This Row],[Region]]="East","Erin",cleaneddata[[#This Row],[Region]]="South","Sam",cleaneddata[[#This Row],[Region]]="West","William")</f>
        <v>Chris</v>
      </c>
    </row>
    <row r="624" spans="1:26" x14ac:dyDescent="0.25">
      <c r="A624">
        <v>1894</v>
      </c>
      <c r="B624" t="s">
        <v>1341</v>
      </c>
      <c r="C624" t="s">
        <v>27</v>
      </c>
      <c r="D624">
        <v>0.09</v>
      </c>
      <c r="E624">
        <v>2.94</v>
      </c>
      <c r="F624">
        <v>0.96</v>
      </c>
      <c r="G624" t="s">
        <v>40</v>
      </c>
      <c r="H624" t="s">
        <v>73</v>
      </c>
      <c r="I624" t="s">
        <v>50</v>
      </c>
      <c r="J624" t="s">
        <v>51</v>
      </c>
      <c r="K624" t="s">
        <v>52</v>
      </c>
      <c r="L624" t="s">
        <v>831</v>
      </c>
      <c r="M624">
        <v>0.57999999999999996</v>
      </c>
      <c r="N624" t="s">
        <v>34</v>
      </c>
      <c r="O624" t="s">
        <v>54</v>
      </c>
      <c r="P624" t="s">
        <v>359</v>
      </c>
      <c r="Q624" t="s">
        <v>1343</v>
      </c>
      <c r="R624">
        <v>54915</v>
      </c>
      <c r="S624" s="1">
        <v>42059</v>
      </c>
      <c r="T624" s="1">
        <v>42061</v>
      </c>
      <c r="U624">
        <v>-1.84</v>
      </c>
      <c r="V624">
        <v>1</v>
      </c>
      <c r="W624">
        <v>3.77</v>
      </c>
      <c r="X624">
        <v>91261</v>
      </c>
      <c r="Y624">
        <f>cleaneddata[[#This Row],[Unit Price]]-cleaneddata[[#This Row],[Discount]]</f>
        <v>2.85</v>
      </c>
      <c r="Z624" t="str">
        <f>_xlfn.IFS(cleaneddata[[#This Row],[Region]]="Central","Chris",cleaneddata[[#This Row],[Region]]="East","Erin",cleaneddata[[#This Row],[Region]]="South","Sam",cleaneddata[[#This Row],[Region]]="West","William")</f>
        <v>Chris</v>
      </c>
    </row>
    <row r="625" spans="1:26" x14ac:dyDescent="0.25">
      <c r="A625">
        <v>1919</v>
      </c>
      <c r="B625" t="s">
        <v>1344</v>
      </c>
      <c r="C625" t="s">
        <v>39</v>
      </c>
      <c r="D625">
        <v>0</v>
      </c>
      <c r="E625">
        <v>195.99</v>
      </c>
      <c r="F625">
        <v>8.99</v>
      </c>
      <c r="G625" t="s">
        <v>40</v>
      </c>
      <c r="H625" t="s">
        <v>73</v>
      </c>
      <c r="I625" t="s">
        <v>42</v>
      </c>
      <c r="J625" t="s">
        <v>137</v>
      </c>
      <c r="K625" t="s">
        <v>75</v>
      </c>
      <c r="L625" t="s">
        <v>1345</v>
      </c>
      <c r="M625">
        <v>0.6</v>
      </c>
      <c r="N625" t="s">
        <v>34</v>
      </c>
      <c r="O625" t="s">
        <v>35</v>
      </c>
      <c r="P625" t="s">
        <v>46</v>
      </c>
      <c r="Q625" t="s">
        <v>1346</v>
      </c>
      <c r="R625">
        <v>71603</v>
      </c>
      <c r="S625" s="1">
        <v>42059</v>
      </c>
      <c r="T625" s="1">
        <v>42060</v>
      </c>
      <c r="U625">
        <v>114.88200000000001</v>
      </c>
      <c r="V625">
        <v>5</v>
      </c>
      <c r="W625">
        <v>882.93</v>
      </c>
      <c r="X625">
        <v>85896</v>
      </c>
      <c r="Y625">
        <f>cleaneddata[[#This Row],[Unit Price]]-cleaneddata[[#This Row],[Discount]]</f>
        <v>195.99</v>
      </c>
      <c r="Z625" t="str">
        <f>_xlfn.IFS(cleaneddata[[#This Row],[Region]]="Central","Chris",cleaneddata[[#This Row],[Region]]="East","Erin",cleaneddata[[#This Row],[Region]]="South","Sam",cleaneddata[[#This Row],[Region]]="West","William")</f>
        <v>Sam</v>
      </c>
    </row>
    <row r="626" spans="1:26" x14ac:dyDescent="0.25">
      <c r="A626">
        <v>1127</v>
      </c>
      <c r="B626" t="s">
        <v>1347</v>
      </c>
      <c r="C626" t="s">
        <v>118</v>
      </c>
      <c r="D626">
        <v>0.02</v>
      </c>
      <c r="E626">
        <v>4.0599999999999996</v>
      </c>
      <c r="F626">
        <v>6.89</v>
      </c>
      <c r="G626" t="s">
        <v>40</v>
      </c>
      <c r="H626" t="s">
        <v>41</v>
      </c>
      <c r="I626" t="s">
        <v>50</v>
      </c>
      <c r="J626" t="s">
        <v>97</v>
      </c>
      <c r="K626" t="s">
        <v>75</v>
      </c>
      <c r="L626" t="s">
        <v>1273</v>
      </c>
      <c r="M626">
        <v>0.6</v>
      </c>
      <c r="N626" t="s">
        <v>34</v>
      </c>
      <c r="O626" t="s">
        <v>54</v>
      </c>
      <c r="P626" t="s">
        <v>189</v>
      </c>
      <c r="Q626" t="s">
        <v>1348</v>
      </c>
      <c r="R626">
        <v>78852</v>
      </c>
      <c r="S626" s="1">
        <v>42059</v>
      </c>
      <c r="T626" s="1">
        <v>42061</v>
      </c>
      <c r="U626">
        <v>-93.735200000000006</v>
      </c>
      <c r="V626">
        <v>16</v>
      </c>
      <c r="W626">
        <v>66.81</v>
      </c>
      <c r="X626">
        <v>87221</v>
      </c>
      <c r="Y626">
        <f>cleaneddata[[#This Row],[Unit Price]]-cleaneddata[[#This Row],[Discount]]</f>
        <v>4.04</v>
      </c>
      <c r="Z626" t="str">
        <f>_xlfn.IFS(cleaneddata[[#This Row],[Region]]="Central","Chris",cleaneddata[[#This Row],[Region]]="East","Erin",cleaneddata[[#This Row],[Region]]="South","Sam",cleaneddata[[#This Row],[Region]]="West","William")</f>
        <v>Chris</v>
      </c>
    </row>
    <row r="627" spans="1:26" x14ac:dyDescent="0.25">
      <c r="A627">
        <v>961</v>
      </c>
      <c r="B627" t="s">
        <v>1349</v>
      </c>
      <c r="C627" t="s">
        <v>72</v>
      </c>
      <c r="D627">
        <v>0.05</v>
      </c>
      <c r="E627">
        <v>124.49</v>
      </c>
      <c r="F627">
        <v>51.94</v>
      </c>
      <c r="G627" t="s">
        <v>28</v>
      </c>
      <c r="H627" t="s">
        <v>73</v>
      </c>
      <c r="I627" t="s">
        <v>30</v>
      </c>
      <c r="J627" t="s">
        <v>31</v>
      </c>
      <c r="K627" t="s">
        <v>32</v>
      </c>
      <c r="L627" t="s">
        <v>1151</v>
      </c>
      <c r="M627">
        <v>0.63</v>
      </c>
      <c r="N627" t="s">
        <v>34</v>
      </c>
      <c r="O627" t="s">
        <v>61</v>
      </c>
      <c r="P627" t="s">
        <v>92</v>
      </c>
      <c r="Q627" t="s">
        <v>1350</v>
      </c>
      <c r="R627">
        <v>94061</v>
      </c>
      <c r="S627" s="1">
        <v>42059</v>
      </c>
      <c r="T627" s="1">
        <v>42059</v>
      </c>
      <c r="U627">
        <v>-44.163600000000002</v>
      </c>
      <c r="V627">
        <v>1</v>
      </c>
      <c r="W627">
        <v>120.12</v>
      </c>
      <c r="X627">
        <v>89402</v>
      </c>
      <c r="Y627">
        <f>cleaneddata[[#This Row],[Unit Price]]-cleaneddata[[#This Row],[Discount]]</f>
        <v>124.44</v>
      </c>
      <c r="Z627" t="str">
        <f>_xlfn.IFS(cleaneddata[[#This Row],[Region]]="Central","Chris",cleaneddata[[#This Row],[Region]]="East","Erin",cleaneddata[[#This Row],[Region]]="South","Sam",cleaneddata[[#This Row],[Region]]="West","William")</f>
        <v>William</v>
      </c>
    </row>
    <row r="628" spans="1:26" x14ac:dyDescent="0.25">
      <c r="A628">
        <v>2398</v>
      </c>
      <c r="B628" t="s">
        <v>1351</v>
      </c>
      <c r="C628" t="s">
        <v>72</v>
      </c>
      <c r="D628">
        <v>0.03</v>
      </c>
      <c r="E628">
        <v>7.64</v>
      </c>
      <c r="F628">
        <v>5.83</v>
      </c>
      <c r="G628" t="s">
        <v>40</v>
      </c>
      <c r="H628" t="s">
        <v>96</v>
      </c>
      <c r="I628" t="s">
        <v>50</v>
      </c>
      <c r="J628" t="s">
        <v>90</v>
      </c>
      <c r="K628" t="s">
        <v>52</v>
      </c>
      <c r="L628" t="s">
        <v>234</v>
      </c>
      <c r="M628">
        <v>0.36</v>
      </c>
      <c r="N628" t="s">
        <v>34</v>
      </c>
      <c r="O628" t="s">
        <v>54</v>
      </c>
      <c r="P628" t="s">
        <v>105</v>
      </c>
      <c r="Q628" t="s">
        <v>1352</v>
      </c>
      <c r="R628">
        <v>60103</v>
      </c>
      <c r="S628" s="1">
        <v>42059</v>
      </c>
      <c r="T628" s="1">
        <v>42061</v>
      </c>
      <c r="U628">
        <v>-15.090400000000001</v>
      </c>
      <c r="V628">
        <v>12</v>
      </c>
      <c r="W628">
        <v>96.86</v>
      </c>
      <c r="X628">
        <v>86373</v>
      </c>
      <c r="Y628">
        <f>cleaneddata[[#This Row],[Unit Price]]-cleaneddata[[#This Row],[Discount]]</f>
        <v>7.6099999999999994</v>
      </c>
      <c r="Z628" t="str">
        <f>_xlfn.IFS(cleaneddata[[#This Row],[Region]]="Central","Chris",cleaneddata[[#This Row],[Region]]="East","Erin",cleaneddata[[#This Row],[Region]]="South","Sam",cleaneddata[[#This Row],[Region]]="West","William")</f>
        <v>Chris</v>
      </c>
    </row>
    <row r="629" spans="1:26" x14ac:dyDescent="0.25">
      <c r="A629">
        <v>1193</v>
      </c>
      <c r="B629" t="s">
        <v>1353</v>
      </c>
      <c r="C629" t="s">
        <v>39</v>
      </c>
      <c r="D629">
        <v>0.05</v>
      </c>
      <c r="E629">
        <v>52.4</v>
      </c>
      <c r="F629">
        <v>16.11</v>
      </c>
      <c r="G629" t="s">
        <v>40</v>
      </c>
      <c r="H629" t="s">
        <v>41</v>
      </c>
      <c r="I629" t="s">
        <v>50</v>
      </c>
      <c r="J629" t="s">
        <v>74</v>
      </c>
      <c r="K629" t="s">
        <v>75</v>
      </c>
      <c r="L629" t="s">
        <v>1354</v>
      </c>
      <c r="M629">
        <v>0.39</v>
      </c>
      <c r="N629" t="s">
        <v>34</v>
      </c>
      <c r="O629" t="s">
        <v>113</v>
      </c>
      <c r="P629" t="s">
        <v>376</v>
      </c>
      <c r="Q629" t="s">
        <v>68</v>
      </c>
      <c r="R629">
        <v>20016</v>
      </c>
      <c r="S629" s="1">
        <v>42060</v>
      </c>
      <c r="T629" s="1">
        <v>42062</v>
      </c>
      <c r="U629">
        <v>592.52650000000006</v>
      </c>
      <c r="V629">
        <v>85</v>
      </c>
      <c r="W629">
        <v>4556.63</v>
      </c>
      <c r="X629">
        <v>29350</v>
      </c>
      <c r="Y629">
        <f>cleaneddata[[#This Row],[Unit Price]]-cleaneddata[[#This Row],[Discount]]</f>
        <v>52.35</v>
      </c>
      <c r="Z629" t="str">
        <f>_xlfn.IFS(cleaneddata[[#This Row],[Region]]="Central","Chris",cleaneddata[[#This Row],[Region]]="East","Erin",cleaneddata[[#This Row],[Region]]="South","Sam",cleaneddata[[#This Row],[Region]]="West","William")</f>
        <v>Erin</v>
      </c>
    </row>
    <row r="630" spans="1:26" x14ac:dyDescent="0.25">
      <c r="A630">
        <v>1193</v>
      </c>
      <c r="B630" t="s">
        <v>1353</v>
      </c>
      <c r="C630" t="s">
        <v>39</v>
      </c>
      <c r="D630">
        <v>0.05</v>
      </c>
      <c r="E630">
        <v>36.549999999999997</v>
      </c>
      <c r="F630">
        <v>13.89</v>
      </c>
      <c r="G630" t="s">
        <v>89</v>
      </c>
      <c r="H630" t="s">
        <v>41</v>
      </c>
      <c r="I630" t="s">
        <v>50</v>
      </c>
      <c r="J630" t="s">
        <v>51</v>
      </c>
      <c r="K630" t="s">
        <v>52</v>
      </c>
      <c r="L630" t="s">
        <v>1355</v>
      </c>
      <c r="M630">
        <v>0.41</v>
      </c>
      <c r="N630" t="s">
        <v>34</v>
      </c>
      <c r="O630" t="s">
        <v>113</v>
      </c>
      <c r="P630" t="s">
        <v>376</v>
      </c>
      <c r="Q630" t="s">
        <v>68</v>
      </c>
      <c r="R630">
        <v>20016</v>
      </c>
      <c r="S630" s="1">
        <v>42060</v>
      </c>
      <c r="T630" s="1">
        <v>42061</v>
      </c>
      <c r="U630">
        <v>232.8</v>
      </c>
      <c r="V630">
        <v>83</v>
      </c>
      <c r="W630">
        <v>2948.61</v>
      </c>
      <c r="X630">
        <v>29350</v>
      </c>
      <c r="Y630">
        <f>cleaneddata[[#This Row],[Unit Price]]-cleaneddata[[#This Row],[Discount]]</f>
        <v>36.5</v>
      </c>
      <c r="Z630" t="str">
        <f>_xlfn.IFS(cleaneddata[[#This Row],[Region]]="Central","Chris",cleaneddata[[#This Row],[Region]]="East","Erin",cleaneddata[[#This Row],[Region]]="South","Sam",cleaneddata[[#This Row],[Region]]="West","William")</f>
        <v>Erin</v>
      </c>
    </row>
    <row r="631" spans="1:26" x14ac:dyDescent="0.25">
      <c r="A631">
        <v>1199</v>
      </c>
      <c r="B631" t="s">
        <v>1356</v>
      </c>
      <c r="C631" t="s">
        <v>39</v>
      </c>
      <c r="D631">
        <v>0.1</v>
      </c>
      <c r="E631">
        <v>15.14</v>
      </c>
      <c r="F631">
        <v>4.53</v>
      </c>
      <c r="G631" t="s">
        <v>40</v>
      </c>
      <c r="H631" t="s">
        <v>41</v>
      </c>
      <c r="I631" t="s">
        <v>50</v>
      </c>
      <c r="J631" t="s">
        <v>80</v>
      </c>
      <c r="K631" t="s">
        <v>75</v>
      </c>
      <c r="L631" t="s">
        <v>1357</v>
      </c>
      <c r="M631">
        <v>0.81</v>
      </c>
      <c r="N631" t="s">
        <v>34</v>
      </c>
      <c r="O631" t="s">
        <v>113</v>
      </c>
      <c r="P631" t="s">
        <v>1358</v>
      </c>
      <c r="Q631" t="s">
        <v>1359</v>
      </c>
      <c r="R631">
        <v>3060</v>
      </c>
      <c r="S631" s="1">
        <v>42060</v>
      </c>
      <c r="T631" s="1">
        <v>42063</v>
      </c>
      <c r="U631">
        <v>-24.897600000000001</v>
      </c>
      <c r="V631">
        <v>5</v>
      </c>
      <c r="W631">
        <v>75.17</v>
      </c>
      <c r="X631">
        <v>87585</v>
      </c>
      <c r="Y631">
        <f>cleaneddata[[#This Row],[Unit Price]]-cleaneddata[[#This Row],[Discount]]</f>
        <v>15.040000000000001</v>
      </c>
      <c r="Z631" t="str">
        <f>_xlfn.IFS(cleaneddata[[#This Row],[Region]]="Central","Chris",cleaneddata[[#This Row],[Region]]="East","Erin",cleaneddata[[#This Row],[Region]]="South","Sam",cleaneddata[[#This Row],[Region]]="West","William")</f>
        <v>Erin</v>
      </c>
    </row>
    <row r="632" spans="1:26" x14ac:dyDescent="0.25">
      <c r="A632">
        <v>1200</v>
      </c>
      <c r="B632" t="s">
        <v>1360</v>
      </c>
      <c r="C632" t="s">
        <v>39</v>
      </c>
      <c r="D632">
        <v>0.05</v>
      </c>
      <c r="E632">
        <v>52.4</v>
      </c>
      <c r="F632">
        <v>16.11</v>
      </c>
      <c r="G632" t="s">
        <v>40</v>
      </c>
      <c r="H632" t="s">
        <v>41</v>
      </c>
      <c r="I632" t="s">
        <v>50</v>
      </c>
      <c r="J632" t="s">
        <v>74</v>
      </c>
      <c r="K632" t="s">
        <v>75</v>
      </c>
      <c r="L632" t="s">
        <v>1354</v>
      </c>
      <c r="M632">
        <v>0.39</v>
      </c>
      <c r="N632" t="s">
        <v>34</v>
      </c>
      <c r="O632" t="s">
        <v>113</v>
      </c>
      <c r="P632" t="s">
        <v>399</v>
      </c>
      <c r="Q632" t="s">
        <v>1361</v>
      </c>
      <c r="R632">
        <v>7407</v>
      </c>
      <c r="S632" s="1">
        <v>42060</v>
      </c>
      <c r="T632" s="1">
        <v>42062</v>
      </c>
      <c r="U632">
        <v>776.77440000000001</v>
      </c>
      <c r="V632">
        <v>21</v>
      </c>
      <c r="W632">
        <v>1125.76</v>
      </c>
      <c r="X632">
        <v>87585</v>
      </c>
      <c r="Y632">
        <f>cleaneddata[[#This Row],[Unit Price]]-cleaneddata[[#This Row],[Discount]]</f>
        <v>52.35</v>
      </c>
      <c r="Z632" t="str">
        <f>_xlfn.IFS(cleaneddata[[#This Row],[Region]]="Central","Chris",cleaneddata[[#This Row],[Region]]="East","Erin",cleaneddata[[#This Row],[Region]]="South","Sam",cleaneddata[[#This Row],[Region]]="West","William")</f>
        <v>Erin</v>
      </c>
    </row>
    <row r="633" spans="1:26" x14ac:dyDescent="0.25">
      <c r="A633">
        <v>1202</v>
      </c>
      <c r="B633" t="s">
        <v>1362</v>
      </c>
      <c r="C633" t="s">
        <v>39</v>
      </c>
      <c r="D633">
        <v>0.05</v>
      </c>
      <c r="E633">
        <v>36.549999999999997</v>
      </c>
      <c r="F633">
        <v>13.89</v>
      </c>
      <c r="G633" t="s">
        <v>89</v>
      </c>
      <c r="H633" t="s">
        <v>41</v>
      </c>
      <c r="I633" t="s">
        <v>50</v>
      </c>
      <c r="J633" t="s">
        <v>51</v>
      </c>
      <c r="K633" t="s">
        <v>52</v>
      </c>
      <c r="L633" t="s">
        <v>1355</v>
      </c>
      <c r="M633">
        <v>0.41</v>
      </c>
      <c r="N633" t="s">
        <v>34</v>
      </c>
      <c r="O633" t="s">
        <v>113</v>
      </c>
      <c r="P633" t="s">
        <v>399</v>
      </c>
      <c r="Q633" t="s">
        <v>1363</v>
      </c>
      <c r="R633">
        <v>7079</v>
      </c>
      <c r="S633" s="1">
        <v>42060</v>
      </c>
      <c r="T633" s="1">
        <v>42061</v>
      </c>
      <c r="U633">
        <v>344.54399999999998</v>
      </c>
      <c r="V633">
        <v>21</v>
      </c>
      <c r="W633">
        <v>746.03</v>
      </c>
      <c r="X633">
        <v>87585</v>
      </c>
      <c r="Y633">
        <f>cleaneddata[[#This Row],[Unit Price]]-cleaneddata[[#This Row],[Discount]]</f>
        <v>36.5</v>
      </c>
      <c r="Z633" t="str">
        <f>_xlfn.IFS(cleaneddata[[#This Row],[Region]]="Central","Chris",cleaneddata[[#This Row],[Region]]="East","Erin",cleaneddata[[#This Row],[Region]]="South","Sam",cleaneddata[[#This Row],[Region]]="West","William")</f>
        <v>Erin</v>
      </c>
    </row>
    <row r="634" spans="1:26" x14ac:dyDescent="0.25">
      <c r="A634">
        <v>2361</v>
      </c>
      <c r="B634" t="s">
        <v>1364</v>
      </c>
      <c r="C634" t="s">
        <v>39</v>
      </c>
      <c r="D634">
        <v>0.06</v>
      </c>
      <c r="E634">
        <v>8.33</v>
      </c>
      <c r="F634">
        <v>1.99</v>
      </c>
      <c r="G634" t="s">
        <v>40</v>
      </c>
      <c r="H634" t="s">
        <v>96</v>
      </c>
      <c r="I634" t="s">
        <v>42</v>
      </c>
      <c r="J634" t="s">
        <v>43</v>
      </c>
      <c r="K634" t="s">
        <v>44</v>
      </c>
      <c r="L634" t="s">
        <v>1176</v>
      </c>
      <c r="M634">
        <v>0.52</v>
      </c>
      <c r="N634" t="s">
        <v>34</v>
      </c>
      <c r="O634" t="s">
        <v>35</v>
      </c>
      <c r="P634" t="s">
        <v>125</v>
      </c>
      <c r="Q634" t="s">
        <v>1365</v>
      </c>
      <c r="R634">
        <v>32259</v>
      </c>
      <c r="S634" s="1">
        <v>42060</v>
      </c>
      <c r="T634" s="1">
        <v>42061</v>
      </c>
      <c r="U634">
        <v>-344.82</v>
      </c>
      <c r="V634">
        <v>1</v>
      </c>
      <c r="W634">
        <v>8.49</v>
      </c>
      <c r="X634">
        <v>88266</v>
      </c>
      <c r="Y634">
        <f>cleaneddata[[#This Row],[Unit Price]]-cleaneddata[[#This Row],[Discount]]</f>
        <v>8.27</v>
      </c>
      <c r="Z634" t="str">
        <f>_xlfn.IFS(cleaneddata[[#This Row],[Region]]="Central","Chris",cleaneddata[[#This Row],[Region]]="East","Erin",cleaneddata[[#This Row],[Region]]="South","Sam",cleaneddata[[#This Row],[Region]]="West","William")</f>
        <v>Sam</v>
      </c>
    </row>
    <row r="635" spans="1:26" x14ac:dyDescent="0.25">
      <c r="A635">
        <v>851</v>
      </c>
      <c r="B635" t="s">
        <v>1366</v>
      </c>
      <c r="C635" t="s">
        <v>49</v>
      </c>
      <c r="D635">
        <v>0.1</v>
      </c>
      <c r="E635">
        <v>50.98</v>
      </c>
      <c r="F635">
        <v>22.24</v>
      </c>
      <c r="G635" t="s">
        <v>40</v>
      </c>
      <c r="H635" t="s">
        <v>96</v>
      </c>
      <c r="I635" t="s">
        <v>30</v>
      </c>
      <c r="J635" t="s">
        <v>128</v>
      </c>
      <c r="K635" t="s">
        <v>66</v>
      </c>
      <c r="L635" t="s">
        <v>1367</v>
      </c>
      <c r="M635">
        <v>0.55000000000000004</v>
      </c>
      <c r="N635" t="s">
        <v>34</v>
      </c>
      <c r="O635" t="s">
        <v>61</v>
      </c>
      <c r="P635" t="s">
        <v>92</v>
      </c>
      <c r="Q635" t="s">
        <v>1368</v>
      </c>
      <c r="R635">
        <v>91745</v>
      </c>
      <c r="S635" s="1">
        <v>42060</v>
      </c>
      <c r="T635" s="1">
        <v>42062</v>
      </c>
      <c r="U635">
        <v>98.12</v>
      </c>
      <c r="V635">
        <v>6</v>
      </c>
      <c r="W635">
        <v>300.63</v>
      </c>
      <c r="X635">
        <v>88568</v>
      </c>
      <c r="Y635">
        <f>cleaneddata[[#This Row],[Unit Price]]-cleaneddata[[#This Row],[Discount]]</f>
        <v>50.879999999999995</v>
      </c>
      <c r="Z635" t="str">
        <f>_xlfn.IFS(cleaneddata[[#This Row],[Region]]="Central","Chris",cleaneddata[[#This Row],[Region]]="East","Erin",cleaneddata[[#This Row],[Region]]="South","Sam",cleaneddata[[#This Row],[Region]]="West","William")</f>
        <v>William</v>
      </c>
    </row>
    <row r="636" spans="1:26" x14ac:dyDescent="0.25">
      <c r="A636">
        <v>2980</v>
      </c>
      <c r="B636" t="s">
        <v>823</v>
      </c>
      <c r="C636" t="s">
        <v>118</v>
      </c>
      <c r="D636">
        <v>7.0000000000000007E-2</v>
      </c>
      <c r="E636">
        <v>2.61</v>
      </c>
      <c r="F636">
        <v>0.5</v>
      </c>
      <c r="G636" t="s">
        <v>40</v>
      </c>
      <c r="H636" t="s">
        <v>96</v>
      </c>
      <c r="I636" t="s">
        <v>50</v>
      </c>
      <c r="J636" t="s">
        <v>154</v>
      </c>
      <c r="K636" t="s">
        <v>75</v>
      </c>
      <c r="L636" t="s">
        <v>1369</v>
      </c>
      <c r="M636">
        <v>0.39</v>
      </c>
      <c r="N636" t="s">
        <v>34</v>
      </c>
      <c r="O636" t="s">
        <v>113</v>
      </c>
      <c r="P636" t="s">
        <v>319</v>
      </c>
      <c r="Q636" t="s">
        <v>825</v>
      </c>
      <c r="R636">
        <v>44870</v>
      </c>
      <c r="S636" s="1">
        <v>42060</v>
      </c>
      <c r="T636" s="1">
        <v>42062</v>
      </c>
      <c r="U636">
        <v>10.798500000000001</v>
      </c>
      <c r="V636">
        <v>6</v>
      </c>
      <c r="W636">
        <v>15.65</v>
      </c>
      <c r="X636">
        <v>86547</v>
      </c>
      <c r="Y636">
        <f>cleaneddata[[#This Row],[Unit Price]]-cleaneddata[[#This Row],[Discount]]</f>
        <v>2.54</v>
      </c>
      <c r="Z636" t="str">
        <f>_xlfn.IFS(cleaneddata[[#This Row],[Region]]="Central","Chris",cleaneddata[[#This Row],[Region]]="East","Erin",cleaneddata[[#This Row],[Region]]="South","Sam",cleaneddata[[#This Row],[Region]]="West","William")</f>
        <v>Erin</v>
      </c>
    </row>
    <row r="637" spans="1:26" x14ac:dyDescent="0.25">
      <c r="A637">
        <v>868</v>
      </c>
      <c r="B637" t="s">
        <v>1370</v>
      </c>
      <c r="C637" t="s">
        <v>72</v>
      </c>
      <c r="D637">
        <v>0.04</v>
      </c>
      <c r="E637">
        <v>29.18</v>
      </c>
      <c r="F637">
        <v>8.5500000000000007</v>
      </c>
      <c r="G637" t="s">
        <v>89</v>
      </c>
      <c r="H637" t="s">
        <v>96</v>
      </c>
      <c r="I637" t="s">
        <v>30</v>
      </c>
      <c r="J637" t="s">
        <v>128</v>
      </c>
      <c r="K637" t="s">
        <v>75</v>
      </c>
      <c r="L637" t="s">
        <v>1371</v>
      </c>
      <c r="M637">
        <v>0.42</v>
      </c>
      <c r="N637" t="s">
        <v>34</v>
      </c>
      <c r="O637" t="s">
        <v>54</v>
      </c>
      <c r="P637" t="s">
        <v>86</v>
      </c>
      <c r="Q637" t="s">
        <v>1372</v>
      </c>
      <c r="R637">
        <v>55126</v>
      </c>
      <c r="S637" s="1">
        <v>42060</v>
      </c>
      <c r="T637" s="1">
        <v>42062</v>
      </c>
      <c r="U637">
        <v>201.7353</v>
      </c>
      <c r="V637">
        <v>10</v>
      </c>
      <c r="W637">
        <v>292.37</v>
      </c>
      <c r="X637">
        <v>91194</v>
      </c>
      <c r="Y637">
        <f>cleaneddata[[#This Row],[Unit Price]]-cleaneddata[[#This Row],[Discount]]</f>
        <v>29.14</v>
      </c>
      <c r="Z637" t="str">
        <f>_xlfn.IFS(cleaneddata[[#This Row],[Region]]="Central","Chris",cleaneddata[[#This Row],[Region]]="East","Erin",cleaneddata[[#This Row],[Region]]="South","Sam",cleaneddata[[#This Row],[Region]]="West","William")</f>
        <v>Chris</v>
      </c>
    </row>
    <row r="638" spans="1:26" x14ac:dyDescent="0.25">
      <c r="A638">
        <v>868</v>
      </c>
      <c r="B638" t="s">
        <v>1370</v>
      </c>
      <c r="C638" t="s">
        <v>72</v>
      </c>
      <c r="D638">
        <v>0</v>
      </c>
      <c r="E638">
        <v>80.98</v>
      </c>
      <c r="F638">
        <v>35</v>
      </c>
      <c r="G638" t="s">
        <v>40</v>
      </c>
      <c r="H638" t="s">
        <v>96</v>
      </c>
      <c r="I638" t="s">
        <v>50</v>
      </c>
      <c r="J638" t="s">
        <v>80</v>
      </c>
      <c r="K638" t="s">
        <v>66</v>
      </c>
      <c r="L638" t="s">
        <v>709</v>
      </c>
      <c r="M638">
        <v>0.83</v>
      </c>
      <c r="N638" t="s">
        <v>34</v>
      </c>
      <c r="O638" t="s">
        <v>54</v>
      </c>
      <c r="P638" t="s">
        <v>86</v>
      </c>
      <c r="Q638" t="s">
        <v>1372</v>
      </c>
      <c r="R638">
        <v>55126</v>
      </c>
      <c r="S638" s="1">
        <v>42060</v>
      </c>
      <c r="T638" s="1">
        <v>42062</v>
      </c>
      <c r="U638">
        <v>-684.78</v>
      </c>
      <c r="V638">
        <v>8</v>
      </c>
      <c r="W638">
        <v>682.79</v>
      </c>
      <c r="X638">
        <v>91194</v>
      </c>
      <c r="Y638">
        <f>cleaneddata[[#This Row],[Unit Price]]-cleaneddata[[#This Row],[Discount]]</f>
        <v>80.98</v>
      </c>
      <c r="Z638" t="str">
        <f>_xlfn.IFS(cleaneddata[[#This Row],[Region]]="Central","Chris",cleaneddata[[#This Row],[Region]]="East","Erin",cleaneddata[[#This Row],[Region]]="South","Sam",cleaneddata[[#This Row],[Region]]="West","William")</f>
        <v>Chris</v>
      </c>
    </row>
    <row r="639" spans="1:26" x14ac:dyDescent="0.25">
      <c r="A639">
        <v>907</v>
      </c>
      <c r="B639" t="s">
        <v>1373</v>
      </c>
      <c r="C639" t="s">
        <v>27</v>
      </c>
      <c r="D639">
        <v>0.09</v>
      </c>
      <c r="E639">
        <v>35.99</v>
      </c>
      <c r="F639">
        <v>5.99</v>
      </c>
      <c r="G639" t="s">
        <v>40</v>
      </c>
      <c r="H639" t="s">
        <v>73</v>
      </c>
      <c r="I639" t="s">
        <v>42</v>
      </c>
      <c r="J639" t="s">
        <v>137</v>
      </c>
      <c r="K639" t="s">
        <v>52</v>
      </c>
      <c r="L639" t="s">
        <v>1374</v>
      </c>
      <c r="M639">
        <v>0.38</v>
      </c>
      <c r="N639" t="s">
        <v>34</v>
      </c>
      <c r="O639" t="s">
        <v>35</v>
      </c>
      <c r="P639" t="s">
        <v>390</v>
      </c>
      <c r="Q639" t="s">
        <v>468</v>
      </c>
      <c r="R639">
        <v>42420</v>
      </c>
      <c r="S639" s="1">
        <v>42061</v>
      </c>
      <c r="T639" s="1">
        <v>42062</v>
      </c>
      <c r="U639">
        <v>114.3165</v>
      </c>
      <c r="V639">
        <v>5</v>
      </c>
      <c r="W639">
        <v>151.6</v>
      </c>
      <c r="X639">
        <v>86459</v>
      </c>
      <c r="Y639">
        <f>cleaneddata[[#This Row],[Unit Price]]-cleaneddata[[#This Row],[Discount]]</f>
        <v>35.9</v>
      </c>
      <c r="Z639" t="str">
        <f>_xlfn.IFS(cleaneddata[[#This Row],[Region]]="Central","Chris",cleaneddata[[#This Row],[Region]]="East","Erin",cleaneddata[[#This Row],[Region]]="South","Sam",cleaneddata[[#This Row],[Region]]="West","William")</f>
        <v>Sam</v>
      </c>
    </row>
    <row r="640" spans="1:26" x14ac:dyDescent="0.25">
      <c r="A640">
        <v>1639</v>
      </c>
      <c r="B640" t="s">
        <v>1375</v>
      </c>
      <c r="C640" t="s">
        <v>27</v>
      </c>
      <c r="D640">
        <v>0.08</v>
      </c>
      <c r="E640">
        <v>55.48</v>
      </c>
      <c r="F640">
        <v>6.79</v>
      </c>
      <c r="G640" t="s">
        <v>40</v>
      </c>
      <c r="H640" t="s">
        <v>73</v>
      </c>
      <c r="I640" t="s">
        <v>50</v>
      </c>
      <c r="J640" t="s">
        <v>90</v>
      </c>
      <c r="K640" t="s">
        <v>75</v>
      </c>
      <c r="L640" t="s">
        <v>1308</v>
      </c>
      <c r="M640">
        <v>0.37</v>
      </c>
      <c r="N640" t="s">
        <v>34</v>
      </c>
      <c r="O640" t="s">
        <v>113</v>
      </c>
      <c r="P640" t="s">
        <v>250</v>
      </c>
      <c r="Q640" t="s">
        <v>1376</v>
      </c>
      <c r="R640">
        <v>6901</v>
      </c>
      <c r="S640" s="1">
        <v>42061</v>
      </c>
      <c r="T640" s="1">
        <v>42063</v>
      </c>
      <c r="U640">
        <v>147.75659999999999</v>
      </c>
      <c r="V640">
        <v>4</v>
      </c>
      <c r="W640">
        <v>214.14</v>
      </c>
      <c r="X640">
        <v>89705</v>
      </c>
      <c r="Y640">
        <f>cleaneddata[[#This Row],[Unit Price]]-cleaneddata[[#This Row],[Discount]]</f>
        <v>55.4</v>
      </c>
      <c r="Z640" t="str">
        <f>_xlfn.IFS(cleaneddata[[#This Row],[Region]]="Central","Chris",cleaneddata[[#This Row],[Region]]="East","Erin",cleaneddata[[#This Row],[Region]]="South","Sam",cleaneddata[[#This Row],[Region]]="West","William")</f>
        <v>Erin</v>
      </c>
    </row>
    <row r="641" spans="1:26" x14ac:dyDescent="0.25">
      <c r="A641">
        <v>2114</v>
      </c>
      <c r="B641" t="s">
        <v>1377</v>
      </c>
      <c r="C641" t="s">
        <v>27</v>
      </c>
      <c r="D641">
        <v>7.0000000000000007E-2</v>
      </c>
      <c r="E641">
        <v>226.67</v>
      </c>
      <c r="F641">
        <v>28.16</v>
      </c>
      <c r="G641" t="s">
        <v>28</v>
      </c>
      <c r="H641" t="s">
        <v>96</v>
      </c>
      <c r="I641" t="s">
        <v>30</v>
      </c>
      <c r="J641" t="s">
        <v>111</v>
      </c>
      <c r="K641" t="s">
        <v>59</v>
      </c>
      <c r="L641" t="s">
        <v>1378</v>
      </c>
      <c r="M641">
        <v>0.59</v>
      </c>
      <c r="N641" t="s">
        <v>34</v>
      </c>
      <c r="O641" t="s">
        <v>35</v>
      </c>
      <c r="P641" t="s">
        <v>244</v>
      </c>
      <c r="Q641" t="s">
        <v>1379</v>
      </c>
      <c r="R641">
        <v>23518</v>
      </c>
      <c r="S641" s="1">
        <v>42061</v>
      </c>
      <c r="T641" s="1">
        <v>42062</v>
      </c>
      <c r="U641">
        <v>53.114400000000003</v>
      </c>
      <c r="V641">
        <v>1</v>
      </c>
      <c r="W641">
        <v>255.83</v>
      </c>
      <c r="X641">
        <v>88405</v>
      </c>
      <c r="Y641">
        <f>cleaneddata[[#This Row],[Unit Price]]-cleaneddata[[#This Row],[Discount]]</f>
        <v>226.6</v>
      </c>
      <c r="Z641" t="str">
        <f>_xlfn.IFS(cleaneddata[[#This Row],[Region]]="Central","Chris",cleaneddata[[#This Row],[Region]]="East","Erin",cleaneddata[[#This Row],[Region]]="South","Sam",cleaneddata[[#This Row],[Region]]="West","William")</f>
        <v>Sam</v>
      </c>
    </row>
    <row r="642" spans="1:26" x14ac:dyDescent="0.25">
      <c r="A642">
        <v>2114</v>
      </c>
      <c r="B642" t="s">
        <v>1377</v>
      </c>
      <c r="C642" t="s">
        <v>27</v>
      </c>
      <c r="D642">
        <v>0.08</v>
      </c>
      <c r="E642">
        <v>20.98</v>
      </c>
      <c r="F642">
        <v>53.03</v>
      </c>
      <c r="G642" t="s">
        <v>28</v>
      </c>
      <c r="H642" t="s">
        <v>96</v>
      </c>
      <c r="I642" t="s">
        <v>50</v>
      </c>
      <c r="J642" t="s">
        <v>80</v>
      </c>
      <c r="K642" t="s">
        <v>59</v>
      </c>
      <c r="L642" t="s">
        <v>1092</v>
      </c>
      <c r="M642">
        <v>0.78</v>
      </c>
      <c r="N642" t="s">
        <v>34</v>
      </c>
      <c r="O642" t="s">
        <v>35</v>
      </c>
      <c r="P642" t="s">
        <v>244</v>
      </c>
      <c r="Q642" t="s">
        <v>1379</v>
      </c>
      <c r="R642">
        <v>23518</v>
      </c>
      <c r="S642" s="1">
        <v>42061</v>
      </c>
      <c r="T642" s="1">
        <v>42063</v>
      </c>
      <c r="U642">
        <v>8.7420000000000009</v>
      </c>
      <c r="V642">
        <v>20</v>
      </c>
      <c r="W642">
        <v>421.18</v>
      </c>
      <c r="X642">
        <v>88405</v>
      </c>
      <c r="Y642">
        <f>cleaneddata[[#This Row],[Unit Price]]-cleaneddata[[#This Row],[Discount]]</f>
        <v>20.900000000000002</v>
      </c>
      <c r="Z642" t="str">
        <f>_xlfn.IFS(cleaneddata[[#This Row],[Region]]="Central","Chris",cleaneddata[[#This Row],[Region]]="East","Erin",cleaneddata[[#This Row],[Region]]="South","Sam",cleaneddata[[#This Row],[Region]]="West","William")</f>
        <v>Sam</v>
      </c>
    </row>
    <row r="643" spans="1:26" x14ac:dyDescent="0.25">
      <c r="A643">
        <v>2979</v>
      </c>
      <c r="B643" t="s">
        <v>820</v>
      </c>
      <c r="C643" t="s">
        <v>27</v>
      </c>
      <c r="D643">
        <v>0.02</v>
      </c>
      <c r="E643">
        <v>5.34</v>
      </c>
      <c r="F643">
        <v>2.99</v>
      </c>
      <c r="G643" t="s">
        <v>40</v>
      </c>
      <c r="H643" t="s">
        <v>96</v>
      </c>
      <c r="I643" t="s">
        <v>50</v>
      </c>
      <c r="J643" t="s">
        <v>74</v>
      </c>
      <c r="K643" t="s">
        <v>75</v>
      </c>
      <c r="L643" t="s">
        <v>1380</v>
      </c>
      <c r="M643">
        <v>0.38</v>
      </c>
      <c r="N643" t="s">
        <v>34</v>
      </c>
      <c r="O643" t="s">
        <v>54</v>
      </c>
      <c r="P643" t="s">
        <v>567</v>
      </c>
      <c r="Q643" t="s">
        <v>822</v>
      </c>
      <c r="R643">
        <v>58601</v>
      </c>
      <c r="S643" s="1">
        <v>42061</v>
      </c>
      <c r="T643" s="1">
        <v>42063</v>
      </c>
      <c r="U643">
        <v>5.2954999999999997</v>
      </c>
      <c r="V643">
        <v>6</v>
      </c>
      <c r="W643">
        <v>34.729999999999997</v>
      </c>
      <c r="X643">
        <v>86545</v>
      </c>
      <c r="Y643">
        <f>cleaneddata[[#This Row],[Unit Price]]-cleaneddata[[#This Row],[Discount]]</f>
        <v>5.32</v>
      </c>
      <c r="Z643" t="str">
        <f>_xlfn.IFS(cleaneddata[[#This Row],[Region]]="Central","Chris",cleaneddata[[#This Row],[Region]]="East","Erin",cleaneddata[[#This Row],[Region]]="South","Sam",cleaneddata[[#This Row],[Region]]="West","William")</f>
        <v>Chris</v>
      </c>
    </row>
    <row r="644" spans="1:26" x14ac:dyDescent="0.25">
      <c r="A644">
        <v>2979</v>
      </c>
      <c r="B644" t="s">
        <v>820</v>
      </c>
      <c r="C644" t="s">
        <v>27</v>
      </c>
      <c r="D644">
        <v>0.03</v>
      </c>
      <c r="E644">
        <v>40.98</v>
      </c>
      <c r="F644">
        <v>7.47</v>
      </c>
      <c r="G644" t="s">
        <v>40</v>
      </c>
      <c r="H644" t="s">
        <v>96</v>
      </c>
      <c r="I644" t="s">
        <v>50</v>
      </c>
      <c r="J644" t="s">
        <v>74</v>
      </c>
      <c r="K644" t="s">
        <v>75</v>
      </c>
      <c r="L644" t="s">
        <v>1381</v>
      </c>
      <c r="M644">
        <v>0.37</v>
      </c>
      <c r="N644" t="s">
        <v>34</v>
      </c>
      <c r="O644" t="s">
        <v>54</v>
      </c>
      <c r="P644" t="s">
        <v>567</v>
      </c>
      <c r="Q644" t="s">
        <v>822</v>
      </c>
      <c r="R644">
        <v>58601</v>
      </c>
      <c r="S644" s="1">
        <v>42061</v>
      </c>
      <c r="T644" s="1">
        <v>42062</v>
      </c>
      <c r="U644">
        <v>170.79570000000001</v>
      </c>
      <c r="V644">
        <v>6</v>
      </c>
      <c r="W644">
        <v>247.53</v>
      </c>
      <c r="X644">
        <v>86545</v>
      </c>
      <c r="Y644">
        <f>cleaneddata[[#This Row],[Unit Price]]-cleaneddata[[#This Row],[Discount]]</f>
        <v>40.949999999999996</v>
      </c>
      <c r="Z644" t="str">
        <f>_xlfn.IFS(cleaneddata[[#This Row],[Region]]="Central","Chris",cleaneddata[[#This Row],[Region]]="East","Erin",cleaneddata[[#This Row],[Region]]="South","Sam",cleaneddata[[#This Row],[Region]]="West","William")</f>
        <v>Chris</v>
      </c>
    </row>
    <row r="645" spans="1:26" x14ac:dyDescent="0.25">
      <c r="A645">
        <v>573</v>
      </c>
      <c r="B645" t="s">
        <v>1382</v>
      </c>
      <c r="C645" t="s">
        <v>39</v>
      </c>
      <c r="D645">
        <v>0.08</v>
      </c>
      <c r="E645">
        <v>415.88</v>
      </c>
      <c r="F645">
        <v>11.37</v>
      </c>
      <c r="G645" t="s">
        <v>40</v>
      </c>
      <c r="H645" t="s">
        <v>96</v>
      </c>
      <c r="I645" t="s">
        <v>50</v>
      </c>
      <c r="J645" t="s">
        <v>80</v>
      </c>
      <c r="K645" t="s">
        <v>75</v>
      </c>
      <c r="L645" t="s">
        <v>1383</v>
      </c>
      <c r="M645">
        <v>0.56999999999999995</v>
      </c>
      <c r="N645" t="s">
        <v>34</v>
      </c>
      <c r="O645" t="s">
        <v>54</v>
      </c>
      <c r="P645" t="s">
        <v>105</v>
      </c>
      <c r="Q645" t="s">
        <v>1384</v>
      </c>
      <c r="R645">
        <v>61554</v>
      </c>
      <c r="S645" s="1">
        <v>42061</v>
      </c>
      <c r="T645" s="1">
        <v>42062</v>
      </c>
      <c r="U645">
        <v>-269.08440000000002</v>
      </c>
      <c r="V645">
        <v>1</v>
      </c>
      <c r="W645">
        <v>405.57</v>
      </c>
      <c r="X645">
        <v>86556</v>
      </c>
      <c r="Y645">
        <f>cleaneddata[[#This Row],[Unit Price]]-cleaneddata[[#This Row],[Discount]]</f>
        <v>415.8</v>
      </c>
      <c r="Z645" t="str">
        <f>_xlfn.IFS(cleaneddata[[#This Row],[Region]]="Central","Chris",cleaneddata[[#This Row],[Region]]="East","Erin",cleaneddata[[#This Row],[Region]]="South","Sam",cleaneddata[[#This Row],[Region]]="West","William")</f>
        <v>Chris</v>
      </c>
    </row>
    <row r="646" spans="1:26" x14ac:dyDescent="0.25">
      <c r="A646">
        <v>1665</v>
      </c>
      <c r="B646" t="s">
        <v>1385</v>
      </c>
      <c r="C646" t="s">
        <v>39</v>
      </c>
      <c r="D646">
        <v>0.1</v>
      </c>
      <c r="E646">
        <v>3.6</v>
      </c>
      <c r="F646">
        <v>2.2000000000000002</v>
      </c>
      <c r="G646" t="s">
        <v>40</v>
      </c>
      <c r="H646" t="s">
        <v>41</v>
      </c>
      <c r="I646" t="s">
        <v>50</v>
      </c>
      <c r="J646" t="s">
        <v>90</v>
      </c>
      <c r="K646" t="s">
        <v>52</v>
      </c>
      <c r="L646" t="s">
        <v>1386</v>
      </c>
      <c r="M646">
        <v>0.39</v>
      </c>
      <c r="N646" t="s">
        <v>34</v>
      </c>
      <c r="O646" t="s">
        <v>61</v>
      </c>
      <c r="P646" t="s">
        <v>92</v>
      </c>
      <c r="Q646" t="s">
        <v>1387</v>
      </c>
      <c r="R646">
        <v>92653</v>
      </c>
      <c r="S646" s="1">
        <v>42061</v>
      </c>
      <c r="T646" s="1">
        <v>42062</v>
      </c>
      <c r="U646">
        <v>-8.2799999999999994</v>
      </c>
      <c r="V646">
        <v>2</v>
      </c>
      <c r="W646">
        <v>6.97</v>
      </c>
      <c r="X646">
        <v>90678</v>
      </c>
      <c r="Y646">
        <f>cleaneddata[[#This Row],[Unit Price]]-cleaneddata[[#This Row],[Discount]]</f>
        <v>3.5</v>
      </c>
      <c r="Z646" t="str">
        <f>_xlfn.IFS(cleaneddata[[#This Row],[Region]]="Central","Chris",cleaneddata[[#This Row],[Region]]="East","Erin",cleaneddata[[#This Row],[Region]]="South","Sam",cleaneddata[[#This Row],[Region]]="West","William")</f>
        <v>William</v>
      </c>
    </row>
    <row r="647" spans="1:26" x14ac:dyDescent="0.25">
      <c r="A647">
        <v>865</v>
      </c>
      <c r="B647" t="s">
        <v>1388</v>
      </c>
      <c r="C647" t="s">
        <v>49</v>
      </c>
      <c r="D647">
        <v>0.04</v>
      </c>
      <c r="E647">
        <v>6.48</v>
      </c>
      <c r="F647">
        <v>5.16</v>
      </c>
      <c r="G647" t="s">
        <v>89</v>
      </c>
      <c r="H647" t="s">
        <v>96</v>
      </c>
      <c r="I647" t="s">
        <v>50</v>
      </c>
      <c r="J647" t="s">
        <v>90</v>
      </c>
      <c r="K647" t="s">
        <v>75</v>
      </c>
      <c r="L647" t="s">
        <v>1389</v>
      </c>
      <c r="M647">
        <v>0.37</v>
      </c>
      <c r="N647" t="s">
        <v>34</v>
      </c>
      <c r="O647" t="s">
        <v>54</v>
      </c>
      <c r="P647" t="s">
        <v>55</v>
      </c>
      <c r="Q647" t="s">
        <v>1044</v>
      </c>
      <c r="R647">
        <v>46312</v>
      </c>
      <c r="S647" s="1">
        <v>42061</v>
      </c>
      <c r="T647" s="1">
        <v>42065</v>
      </c>
      <c r="U647">
        <v>-11.1332</v>
      </c>
      <c r="V647">
        <v>12</v>
      </c>
      <c r="W647">
        <v>86.79</v>
      </c>
      <c r="X647">
        <v>90675</v>
      </c>
      <c r="Y647">
        <f>cleaneddata[[#This Row],[Unit Price]]-cleaneddata[[#This Row],[Discount]]</f>
        <v>6.44</v>
      </c>
      <c r="Z647" t="str">
        <f>_xlfn.IFS(cleaneddata[[#This Row],[Region]]="Central","Chris",cleaneddata[[#This Row],[Region]]="East","Erin",cleaneddata[[#This Row],[Region]]="South","Sam",cleaneddata[[#This Row],[Region]]="West","William")</f>
        <v>Chris</v>
      </c>
    </row>
    <row r="648" spans="1:26" x14ac:dyDescent="0.25">
      <c r="A648">
        <v>621</v>
      </c>
      <c r="B648" t="s">
        <v>1390</v>
      </c>
      <c r="C648" t="s">
        <v>118</v>
      </c>
      <c r="D648">
        <v>0.1</v>
      </c>
      <c r="E648">
        <v>6.88</v>
      </c>
      <c r="F648">
        <v>2</v>
      </c>
      <c r="G648" t="s">
        <v>40</v>
      </c>
      <c r="H648" t="s">
        <v>73</v>
      </c>
      <c r="I648" t="s">
        <v>50</v>
      </c>
      <c r="J648" t="s">
        <v>90</v>
      </c>
      <c r="K648" t="s">
        <v>52</v>
      </c>
      <c r="L648" t="s">
        <v>854</v>
      </c>
      <c r="M648">
        <v>0.39</v>
      </c>
      <c r="N648" t="s">
        <v>34</v>
      </c>
      <c r="O648" t="s">
        <v>113</v>
      </c>
      <c r="P648" t="s">
        <v>250</v>
      </c>
      <c r="Q648" t="s">
        <v>1391</v>
      </c>
      <c r="R648">
        <v>6111</v>
      </c>
      <c r="S648" s="1">
        <v>42061</v>
      </c>
      <c r="T648" s="1">
        <v>42062</v>
      </c>
      <c r="U648">
        <v>18.420000000000002</v>
      </c>
      <c r="V648">
        <v>5</v>
      </c>
      <c r="W648">
        <v>31.46</v>
      </c>
      <c r="X648">
        <v>91432</v>
      </c>
      <c r="Y648">
        <f>cleaneddata[[#This Row],[Unit Price]]-cleaneddata[[#This Row],[Discount]]</f>
        <v>6.78</v>
      </c>
      <c r="Z648" t="str">
        <f>_xlfn.IFS(cleaneddata[[#This Row],[Region]]="Central","Chris",cleaneddata[[#This Row],[Region]]="East","Erin",cleaneddata[[#This Row],[Region]]="South","Sam",cleaneddata[[#This Row],[Region]]="West","William")</f>
        <v>Erin</v>
      </c>
    </row>
    <row r="649" spans="1:26" x14ac:dyDescent="0.25">
      <c r="A649">
        <v>622</v>
      </c>
      <c r="B649" t="s">
        <v>1392</v>
      </c>
      <c r="C649" t="s">
        <v>118</v>
      </c>
      <c r="D649">
        <v>0.06</v>
      </c>
      <c r="E649">
        <v>195.99</v>
      </c>
      <c r="F649">
        <v>8.99</v>
      </c>
      <c r="G649" t="s">
        <v>40</v>
      </c>
      <c r="H649" t="s">
        <v>73</v>
      </c>
      <c r="I649" t="s">
        <v>42</v>
      </c>
      <c r="J649" t="s">
        <v>137</v>
      </c>
      <c r="K649" t="s">
        <v>75</v>
      </c>
      <c r="L649" t="s">
        <v>1345</v>
      </c>
      <c r="M649">
        <v>0.6</v>
      </c>
      <c r="N649" t="s">
        <v>34</v>
      </c>
      <c r="O649" t="s">
        <v>113</v>
      </c>
      <c r="P649" t="s">
        <v>333</v>
      </c>
      <c r="Q649" t="s">
        <v>1206</v>
      </c>
      <c r="R649">
        <v>4210</v>
      </c>
      <c r="S649" s="1">
        <v>42061</v>
      </c>
      <c r="T649" s="1">
        <v>42063</v>
      </c>
      <c r="U649">
        <v>349.47</v>
      </c>
      <c r="V649">
        <v>6</v>
      </c>
      <c r="W649">
        <v>948.97</v>
      </c>
      <c r="X649">
        <v>91432</v>
      </c>
      <c r="Y649">
        <f>cleaneddata[[#This Row],[Unit Price]]-cleaneddata[[#This Row],[Discount]]</f>
        <v>195.93</v>
      </c>
      <c r="Z649" t="str">
        <f>_xlfn.IFS(cleaneddata[[#This Row],[Region]]="Central","Chris",cleaneddata[[#This Row],[Region]]="East","Erin",cleaneddata[[#This Row],[Region]]="South","Sam",cleaneddata[[#This Row],[Region]]="West","William")</f>
        <v>Erin</v>
      </c>
    </row>
    <row r="650" spans="1:26" x14ac:dyDescent="0.25">
      <c r="A650">
        <v>3063</v>
      </c>
      <c r="B650" t="s">
        <v>1393</v>
      </c>
      <c r="C650" t="s">
        <v>118</v>
      </c>
      <c r="D650">
        <v>7.0000000000000007E-2</v>
      </c>
      <c r="E650">
        <v>8.33</v>
      </c>
      <c r="F650">
        <v>1.99</v>
      </c>
      <c r="G650" t="s">
        <v>40</v>
      </c>
      <c r="H650" t="s">
        <v>41</v>
      </c>
      <c r="I650" t="s">
        <v>42</v>
      </c>
      <c r="J650" t="s">
        <v>43</v>
      </c>
      <c r="K650" t="s">
        <v>44</v>
      </c>
      <c r="L650" t="s">
        <v>1176</v>
      </c>
      <c r="M650">
        <v>0.52</v>
      </c>
      <c r="N650" t="s">
        <v>34</v>
      </c>
      <c r="O650" t="s">
        <v>61</v>
      </c>
      <c r="P650" t="s">
        <v>68</v>
      </c>
      <c r="Q650" t="s">
        <v>1394</v>
      </c>
      <c r="R650">
        <v>98034</v>
      </c>
      <c r="S650" s="1">
        <v>42061</v>
      </c>
      <c r="T650" s="1">
        <v>42063</v>
      </c>
      <c r="U650">
        <v>11.95</v>
      </c>
      <c r="V650">
        <v>6</v>
      </c>
      <c r="W650">
        <v>50.28</v>
      </c>
      <c r="X650">
        <v>88447</v>
      </c>
      <c r="Y650">
        <f>cleaneddata[[#This Row],[Unit Price]]-cleaneddata[[#This Row],[Discount]]</f>
        <v>8.26</v>
      </c>
      <c r="Z650" t="str">
        <f>_xlfn.IFS(cleaneddata[[#This Row],[Region]]="Central","Chris",cleaneddata[[#This Row],[Region]]="East","Erin",cleaneddata[[#This Row],[Region]]="South","Sam",cleaneddata[[#This Row],[Region]]="West","William")</f>
        <v>William</v>
      </c>
    </row>
    <row r="651" spans="1:26" x14ac:dyDescent="0.25">
      <c r="A651">
        <v>3063</v>
      </c>
      <c r="B651" t="s">
        <v>1393</v>
      </c>
      <c r="C651" t="s">
        <v>118</v>
      </c>
      <c r="D651">
        <v>0.03</v>
      </c>
      <c r="E651">
        <v>499.99</v>
      </c>
      <c r="F651">
        <v>24.49</v>
      </c>
      <c r="G651" t="s">
        <v>40</v>
      </c>
      <c r="H651" t="s">
        <v>41</v>
      </c>
      <c r="I651" t="s">
        <v>42</v>
      </c>
      <c r="J651" t="s">
        <v>65</v>
      </c>
      <c r="K651" t="s">
        <v>66</v>
      </c>
      <c r="L651" t="s">
        <v>1395</v>
      </c>
      <c r="M651">
        <v>0.36</v>
      </c>
      <c r="N651" t="s">
        <v>34</v>
      </c>
      <c r="O651" t="s">
        <v>61</v>
      </c>
      <c r="P651" t="s">
        <v>68</v>
      </c>
      <c r="Q651" t="s">
        <v>1394</v>
      </c>
      <c r="R651">
        <v>98034</v>
      </c>
      <c r="S651" s="1">
        <v>42061</v>
      </c>
      <c r="T651" s="1">
        <v>42062</v>
      </c>
      <c r="U651">
        <v>1773.6105</v>
      </c>
      <c r="V651">
        <v>5</v>
      </c>
      <c r="W651">
        <v>2570.4499999999998</v>
      </c>
      <c r="X651">
        <v>88447</v>
      </c>
      <c r="Y651">
        <f>cleaneddata[[#This Row],[Unit Price]]-cleaneddata[[#This Row],[Discount]]</f>
        <v>499.96000000000004</v>
      </c>
      <c r="Z651" t="str">
        <f>_xlfn.IFS(cleaneddata[[#This Row],[Region]]="Central","Chris",cleaneddata[[#This Row],[Region]]="East","Erin",cleaneddata[[#This Row],[Region]]="South","Sam",cleaneddata[[#This Row],[Region]]="West","William")</f>
        <v>William</v>
      </c>
    </row>
    <row r="652" spans="1:26" x14ac:dyDescent="0.25">
      <c r="A652">
        <v>1916</v>
      </c>
      <c r="B652" t="s">
        <v>1396</v>
      </c>
      <c r="C652" t="s">
        <v>27</v>
      </c>
      <c r="D652">
        <v>0.03</v>
      </c>
      <c r="E652">
        <v>11.99</v>
      </c>
      <c r="F652">
        <v>5.99</v>
      </c>
      <c r="G652" t="s">
        <v>40</v>
      </c>
      <c r="H652" t="s">
        <v>73</v>
      </c>
      <c r="I652" t="s">
        <v>42</v>
      </c>
      <c r="J652" t="s">
        <v>58</v>
      </c>
      <c r="K652" t="s">
        <v>146</v>
      </c>
      <c r="L652" t="s">
        <v>1397</v>
      </c>
      <c r="M652">
        <v>0.36</v>
      </c>
      <c r="N652" t="s">
        <v>34</v>
      </c>
      <c r="O652" t="s">
        <v>35</v>
      </c>
      <c r="P652" t="s">
        <v>46</v>
      </c>
      <c r="Q652" t="s">
        <v>1398</v>
      </c>
      <c r="R652">
        <v>72209</v>
      </c>
      <c r="S652" s="1">
        <v>42062</v>
      </c>
      <c r="T652" s="1">
        <v>42063</v>
      </c>
      <c r="U652">
        <v>-216.02979999999999</v>
      </c>
      <c r="V652">
        <v>7</v>
      </c>
      <c r="W652">
        <v>83.72</v>
      </c>
      <c r="X652">
        <v>85893</v>
      </c>
      <c r="Y652">
        <f>cleaneddata[[#This Row],[Unit Price]]-cleaneddata[[#This Row],[Discount]]</f>
        <v>11.96</v>
      </c>
      <c r="Z652" t="str">
        <f>_xlfn.IFS(cleaneddata[[#This Row],[Region]]="Central","Chris",cleaneddata[[#This Row],[Region]]="East","Erin",cleaneddata[[#This Row],[Region]]="South","Sam",cleaneddata[[#This Row],[Region]]="West","William")</f>
        <v>Sam</v>
      </c>
    </row>
    <row r="653" spans="1:26" x14ac:dyDescent="0.25">
      <c r="A653">
        <v>1005</v>
      </c>
      <c r="B653" t="s">
        <v>1399</v>
      </c>
      <c r="C653" t="s">
        <v>39</v>
      </c>
      <c r="D653">
        <v>0.02</v>
      </c>
      <c r="E653">
        <v>40.99</v>
      </c>
      <c r="F653">
        <v>17.48</v>
      </c>
      <c r="G653" t="s">
        <v>40</v>
      </c>
      <c r="H653" t="s">
        <v>29</v>
      </c>
      <c r="I653" t="s">
        <v>50</v>
      </c>
      <c r="J653" t="s">
        <v>90</v>
      </c>
      <c r="K653" t="s">
        <v>75</v>
      </c>
      <c r="L653" t="s">
        <v>1400</v>
      </c>
      <c r="M653">
        <v>0.36</v>
      </c>
      <c r="N653" t="s">
        <v>34</v>
      </c>
      <c r="O653" t="s">
        <v>54</v>
      </c>
      <c r="P653" t="s">
        <v>105</v>
      </c>
      <c r="Q653" t="s">
        <v>1401</v>
      </c>
      <c r="R653">
        <v>60089</v>
      </c>
      <c r="S653" s="1">
        <v>42062</v>
      </c>
      <c r="T653" s="1">
        <v>42063</v>
      </c>
      <c r="U653">
        <v>551.09280000000001</v>
      </c>
      <c r="V653">
        <v>23</v>
      </c>
      <c r="W653">
        <v>950.43</v>
      </c>
      <c r="X653">
        <v>90044</v>
      </c>
      <c r="Y653">
        <f>cleaneddata[[#This Row],[Unit Price]]-cleaneddata[[#This Row],[Discount]]</f>
        <v>40.97</v>
      </c>
      <c r="Z653" t="str">
        <f>_xlfn.IFS(cleaneddata[[#This Row],[Region]]="Central","Chris",cleaneddata[[#This Row],[Region]]="East","Erin",cleaneddata[[#This Row],[Region]]="South","Sam",cleaneddata[[#This Row],[Region]]="West","William")</f>
        <v>Chris</v>
      </c>
    </row>
    <row r="654" spans="1:26" x14ac:dyDescent="0.25">
      <c r="A654">
        <v>1044</v>
      </c>
      <c r="B654" t="s">
        <v>1402</v>
      </c>
      <c r="C654" t="s">
        <v>39</v>
      </c>
      <c r="D654">
        <v>0</v>
      </c>
      <c r="E654">
        <v>6.68</v>
      </c>
      <c r="F654">
        <v>5.66</v>
      </c>
      <c r="G654" t="s">
        <v>40</v>
      </c>
      <c r="H654" t="s">
        <v>73</v>
      </c>
      <c r="I654" t="s">
        <v>50</v>
      </c>
      <c r="J654" t="s">
        <v>90</v>
      </c>
      <c r="K654" t="s">
        <v>75</v>
      </c>
      <c r="L654" t="s">
        <v>1052</v>
      </c>
      <c r="M654">
        <v>0.37</v>
      </c>
      <c r="N654" t="s">
        <v>34</v>
      </c>
      <c r="O654" t="s">
        <v>61</v>
      </c>
      <c r="P654" t="s">
        <v>92</v>
      </c>
      <c r="Q654" t="s">
        <v>102</v>
      </c>
      <c r="R654">
        <v>90004</v>
      </c>
      <c r="S654" s="1">
        <v>42062</v>
      </c>
      <c r="T654" s="1">
        <v>42063</v>
      </c>
      <c r="U654">
        <v>-76.94</v>
      </c>
      <c r="V654">
        <v>90</v>
      </c>
      <c r="W654">
        <v>617.4</v>
      </c>
      <c r="X654">
        <v>47813</v>
      </c>
      <c r="Y654">
        <f>cleaneddata[[#This Row],[Unit Price]]-cleaneddata[[#This Row],[Discount]]</f>
        <v>6.68</v>
      </c>
      <c r="Z654" t="str">
        <f>_xlfn.IFS(cleaneddata[[#This Row],[Region]]="Central","Chris",cleaneddata[[#This Row],[Region]]="East","Erin",cleaneddata[[#This Row],[Region]]="South","Sam",cleaneddata[[#This Row],[Region]]="West","William")</f>
        <v>William</v>
      </c>
    </row>
    <row r="655" spans="1:26" x14ac:dyDescent="0.25">
      <c r="A655">
        <v>1047</v>
      </c>
      <c r="B655" t="s">
        <v>1403</v>
      </c>
      <c r="C655" t="s">
        <v>39</v>
      </c>
      <c r="D655">
        <v>0</v>
      </c>
      <c r="E655">
        <v>6.68</v>
      </c>
      <c r="F655">
        <v>5.66</v>
      </c>
      <c r="G655" t="s">
        <v>40</v>
      </c>
      <c r="H655" t="s">
        <v>73</v>
      </c>
      <c r="I655" t="s">
        <v>50</v>
      </c>
      <c r="J655" t="s">
        <v>90</v>
      </c>
      <c r="K655" t="s">
        <v>75</v>
      </c>
      <c r="L655" t="s">
        <v>1052</v>
      </c>
      <c r="M655">
        <v>0.37</v>
      </c>
      <c r="N655" t="s">
        <v>34</v>
      </c>
      <c r="O655" t="s">
        <v>113</v>
      </c>
      <c r="P655" t="s">
        <v>405</v>
      </c>
      <c r="Q655" t="s">
        <v>790</v>
      </c>
      <c r="R655">
        <v>2109</v>
      </c>
      <c r="S655" s="1">
        <v>42062</v>
      </c>
      <c r="T655" s="1">
        <v>42063</v>
      </c>
      <c r="U655">
        <v>-40.008800000000001</v>
      </c>
      <c r="V655">
        <v>23</v>
      </c>
      <c r="W655">
        <v>157.78</v>
      </c>
      <c r="X655">
        <v>89389</v>
      </c>
      <c r="Y655">
        <f>cleaneddata[[#This Row],[Unit Price]]-cleaneddata[[#This Row],[Discount]]</f>
        <v>6.68</v>
      </c>
      <c r="Z655" t="str">
        <f>_xlfn.IFS(cleaneddata[[#This Row],[Region]]="Central","Chris",cleaneddata[[#This Row],[Region]]="East","Erin",cleaneddata[[#This Row],[Region]]="South","Sam",cleaneddata[[#This Row],[Region]]="West","William")</f>
        <v>Erin</v>
      </c>
    </row>
    <row r="656" spans="1:26" x14ac:dyDescent="0.25">
      <c r="A656">
        <v>751</v>
      </c>
      <c r="B656" t="s">
        <v>1404</v>
      </c>
      <c r="C656" t="s">
        <v>49</v>
      </c>
      <c r="D656">
        <v>0.06</v>
      </c>
      <c r="E656">
        <v>130.97999999999999</v>
      </c>
      <c r="F656">
        <v>54.74</v>
      </c>
      <c r="G656" t="s">
        <v>28</v>
      </c>
      <c r="H656" t="s">
        <v>96</v>
      </c>
      <c r="I656" t="s">
        <v>30</v>
      </c>
      <c r="J656" t="s">
        <v>119</v>
      </c>
      <c r="K656" t="s">
        <v>32</v>
      </c>
      <c r="L656" t="s">
        <v>1405</v>
      </c>
      <c r="M656">
        <v>0.69</v>
      </c>
      <c r="N656" t="s">
        <v>34</v>
      </c>
      <c r="O656" t="s">
        <v>35</v>
      </c>
      <c r="P656" t="s">
        <v>390</v>
      </c>
      <c r="Q656" t="s">
        <v>1406</v>
      </c>
      <c r="R656">
        <v>40324</v>
      </c>
      <c r="S656" s="1">
        <v>42062</v>
      </c>
      <c r="T656" s="1">
        <v>42069</v>
      </c>
      <c r="U656">
        <v>14.76</v>
      </c>
      <c r="V656">
        <v>3</v>
      </c>
      <c r="W656">
        <v>411.64</v>
      </c>
      <c r="X656">
        <v>91201</v>
      </c>
      <c r="Y656">
        <f>cleaneddata[[#This Row],[Unit Price]]-cleaneddata[[#This Row],[Discount]]</f>
        <v>130.91999999999999</v>
      </c>
      <c r="Z656" t="str">
        <f>_xlfn.IFS(cleaneddata[[#This Row],[Region]]="Central","Chris",cleaneddata[[#This Row],[Region]]="East","Erin",cleaneddata[[#This Row],[Region]]="South","Sam",cleaneddata[[#This Row],[Region]]="West","William")</f>
        <v>Sam</v>
      </c>
    </row>
    <row r="657" spans="1:26" x14ac:dyDescent="0.25">
      <c r="A657">
        <v>1754</v>
      </c>
      <c r="B657" t="s">
        <v>1407</v>
      </c>
      <c r="C657" t="s">
        <v>49</v>
      </c>
      <c r="D657">
        <v>0.04</v>
      </c>
      <c r="E657">
        <v>8.5</v>
      </c>
      <c r="F657">
        <v>1.99</v>
      </c>
      <c r="G657" t="s">
        <v>40</v>
      </c>
      <c r="H657" t="s">
        <v>41</v>
      </c>
      <c r="I657" t="s">
        <v>42</v>
      </c>
      <c r="J657" t="s">
        <v>43</v>
      </c>
      <c r="K657" t="s">
        <v>44</v>
      </c>
      <c r="L657" t="s">
        <v>1408</v>
      </c>
      <c r="M657">
        <v>0.49</v>
      </c>
      <c r="N657" t="s">
        <v>34</v>
      </c>
      <c r="O657" t="s">
        <v>61</v>
      </c>
      <c r="P657" t="s">
        <v>92</v>
      </c>
      <c r="Q657" t="s">
        <v>1409</v>
      </c>
      <c r="R657">
        <v>90503</v>
      </c>
      <c r="S657" s="1">
        <v>42062</v>
      </c>
      <c r="T657" s="1">
        <v>42063</v>
      </c>
      <c r="U657">
        <v>43.275199999999998</v>
      </c>
      <c r="V657">
        <v>14</v>
      </c>
      <c r="W657">
        <v>118.57</v>
      </c>
      <c r="X657">
        <v>90178</v>
      </c>
      <c r="Y657">
        <f>cleaneddata[[#This Row],[Unit Price]]-cleaneddata[[#This Row],[Discount]]</f>
        <v>8.4600000000000009</v>
      </c>
      <c r="Z657" t="str">
        <f>_xlfn.IFS(cleaneddata[[#This Row],[Region]]="Central","Chris",cleaneddata[[#This Row],[Region]]="East","Erin",cleaneddata[[#This Row],[Region]]="South","Sam",cleaneddata[[#This Row],[Region]]="West","William")</f>
        <v>William</v>
      </c>
    </row>
    <row r="658" spans="1:26" x14ac:dyDescent="0.25">
      <c r="A658">
        <v>1754</v>
      </c>
      <c r="B658" t="s">
        <v>1407</v>
      </c>
      <c r="C658" t="s">
        <v>49</v>
      </c>
      <c r="D658">
        <v>0.1</v>
      </c>
      <c r="E658">
        <v>15.99</v>
      </c>
      <c r="F658">
        <v>9.4</v>
      </c>
      <c r="G658" t="s">
        <v>40</v>
      </c>
      <c r="H658" t="s">
        <v>41</v>
      </c>
      <c r="I658" t="s">
        <v>42</v>
      </c>
      <c r="J658" t="s">
        <v>58</v>
      </c>
      <c r="K658" t="s">
        <v>75</v>
      </c>
      <c r="L658" t="s">
        <v>630</v>
      </c>
      <c r="M658">
        <v>0.49</v>
      </c>
      <c r="N658" t="s">
        <v>34</v>
      </c>
      <c r="O658" t="s">
        <v>61</v>
      </c>
      <c r="P658" t="s">
        <v>92</v>
      </c>
      <c r="Q658" t="s">
        <v>1409</v>
      </c>
      <c r="R658">
        <v>90503</v>
      </c>
      <c r="S658" s="1">
        <v>42062</v>
      </c>
      <c r="T658" s="1">
        <v>42062</v>
      </c>
      <c r="U658">
        <v>-36.214619999999996</v>
      </c>
      <c r="V658">
        <v>5</v>
      </c>
      <c r="W658">
        <v>79.47</v>
      </c>
      <c r="X658">
        <v>90178</v>
      </c>
      <c r="Y658">
        <f>cleaneddata[[#This Row],[Unit Price]]-cleaneddata[[#This Row],[Discount]]</f>
        <v>15.89</v>
      </c>
      <c r="Z658" t="str">
        <f>_xlfn.IFS(cleaneddata[[#This Row],[Region]]="Central","Chris",cleaneddata[[#This Row],[Region]]="East","Erin",cleaneddata[[#This Row],[Region]]="South","Sam",cleaneddata[[#This Row],[Region]]="West","William")</f>
        <v>William</v>
      </c>
    </row>
    <row r="659" spans="1:26" x14ac:dyDescent="0.25">
      <c r="A659">
        <v>1754</v>
      </c>
      <c r="B659" t="s">
        <v>1407</v>
      </c>
      <c r="C659" t="s">
        <v>49</v>
      </c>
      <c r="D659">
        <v>0.09</v>
      </c>
      <c r="E659">
        <v>95.99</v>
      </c>
      <c r="F659">
        <v>8.99</v>
      </c>
      <c r="G659" t="s">
        <v>40</v>
      </c>
      <c r="H659" t="s">
        <v>41</v>
      </c>
      <c r="I659" t="s">
        <v>42</v>
      </c>
      <c r="J659" t="s">
        <v>137</v>
      </c>
      <c r="K659" t="s">
        <v>75</v>
      </c>
      <c r="L659" t="s">
        <v>1410</v>
      </c>
      <c r="M659">
        <v>0.56999999999999995</v>
      </c>
      <c r="N659" t="s">
        <v>34</v>
      </c>
      <c r="O659" t="s">
        <v>61</v>
      </c>
      <c r="P659" t="s">
        <v>92</v>
      </c>
      <c r="Q659" t="s">
        <v>1409</v>
      </c>
      <c r="R659">
        <v>90503</v>
      </c>
      <c r="S659" s="1">
        <v>42062</v>
      </c>
      <c r="T659" s="1">
        <v>42066</v>
      </c>
      <c r="U659">
        <v>7.0329600000000001</v>
      </c>
      <c r="V659">
        <v>8</v>
      </c>
      <c r="W659">
        <v>627.28</v>
      </c>
      <c r="X659">
        <v>90178</v>
      </c>
      <c r="Y659">
        <f>cleaneddata[[#This Row],[Unit Price]]-cleaneddata[[#This Row],[Discount]]</f>
        <v>95.899999999999991</v>
      </c>
      <c r="Z659" t="str">
        <f>_xlfn.IFS(cleaneddata[[#This Row],[Region]]="Central","Chris",cleaneddata[[#This Row],[Region]]="East","Erin",cleaneddata[[#This Row],[Region]]="South","Sam",cleaneddata[[#This Row],[Region]]="West","William")</f>
        <v>William</v>
      </c>
    </row>
    <row r="660" spans="1:26" x14ac:dyDescent="0.25">
      <c r="A660">
        <v>2466</v>
      </c>
      <c r="B660" t="s">
        <v>1411</v>
      </c>
      <c r="C660" t="s">
        <v>118</v>
      </c>
      <c r="D660">
        <v>0.04</v>
      </c>
      <c r="E660">
        <v>2.08</v>
      </c>
      <c r="F660">
        <v>1.49</v>
      </c>
      <c r="G660" t="s">
        <v>40</v>
      </c>
      <c r="H660" t="s">
        <v>96</v>
      </c>
      <c r="I660" t="s">
        <v>50</v>
      </c>
      <c r="J660" t="s">
        <v>74</v>
      </c>
      <c r="K660" t="s">
        <v>75</v>
      </c>
      <c r="L660" t="s">
        <v>1412</v>
      </c>
      <c r="M660">
        <v>0.36</v>
      </c>
      <c r="N660" t="s">
        <v>34</v>
      </c>
      <c r="O660" t="s">
        <v>54</v>
      </c>
      <c r="P660" t="s">
        <v>291</v>
      </c>
      <c r="Q660" t="s">
        <v>1413</v>
      </c>
      <c r="R660">
        <v>49783</v>
      </c>
      <c r="S660" s="1">
        <v>42062</v>
      </c>
      <c r="T660" s="1">
        <v>42063</v>
      </c>
      <c r="U660">
        <v>-3.71956</v>
      </c>
      <c r="V660">
        <v>7</v>
      </c>
      <c r="W660">
        <v>14.77</v>
      </c>
      <c r="X660">
        <v>88136</v>
      </c>
      <c r="Y660">
        <f>cleaneddata[[#This Row],[Unit Price]]-cleaneddata[[#This Row],[Discount]]</f>
        <v>2.04</v>
      </c>
      <c r="Z660" t="str">
        <f>_xlfn.IFS(cleaneddata[[#This Row],[Region]]="Central","Chris",cleaneddata[[#This Row],[Region]]="East","Erin",cleaneddata[[#This Row],[Region]]="South","Sam",cleaneddata[[#This Row],[Region]]="West","William")</f>
        <v>Chris</v>
      </c>
    </row>
    <row r="661" spans="1:26" x14ac:dyDescent="0.25">
      <c r="A661">
        <v>2466</v>
      </c>
      <c r="B661" t="s">
        <v>1411</v>
      </c>
      <c r="C661" t="s">
        <v>118</v>
      </c>
      <c r="D661">
        <v>0.02</v>
      </c>
      <c r="E661">
        <v>53.98</v>
      </c>
      <c r="F661">
        <v>5.5</v>
      </c>
      <c r="G661" t="s">
        <v>89</v>
      </c>
      <c r="H661" t="s">
        <v>96</v>
      </c>
      <c r="I661" t="s">
        <v>42</v>
      </c>
      <c r="J661" t="s">
        <v>43</v>
      </c>
      <c r="K661" t="s">
        <v>75</v>
      </c>
      <c r="L661" t="s">
        <v>1414</v>
      </c>
      <c r="M661">
        <v>0.62</v>
      </c>
      <c r="N661" t="s">
        <v>34</v>
      </c>
      <c r="O661" t="s">
        <v>54</v>
      </c>
      <c r="P661" t="s">
        <v>291</v>
      </c>
      <c r="Q661" t="s">
        <v>1413</v>
      </c>
      <c r="R661">
        <v>49783</v>
      </c>
      <c r="S661" s="1">
        <v>42062</v>
      </c>
      <c r="T661" s="1">
        <v>42063</v>
      </c>
      <c r="U661">
        <v>101.97199999999999</v>
      </c>
      <c r="V661">
        <v>8</v>
      </c>
      <c r="W661">
        <v>438.33</v>
      </c>
      <c r="X661">
        <v>88136</v>
      </c>
      <c r="Y661">
        <f>cleaneddata[[#This Row],[Unit Price]]-cleaneddata[[#This Row],[Discount]]</f>
        <v>53.959999999999994</v>
      </c>
      <c r="Z661" t="str">
        <f>_xlfn.IFS(cleaneddata[[#This Row],[Region]]="Central","Chris",cleaneddata[[#This Row],[Region]]="East","Erin",cleaneddata[[#This Row],[Region]]="South","Sam",cleaneddata[[#This Row],[Region]]="West","William")</f>
        <v>Chris</v>
      </c>
    </row>
    <row r="662" spans="1:26" x14ac:dyDescent="0.25">
      <c r="A662">
        <v>2466</v>
      </c>
      <c r="B662" t="s">
        <v>1411</v>
      </c>
      <c r="C662" t="s">
        <v>118</v>
      </c>
      <c r="D662">
        <v>0.05</v>
      </c>
      <c r="E662">
        <v>4.9800000000000004</v>
      </c>
      <c r="F662">
        <v>5.0199999999999996</v>
      </c>
      <c r="G662" t="s">
        <v>40</v>
      </c>
      <c r="H662" t="s">
        <v>96</v>
      </c>
      <c r="I662" t="s">
        <v>50</v>
      </c>
      <c r="J662" t="s">
        <v>90</v>
      </c>
      <c r="K662" t="s">
        <v>75</v>
      </c>
      <c r="L662" t="s">
        <v>1415</v>
      </c>
      <c r="M662">
        <v>0.38</v>
      </c>
      <c r="N662" t="s">
        <v>34</v>
      </c>
      <c r="O662" t="s">
        <v>54</v>
      </c>
      <c r="P662" t="s">
        <v>291</v>
      </c>
      <c r="Q662" t="s">
        <v>1413</v>
      </c>
      <c r="R662">
        <v>49783</v>
      </c>
      <c r="S662" s="1">
        <v>42062</v>
      </c>
      <c r="T662" s="1">
        <v>42062</v>
      </c>
      <c r="U662">
        <v>-16.634799999999998</v>
      </c>
      <c r="V662">
        <v>7</v>
      </c>
      <c r="W662">
        <v>38.11</v>
      </c>
      <c r="X662">
        <v>88136</v>
      </c>
      <c r="Y662">
        <f>cleaneddata[[#This Row],[Unit Price]]-cleaneddata[[#This Row],[Discount]]</f>
        <v>4.9300000000000006</v>
      </c>
      <c r="Z662" t="str">
        <f>_xlfn.IFS(cleaneddata[[#This Row],[Region]]="Central","Chris",cleaneddata[[#This Row],[Region]]="East","Erin",cleaneddata[[#This Row],[Region]]="South","Sam",cleaneddata[[#This Row],[Region]]="West","William")</f>
        <v>Chris</v>
      </c>
    </row>
    <row r="663" spans="1:26" x14ac:dyDescent="0.25">
      <c r="A663">
        <v>972</v>
      </c>
      <c r="B663" t="s">
        <v>1416</v>
      </c>
      <c r="C663" t="s">
        <v>49</v>
      </c>
      <c r="D663">
        <v>0.03</v>
      </c>
      <c r="E663">
        <v>284.98</v>
      </c>
      <c r="F663">
        <v>69.55</v>
      </c>
      <c r="G663" t="s">
        <v>28</v>
      </c>
      <c r="H663" t="s">
        <v>96</v>
      </c>
      <c r="I663" t="s">
        <v>30</v>
      </c>
      <c r="J663" t="s">
        <v>111</v>
      </c>
      <c r="K663" t="s">
        <v>59</v>
      </c>
      <c r="L663" t="s">
        <v>1417</v>
      </c>
      <c r="M663">
        <v>0.6</v>
      </c>
      <c r="N663" t="s">
        <v>34</v>
      </c>
      <c r="O663" t="s">
        <v>61</v>
      </c>
      <c r="P663" t="s">
        <v>92</v>
      </c>
      <c r="Q663" t="s">
        <v>1418</v>
      </c>
      <c r="R663">
        <v>92503</v>
      </c>
      <c r="S663" s="1">
        <v>42063</v>
      </c>
      <c r="T663" s="1">
        <v>42068</v>
      </c>
      <c r="U663">
        <v>-116.584</v>
      </c>
      <c r="V663">
        <v>2</v>
      </c>
      <c r="W663">
        <v>619.38</v>
      </c>
      <c r="X663">
        <v>87259</v>
      </c>
      <c r="Y663">
        <f>cleaneddata[[#This Row],[Unit Price]]-cleaneddata[[#This Row],[Discount]]</f>
        <v>284.95000000000005</v>
      </c>
      <c r="Z663" t="str">
        <f>_xlfn.IFS(cleaneddata[[#This Row],[Region]]="Central","Chris",cleaneddata[[#This Row],[Region]]="East","Erin",cleaneddata[[#This Row],[Region]]="South","Sam",cleaneddata[[#This Row],[Region]]="West","William")</f>
        <v>William</v>
      </c>
    </row>
    <row r="664" spans="1:26" x14ac:dyDescent="0.25">
      <c r="A664">
        <v>972</v>
      </c>
      <c r="B664" t="s">
        <v>1416</v>
      </c>
      <c r="C664" t="s">
        <v>49</v>
      </c>
      <c r="D664">
        <v>0</v>
      </c>
      <c r="E664">
        <v>12.99</v>
      </c>
      <c r="F664">
        <v>14.37</v>
      </c>
      <c r="G664" t="s">
        <v>40</v>
      </c>
      <c r="H664" t="s">
        <v>96</v>
      </c>
      <c r="I664" t="s">
        <v>30</v>
      </c>
      <c r="J664" t="s">
        <v>128</v>
      </c>
      <c r="K664" t="s">
        <v>66</v>
      </c>
      <c r="L664" t="s">
        <v>408</v>
      </c>
      <c r="M664">
        <v>0.73</v>
      </c>
      <c r="N664" t="s">
        <v>34</v>
      </c>
      <c r="O664" t="s">
        <v>61</v>
      </c>
      <c r="P664" t="s">
        <v>92</v>
      </c>
      <c r="Q664" t="s">
        <v>1418</v>
      </c>
      <c r="R664">
        <v>92503</v>
      </c>
      <c r="S664" s="1">
        <v>42063</v>
      </c>
      <c r="T664" s="1">
        <v>42063</v>
      </c>
      <c r="U664">
        <v>12.896100000000001</v>
      </c>
      <c r="V664">
        <v>1</v>
      </c>
      <c r="W664">
        <v>18.690000000000001</v>
      </c>
      <c r="X664">
        <v>87259</v>
      </c>
      <c r="Y664">
        <f>cleaneddata[[#This Row],[Unit Price]]-cleaneddata[[#This Row],[Discount]]</f>
        <v>12.99</v>
      </c>
      <c r="Z664" t="str">
        <f>_xlfn.IFS(cleaneddata[[#This Row],[Region]]="Central","Chris",cleaneddata[[#This Row],[Region]]="East","Erin",cleaneddata[[#This Row],[Region]]="South","Sam",cleaneddata[[#This Row],[Region]]="West","William")</f>
        <v>William</v>
      </c>
    </row>
    <row r="665" spans="1:26" x14ac:dyDescent="0.25">
      <c r="A665">
        <v>2220</v>
      </c>
      <c r="B665" t="s">
        <v>1419</v>
      </c>
      <c r="C665" t="s">
        <v>49</v>
      </c>
      <c r="D665">
        <v>0.09</v>
      </c>
      <c r="E665">
        <v>14.2</v>
      </c>
      <c r="F665">
        <v>5.3</v>
      </c>
      <c r="G665" t="s">
        <v>40</v>
      </c>
      <c r="H665" t="s">
        <v>41</v>
      </c>
      <c r="I665" t="s">
        <v>30</v>
      </c>
      <c r="J665" t="s">
        <v>128</v>
      </c>
      <c r="K665" t="s">
        <v>52</v>
      </c>
      <c r="L665" t="s">
        <v>290</v>
      </c>
      <c r="M665">
        <v>0.46</v>
      </c>
      <c r="N665" t="s">
        <v>34</v>
      </c>
      <c r="O665" t="s">
        <v>35</v>
      </c>
      <c r="P665" t="s">
        <v>125</v>
      </c>
      <c r="Q665" t="s">
        <v>1420</v>
      </c>
      <c r="R665">
        <v>34787</v>
      </c>
      <c r="S665" s="1">
        <v>42063</v>
      </c>
      <c r="T665" s="1">
        <v>42064</v>
      </c>
      <c r="U665">
        <v>-324.73</v>
      </c>
      <c r="V665">
        <v>4</v>
      </c>
      <c r="W665">
        <v>55.08</v>
      </c>
      <c r="X665">
        <v>91036</v>
      </c>
      <c r="Y665">
        <f>cleaneddata[[#This Row],[Unit Price]]-cleaneddata[[#This Row],[Discount]]</f>
        <v>14.11</v>
      </c>
      <c r="Z665" t="str">
        <f>_xlfn.IFS(cleaneddata[[#This Row],[Region]]="Central","Chris",cleaneddata[[#This Row],[Region]]="East","Erin",cleaneddata[[#This Row],[Region]]="South","Sam",cleaneddata[[#This Row],[Region]]="West","William")</f>
        <v>Sam</v>
      </c>
    </row>
    <row r="666" spans="1:26" x14ac:dyDescent="0.25">
      <c r="A666">
        <v>3075</v>
      </c>
      <c r="B666" t="s">
        <v>1421</v>
      </c>
      <c r="C666" t="s">
        <v>49</v>
      </c>
      <c r="D666">
        <v>0.06</v>
      </c>
      <c r="E666">
        <v>19.23</v>
      </c>
      <c r="F666">
        <v>6.15</v>
      </c>
      <c r="G666" t="s">
        <v>40</v>
      </c>
      <c r="H666" t="s">
        <v>96</v>
      </c>
      <c r="I666" t="s">
        <v>30</v>
      </c>
      <c r="J666" t="s">
        <v>128</v>
      </c>
      <c r="K666" t="s">
        <v>44</v>
      </c>
      <c r="L666" t="s">
        <v>1279</v>
      </c>
      <c r="M666">
        <v>0.44</v>
      </c>
      <c r="N666" t="s">
        <v>34</v>
      </c>
      <c r="O666" t="s">
        <v>61</v>
      </c>
      <c r="P666" t="s">
        <v>92</v>
      </c>
      <c r="Q666" t="s">
        <v>102</v>
      </c>
      <c r="R666">
        <v>90061</v>
      </c>
      <c r="S666" s="1">
        <v>42063</v>
      </c>
      <c r="T666" s="1">
        <v>42063</v>
      </c>
      <c r="U666">
        <v>-25.38</v>
      </c>
      <c r="V666">
        <v>4</v>
      </c>
      <c r="W666">
        <v>84.6</v>
      </c>
      <c r="X666">
        <v>14756</v>
      </c>
      <c r="Y666">
        <f>cleaneddata[[#This Row],[Unit Price]]-cleaneddata[[#This Row],[Discount]]</f>
        <v>19.170000000000002</v>
      </c>
      <c r="Z666" t="str">
        <f>_xlfn.IFS(cleaneddata[[#This Row],[Region]]="Central","Chris",cleaneddata[[#This Row],[Region]]="East","Erin",cleaneddata[[#This Row],[Region]]="South","Sam",cleaneddata[[#This Row],[Region]]="West","William")</f>
        <v>William</v>
      </c>
    </row>
    <row r="667" spans="1:26" x14ac:dyDescent="0.25">
      <c r="A667">
        <v>3098</v>
      </c>
      <c r="B667" t="s">
        <v>1422</v>
      </c>
      <c r="C667" t="s">
        <v>49</v>
      </c>
      <c r="D667">
        <v>0.06</v>
      </c>
      <c r="E667">
        <v>2.89</v>
      </c>
      <c r="F667">
        <v>0.5</v>
      </c>
      <c r="G667" t="s">
        <v>40</v>
      </c>
      <c r="H667" t="s">
        <v>41</v>
      </c>
      <c r="I667" t="s">
        <v>50</v>
      </c>
      <c r="J667" t="s">
        <v>154</v>
      </c>
      <c r="K667" t="s">
        <v>75</v>
      </c>
      <c r="L667" t="s">
        <v>731</v>
      </c>
      <c r="M667">
        <v>0.38</v>
      </c>
      <c r="N667" t="s">
        <v>34</v>
      </c>
      <c r="O667" t="s">
        <v>113</v>
      </c>
      <c r="P667" t="s">
        <v>114</v>
      </c>
      <c r="Q667" t="s">
        <v>1423</v>
      </c>
      <c r="R667">
        <v>11967</v>
      </c>
      <c r="S667" s="1">
        <v>42063</v>
      </c>
      <c r="T667" s="1">
        <v>42063</v>
      </c>
      <c r="U667">
        <v>9.6117000000000008</v>
      </c>
      <c r="V667">
        <v>5</v>
      </c>
      <c r="W667">
        <v>13.93</v>
      </c>
      <c r="X667">
        <v>89316</v>
      </c>
      <c r="Y667">
        <f>cleaneddata[[#This Row],[Unit Price]]-cleaneddata[[#This Row],[Discount]]</f>
        <v>2.83</v>
      </c>
      <c r="Z667" t="str">
        <f>_xlfn.IFS(cleaneddata[[#This Row],[Region]]="Central","Chris",cleaneddata[[#This Row],[Region]]="East","Erin",cleaneddata[[#This Row],[Region]]="South","Sam",cleaneddata[[#This Row],[Region]]="West","William")</f>
        <v>Erin</v>
      </c>
    </row>
    <row r="668" spans="1:26" x14ac:dyDescent="0.25">
      <c r="A668">
        <v>3355</v>
      </c>
      <c r="B668" t="s">
        <v>1424</v>
      </c>
      <c r="C668" t="s">
        <v>49</v>
      </c>
      <c r="D668">
        <v>0.1</v>
      </c>
      <c r="E668">
        <v>120.98</v>
      </c>
      <c r="F668">
        <v>9.07</v>
      </c>
      <c r="G668" t="s">
        <v>40</v>
      </c>
      <c r="H668" t="s">
        <v>96</v>
      </c>
      <c r="I668" t="s">
        <v>50</v>
      </c>
      <c r="J668" t="s">
        <v>74</v>
      </c>
      <c r="K668" t="s">
        <v>75</v>
      </c>
      <c r="L668" t="s">
        <v>1425</v>
      </c>
      <c r="M668">
        <v>0.35</v>
      </c>
      <c r="N668" t="s">
        <v>34</v>
      </c>
      <c r="O668" t="s">
        <v>61</v>
      </c>
      <c r="P668" t="s">
        <v>92</v>
      </c>
      <c r="Q668" t="s">
        <v>1426</v>
      </c>
      <c r="R668">
        <v>93010</v>
      </c>
      <c r="S668" s="1">
        <v>42063</v>
      </c>
      <c r="T668" s="1">
        <v>42072</v>
      </c>
      <c r="U668">
        <v>379.3965</v>
      </c>
      <c r="V668">
        <v>5</v>
      </c>
      <c r="W668">
        <v>549.85</v>
      </c>
      <c r="X668">
        <v>88587</v>
      </c>
      <c r="Y668">
        <f>cleaneddata[[#This Row],[Unit Price]]-cleaneddata[[#This Row],[Discount]]</f>
        <v>120.88000000000001</v>
      </c>
      <c r="Z668" t="str">
        <f>_xlfn.IFS(cleaneddata[[#This Row],[Region]]="Central","Chris",cleaneddata[[#This Row],[Region]]="East","Erin",cleaneddata[[#This Row],[Region]]="South","Sam",cleaneddata[[#This Row],[Region]]="West","William")</f>
        <v>William</v>
      </c>
    </row>
    <row r="669" spans="1:26" x14ac:dyDescent="0.25">
      <c r="A669">
        <v>3355</v>
      </c>
      <c r="B669" t="s">
        <v>1424</v>
      </c>
      <c r="C669" t="s">
        <v>49</v>
      </c>
      <c r="D669">
        <v>0.08</v>
      </c>
      <c r="E669">
        <v>8.32</v>
      </c>
      <c r="F669">
        <v>2.38</v>
      </c>
      <c r="G669" t="s">
        <v>89</v>
      </c>
      <c r="H669" t="s">
        <v>96</v>
      </c>
      <c r="I669" t="s">
        <v>42</v>
      </c>
      <c r="J669" t="s">
        <v>43</v>
      </c>
      <c r="K669" t="s">
        <v>44</v>
      </c>
      <c r="L669" t="s">
        <v>1427</v>
      </c>
      <c r="M669">
        <v>0.74</v>
      </c>
      <c r="N669" t="s">
        <v>34</v>
      </c>
      <c r="O669" t="s">
        <v>61</v>
      </c>
      <c r="P669" t="s">
        <v>92</v>
      </c>
      <c r="Q669" t="s">
        <v>1426</v>
      </c>
      <c r="R669">
        <v>93010</v>
      </c>
      <c r="S669" s="1">
        <v>42063</v>
      </c>
      <c r="T669" s="1">
        <v>42067</v>
      </c>
      <c r="U669">
        <v>-41.83</v>
      </c>
      <c r="V669">
        <v>6</v>
      </c>
      <c r="W669">
        <v>48.99</v>
      </c>
      <c r="X669">
        <v>88587</v>
      </c>
      <c r="Y669">
        <f>cleaneddata[[#This Row],[Unit Price]]-cleaneddata[[#This Row],[Discount]]</f>
        <v>8.24</v>
      </c>
      <c r="Z669" t="str">
        <f>_xlfn.IFS(cleaneddata[[#This Row],[Region]]="Central","Chris",cleaneddata[[#This Row],[Region]]="East","Erin",cleaneddata[[#This Row],[Region]]="South","Sam",cleaneddata[[#This Row],[Region]]="West","William")</f>
        <v>William</v>
      </c>
    </row>
    <row r="670" spans="1:26" x14ac:dyDescent="0.25">
      <c r="A670">
        <v>3355</v>
      </c>
      <c r="B670" t="s">
        <v>1424</v>
      </c>
      <c r="C670" t="s">
        <v>49</v>
      </c>
      <c r="D670">
        <v>0.1</v>
      </c>
      <c r="E670">
        <v>125.99</v>
      </c>
      <c r="F670">
        <v>4.2</v>
      </c>
      <c r="G670" t="s">
        <v>40</v>
      </c>
      <c r="H670" t="s">
        <v>96</v>
      </c>
      <c r="I670" t="s">
        <v>42</v>
      </c>
      <c r="J670" t="s">
        <v>137</v>
      </c>
      <c r="K670" t="s">
        <v>75</v>
      </c>
      <c r="L670" t="s">
        <v>1428</v>
      </c>
      <c r="M670">
        <v>0.59</v>
      </c>
      <c r="N670" t="s">
        <v>34</v>
      </c>
      <c r="O670" t="s">
        <v>61</v>
      </c>
      <c r="P670" t="s">
        <v>92</v>
      </c>
      <c r="Q670" t="s">
        <v>1426</v>
      </c>
      <c r="R670">
        <v>93010</v>
      </c>
      <c r="S670" s="1">
        <v>42063</v>
      </c>
      <c r="T670" s="1">
        <v>42063</v>
      </c>
      <c r="U670">
        <v>372.40199999999999</v>
      </c>
      <c r="V670">
        <v>7</v>
      </c>
      <c r="W670">
        <v>681.42</v>
      </c>
      <c r="X670">
        <v>88587</v>
      </c>
      <c r="Y670">
        <f>cleaneddata[[#This Row],[Unit Price]]-cleaneddata[[#This Row],[Discount]]</f>
        <v>125.89</v>
      </c>
      <c r="Z670" t="str">
        <f>_xlfn.IFS(cleaneddata[[#This Row],[Region]]="Central","Chris",cleaneddata[[#This Row],[Region]]="East","Erin",cleaneddata[[#This Row],[Region]]="South","Sam",cleaneddata[[#This Row],[Region]]="West","William")</f>
        <v>William</v>
      </c>
    </row>
    <row r="671" spans="1:26" x14ac:dyDescent="0.25">
      <c r="A671">
        <v>2587</v>
      </c>
      <c r="B671" t="s">
        <v>1429</v>
      </c>
      <c r="C671" t="s">
        <v>118</v>
      </c>
      <c r="D671">
        <v>0.01</v>
      </c>
      <c r="E671">
        <v>6.48</v>
      </c>
      <c r="F671">
        <v>6.57</v>
      </c>
      <c r="G671" t="s">
        <v>89</v>
      </c>
      <c r="H671" t="s">
        <v>73</v>
      </c>
      <c r="I671" t="s">
        <v>50</v>
      </c>
      <c r="J671" t="s">
        <v>90</v>
      </c>
      <c r="K671" t="s">
        <v>75</v>
      </c>
      <c r="L671" t="s">
        <v>1430</v>
      </c>
      <c r="M671">
        <v>0.37</v>
      </c>
      <c r="N671" t="s">
        <v>34</v>
      </c>
      <c r="O671" t="s">
        <v>54</v>
      </c>
      <c r="P671" t="s">
        <v>359</v>
      </c>
      <c r="Q671" t="s">
        <v>1431</v>
      </c>
      <c r="R671">
        <v>54220</v>
      </c>
      <c r="S671" s="1">
        <v>42063</v>
      </c>
      <c r="T671" s="1">
        <v>42063</v>
      </c>
      <c r="U671">
        <v>-46.5244</v>
      </c>
      <c r="V671">
        <v>18</v>
      </c>
      <c r="W671">
        <v>127.83</v>
      </c>
      <c r="X671">
        <v>91166</v>
      </c>
      <c r="Y671">
        <f>cleaneddata[[#This Row],[Unit Price]]-cleaneddata[[#This Row],[Discount]]</f>
        <v>6.4700000000000006</v>
      </c>
      <c r="Z671" t="str">
        <f>_xlfn.IFS(cleaneddata[[#This Row],[Region]]="Central","Chris",cleaneddata[[#This Row],[Region]]="East","Erin",cleaneddata[[#This Row],[Region]]="South","Sam",cleaneddata[[#This Row],[Region]]="West","William")</f>
        <v>Chris</v>
      </c>
    </row>
    <row r="672" spans="1:26" x14ac:dyDescent="0.25">
      <c r="A672">
        <v>2861</v>
      </c>
      <c r="B672" t="s">
        <v>1432</v>
      </c>
      <c r="C672" t="s">
        <v>118</v>
      </c>
      <c r="D672">
        <v>0.05</v>
      </c>
      <c r="E672">
        <v>20.99</v>
      </c>
      <c r="F672">
        <v>4.8099999999999996</v>
      </c>
      <c r="G672" t="s">
        <v>40</v>
      </c>
      <c r="H672" t="s">
        <v>96</v>
      </c>
      <c r="I672" t="s">
        <v>42</v>
      </c>
      <c r="J672" t="s">
        <v>137</v>
      </c>
      <c r="K672" t="s">
        <v>146</v>
      </c>
      <c r="L672" t="s">
        <v>1433</v>
      </c>
      <c r="M672">
        <v>0.57999999999999996</v>
      </c>
      <c r="N672" t="s">
        <v>34</v>
      </c>
      <c r="O672" t="s">
        <v>54</v>
      </c>
      <c r="P672" t="s">
        <v>539</v>
      </c>
      <c r="Q672" t="s">
        <v>1212</v>
      </c>
      <c r="R672">
        <v>67601</v>
      </c>
      <c r="S672" s="1">
        <v>42063</v>
      </c>
      <c r="T672" s="1">
        <v>42063</v>
      </c>
      <c r="U672">
        <v>4.9017600000000003</v>
      </c>
      <c r="V672">
        <v>11</v>
      </c>
      <c r="W672">
        <v>199.43</v>
      </c>
      <c r="X672">
        <v>88280</v>
      </c>
      <c r="Y672">
        <f>cleaneddata[[#This Row],[Unit Price]]-cleaneddata[[#This Row],[Discount]]</f>
        <v>20.939999999999998</v>
      </c>
      <c r="Z672" t="str">
        <f>_xlfn.IFS(cleaneddata[[#This Row],[Region]]="Central","Chris",cleaneddata[[#This Row],[Region]]="East","Erin",cleaneddata[[#This Row],[Region]]="South","Sam",cleaneddata[[#This Row],[Region]]="West","William")</f>
        <v>Chris</v>
      </c>
    </row>
    <row r="673" spans="1:26" x14ac:dyDescent="0.25">
      <c r="A673">
        <v>2923</v>
      </c>
      <c r="B673" t="s">
        <v>1434</v>
      </c>
      <c r="C673" t="s">
        <v>118</v>
      </c>
      <c r="D673">
        <v>0</v>
      </c>
      <c r="E673">
        <v>6.37</v>
      </c>
      <c r="F673">
        <v>5.19</v>
      </c>
      <c r="G673" t="s">
        <v>40</v>
      </c>
      <c r="H673" t="s">
        <v>41</v>
      </c>
      <c r="I673" t="s">
        <v>50</v>
      </c>
      <c r="J673" t="s">
        <v>74</v>
      </c>
      <c r="K673" t="s">
        <v>75</v>
      </c>
      <c r="L673" t="s">
        <v>909</v>
      </c>
      <c r="M673">
        <v>0.38</v>
      </c>
      <c r="N673" t="s">
        <v>34</v>
      </c>
      <c r="O673" t="s">
        <v>113</v>
      </c>
      <c r="P673" t="s">
        <v>420</v>
      </c>
      <c r="Q673" t="s">
        <v>1435</v>
      </c>
      <c r="R673">
        <v>21740</v>
      </c>
      <c r="S673" s="1">
        <v>42063</v>
      </c>
      <c r="T673" s="1">
        <v>42065</v>
      </c>
      <c r="U673">
        <v>-27.1492</v>
      </c>
      <c r="V673">
        <v>15</v>
      </c>
      <c r="W673">
        <v>99.75</v>
      </c>
      <c r="X673">
        <v>86592</v>
      </c>
      <c r="Y673">
        <f>cleaneddata[[#This Row],[Unit Price]]-cleaneddata[[#This Row],[Discount]]</f>
        <v>6.37</v>
      </c>
      <c r="Z673" t="str">
        <f>_xlfn.IFS(cleaneddata[[#This Row],[Region]]="Central","Chris",cleaneddata[[#This Row],[Region]]="East","Erin",cleaneddata[[#This Row],[Region]]="South","Sam",cleaneddata[[#This Row],[Region]]="West","William")</f>
        <v>Erin</v>
      </c>
    </row>
    <row r="674" spans="1:26" x14ac:dyDescent="0.25">
      <c r="A674">
        <v>3151</v>
      </c>
      <c r="B674" t="s">
        <v>955</v>
      </c>
      <c r="C674" t="s">
        <v>118</v>
      </c>
      <c r="D674">
        <v>0.04</v>
      </c>
      <c r="E674">
        <v>17.239999999999998</v>
      </c>
      <c r="F674">
        <v>3.26</v>
      </c>
      <c r="G674" t="s">
        <v>40</v>
      </c>
      <c r="H674" t="s">
        <v>73</v>
      </c>
      <c r="I674" t="s">
        <v>50</v>
      </c>
      <c r="J674" t="s">
        <v>570</v>
      </c>
      <c r="K674" t="s">
        <v>44</v>
      </c>
      <c r="L674" t="s">
        <v>1436</v>
      </c>
      <c r="M674">
        <v>0.56000000000000005</v>
      </c>
      <c r="N674" t="s">
        <v>34</v>
      </c>
      <c r="O674" t="s">
        <v>61</v>
      </c>
      <c r="P674" t="s">
        <v>92</v>
      </c>
      <c r="Q674" t="s">
        <v>956</v>
      </c>
      <c r="R674">
        <v>92277</v>
      </c>
      <c r="S674" s="1">
        <v>42063</v>
      </c>
      <c r="T674" s="1">
        <v>42063</v>
      </c>
      <c r="U674">
        <v>47.73</v>
      </c>
      <c r="V674">
        <v>7</v>
      </c>
      <c r="W674">
        <v>119.6</v>
      </c>
      <c r="X674">
        <v>88546</v>
      </c>
      <c r="Y674">
        <f>cleaneddata[[#This Row],[Unit Price]]-cleaneddata[[#This Row],[Discount]]</f>
        <v>17.2</v>
      </c>
      <c r="Z674" t="str">
        <f>_xlfn.IFS(cleaneddata[[#This Row],[Region]]="Central","Chris",cleaneddata[[#This Row],[Region]]="East","Erin",cleaneddata[[#This Row],[Region]]="South","Sam",cleaneddata[[#This Row],[Region]]="West","William")</f>
        <v>William</v>
      </c>
    </row>
    <row r="675" spans="1:26" x14ac:dyDescent="0.25">
      <c r="A675">
        <v>719</v>
      </c>
      <c r="B675" t="s">
        <v>1437</v>
      </c>
      <c r="C675" t="s">
        <v>72</v>
      </c>
      <c r="D675">
        <v>0</v>
      </c>
      <c r="E675">
        <v>8.5</v>
      </c>
      <c r="F675">
        <v>1.99</v>
      </c>
      <c r="G675" t="s">
        <v>40</v>
      </c>
      <c r="H675" t="s">
        <v>96</v>
      </c>
      <c r="I675" t="s">
        <v>42</v>
      </c>
      <c r="J675" t="s">
        <v>43</v>
      </c>
      <c r="K675" t="s">
        <v>44</v>
      </c>
      <c r="L675" t="s">
        <v>1408</v>
      </c>
      <c r="M675">
        <v>0.49</v>
      </c>
      <c r="N675" t="s">
        <v>34</v>
      </c>
      <c r="O675" t="s">
        <v>61</v>
      </c>
      <c r="P675" t="s">
        <v>298</v>
      </c>
      <c r="Q675" t="s">
        <v>1438</v>
      </c>
      <c r="R675">
        <v>89041</v>
      </c>
      <c r="S675" s="1">
        <v>42063</v>
      </c>
      <c r="T675" s="1">
        <v>42065</v>
      </c>
      <c r="U675">
        <v>71.735600000000005</v>
      </c>
      <c r="V675">
        <v>14</v>
      </c>
      <c r="W675">
        <v>122.25</v>
      </c>
      <c r="X675">
        <v>89344</v>
      </c>
      <c r="Y675">
        <f>cleaneddata[[#This Row],[Unit Price]]-cleaneddata[[#This Row],[Discount]]</f>
        <v>8.5</v>
      </c>
      <c r="Z675" t="str">
        <f>_xlfn.IFS(cleaneddata[[#This Row],[Region]]="Central","Chris",cleaneddata[[#This Row],[Region]]="East","Erin",cleaneddata[[#This Row],[Region]]="South","Sam",cleaneddata[[#This Row],[Region]]="West","William")</f>
        <v>William</v>
      </c>
    </row>
    <row r="676" spans="1:26" x14ac:dyDescent="0.25">
      <c r="A676">
        <v>719</v>
      </c>
      <c r="B676" t="s">
        <v>1437</v>
      </c>
      <c r="C676" t="s">
        <v>72</v>
      </c>
      <c r="D676">
        <v>0.03</v>
      </c>
      <c r="E676">
        <v>95.43</v>
      </c>
      <c r="F676">
        <v>19.989999999999998</v>
      </c>
      <c r="G676" t="s">
        <v>40</v>
      </c>
      <c r="H676" t="s">
        <v>96</v>
      </c>
      <c r="I676" t="s">
        <v>50</v>
      </c>
      <c r="J676" t="s">
        <v>80</v>
      </c>
      <c r="K676" t="s">
        <v>75</v>
      </c>
      <c r="L676" t="s">
        <v>1439</v>
      </c>
      <c r="M676">
        <v>0.79</v>
      </c>
      <c r="N676" t="s">
        <v>34</v>
      </c>
      <c r="O676" t="s">
        <v>61</v>
      </c>
      <c r="P676" t="s">
        <v>298</v>
      </c>
      <c r="Q676" t="s">
        <v>1438</v>
      </c>
      <c r="R676">
        <v>89041</v>
      </c>
      <c r="S676" s="1">
        <v>42063</v>
      </c>
      <c r="T676" s="1">
        <v>42065</v>
      </c>
      <c r="U676">
        <v>-79.320800000000006</v>
      </c>
      <c r="V676">
        <v>2</v>
      </c>
      <c r="W676">
        <v>206.09</v>
      </c>
      <c r="X676">
        <v>89344</v>
      </c>
      <c r="Y676">
        <f>cleaneddata[[#This Row],[Unit Price]]-cleaneddata[[#This Row],[Discount]]</f>
        <v>95.4</v>
      </c>
      <c r="Z676" t="str">
        <f>_xlfn.IFS(cleaneddata[[#This Row],[Region]]="Central","Chris",cleaneddata[[#This Row],[Region]]="East","Erin",cleaneddata[[#This Row],[Region]]="South","Sam",cleaneddata[[#This Row],[Region]]="West","William")</f>
        <v>William</v>
      </c>
    </row>
    <row r="677" spans="1:26" x14ac:dyDescent="0.25">
      <c r="A677">
        <v>1482</v>
      </c>
      <c r="B677" t="s">
        <v>1440</v>
      </c>
      <c r="C677" t="s">
        <v>72</v>
      </c>
      <c r="D677">
        <v>0.05</v>
      </c>
      <c r="E677">
        <v>9.65</v>
      </c>
      <c r="F677">
        <v>6.22</v>
      </c>
      <c r="G677" t="s">
        <v>40</v>
      </c>
      <c r="H677" t="s">
        <v>96</v>
      </c>
      <c r="I677" t="s">
        <v>30</v>
      </c>
      <c r="J677" t="s">
        <v>128</v>
      </c>
      <c r="K677" t="s">
        <v>75</v>
      </c>
      <c r="L677" t="s">
        <v>1283</v>
      </c>
      <c r="M677">
        <v>0.55000000000000004</v>
      </c>
      <c r="N677" t="s">
        <v>34</v>
      </c>
      <c r="O677" t="s">
        <v>54</v>
      </c>
      <c r="P677" t="s">
        <v>291</v>
      </c>
      <c r="Q677" t="s">
        <v>996</v>
      </c>
      <c r="R677">
        <v>48708</v>
      </c>
      <c r="S677" s="1">
        <v>42063</v>
      </c>
      <c r="T677" s="1">
        <v>42063</v>
      </c>
      <c r="U677">
        <v>-14.6432</v>
      </c>
      <c r="V677">
        <v>15</v>
      </c>
      <c r="W677">
        <v>151.34</v>
      </c>
      <c r="X677">
        <v>91363</v>
      </c>
      <c r="Y677">
        <f>cleaneddata[[#This Row],[Unit Price]]-cleaneddata[[#This Row],[Discount]]</f>
        <v>9.6</v>
      </c>
      <c r="Z677" t="str">
        <f>_xlfn.IFS(cleaneddata[[#This Row],[Region]]="Central","Chris",cleaneddata[[#This Row],[Region]]="East","Erin",cleaneddata[[#This Row],[Region]]="South","Sam",cleaneddata[[#This Row],[Region]]="West","William")</f>
        <v>Chris</v>
      </c>
    </row>
    <row r="678" spans="1:26" x14ac:dyDescent="0.25">
      <c r="A678">
        <v>2908</v>
      </c>
      <c r="B678" t="s">
        <v>327</v>
      </c>
      <c r="C678" t="s">
        <v>72</v>
      </c>
      <c r="D678">
        <v>0.05</v>
      </c>
      <c r="E678">
        <v>34.979999999999997</v>
      </c>
      <c r="F678">
        <v>7.53</v>
      </c>
      <c r="G678" t="s">
        <v>89</v>
      </c>
      <c r="H678" t="s">
        <v>73</v>
      </c>
      <c r="I678" t="s">
        <v>42</v>
      </c>
      <c r="J678" t="s">
        <v>43</v>
      </c>
      <c r="K678" t="s">
        <v>75</v>
      </c>
      <c r="L678" t="s">
        <v>1441</v>
      </c>
      <c r="M678">
        <v>0.76</v>
      </c>
      <c r="N678" t="s">
        <v>34</v>
      </c>
      <c r="O678" t="s">
        <v>113</v>
      </c>
      <c r="P678" t="s">
        <v>319</v>
      </c>
      <c r="Q678" t="s">
        <v>329</v>
      </c>
      <c r="R678">
        <v>44125</v>
      </c>
      <c r="S678" s="1">
        <v>42063</v>
      </c>
      <c r="T678" s="1">
        <v>42066</v>
      </c>
      <c r="U678">
        <v>-32.666400000000003</v>
      </c>
      <c r="V678">
        <v>16</v>
      </c>
      <c r="W678">
        <v>581.08000000000004</v>
      </c>
      <c r="X678">
        <v>88157</v>
      </c>
      <c r="Y678">
        <f>cleaneddata[[#This Row],[Unit Price]]-cleaneddata[[#This Row],[Discount]]</f>
        <v>34.93</v>
      </c>
      <c r="Z678" t="str">
        <f>_xlfn.IFS(cleaneddata[[#This Row],[Region]]="Central","Chris",cleaneddata[[#This Row],[Region]]="East","Erin",cleaneddata[[#This Row],[Region]]="South","Sam",cleaneddata[[#This Row],[Region]]="West","William")</f>
        <v>Erin</v>
      </c>
    </row>
    <row r="679" spans="1:26" x14ac:dyDescent="0.25">
      <c r="A679">
        <v>2908</v>
      </c>
      <c r="B679" t="s">
        <v>327</v>
      </c>
      <c r="C679" t="s">
        <v>72</v>
      </c>
      <c r="D679">
        <v>0</v>
      </c>
      <c r="E679">
        <v>3.14</v>
      </c>
      <c r="F679">
        <v>1.92</v>
      </c>
      <c r="G679" t="s">
        <v>40</v>
      </c>
      <c r="H679" t="s">
        <v>73</v>
      </c>
      <c r="I679" t="s">
        <v>50</v>
      </c>
      <c r="J679" t="s">
        <v>570</v>
      </c>
      <c r="K679" t="s">
        <v>52</v>
      </c>
      <c r="L679" t="s">
        <v>1442</v>
      </c>
      <c r="M679">
        <v>0.84</v>
      </c>
      <c r="N679" t="s">
        <v>34</v>
      </c>
      <c r="O679" t="s">
        <v>113</v>
      </c>
      <c r="P679" t="s">
        <v>319</v>
      </c>
      <c r="Q679" t="s">
        <v>329</v>
      </c>
      <c r="R679">
        <v>44125</v>
      </c>
      <c r="S679" s="1">
        <v>42063</v>
      </c>
      <c r="T679" s="1">
        <v>42065</v>
      </c>
      <c r="U679">
        <v>-13.135199999999999</v>
      </c>
      <c r="V679">
        <v>8</v>
      </c>
      <c r="W679">
        <v>27.53</v>
      </c>
      <c r="X679">
        <v>88157</v>
      </c>
      <c r="Y679">
        <f>cleaneddata[[#This Row],[Unit Price]]-cleaneddata[[#This Row],[Discount]]</f>
        <v>3.14</v>
      </c>
      <c r="Z679" t="str">
        <f>_xlfn.IFS(cleaneddata[[#This Row],[Region]]="Central","Chris",cleaneddata[[#This Row],[Region]]="East","Erin",cleaneddata[[#This Row],[Region]]="South","Sam",cleaneddata[[#This Row],[Region]]="West","William")</f>
        <v>Erin</v>
      </c>
    </row>
    <row r="680" spans="1:26" x14ac:dyDescent="0.25">
      <c r="A680">
        <v>2931</v>
      </c>
      <c r="B680" t="s">
        <v>1443</v>
      </c>
      <c r="C680" t="s">
        <v>72</v>
      </c>
      <c r="D680">
        <v>0.1</v>
      </c>
      <c r="E680">
        <v>11.55</v>
      </c>
      <c r="F680">
        <v>2.36</v>
      </c>
      <c r="G680" t="s">
        <v>40</v>
      </c>
      <c r="H680" t="s">
        <v>29</v>
      </c>
      <c r="I680" t="s">
        <v>50</v>
      </c>
      <c r="J680" t="s">
        <v>51</v>
      </c>
      <c r="K680" t="s">
        <v>52</v>
      </c>
      <c r="L680" t="s">
        <v>382</v>
      </c>
      <c r="M680">
        <v>0.55000000000000004</v>
      </c>
      <c r="N680" t="s">
        <v>34</v>
      </c>
      <c r="O680" t="s">
        <v>61</v>
      </c>
      <c r="P680" t="s">
        <v>92</v>
      </c>
      <c r="Q680" t="s">
        <v>1444</v>
      </c>
      <c r="R680">
        <v>95630</v>
      </c>
      <c r="S680" s="1">
        <v>42063</v>
      </c>
      <c r="T680" s="1">
        <v>42063</v>
      </c>
      <c r="U680">
        <v>69.767200000000003</v>
      </c>
      <c r="V680">
        <v>12</v>
      </c>
      <c r="W680">
        <v>135.77000000000001</v>
      </c>
      <c r="X680">
        <v>87619</v>
      </c>
      <c r="Y680">
        <f>cleaneddata[[#This Row],[Unit Price]]-cleaneddata[[#This Row],[Discount]]</f>
        <v>11.450000000000001</v>
      </c>
      <c r="Z680" t="str">
        <f>_xlfn.IFS(cleaneddata[[#This Row],[Region]]="Central","Chris",cleaneddata[[#This Row],[Region]]="East","Erin",cleaneddata[[#This Row],[Region]]="South","Sam",cleaneddata[[#This Row],[Region]]="West","William")</f>
        <v>William</v>
      </c>
    </row>
    <row r="681" spans="1:26" x14ac:dyDescent="0.25">
      <c r="A681">
        <v>946</v>
      </c>
      <c r="B681" t="s">
        <v>1445</v>
      </c>
      <c r="C681" t="s">
        <v>27</v>
      </c>
      <c r="D681">
        <v>0.09</v>
      </c>
      <c r="E681">
        <v>90.98</v>
      </c>
      <c r="F681">
        <v>56.2</v>
      </c>
      <c r="G681" t="s">
        <v>89</v>
      </c>
      <c r="H681" t="s">
        <v>73</v>
      </c>
      <c r="I681" t="s">
        <v>30</v>
      </c>
      <c r="J681" t="s">
        <v>128</v>
      </c>
      <c r="K681" t="s">
        <v>146</v>
      </c>
      <c r="L681" t="s">
        <v>809</v>
      </c>
      <c r="M681">
        <v>0.74</v>
      </c>
      <c r="N681" t="s">
        <v>34</v>
      </c>
      <c r="O681" t="s">
        <v>113</v>
      </c>
      <c r="P681" t="s">
        <v>333</v>
      </c>
      <c r="Q681" t="s">
        <v>1206</v>
      </c>
      <c r="R681">
        <v>4210</v>
      </c>
      <c r="S681" s="1">
        <v>42064</v>
      </c>
      <c r="T681" s="1">
        <v>42065</v>
      </c>
      <c r="U681">
        <v>-1570.32</v>
      </c>
      <c r="V681">
        <v>20</v>
      </c>
      <c r="W681">
        <v>1782.44</v>
      </c>
      <c r="X681">
        <v>86566</v>
      </c>
      <c r="Y681">
        <f>cleaneddata[[#This Row],[Unit Price]]-cleaneddata[[#This Row],[Discount]]</f>
        <v>90.89</v>
      </c>
      <c r="Z681" t="str">
        <f>_xlfn.IFS(cleaneddata[[#This Row],[Region]]="Central","Chris",cleaneddata[[#This Row],[Region]]="East","Erin",cleaneddata[[#This Row],[Region]]="South","Sam",cleaneddata[[#This Row],[Region]]="West","William")</f>
        <v>Erin</v>
      </c>
    </row>
    <row r="682" spans="1:26" x14ac:dyDescent="0.25">
      <c r="A682">
        <v>1014</v>
      </c>
      <c r="B682" t="s">
        <v>1446</v>
      </c>
      <c r="C682" t="s">
        <v>27</v>
      </c>
      <c r="D682">
        <v>0.09</v>
      </c>
      <c r="E682">
        <v>28.48</v>
      </c>
      <c r="F682">
        <v>1.99</v>
      </c>
      <c r="G682" t="s">
        <v>40</v>
      </c>
      <c r="H682" t="s">
        <v>73</v>
      </c>
      <c r="I682" t="s">
        <v>42</v>
      </c>
      <c r="J682" t="s">
        <v>43</v>
      </c>
      <c r="K682" t="s">
        <v>44</v>
      </c>
      <c r="L682" t="s">
        <v>214</v>
      </c>
      <c r="M682">
        <v>0.4</v>
      </c>
      <c r="N682" t="s">
        <v>34</v>
      </c>
      <c r="O682" t="s">
        <v>35</v>
      </c>
      <c r="P682" t="s">
        <v>46</v>
      </c>
      <c r="Q682" t="s">
        <v>1447</v>
      </c>
      <c r="R682">
        <v>72022</v>
      </c>
      <c r="S682" s="1">
        <v>42064</v>
      </c>
      <c r="T682" s="1">
        <v>42065</v>
      </c>
      <c r="U682">
        <v>-17.149999999999999</v>
      </c>
      <c r="V682">
        <v>6</v>
      </c>
      <c r="W682">
        <v>160.16999999999999</v>
      </c>
      <c r="X682">
        <v>88387</v>
      </c>
      <c r="Y682">
        <f>cleaneddata[[#This Row],[Unit Price]]-cleaneddata[[#This Row],[Discount]]</f>
        <v>28.39</v>
      </c>
      <c r="Z682" t="str">
        <f>_xlfn.IFS(cleaneddata[[#This Row],[Region]]="Central","Chris",cleaneddata[[#This Row],[Region]]="East","Erin",cleaneddata[[#This Row],[Region]]="South","Sam",cleaneddata[[#This Row],[Region]]="West","William")</f>
        <v>Sam</v>
      </c>
    </row>
    <row r="683" spans="1:26" x14ac:dyDescent="0.25">
      <c r="A683">
        <v>1014</v>
      </c>
      <c r="B683" t="s">
        <v>1446</v>
      </c>
      <c r="C683" t="s">
        <v>27</v>
      </c>
      <c r="D683">
        <v>0</v>
      </c>
      <c r="E683">
        <v>2.08</v>
      </c>
      <c r="F683">
        <v>5.33</v>
      </c>
      <c r="G683" t="s">
        <v>40</v>
      </c>
      <c r="H683" t="s">
        <v>73</v>
      </c>
      <c r="I683" t="s">
        <v>30</v>
      </c>
      <c r="J683" t="s">
        <v>128</v>
      </c>
      <c r="K683" t="s">
        <v>75</v>
      </c>
      <c r="L683" t="s">
        <v>461</v>
      </c>
      <c r="M683">
        <v>0.43</v>
      </c>
      <c r="N683" t="s">
        <v>34</v>
      </c>
      <c r="O683" t="s">
        <v>35</v>
      </c>
      <c r="P683" t="s">
        <v>46</v>
      </c>
      <c r="Q683" t="s">
        <v>1447</v>
      </c>
      <c r="R683">
        <v>72022</v>
      </c>
      <c r="S683" s="1">
        <v>42064</v>
      </c>
      <c r="T683" s="1">
        <v>42066</v>
      </c>
      <c r="U683">
        <v>-29.54</v>
      </c>
      <c r="V683">
        <v>3</v>
      </c>
      <c r="W683">
        <v>7.47</v>
      </c>
      <c r="X683">
        <v>88387</v>
      </c>
      <c r="Y683">
        <f>cleaneddata[[#This Row],[Unit Price]]-cleaneddata[[#This Row],[Discount]]</f>
        <v>2.08</v>
      </c>
      <c r="Z683" t="str">
        <f>_xlfn.IFS(cleaneddata[[#This Row],[Region]]="Central","Chris",cleaneddata[[#This Row],[Region]]="East","Erin",cleaneddata[[#This Row],[Region]]="South","Sam",cleaneddata[[#This Row],[Region]]="West","William")</f>
        <v>Sam</v>
      </c>
    </row>
    <row r="684" spans="1:26" x14ac:dyDescent="0.25">
      <c r="A684">
        <v>1014</v>
      </c>
      <c r="B684" t="s">
        <v>1446</v>
      </c>
      <c r="C684" t="s">
        <v>27</v>
      </c>
      <c r="D684">
        <v>0.06</v>
      </c>
      <c r="E684">
        <v>45.99</v>
      </c>
      <c r="F684">
        <v>4.99</v>
      </c>
      <c r="G684" t="s">
        <v>89</v>
      </c>
      <c r="H684" t="s">
        <v>73</v>
      </c>
      <c r="I684" t="s">
        <v>42</v>
      </c>
      <c r="J684" t="s">
        <v>137</v>
      </c>
      <c r="K684" t="s">
        <v>75</v>
      </c>
      <c r="L684" t="s">
        <v>1448</v>
      </c>
      <c r="M684">
        <v>0.56000000000000005</v>
      </c>
      <c r="N684" t="s">
        <v>34</v>
      </c>
      <c r="O684" t="s">
        <v>35</v>
      </c>
      <c r="P684" t="s">
        <v>46</v>
      </c>
      <c r="Q684" t="s">
        <v>1447</v>
      </c>
      <c r="R684">
        <v>72022</v>
      </c>
      <c r="S684" s="1">
        <v>42064</v>
      </c>
      <c r="T684" s="1">
        <v>42065</v>
      </c>
      <c r="U684">
        <v>-329.78399999999999</v>
      </c>
      <c r="V684">
        <v>10</v>
      </c>
      <c r="W684">
        <v>370.81</v>
      </c>
      <c r="X684">
        <v>88387</v>
      </c>
      <c r="Y684">
        <f>cleaneddata[[#This Row],[Unit Price]]-cleaneddata[[#This Row],[Discount]]</f>
        <v>45.93</v>
      </c>
      <c r="Z684" t="str">
        <f>_xlfn.IFS(cleaneddata[[#This Row],[Region]]="Central","Chris",cleaneddata[[#This Row],[Region]]="East","Erin",cleaneddata[[#This Row],[Region]]="South","Sam",cleaneddata[[#This Row],[Region]]="West","William")</f>
        <v>Sam</v>
      </c>
    </row>
    <row r="685" spans="1:26" x14ac:dyDescent="0.25">
      <c r="A685">
        <v>1279</v>
      </c>
      <c r="B685" t="s">
        <v>1449</v>
      </c>
      <c r="C685" t="s">
        <v>27</v>
      </c>
      <c r="D685">
        <v>7.0000000000000007E-2</v>
      </c>
      <c r="E685">
        <v>40.98</v>
      </c>
      <c r="F685">
        <v>7.47</v>
      </c>
      <c r="G685" t="s">
        <v>40</v>
      </c>
      <c r="H685" t="s">
        <v>96</v>
      </c>
      <c r="I685" t="s">
        <v>50</v>
      </c>
      <c r="J685" t="s">
        <v>74</v>
      </c>
      <c r="K685" t="s">
        <v>75</v>
      </c>
      <c r="L685" t="s">
        <v>1381</v>
      </c>
      <c r="M685">
        <v>0.37</v>
      </c>
      <c r="N685" t="s">
        <v>34</v>
      </c>
      <c r="O685" t="s">
        <v>54</v>
      </c>
      <c r="P685" t="s">
        <v>55</v>
      </c>
      <c r="Q685" t="s">
        <v>1450</v>
      </c>
      <c r="R685">
        <v>46324</v>
      </c>
      <c r="S685" s="1">
        <v>42064</v>
      </c>
      <c r="T685" s="1">
        <v>42065</v>
      </c>
      <c r="U685">
        <v>54.901499999999999</v>
      </c>
      <c r="V685">
        <v>2</v>
      </c>
      <c r="W685">
        <v>81.900000000000006</v>
      </c>
      <c r="X685">
        <v>90114</v>
      </c>
      <c r="Y685">
        <f>cleaneddata[[#This Row],[Unit Price]]-cleaneddata[[#This Row],[Discount]]</f>
        <v>40.909999999999997</v>
      </c>
      <c r="Z685" t="str">
        <f>_xlfn.IFS(cleaneddata[[#This Row],[Region]]="Central","Chris",cleaneddata[[#This Row],[Region]]="East","Erin",cleaneddata[[#This Row],[Region]]="South","Sam",cleaneddata[[#This Row],[Region]]="West","William")</f>
        <v>Chris</v>
      </c>
    </row>
    <row r="686" spans="1:26" x14ac:dyDescent="0.25">
      <c r="A686">
        <v>1280</v>
      </c>
      <c r="B686" t="s">
        <v>1451</v>
      </c>
      <c r="C686" t="s">
        <v>27</v>
      </c>
      <c r="D686">
        <v>7.0000000000000007E-2</v>
      </c>
      <c r="E686">
        <v>40.98</v>
      </c>
      <c r="F686">
        <v>7.47</v>
      </c>
      <c r="G686" t="s">
        <v>40</v>
      </c>
      <c r="H686" t="s">
        <v>96</v>
      </c>
      <c r="I686" t="s">
        <v>50</v>
      </c>
      <c r="J686" t="s">
        <v>74</v>
      </c>
      <c r="K686" t="s">
        <v>75</v>
      </c>
      <c r="L686" t="s">
        <v>1381</v>
      </c>
      <c r="M686">
        <v>0.37</v>
      </c>
      <c r="N686" t="s">
        <v>34</v>
      </c>
      <c r="O686" t="s">
        <v>61</v>
      </c>
      <c r="P686" t="s">
        <v>68</v>
      </c>
      <c r="Q686" t="s">
        <v>144</v>
      </c>
      <c r="R686">
        <v>98119</v>
      </c>
      <c r="S686" s="1">
        <v>42064</v>
      </c>
      <c r="T686" s="1">
        <v>42065</v>
      </c>
      <c r="U686">
        <v>54.901499999999999</v>
      </c>
      <c r="V686">
        <v>8</v>
      </c>
      <c r="W686">
        <v>327.61</v>
      </c>
      <c r="X686">
        <v>19042</v>
      </c>
      <c r="Y686">
        <f>cleaneddata[[#This Row],[Unit Price]]-cleaneddata[[#This Row],[Discount]]</f>
        <v>40.909999999999997</v>
      </c>
      <c r="Z686" t="str">
        <f>_xlfn.IFS(cleaneddata[[#This Row],[Region]]="Central","Chris",cleaneddata[[#This Row],[Region]]="East","Erin",cleaneddata[[#This Row],[Region]]="South","Sam",cleaneddata[[#This Row],[Region]]="West","William")</f>
        <v>William</v>
      </c>
    </row>
    <row r="687" spans="1:26" x14ac:dyDescent="0.25">
      <c r="A687">
        <v>2718</v>
      </c>
      <c r="B687" t="s">
        <v>1452</v>
      </c>
      <c r="C687" t="s">
        <v>27</v>
      </c>
      <c r="D687">
        <v>0.1</v>
      </c>
      <c r="E687">
        <v>6.74</v>
      </c>
      <c r="F687">
        <v>1.72</v>
      </c>
      <c r="G687" t="s">
        <v>40</v>
      </c>
      <c r="H687" t="s">
        <v>41</v>
      </c>
      <c r="I687" t="s">
        <v>50</v>
      </c>
      <c r="J687" t="s">
        <v>90</v>
      </c>
      <c r="K687" t="s">
        <v>52</v>
      </c>
      <c r="L687" t="s">
        <v>1453</v>
      </c>
      <c r="M687">
        <v>0.35</v>
      </c>
      <c r="N687" t="s">
        <v>34</v>
      </c>
      <c r="O687" t="s">
        <v>54</v>
      </c>
      <c r="P687" t="s">
        <v>105</v>
      </c>
      <c r="Q687" t="s">
        <v>446</v>
      </c>
      <c r="R687">
        <v>60438</v>
      </c>
      <c r="S687" s="1">
        <v>42064</v>
      </c>
      <c r="T687" s="1">
        <v>42066</v>
      </c>
      <c r="U687">
        <v>65.41</v>
      </c>
      <c r="V687">
        <v>15</v>
      </c>
      <c r="W687">
        <v>98.17</v>
      </c>
      <c r="X687">
        <v>89394</v>
      </c>
      <c r="Y687">
        <f>cleaneddata[[#This Row],[Unit Price]]-cleaneddata[[#This Row],[Discount]]</f>
        <v>6.6400000000000006</v>
      </c>
      <c r="Z687" t="str">
        <f>_xlfn.IFS(cleaneddata[[#This Row],[Region]]="Central","Chris",cleaneddata[[#This Row],[Region]]="East","Erin",cleaneddata[[#This Row],[Region]]="South","Sam",cleaneddata[[#This Row],[Region]]="West","William")</f>
        <v>Chris</v>
      </c>
    </row>
    <row r="688" spans="1:26" x14ac:dyDescent="0.25">
      <c r="A688">
        <v>1561</v>
      </c>
      <c r="B688" t="s">
        <v>1454</v>
      </c>
      <c r="C688" t="s">
        <v>39</v>
      </c>
      <c r="D688">
        <v>0.02</v>
      </c>
      <c r="E688">
        <v>11.34</v>
      </c>
      <c r="F688">
        <v>11.25</v>
      </c>
      <c r="G688" t="s">
        <v>40</v>
      </c>
      <c r="H688" t="s">
        <v>96</v>
      </c>
      <c r="I688" t="s">
        <v>50</v>
      </c>
      <c r="J688" t="s">
        <v>90</v>
      </c>
      <c r="K688" t="s">
        <v>75</v>
      </c>
      <c r="L688" t="s">
        <v>1455</v>
      </c>
      <c r="M688">
        <v>0.36</v>
      </c>
      <c r="N688" t="s">
        <v>34</v>
      </c>
      <c r="O688" t="s">
        <v>54</v>
      </c>
      <c r="P688" t="s">
        <v>189</v>
      </c>
      <c r="Q688" t="s">
        <v>1456</v>
      </c>
      <c r="R688">
        <v>76063</v>
      </c>
      <c r="S688" s="1">
        <v>42064</v>
      </c>
      <c r="T688" s="1">
        <v>42065</v>
      </c>
      <c r="U688">
        <v>-155.21</v>
      </c>
      <c r="V688">
        <v>9</v>
      </c>
      <c r="W688">
        <v>105.75</v>
      </c>
      <c r="X688">
        <v>88093</v>
      </c>
      <c r="Y688">
        <f>cleaneddata[[#This Row],[Unit Price]]-cleaneddata[[#This Row],[Discount]]</f>
        <v>11.32</v>
      </c>
      <c r="Z688" t="str">
        <f>_xlfn.IFS(cleaneddata[[#This Row],[Region]]="Central","Chris",cleaneddata[[#This Row],[Region]]="East","Erin",cleaneddata[[#This Row],[Region]]="South","Sam",cleaneddata[[#This Row],[Region]]="West","William")</f>
        <v>Chris</v>
      </c>
    </row>
    <row r="689" spans="1:26" x14ac:dyDescent="0.25">
      <c r="A689">
        <v>1764</v>
      </c>
      <c r="B689" t="s">
        <v>713</v>
      </c>
      <c r="C689" t="s">
        <v>39</v>
      </c>
      <c r="D689">
        <v>0.06</v>
      </c>
      <c r="E689">
        <v>19.98</v>
      </c>
      <c r="F689">
        <v>10.49</v>
      </c>
      <c r="G689" t="s">
        <v>40</v>
      </c>
      <c r="H689" t="s">
        <v>41</v>
      </c>
      <c r="I689" t="s">
        <v>30</v>
      </c>
      <c r="J689" t="s">
        <v>128</v>
      </c>
      <c r="K689" t="s">
        <v>75</v>
      </c>
      <c r="L689" t="s">
        <v>1457</v>
      </c>
      <c r="M689">
        <v>0.49</v>
      </c>
      <c r="N689" t="s">
        <v>34</v>
      </c>
      <c r="O689" t="s">
        <v>35</v>
      </c>
      <c r="P689" t="s">
        <v>125</v>
      </c>
      <c r="Q689" t="s">
        <v>715</v>
      </c>
      <c r="R689">
        <v>34698</v>
      </c>
      <c r="S689" s="1">
        <v>42064</v>
      </c>
      <c r="T689" s="1">
        <v>42066</v>
      </c>
      <c r="U689">
        <v>514.17719999999997</v>
      </c>
      <c r="V689">
        <v>5</v>
      </c>
      <c r="W689">
        <v>103.37</v>
      </c>
      <c r="X689">
        <v>89776</v>
      </c>
      <c r="Y689">
        <f>cleaneddata[[#This Row],[Unit Price]]-cleaneddata[[#This Row],[Discount]]</f>
        <v>19.920000000000002</v>
      </c>
      <c r="Z689" t="str">
        <f>_xlfn.IFS(cleaneddata[[#This Row],[Region]]="Central","Chris",cleaneddata[[#This Row],[Region]]="East","Erin",cleaneddata[[#This Row],[Region]]="South","Sam",cleaneddata[[#This Row],[Region]]="West","William")</f>
        <v>Sam</v>
      </c>
    </row>
    <row r="690" spans="1:26" x14ac:dyDescent="0.25">
      <c r="A690">
        <v>1764</v>
      </c>
      <c r="B690" t="s">
        <v>713</v>
      </c>
      <c r="C690" t="s">
        <v>39</v>
      </c>
      <c r="D690">
        <v>0.08</v>
      </c>
      <c r="E690">
        <v>1.76</v>
      </c>
      <c r="F690">
        <v>4.8600000000000003</v>
      </c>
      <c r="G690" t="s">
        <v>40</v>
      </c>
      <c r="H690" t="s">
        <v>41</v>
      </c>
      <c r="I690" t="s">
        <v>30</v>
      </c>
      <c r="J690" t="s">
        <v>128</v>
      </c>
      <c r="K690" t="s">
        <v>75</v>
      </c>
      <c r="L690" t="s">
        <v>608</v>
      </c>
      <c r="M690">
        <v>0.41</v>
      </c>
      <c r="N690" t="s">
        <v>34</v>
      </c>
      <c r="O690" t="s">
        <v>35</v>
      </c>
      <c r="P690" t="s">
        <v>125</v>
      </c>
      <c r="Q690" t="s">
        <v>715</v>
      </c>
      <c r="R690">
        <v>34698</v>
      </c>
      <c r="S690" s="1">
        <v>42064</v>
      </c>
      <c r="T690" s="1">
        <v>42065</v>
      </c>
      <c r="U690">
        <v>235.65600000000001</v>
      </c>
      <c r="V690">
        <v>23</v>
      </c>
      <c r="W690">
        <v>40.22</v>
      </c>
      <c r="X690">
        <v>89776</v>
      </c>
      <c r="Y690">
        <f>cleaneddata[[#This Row],[Unit Price]]-cleaneddata[[#This Row],[Discount]]</f>
        <v>1.68</v>
      </c>
      <c r="Z690" t="str">
        <f>_xlfn.IFS(cleaneddata[[#This Row],[Region]]="Central","Chris",cleaneddata[[#This Row],[Region]]="East","Erin",cleaneddata[[#This Row],[Region]]="South","Sam",cleaneddata[[#This Row],[Region]]="West","William")</f>
        <v>Sam</v>
      </c>
    </row>
    <row r="691" spans="1:26" x14ac:dyDescent="0.25">
      <c r="A691">
        <v>1917</v>
      </c>
      <c r="B691" t="s">
        <v>1458</v>
      </c>
      <c r="C691" t="s">
        <v>39</v>
      </c>
      <c r="D691">
        <v>0.08</v>
      </c>
      <c r="E691">
        <v>22.23</v>
      </c>
      <c r="F691">
        <v>3.63</v>
      </c>
      <c r="G691" t="s">
        <v>40</v>
      </c>
      <c r="H691" t="s">
        <v>73</v>
      </c>
      <c r="I691" t="s">
        <v>30</v>
      </c>
      <c r="J691" t="s">
        <v>128</v>
      </c>
      <c r="K691" t="s">
        <v>44</v>
      </c>
      <c r="L691" t="s">
        <v>1459</v>
      </c>
      <c r="M691">
        <v>0.52</v>
      </c>
      <c r="N691" t="s">
        <v>34</v>
      </c>
      <c r="O691" t="s">
        <v>35</v>
      </c>
      <c r="P691" t="s">
        <v>46</v>
      </c>
      <c r="Q691" t="s">
        <v>1460</v>
      </c>
      <c r="R691">
        <v>72113</v>
      </c>
      <c r="S691" s="1">
        <v>42064</v>
      </c>
      <c r="T691" s="1">
        <v>42066</v>
      </c>
      <c r="U691">
        <v>-29.61</v>
      </c>
      <c r="V691">
        <v>10</v>
      </c>
      <c r="W691">
        <v>210.33</v>
      </c>
      <c r="X691">
        <v>85897</v>
      </c>
      <c r="Y691">
        <f>cleaneddata[[#This Row],[Unit Price]]-cleaneddata[[#This Row],[Discount]]</f>
        <v>22.150000000000002</v>
      </c>
      <c r="Z691" t="str">
        <f>_xlfn.IFS(cleaneddata[[#This Row],[Region]]="Central","Chris",cleaneddata[[#This Row],[Region]]="East","Erin",cleaneddata[[#This Row],[Region]]="South","Sam",cleaneddata[[#This Row],[Region]]="West","William")</f>
        <v>Sam</v>
      </c>
    </row>
    <row r="692" spans="1:26" x14ac:dyDescent="0.25">
      <c r="A692">
        <v>2437</v>
      </c>
      <c r="B692" t="s">
        <v>1461</v>
      </c>
      <c r="C692" t="s">
        <v>49</v>
      </c>
      <c r="D692">
        <v>0.09</v>
      </c>
      <c r="E692">
        <v>90.97</v>
      </c>
      <c r="F692">
        <v>14</v>
      </c>
      <c r="G692" t="s">
        <v>28</v>
      </c>
      <c r="H692" t="s">
        <v>73</v>
      </c>
      <c r="I692" t="s">
        <v>42</v>
      </c>
      <c r="J692" t="s">
        <v>58</v>
      </c>
      <c r="K692" t="s">
        <v>59</v>
      </c>
      <c r="L692" t="s">
        <v>1112</v>
      </c>
      <c r="M692">
        <v>0.36</v>
      </c>
      <c r="N692" t="s">
        <v>34</v>
      </c>
      <c r="O692" t="s">
        <v>54</v>
      </c>
      <c r="P692" t="s">
        <v>359</v>
      </c>
      <c r="Q692" t="s">
        <v>1462</v>
      </c>
      <c r="R692">
        <v>53150</v>
      </c>
      <c r="S692" s="1">
        <v>42064</v>
      </c>
      <c r="T692" s="1">
        <v>42066</v>
      </c>
      <c r="U692">
        <v>35.29</v>
      </c>
      <c r="V692">
        <v>3</v>
      </c>
      <c r="W692">
        <v>260</v>
      </c>
      <c r="X692">
        <v>90301</v>
      </c>
      <c r="Y692">
        <f>cleaneddata[[#This Row],[Unit Price]]-cleaneddata[[#This Row],[Discount]]</f>
        <v>90.88</v>
      </c>
      <c r="Z692" t="str">
        <f>_xlfn.IFS(cleaneddata[[#This Row],[Region]]="Central","Chris",cleaneddata[[#This Row],[Region]]="East","Erin",cleaneddata[[#This Row],[Region]]="South","Sam",cleaneddata[[#This Row],[Region]]="West","William")</f>
        <v>Chris</v>
      </c>
    </row>
    <row r="693" spans="1:26" x14ac:dyDescent="0.25">
      <c r="A693">
        <v>2454</v>
      </c>
      <c r="B693" t="s">
        <v>1463</v>
      </c>
      <c r="C693" t="s">
        <v>118</v>
      </c>
      <c r="D693">
        <v>0.06</v>
      </c>
      <c r="E693">
        <v>3499.99</v>
      </c>
      <c r="F693">
        <v>24.49</v>
      </c>
      <c r="G693" t="s">
        <v>89</v>
      </c>
      <c r="H693" t="s">
        <v>96</v>
      </c>
      <c r="I693" t="s">
        <v>42</v>
      </c>
      <c r="J693" t="s">
        <v>65</v>
      </c>
      <c r="K693" t="s">
        <v>66</v>
      </c>
      <c r="L693" t="s">
        <v>520</v>
      </c>
      <c r="M693">
        <v>0.37</v>
      </c>
      <c r="N693" t="s">
        <v>34</v>
      </c>
      <c r="O693" t="s">
        <v>35</v>
      </c>
      <c r="P693" t="s">
        <v>166</v>
      </c>
      <c r="Q693" t="s">
        <v>1464</v>
      </c>
      <c r="R693">
        <v>35244</v>
      </c>
      <c r="S693" s="1">
        <v>42064</v>
      </c>
      <c r="T693" s="1">
        <v>42067</v>
      </c>
      <c r="U693">
        <v>-68.432000000000002</v>
      </c>
      <c r="V693">
        <v>1</v>
      </c>
      <c r="W693">
        <v>3550.28</v>
      </c>
      <c r="X693">
        <v>89219</v>
      </c>
      <c r="Y693">
        <f>cleaneddata[[#This Row],[Unit Price]]-cleaneddata[[#This Row],[Discount]]</f>
        <v>3499.93</v>
      </c>
      <c r="Z693" t="str">
        <f>_xlfn.IFS(cleaneddata[[#This Row],[Region]]="Central","Chris",cleaneddata[[#This Row],[Region]]="East","Erin",cleaneddata[[#This Row],[Region]]="South","Sam",cleaneddata[[#This Row],[Region]]="West","William")</f>
        <v>Sam</v>
      </c>
    </row>
    <row r="694" spans="1:26" x14ac:dyDescent="0.25">
      <c r="A694">
        <v>1882</v>
      </c>
      <c r="B694" t="s">
        <v>1465</v>
      </c>
      <c r="C694" t="s">
        <v>72</v>
      </c>
      <c r="D694">
        <v>0.09</v>
      </c>
      <c r="E694">
        <v>5.78</v>
      </c>
      <c r="F694">
        <v>5.67</v>
      </c>
      <c r="G694" t="s">
        <v>40</v>
      </c>
      <c r="H694" t="s">
        <v>73</v>
      </c>
      <c r="I694" t="s">
        <v>50</v>
      </c>
      <c r="J694" t="s">
        <v>90</v>
      </c>
      <c r="K694" t="s">
        <v>75</v>
      </c>
      <c r="L694" t="s">
        <v>617</v>
      </c>
      <c r="M694">
        <v>0.36</v>
      </c>
      <c r="N694" t="s">
        <v>34</v>
      </c>
      <c r="O694" t="s">
        <v>113</v>
      </c>
      <c r="P694" t="s">
        <v>399</v>
      </c>
      <c r="Q694" t="s">
        <v>1466</v>
      </c>
      <c r="R694">
        <v>7036</v>
      </c>
      <c r="S694" s="1">
        <v>42064</v>
      </c>
      <c r="T694" s="1">
        <v>42066</v>
      </c>
      <c r="U694">
        <v>-7.96</v>
      </c>
      <c r="V694">
        <v>1</v>
      </c>
      <c r="W694">
        <v>11.35</v>
      </c>
      <c r="X694">
        <v>87378</v>
      </c>
      <c r="Y694">
        <f>cleaneddata[[#This Row],[Unit Price]]-cleaneddata[[#This Row],[Discount]]</f>
        <v>5.69</v>
      </c>
      <c r="Z694" t="str">
        <f>_xlfn.IFS(cleaneddata[[#This Row],[Region]]="Central","Chris",cleaneddata[[#This Row],[Region]]="East","Erin",cleaneddata[[#This Row],[Region]]="South","Sam",cleaneddata[[#This Row],[Region]]="West","William")</f>
        <v>Erin</v>
      </c>
    </row>
    <row r="695" spans="1:26" x14ac:dyDescent="0.25">
      <c r="A695">
        <v>1885</v>
      </c>
      <c r="B695" t="s">
        <v>1467</v>
      </c>
      <c r="C695" t="s">
        <v>72</v>
      </c>
      <c r="D695">
        <v>0.05</v>
      </c>
      <c r="E695">
        <v>535.64</v>
      </c>
      <c r="F695">
        <v>14.7</v>
      </c>
      <c r="G695" t="s">
        <v>28</v>
      </c>
      <c r="H695" t="s">
        <v>73</v>
      </c>
      <c r="I695" t="s">
        <v>42</v>
      </c>
      <c r="J695" t="s">
        <v>58</v>
      </c>
      <c r="K695" t="s">
        <v>59</v>
      </c>
      <c r="L695" t="s">
        <v>1468</v>
      </c>
      <c r="M695">
        <v>0.59</v>
      </c>
      <c r="N695" t="s">
        <v>34</v>
      </c>
      <c r="O695" t="s">
        <v>113</v>
      </c>
      <c r="P695" t="s">
        <v>586</v>
      </c>
      <c r="Q695" t="s">
        <v>1469</v>
      </c>
      <c r="R695">
        <v>2806</v>
      </c>
      <c r="S695" s="1">
        <v>42064</v>
      </c>
      <c r="T695" s="1">
        <v>42066</v>
      </c>
      <c r="U695">
        <v>4407.4399999999996</v>
      </c>
      <c r="V695">
        <v>15</v>
      </c>
      <c r="W695">
        <v>7029.1</v>
      </c>
      <c r="X695">
        <v>87378</v>
      </c>
      <c r="Y695">
        <f>cleaneddata[[#This Row],[Unit Price]]-cleaneddata[[#This Row],[Discount]]</f>
        <v>535.59</v>
      </c>
      <c r="Z695" t="str">
        <f>_xlfn.IFS(cleaneddata[[#This Row],[Region]]="Central","Chris",cleaneddata[[#This Row],[Region]]="East","Erin",cleaneddata[[#This Row],[Region]]="South","Sam",cleaneddata[[#This Row],[Region]]="West","William")</f>
        <v>Erin</v>
      </c>
    </row>
    <row r="696" spans="1:26" x14ac:dyDescent="0.25">
      <c r="A696">
        <v>3187</v>
      </c>
      <c r="B696" t="s">
        <v>1470</v>
      </c>
      <c r="C696" t="s">
        <v>39</v>
      </c>
      <c r="D696">
        <v>0.08</v>
      </c>
      <c r="E696">
        <v>170.98</v>
      </c>
      <c r="F696">
        <v>35.89</v>
      </c>
      <c r="G696" t="s">
        <v>28</v>
      </c>
      <c r="H696" t="s">
        <v>29</v>
      </c>
      <c r="I696" t="s">
        <v>30</v>
      </c>
      <c r="J696" t="s">
        <v>119</v>
      </c>
      <c r="K696" t="s">
        <v>32</v>
      </c>
      <c r="L696" t="s">
        <v>1471</v>
      </c>
      <c r="M696">
        <v>0.66</v>
      </c>
      <c r="N696" t="s">
        <v>34</v>
      </c>
      <c r="O696" t="s">
        <v>35</v>
      </c>
      <c r="P696" t="s">
        <v>125</v>
      </c>
      <c r="Q696" t="s">
        <v>1472</v>
      </c>
      <c r="R696">
        <v>33569</v>
      </c>
      <c r="S696" s="1">
        <v>42065</v>
      </c>
      <c r="T696" s="1">
        <v>42067</v>
      </c>
      <c r="U696">
        <v>-119.812</v>
      </c>
      <c r="V696">
        <v>1</v>
      </c>
      <c r="W696">
        <v>199.48</v>
      </c>
      <c r="X696">
        <v>89025</v>
      </c>
      <c r="Y696">
        <f>cleaneddata[[#This Row],[Unit Price]]-cleaneddata[[#This Row],[Discount]]</f>
        <v>170.89999999999998</v>
      </c>
      <c r="Z696" t="str">
        <f>_xlfn.IFS(cleaneddata[[#This Row],[Region]]="Central","Chris",cleaneddata[[#This Row],[Region]]="East","Erin",cleaneddata[[#This Row],[Region]]="South","Sam",cleaneddata[[#This Row],[Region]]="West","William")</f>
        <v>Sam</v>
      </c>
    </row>
    <row r="697" spans="1:26" x14ac:dyDescent="0.25">
      <c r="A697">
        <v>64</v>
      </c>
      <c r="B697" t="s">
        <v>1473</v>
      </c>
      <c r="C697" t="s">
        <v>72</v>
      </c>
      <c r="D697">
        <v>0</v>
      </c>
      <c r="E697">
        <v>3.69</v>
      </c>
      <c r="F697">
        <v>0.5</v>
      </c>
      <c r="G697" t="s">
        <v>40</v>
      </c>
      <c r="H697" t="s">
        <v>29</v>
      </c>
      <c r="I697" t="s">
        <v>50</v>
      </c>
      <c r="J697" t="s">
        <v>154</v>
      </c>
      <c r="K697" t="s">
        <v>75</v>
      </c>
      <c r="L697" t="s">
        <v>1474</v>
      </c>
      <c r="M697">
        <v>0.38</v>
      </c>
      <c r="N697" t="s">
        <v>34</v>
      </c>
      <c r="O697" t="s">
        <v>35</v>
      </c>
      <c r="P697" t="s">
        <v>244</v>
      </c>
      <c r="Q697" t="s">
        <v>1475</v>
      </c>
      <c r="R697">
        <v>24153</v>
      </c>
      <c r="S697" s="1">
        <v>42065</v>
      </c>
      <c r="T697" s="1">
        <v>42067</v>
      </c>
      <c r="U697">
        <v>-37.5291</v>
      </c>
      <c r="V697">
        <v>1</v>
      </c>
      <c r="W697">
        <v>4</v>
      </c>
      <c r="X697">
        <v>87406</v>
      </c>
      <c r="Y697">
        <f>cleaneddata[[#This Row],[Unit Price]]-cleaneddata[[#This Row],[Discount]]</f>
        <v>3.69</v>
      </c>
      <c r="Z697" t="str">
        <f>_xlfn.IFS(cleaneddata[[#This Row],[Region]]="Central","Chris",cleaneddata[[#This Row],[Region]]="East","Erin",cleaneddata[[#This Row],[Region]]="South","Sam",cleaneddata[[#This Row],[Region]]="West","William")</f>
        <v>Sam</v>
      </c>
    </row>
    <row r="698" spans="1:26" x14ac:dyDescent="0.25">
      <c r="A698">
        <v>64</v>
      </c>
      <c r="B698" t="s">
        <v>1473</v>
      </c>
      <c r="C698" t="s">
        <v>72</v>
      </c>
      <c r="D698">
        <v>0.02</v>
      </c>
      <c r="E698">
        <v>175.99</v>
      </c>
      <c r="F698">
        <v>4.99</v>
      </c>
      <c r="G698" t="s">
        <v>89</v>
      </c>
      <c r="H698" t="s">
        <v>29</v>
      </c>
      <c r="I698" t="s">
        <v>42</v>
      </c>
      <c r="J698" t="s">
        <v>137</v>
      </c>
      <c r="K698" t="s">
        <v>75</v>
      </c>
      <c r="L698" t="s">
        <v>1251</v>
      </c>
      <c r="M698">
        <v>0.59</v>
      </c>
      <c r="N698" t="s">
        <v>34</v>
      </c>
      <c r="O698" t="s">
        <v>35</v>
      </c>
      <c r="P698" t="s">
        <v>244</v>
      </c>
      <c r="Q698" t="s">
        <v>1475</v>
      </c>
      <c r="R698">
        <v>24153</v>
      </c>
      <c r="S698" s="1">
        <v>42065</v>
      </c>
      <c r="T698" s="1">
        <v>42065</v>
      </c>
      <c r="U698">
        <v>101.49</v>
      </c>
      <c r="V698">
        <v>4</v>
      </c>
      <c r="W698">
        <v>589.79999999999995</v>
      </c>
      <c r="X698">
        <v>87406</v>
      </c>
      <c r="Y698">
        <f>cleaneddata[[#This Row],[Unit Price]]-cleaneddata[[#This Row],[Discount]]</f>
        <v>175.97</v>
      </c>
      <c r="Z698" t="str">
        <f>_xlfn.IFS(cleaneddata[[#This Row],[Region]]="Central","Chris",cleaneddata[[#This Row],[Region]]="East","Erin",cleaneddata[[#This Row],[Region]]="South","Sam",cleaneddata[[#This Row],[Region]]="West","William")</f>
        <v>Sam</v>
      </c>
    </row>
    <row r="699" spans="1:26" x14ac:dyDescent="0.25">
      <c r="A699">
        <v>2877</v>
      </c>
      <c r="B699" t="s">
        <v>1476</v>
      </c>
      <c r="C699" t="s">
        <v>72</v>
      </c>
      <c r="D699">
        <v>0</v>
      </c>
      <c r="E699">
        <v>8.33</v>
      </c>
      <c r="F699">
        <v>1.99</v>
      </c>
      <c r="G699" t="s">
        <v>89</v>
      </c>
      <c r="H699" t="s">
        <v>41</v>
      </c>
      <c r="I699" t="s">
        <v>42</v>
      </c>
      <c r="J699" t="s">
        <v>43</v>
      </c>
      <c r="K699" t="s">
        <v>44</v>
      </c>
      <c r="L699" t="s">
        <v>1176</v>
      </c>
      <c r="M699">
        <v>0.52</v>
      </c>
      <c r="N699" t="s">
        <v>34</v>
      </c>
      <c r="O699" t="s">
        <v>113</v>
      </c>
      <c r="P699" t="s">
        <v>319</v>
      </c>
      <c r="Q699" t="s">
        <v>1477</v>
      </c>
      <c r="R699">
        <v>44070</v>
      </c>
      <c r="S699" s="1">
        <v>42065</v>
      </c>
      <c r="T699" s="1">
        <v>42067</v>
      </c>
      <c r="U699">
        <v>74.181899999999999</v>
      </c>
      <c r="V699">
        <v>12</v>
      </c>
      <c r="W699">
        <v>107.51</v>
      </c>
      <c r="X699">
        <v>91492</v>
      </c>
      <c r="Y699">
        <f>cleaneddata[[#This Row],[Unit Price]]-cleaneddata[[#This Row],[Discount]]</f>
        <v>8.33</v>
      </c>
      <c r="Z699" t="str">
        <f>_xlfn.IFS(cleaneddata[[#This Row],[Region]]="Central","Chris",cleaneddata[[#This Row],[Region]]="East","Erin",cleaneddata[[#This Row],[Region]]="South","Sam",cleaneddata[[#This Row],[Region]]="West","William")</f>
        <v>Erin</v>
      </c>
    </row>
    <row r="700" spans="1:26" x14ac:dyDescent="0.25">
      <c r="A700">
        <v>2878</v>
      </c>
      <c r="B700" t="s">
        <v>1478</v>
      </c>
      <c r="C700" t="s">
        <v>72</v>
      </c>
      <c r="D700">
        <v>0</v>
      </c>
      <c r="E700">
        <v>8.33</v>
      </c>
      <c r="F700">
        <v>1.99</v>
      </c>
      <c r="G700" t="s">
        <v>89</v>
      </c>
      <c r="H700" t="s">
        <v>41</v>
      </c>
      <c r="I700" t="s">
        <v>42</v>
      </c>
      <c r="J700" t="s">
        <v>43</v>
      </c>
      <c r="K700" t="s">
        <v>44</v>
      </c>
      <c r="L700" t="s">
        <v>1176</v>
      </c>
      <c r="M700">
        <v>0.52</v>
      </c>
      <c r="N700" t="s">
        <v>34</v>
      </c>
      <c r="O700" t="s">
        <v>61</v>
      </c>
      <c r="P700" t="s">
        <v>68</v>
      </c>
      <c r="Q700" t="s">
        <v>144</v>
      </c>
      <c r="R700">
        <v>98107</v>
      </c>
      <c r="S700" s="1">
        <v>42065</v>
      </c>
      <c r="T700" s="1">
        <v>42067</v>
      </c>
      <c r="U700">
        <v>82.31</v>
      </c>
      <c r="V700">
        <v>47</v>
      </c>
      <c r="W700">
        <v>421.08</v>
      </c>
      <c r="X700">
        <v>54369</v>
      </c>
      <c r="Y700">
        <f>cleaneddata[[#This Row],[Unit Price]]-cleaneddata[[#This Row],[Discount]]</f>
        <v>8.33</v>
      </c>
      <c r="Z700" t="str">
        <f>_xlfn.IFS(cleaneddata[[#This Row],[Region]]="Central","Chris",cleaneddata[[#This Row],[Region]]="East","Erin",cleaneddata[[#This Row],[Region]]="South","Sam",cleaneddata[[#This Row],[Region]]="West","William")</f>
        <v>William</v>
      </c>
    </row>
    <row r="701" spans="1:26" x14ac:dyDescent="0.25">
      <c r="A701">
        <v>3067</v>
      </c>
      <c r="B701" t="s">
        <v>1479</v>
      </c>
      <c r="C701" t="s">
        <v>72</v>
      </c>
      <c r="D701">
        <v>0.06</v>
      </c>
      <c r="E701">
        <v>355.98</v>
      </c>
      <c r="F701">
        <v>58.92</v>
      </c>
      <c r="G701" t="s">
        <v>28</v>
      </c>
      <c r="H701" t="s">
        <v>41</v>
      </c>
      <c r="I701" t="s">
        <v>30</v>
      </c>
      <c r="J701" t="s">
        <v>111</v>
      </c>
      <c r="K701" t="s">
        <v>59</v>
      </c>
      <c r="L701" t="s">
        <v>696</v>
      </c>
      <c r="M701">
        <v>0.64</v>
      </c>
      <c r="N701" t="s">
        <v>34</v>
      </c>
      <c r="O701" t="s">
        <v>113</v>
      </c>
      <c r="P701" t="s">
        <v>319</v>
      </c>
      <c r="Q701" t="s">
        <v>1480</v>
      </c>
      <c r="R701">
        <v>44515</v>
      </c>
      <c r="S701" s="1">
        <v>42065</v>
      </c>
      <c r="T701" s="1">
        <v>42066</v>
      </c>
      <c r="U701">
        <v>1660.92</v>
      </c>
      <c r="V701">
        <v>14</v>
      </c>
      <c r="W701">
        <v>5086.08</v>
      </c>
      <c r="X701">
        <v>91376</v>
      </c>
      <c r="Y701">
        <f>cleaneddata[[#This Row],[Unit Price]]-cleaneddata[[#This Row],[Discount]]</f>
        <v>355.92</v>
      </c>
      <c r="Z701" t="str">
        <f>_xlfn.IFS(cleaneddata[[#This Row],[Region]]="Central","Chris",cleaneddata[[#This Row],[Region]]="East","Erin",cleaneddata[[#This Row],[Region]]="South","Sam",cleaneddata[[#This Row],[Region]]="West","William")</f>
        <v>Erin</v>
      </c>
    </row>
    <row r="702" spans="1:26" x14ac:dyDescent="0.25">
      <c r="A702">
        <v>1686</v>
      </c>
      <c r="B702" t="s">
        <v>1481</v>
      </c>
      <c r="C702" t="s">
        <v>49</v>
      </c>
      <c r="D702">
        <v>0.08</v>
      </c>
      <c r="E702">
        <v>2.08</v>
      </c>
      <c r="F702">
        <v>5.33</v>
      </c>
      <c r="G702" t="s">
        <v>40</v>
      </c>
      <c r="H702" t="s">
        <v>96</v>
      </c>
      <c r="I702" t="s">
        <v>30</v>
      </c>
      <c r="J702" t="s">
        <v>128</v>
      </c>
      <c r="K702" t="s">
        <v>75</v>
      </c>
      <c r="L702" t="s">
        <v>461</v>
      </c>
      <c r="M702">
        <v>0.43</v>
      </c>
      <c r="N702" t="s">
        <v>34</v>
      </c>
      <c r="O702" t="s">
        <v>54</v>
      </c>
      <c r="P702" t="s">
        <v>105</v>
      </c>
      <c r="Q702" t="s">
        <v>1482</v>
      </c>
      <c r="R702">
        <v>60123</v>
      </c>
      <c r="S702" s="1">
        <v>42066</v>
      </c>
      <c r="T702" s="1">
        <v>42073</v>
      </c>
      <c r="U702">
        <v>-129.01</v>
      </c>
      <c r="V702">
        <v>9</v>
      </c>
      <c r="W702">
        <v>19.670000000000002</v>
      </c>
      <c r="X702">
        <v>86973</v>
      </c>
      <c r="Y702">
        <f>cleaneddata[[#This Row],[Unit Price]]-cleaneddata[[#This Row],[Discount]]</f>
        <v>2</v>
      </c>
      <c r="Z702" t="str">
        <f>_xlfn.IFS(cleaneddata[[#This Row],[Region]]="Central","Chris",cleaneddata[[#This Row],[Region]]="East","Erin",cleaneddata[[#This Row],[Region]]="South","Sam",cleaneddata[[#This Row],[Region]]="West","William")</f>
        <v>Chris</v>
      </c>
    </row>
    <row r="703" spans="1:26" x14ac:dyDescent="0.25">
      <c r="A703">
        <v>428</v>
      </c>
      <c r="B703" t="s">
        <v>513</v>
      </c>
      <c r="C703" t="s">
        <v>72</v>
      </c>
      <c r="D703">
        <v>0.05</v>
      </c>
      <c r="E703">
        <v>10.98</v>
      </c>
      <c r="F703">
        <v>4.8</v>
      </c>
      <c r="G703" t="s">
        <v>40</v>
      </c>
      <c r="H703" t="s">
        <v>96</v>
      </c>
      <c r="I703" t="s">
        <v>50</v>
      </c>
      <c r="J703" t="s">
        <v>347</v>
      </c>
      <c r="K703" t="s">
        <v>75</v>
      </c>
      <c r="L703" t="s">
        <v>1483</v>
      </c>
      <c r="M703">
        <v>0.36</v>
      </c>
      <c r="N703" t="s">
        <v>34</v>
      </c>
      <c r="O703" t="s">
        <v>61</v>
      </c>
      <c r="P703" t="s">
        <v>298</v>
      </c>
      <c r="Q703" t="s">
        <v>515</v>
      </c>
      <c r="R703">
        <v>89701</v>
      </c>
      <c r="S703" s="1">
        <v>42066</v>
      </c>
      <c r="T703" s="1">
        <v>42068</v>
      </c>
      <c r="U703">
        <v>90.62</v>
      </c>
      <c r="V703">
        <v>22</v>
      </c>
      <c r="W703">
        <v>243.11</v>
      </c>
      <c r="X703">
        <v>88480</v>
      </c>
      <c r="Y703">
        <f>cleaneddata[[#This Row],[Unit Price]]-cleaneddata[[#This Row],[Discount]]</f>
        <v>10.93</v>
      </c>
      <c r="Z703" t="str">
        <f>_xlfn.IFS(cleaneddata[[#This Row],[Region]]="Central","Chris",cleaneddata[[#This Row],[Region]]="East","Erin",cleaneddata[[#This Row],[Region]]="South","Sam",cleaneddata[[#This Row],[Region]]="West","William")</f>
        <v>William</v>
      </c>
    </row>
    <row r="704" spans="1:26" x14ac:dyDescent="0.25">
      <c r="A704">
        <v>568</v>
      </c>
      <c r="B704" t="s">
        <v>1484</v>
      </c>
      <c r="C704" t="s">
        <v>27</v>
      </c>
      <c r="D704">
        <v>0.02</v>
      </c>
      <c r="E704">
        <v>280.98</v>
      </c>
      <c r="F704">
        <v>57</v>
      </c>
      <c r="G704" t="s">
        <v>28</v>
      </c>
      <c r="H704" t="s">
        <v>41</v>
      </c>
      <c r="I704" t="s">
        <v>30</v>
      </c>
      <c r="J704" t="s">
        <v>111</v>
      </c>
      <c r="K704" t="s">
        <v>59</v>
      </c>
      <c r="L704" t="s">
        <v>864</v>
      </c>
      <c r="M704">
        <v>0.78</v>
      </c>
      <c r="N704" t="s">
        <v>34</v>
      </c>
      <c r="O704" t="s">
        <v>35</v>
      </c>
      <c r="P704" t="s">
        <v>36</v>
      </c>
      <c r="Q704" t="s">
        <v>1485</v>
      </c>
      <c r="R704">
        <v>39701</v>
      </c>
      <c r="S704" s="1">
        <v>42067</v>
      </c>
      <c r="T704" s="1">
        <v>42068</v>
      </c>
      <c r="U704">
        <v>1141.7940000000001</v>
      </c>
      <c r="V704">
        <v>4</v>
      </c>
      <c r="W704">
        <v>1128.74</v>
      </c>
      <c r="X704">
        <v>88879</v>
      </c>
      <c r="Y704">
        <f>cleaneddata[[#This Row],[Unit Price]]-cleaneddata[[#This Row],[Discount]]</f>
        <v>280.96000000000004</v>
      </c>
      <c r="Z704" t="str">
        <f>_xlfn.IFS(cleaneddata[[#This Row],[Region]]="Central","Chris",cleaneddata[[#This Row],[Region]]="East","Erin",cleaneddata[[#This Row],[Region]]="South","Sam",cleaneddata[[#This Row],[Region]]="West","William")</f>
        <v>Sam</v>
      </c>
    </row>
    <row r="705" spans="1:26" x14ac:dyDescent="0.25">
      <c r="A705">
        <v>3133</v>
      </c>
      <c r="B705" t="s">
        <v>563</v>
      </c>
      <c r="C705" t="s">
        <v>27</v>
      </c>
      <c r="D705">
        <v>0.08</v>
      </c>
      <c r="E705">
        <v>5.4</v>
      </c>
      <c r="F705">
        <v>7.78</v>
      </c>
      <c r="G705" t="s">
        <v>40</v>
      </c>
      <c r="H705" t="s">
        <v>96</v>
      </c>
      <c r="I705" t="s">
        <v>50</v>
      </c>
      <c r="J705" t="s">
        <v>74</v>
      </c>
      <c r="K705" t="s">
        <v>75</v>
      </c>
      <c r="L705" t="s">
        <v>1486</v>
      </c>
      <c r="M705">
        <v>0.37</v>
      </c>
      <c r="N705" t="s">
        <v>34</v>
      </c>
      <c r="O705" t="s">
        <v>54</v>
      </c>
      <c r="P705" t="s">
        <v>105</v>
      </c>
      <c r="Q705" t="s">
        <v>564</v>
      </c>
      <c r="R705">
        <v>60540</v>
      </c>
      <c r="S705" s="1">
        <v>42067</v>
      </c>
      <c r="T705" s="1">
        <v>42067</v>
      </c>
      <c r="U705">
        <v>-44.067999999999998</v>
      </c>
      <c r="V705">
        <v>4</v>
      </c>
      <c r="W705">
        <v>25.35</v>
      </c>
      <c r="X705">
        <v>86792</v>
      </c>
      <c r="Y705">
        <f>cleaneddata[[#This Row],[Unit Price]]-cleaneddata[[#This Row],[Discount]]</f>
        <v>5.32</v>
      </c>
      <c r="Z705" t="str">
        <f>_xlfn.IFS(cleaneddata[[#This Row],[Region]]="Central","Chris",cleaneddata[[#This Row],[Region]]="East","Erin",cleaneddata[[#This Row],[Region]]="South","Sam",cleaneddata[[#This Row],[Region]]="West","William")</f>
        <v>Chris</v>
      </c>
    </row>
    <row r="706" spans="1:26" x14ac:dyDescent="0.25">
      <c r="A706">
        <v>3133</v>
      </c>
      <c r="B706" t="s">
        <v>563</v>
      </c>
      <c r="C706" t="s">
        <v>27</v>
      </c>
      <c r="D706">
        <v>0.09</v>
      </c>
      <c r="E706">
        <v>8.4600000000000009</v>
      </c>
      <c r="F706">
        <v>8.99</v>
      </c>
      <c r="G706" t="s">
        <v>89</v>
      </c>
      <c r="H706" t="s">
        <v>96</v>
      </c>
      <c r="I706" t="s">
        <v>42</v>
      </c>
      <c r="J706" t="s">
        <v>43</v>
      </c>
      <c r="K706" t="s">
        <v>44</v>
      </c>
      <c r="L706" t="s">
        <v>1487</v>
      </c>
      <c r="M706">
        <v>0.79</v>
      </c>
      <c r="N706" t="s">
        <v>34</v>
      </c>
      <c r="O706" t="s">
        <v>54</v>
      </c>
      <c r="P706" t="s">
        <v>105</v>
      </c>
      <c r="Q706" t="s">
        <v>564</v>
      </c>
      <c r="R706">
        <v>60540</v>
      </c>
      <c r="S706" s="1">
        <v>42067</v>
      </c>
      <c r="T706" s="1">
        <v>42070</v>
      </c>
      <c r="U706">
        <v>-100.51</v>
      </c>
      <c r="V706">
        <v>5</v>
      </c>
      <c r="W706">
        <v>45.03</v>
      </c>
      <c r="X706">
        <v>86792</v>
      </c>
      <c r="Y706">
        <f>cleaneddata[[#This Row],[Unit Price]]-cleaneddata[[#This Row],[Discount]]</f>
        <v>8.370000000000001</v>
      </c>
      <c r="Z706" t="str">
        <f>_xlfn.IFS(cleaneddata[[#This Row],[Region]]="Central","Chris",cleaneddata[[#This Row],[Region]]="East","Erin",cleaneddata[[#This Row],[Region]]="South","Sam",cleaneddata[[#This Row],[Region]]="West","William")</f>
        <v>Chris</v>
      </c>
    </row>
    <row r="707" spans="1:26" x14ac:dyDescent="0.25">
      <c r="A707">
        <v>3133</v>
      </c>
      <c r="B707" t="s">
        <v>563</v>
      </c>
      <c r="C707" t="s">
        <v>27</v>
      </c>
      <c r="D707">
        <v>0.21</v>
      </c>
      <c r="E707">
        <v>14.98</v>
      </c>
      <c r="F707">
        <v>8.99</v>
      </c>
      <c r="G707" t="s">
        <v>40</v>
      </c>
      <c r="H707" t="s">
        <v>96</v>
      </c>
      <c r="I707" t="s">
        <v>30</v>
      </c>
      <c r="J707" t="s">
        <v>128</v>
      </c>
      <c r="K707" t="s">
        <v>44</v>
      </c>
      <c r="L707" t="s">
        <v>1488</v>
      </c>
      <c r="M707">
        <v>0.39</v>
      </c>
      <c r="N707" t="s">
        <v>34</v>
      </c>
      <c r="O707" t="s">
        <v>54</v>
      </c>
      <c r="P707" t="s">
        <v>105</v>
      </c>
      <c r="Q707" t="s">
        <v>564</v>
      </c>
      <c r="R707">
        <v>60540</v>
      </c>
      <c r="S707" s="1">
        <v>42067</v>
      </c>
      <c r="T707" s="1">
        <v>42068</v>
      </c>
      <c r="U707">
        <v>-17.75</v>
      </c>
      <c r="V707">
        <v>10</v>
      </c>
      <c r="W707">
        <v>153.87</v>
      </c>
      <c r="X707">
        <v>86792</v>
      </c>
      <c r="Y707">
        <f>cleaneddata[[#This Row],[Unit Price]]-cleaneddata[[#This Row],[Discount]]</f>
        <v>14.77</v>
      </c>
      <c r="Z707" t="str">
        <f>_xlfn.IFS(cleaneddata[[#This Row],[Region]]="Central","Chris",cleaneddata[[#This Row],[Region]]="East","Erin",cleaneddata[[#This Row],[Region]]="South","Sam",cleaneddata[[#This Row],[Region]]="West","William")</f>
        <v>Chris</v>
      </c>
    </row>
    <row r="708" spans="1:26" x14ac:dyDescent="0.25">
      <c r="A708">
        <v>3133</v>
      </c>
      <c r="B708" t="s">
        <v>563</v>
      </c>
      <c r="C708" t="s">
        <v>27</v>
      </c>
      <c r="D708">
        <v>0.04</v>
      </c>
      <c r="E708">
        <v>155.99</v>
      </c>
      <c r="F708">
        <v>8.08</v>
      </c>
      <c r="G708" t="s">
        <v>40</v>
      </c>
      <c r="H708" t="s">
        <v>96</v>
      </c>
      <c r="I708" t="s">
        <v>42</v>
      </c>
      <c r="J708" t="s">
        <v>137</v>
      </c>
      <c r="K708" t="s">
        <v>75</v>
      </c>
      <c r="L708" t="s">
        <v>1489</v>
      </c>
      <c r="M708">
        <v>0.6</v>
      </c>
      <c r="N708" t="s">
        <v>34</v>
      </c>
      <c r="O708" t="s">
        <v>54</v>
      </c>
      <c r="P708" t="s">
        <v>105</v>
      </c>
      <c r="Q708" t="s">
        <v>564</v>
      </c>
      <c r="R708">
        <v>60540</v>
      </c>
      <c r="S708" s="1">
        <v>42067</v>
      </c>
      <c r="T708" s="1">
        <v>42068</v>
      </c>
      <c r="U708">
        <v>1374.9480000000001</v>
      </c>
      <c r="V708">
        <v>22</v>
      </c>
      <c r="W708">
        <v>2800.33</v>
      </c>
      <c r="X708">
        <v>86792</v>
      </c>
      <c r="Y708">
        <f>cleaneddata[[#This Row],[Unit Price]]-cleaneddata[[#This Row],[Discount]]</f>
        <v>155.95000000000002</v>
      </c>
      <c r="Z708" t="str">
        <f>_xlfn.IFS(cleaneddata[[#This Row],[Region]]="Central","Chris",cleaneddata[[#This Row],[Region]]="East","Erin",cleaneddata[[#This Row],[Region]]="South","Sam",cleaneddata[[#This Row],[Region]]="West","William")</f>
        <v>Chris</v>
      </c>
    </row>
    <row r="709" spans="1:26" x14ac:dyDescent="0.25">
      <c r="A709">
        <v>1005</v>
      </c>
      <c r="B709" t="s">
        <v>1399</v>
      </c>
      <c r="C709" t="s">
        <v>49</v>
      </c>
      <c r="D709">
        <v>0.06</v>
      </c>
      <c r="E709">
        <v>10.14</v>
      </c>
      <c r="F709">
        <v>2.27</v>
      </c>
      <c r="G709" t="s">
        <v>40</v>
      </c>
      <c r="H709" t="s">
        <v>29</v>
      </c>
      <c r="I709" t="s">
        <v>50</v>
      </c>
      <c r="J709" t="s">
        <v>90</v>
      </c>
      <c r="K709" t="s">
        <v>52</v>
      </c>
      <c r="L709" t="s">
        <v>173</v>
      </c>
      <c r="M709">
        <v>0.36</v>
      </c>
      <c r="N709" t="s">
        <v>34</v>
      </c>
      <c r="O709" t="s">
        <v>54</v>
      </c>
      <c r="P709" t="s">
        <v>105</v>
      </c>
      <c r="Q709" t="s">
        <v>1401</v>
      </c>
      <c r="R709">
        <v>60089</v>
      </c>
      <c r="S709" s="1">
        <v>42067</v>
      </c>
      <c r="T709" s="1">
        <v>42067</v>
      </c>
      <c r="U709">
        <v>-3.88</v>
      </c>
      <c r="V709">
        <v>1</v>
      </c>
      <c r="W709">
        <v>12.18</v>
      </c>
      <c r="X709">
        <v>90043</v>
      </c>
      <c r="Y709">
        <f>cleaneddata[[#This Row],[Unit Price]]-cleaneddata[[#This Row],[Discount]]</f>
        <v>10.08</v>
      </c>
      <c r="Z709" t="str">
        <f>_xlfn.IFS(cleaneddata[[#This Row],[Region]]="Central","Chris",cleaneddata[[#This Row],[Region]]="East","Erin",cleaneddata[[#This Row],[Region]]="South","Sam",cleaneddata[[#This Row],[Region]]="West","William")</f>
        <v>Chris</v>
      </c>
    </row>
    <row r="710" spans="1:26" x14ac:dyDescent="0.25">
      <c r="A710">
        <v>2358</v>
      </c>
      <c r="B710" t="s">
        <v>1168</v>
      </c>
      <c r="C710" t="s">
        <v>49</v>
      </c>
      <c r="D710">
        <v>0.1</v>
      </c>
      <c r="E710">
        <v>205.99</v>
      </c>
      <c r="F710">
        <v>8.99</v>
      </c>
      <c r="G710" t="s">
        <v>40</v>
      </c>
      <c r="H710" t="s">
        <v>96</v>
      </c>
      <c r="I710" t="s">
        <v>42</v>
      </c>
      <c r="J710" t="s">
        <v>137</v>
      </c>
      <c r="K710" t="s">
        <v>75</v>
      </c>
      <c r="L710" t="s">
        <v>665</v>
      </c>
      <c r="M710">
        <v>0.56000000000000005</v>
      </c>
      <c r="N710" t="s">
        <v>34</v>
      </c>
      <c r="O710" t="s">
        <v>35</v>
      </c>
      <c r="P710" t="s">
        <v>125</v>
      </c>
      <c r="Q710" t="s">
        <v>1098</v>
      </c>
      <c r="R710">
        <v>33311</v>
      </c>
      <c r="S710" s="1">
        <v>42067</v>
      </c>
      <c r="T710" s="1">
        <v>42071</v>
      </c>
      <c r="U710">
        <v>147</v>
      </c>
      <c r="V710">
        <v>2</v>
      </c>
      <c r="W710">
        <v>324.62</v>
      </c>
      <c r="X710">
        <v>88267</v>
      </c>
      <c r="Y710">
        <f>cleaneddata[[#This Row],[Unit Price]]-cleaneddata[[#This Row],[Discount]]</f>
        <v>205.89000000000001</v>
      </c>
      <c r="Z710" t="str">
        <f>_xlfn.IFS(cleaneddata[[#This Row],[Region]]="Central","Chris",cleaneddata[[#This Row],[Region]]="East","Erin",cleaneddata[[#This Row],[Region]]="South","Sam",cleaneddata[[#This Row],[Region]]="West","William")</f>
        <v>Sam</v>
      </c>
    </row>
    <row r="711" spans="1:26" x14ac:dyDescent="0.25">
      <c r="A711">
        <v>91</v>
      </c>
      <c r="B711" t="s">
        <v>1248</v>
      </c>
      <c r="C711" t="s">
        <v>118</v>
      </c>
      <c r="D711">
        <v>0.06</v>
      </c>
      <c r="E711">
        <v>175.99</v>
      </c>
      <c r="F711">
        <v>8.99</v>
      </c>
      <c r="G711" t="s">
        <v>40</v>
      </c>
      <c r="H711" t="s">
        <v>96</v>
      </c>
      <c r="I711" t="s">
        <v>42</v>
      </c>
      <c r="J711" t="s">
        <v>137</v>
      </c>
      <c r="K711" t="s">
        <v>75</v>
      </c>
      <c r="L711" t="s">
        <v>1181</v>
      </c>
      <c r="M711">
        <v>0.56999999999999995</v>
      </c>
      <c r="N711" t="s">
        <v>34</v>
      </c>
      <c r="O711" t="s">
        <v>61</v>
      </c>
      <c r="P711" t="s">
        <v>92</v>
      </c>
      <c r="Q711" t="s">
        <v>1249</v>
      </c>
      <c r="R711">
        <v>94591</v>
      </c>
      <c r="S711" s="1">
        <v>42067</v>
      </c>
      <c r="T711" s="1">
        <v>42069</v>
      </c>
      <c r="U711">
        <v>2031.5070000000001</v>
      </c>
      <c r="V711">
        <v>23</v>
      </c>
      <c r="W711">
        <v>3363.53</v>
      </c>
      <c r="X711">
        <v>87177</v>
      </c>
      <c r="Y711">
        <f>cleaneddata[[#This Row],[Unit Price]]-cleaneddata[[#This Row],[Discount]]</f>
        <v>175.93</v>
      </c>
      <c r="Z711" t="str">
        <f>_xlfn.IFS(cleaneddata[[#This Row],[Region]]="Central","Chris",cleaneddata[[#This Row],[Region]]="East","Erin",cleaneddata[[#This Row],[Region]]="South","Sam",cleaneddata[[#This Row],[Region]]="West","William")</f>
        <v>William</v>
      </c>
    </row>
    <row r="712" spans="1:26" x14ac:dyDescent="0.25">
      <c r="A712">
        <v>679</v>
      </c>
      <c r="B712" t="s">
        <v>1490</v>
      </c>
      <c r="C712" t="s">
        <v>118</v>
      </c>
      <c r="D712">
        <v>0.01</v>
      </c>
      <c r="E712">
        <v>3.95</v>
      </c>
      <c r="F712">
        <v>5.13</v>
      </c>
      <c r="G712" t="s">
        <v>40</v>
      </c>
      <c r="H712" t="s">
        <v>96</v>
      </c>
      <c r="I712" t="s">
        <v>50</v>
      </c>
      <c r="J712" t="s">
        <v>97</v>
      </c>
      <c r="K712" t="s">
        <v>75</v>
      </c>
      <c r="L712" t="s">
        <v>1491</v>
      </c>
      <c r="M712">
        <v>0.59</v>
      </c>
      <c r="N712" t="s">
        <v>34</v>
      </c>
      <c r="O712" t="s">
        <v>61</v>
      </c>
      <c r="P712" t="s">
        <v>68</v>
      </c>
      <c r="Q712" t="s">
        <v>1492</v>
      </c>
      <c r="R712">
        <v>98387</v>
      </c>
      <c r="S712" s="1">
        <v>42067</v>
      </c>
      <c r="T712" s="1">
        <v>42068</v>
      </c>
      <c r="U712">
        <v>-19.93</v>
      </c>
      <c r="V712">
        <v>2</v>
      </c>
      <c r="W712">
        <v>10.11</v>
      </c>
      <c r="X712">
        <v>88890</v>
      </c>
      <c r="Y712">
        <f>cleaneddata[[#This Row],[Unit Price]]-cleaneddata[[#This Row],[Discount]]</f>
        <v>3.9400000000000004</v>
      </c>
      <c r="Z712" t="str">
        <f>_xlfn.IFS(cleaneddata[[#This Row],[Region]]="Central","Chris",cleaneddata[[#This Row],[Region]]="East","Erin",cleaneddata[[#This Row],[Region]]="South","Sam",cleaneddata[[#This Row],[Region]]="West","William")</f>
        <v>William</v>
      </c>
    </row>
    <row r="713" spans="1:26" x14ac:dyDescent="0.25">
      <c r="A713">
        <v>679</v>
      </c>
      <c r="B713" t="s">
        <v>1490</v>
      </c>
      <c r="C713" t="s">
        <v>118</v>
      </c>
      <c r="D713">
        <v>0.02</v>
      </c>
      <c r="E713">
        <v>367.99</v>
      </c>
      <c r="F713">
        <v>19.989999999999998</v>
      </c>
      <c r="G713" t="s">
        <v>40</v>
      </c>
      <c r="H713" t="s">
        <v>96</v>
      </c>
      <c r="I713" t="s">
        <v>50</v>
      </c>
      <c r="J713" t="s">
        <v>74</v>
      </c>
      <c r="K713" t="s">
        <v>75</v>
      </c>
      <c r="L713" t="s">
        <v>1493</v>
      </c>
      <c r="M713">
        <v>0.4</v>
      </c>
      <c r="N713" t="s">
        <v>34</v>
      </c>
      <c r="O713" t="s">
        <v>61</v>
      </c>
      <c r="P713" t="s">
        <v>68</v>
      </c>
      <c r="Q713" t="s">
        <v>1492</v>
      </c>
      <c r="R713">
        <v>98387</v>
      </c>
      <c r="S713" s="1">
        <v>42067</v>
      </c>
      <c r="T713" s="1">
        <v>42068</v>
      </c>
      <c r="U713">
        <v>4568.6072999999997</v>
      </c>
      <c r="V713">
        <v>17</v>
      </c>
      <c r="W713">
        <v>6621.17</v>
      </c>
      <c r="X713">
        <v>88890</v>
      </c>
      <c r="Y713">
        <f>cleaneddata[[#This Row],[Unit Price]]-cleaneddata[[#This Row],[Discount]]</f>
        <v>367.97</v>
      </c>
      <c r="Z713" t="str">
        <f>_xlfn.IFS(cleaneddata[[#This Row],[Region]]="Central","Chris",cleaneddata[[#This Row],[Region]]="East","Erin",cleaneddata[[#This Row],[Region]]="South","Sam",cleaneddata[[#This Row],[Region]]="West","William")</f>
        <v>William</v>
      </c>
    </row>
    <row r="714" spans="1:26" x14ac:dyDescent="0.25">
      <c r="A714">
        <v>680</v>
      </c>
      <c r="B714" t="s">
        <v>1494</v>
      </c>
      <c r="C714" t="s">
        <v>118</v>
      </c>
      <c r="D714">
        <v>0.04</v>
      </c>
      <c r="E714">
        <v>95.99</v>
      </c>
      <c r="F714">
        <v>4.9000000000000004</v>
      </c>
      <c r="G714" t="s">
        <v>40</v>
      </c>
      <c r="H714" t="s">
        <v>96</v>
      </c>
      <c r="I714" t="s">
        <v>42</v>
      </c>
      <c r="J714" t="s">
        <v>137</v>
      </c>
      <c r="K714" t="s">
        <v>75</v>
      </c>
      <c r="L714" t="s">
        <v>770</v>
      </c>
      <c r="M714">
        <v>0.56000000000000005</v>
      </c>
      <c r="N714" t="s">
        <v>34</v>
      </c>
      <c r="O714" t="s">
        <v>61</v>
      </c>
      <c r="P714" t="s">
        <v>68</v>
      </c>
      <c r="Q714" t="s">
        <v>1495</v>
      </c>
      <c r="R714">
        <v>99207</v>
      </c>
      <c r="S714" s="1">
        <v>42067</v>
      </c>
      <c r="T714" s="1">
        <v>42069</v>
      </c>
      <c r="U714">
        <v>-258.22500000000002</v>
      </c>
      <c r="V714">
        <v>3</v>
      </c>
      <c r="W714">
        <v>253.78</v>
      </c>
      <c r="X714">
        <v>88890</v>
      </c>
      <c r="Y714">
        <f>cleaneddata[[#This Row],[Unit Price]]-cleaneddata[[#This Row],[Discount]]</f>
        <v>95.949999999999989</v>
      </c>
      <c r="Z714" t="str">
        <f>_xlfn.IFS(cleaneddata[[#This Row],[Region]]="Central","Chris",cleaneddata[[#This Row],[Region]]="East","Erin",cleaneddata[[#This Row],[Region]]="South","Sam",cleaneddata[[#This Row],[Region]]="West","William")</f>
        <v>William</v>
      </c>
    </row>
    <row r="715" spans="1:26" x14ac:dyDescent="0.25">
      <c r="A715">
        <v>2696</v>
      </c>
      <c r="B715" t="s">
        <v>1496</v>
      </c>
      <c r="C715" t="s">
        <v>27</v>
      </c>
      <c r="D715">
        <v>0.05</v>
      </c>
      <c r="E715">
        <v>107.53</v>
      </c>
      <c r="F715">
        <v>5.81</v>
      </c>
      <c r="G715" t="s">
        <v>40</v>
      </c>
      <c r="H715" t="s">
        <v>73</v>
      </c>
      <c r="I715" t="s">
        <v>30</v>
      </c>
      <c r="J715" t="s">
        <v>128</v>
      </c>
      <c r="K715" t="s">
        <v>146</v>
      </c>
      <c r="L715" t="s">
        <v>1497</v>
      </c>
      <c r="M715">
        <v>0.65</v>
      </c>
      <c r="N715" t="s">
        <v>34</v>
      </c>
      <c r="O715" t="s">
        <v>35</v>
      </c>
      <c r="P715" t="s">
        <v>166</v>
      </c>
      <c r="Q715" t="s">
        <v>1498</v>
      </c>
      <c r="R715">
        <v>35401</v>
      </c>
      <c r="S715" s="1">
        <v>42068</v>
      </c>
      <c r="T715" s="1">
        <v>42069</v>
      </c>
      <c r="U715">
        <v>-89.418000000000006</v>
      </c>
      <c r="V715">
        <v>6</v>
      </c>
      <c r="W715">
        <v>612.91999999999996</v>
      </c>
      <c r="X715">
        <v>87676</v>
      </c>
      <c r="Y715">
        <f>cleaneddata[[#This Row],[Unit Price]]-cleaneddata[[#This Row],[Discount]]</f>
        <v>107.48</v>
      </c>
      <c r="Z715" t="str">
        <f>_xlfn.IFS(cleaneddata[[#This Row],[Region]]="Central","Chris",cleaneddata[[#This Row],[Region]]="East","Erin",cleaneddata[[#This Row],[Region]]="South","Sam",cleaneddata[[#This Row],[Region]]="West","William")</f>
        <v>Sam</v>
      </c>
    </row>
    <row r="716" spans="1:26" x14ac:dyDescent="0.25">
      <c r="A716">
        <v>2376</v>
      </c>
      <c r="B716" t="s">
        <v>1499</v>
      </c>
      <c r="C716" t="s">
        <v>39</v>
      </c>
      <c r="D716">
        <v>0.05</v>
      </c>
      <c r="E716">
        <v>3.28</v>
      </c>
      <c r="F716">
        <v>3.97</v>
      </c>
      <c r="G716" t="s">
        <v>40</v>
      </c>
      <c r="H716" t="s">
        <v>96</v>
      </c>
      <c r="I716" t="s">
        <v>50</v>
      </c>
      <c r="J716" t="s">
        <v>51</v>
      </c>
      <c r="K716" t="s">
        <v>52</v>
      </c>
      <c r="L716" t="s">
        <v>247</v>
      </c>
      <c r="M716">
        <v>0.56000000000000005</v>
      </c>
      <c r="N716" t="s">
        <v>34</v>
      </c>
      <c r="O716" t="s">
        <v>61</v>
      </c>
      <c r="P716" t="s">
        <v>492</v>
      </c>
      <c r="Q716" t="s">
        <v>1500</v>
      </c>
      <c r="R716">
        <v>83843</v>
      </c>
      <c r="S716" s="1">
        <v>42068</v>
      </c>
      <c r="T716" s="1">
        <v>42069</v>
      </c>
      <c r="U716">
        <v>-100.24</v>
      </c>
      <c r="V716">
        <v>18</v>
      </c>
      <c r="W716">
        <v>61.29</v>
      </c>
      <c r="X716">
        <v>91321</v>
      </c>
      <c r="Y716">
        <f>cleaneddata[[#This Row],[Unit Price]]-cleaneddata[[#This Row],[Discount]]</f>
        <v>3.23</v>
      </c>
      <c r="Z716" t="str">
        <f>_xlfn.IFS(cleaneddata[[#This Row],[Region]]="Central","Chris",cleaneddata[[#This Row],[Region]]="East","Erin",cleaneddata[[#This Row],[Region]]="South","Sam",cleaneddata[[#This Row],[Region]]="West","William")</f>
        <v>William</v>
      </c>
    </row>
    <row r="717" spans="1:26" x14ac:dyDescent="0.25">
      <c r="A717">
        <v>2376</v>
      </c>
      <c r="B717" t="s">
        <v>1499</v>
      </c>
      <c r="C717" t="s">
        <v>39</v>
      </c>
      <c r="D717">
        <v>0.03</v>
      </c>
      <c r="E717">
        <v>6.98</v>
      </c>
      <c r="F717">
        <v>9.69</v>
      </c>
      <c r="G717" t="s">
        <v>40</v>
      </c>
      <c r="H717" t="s">
        <v>96</v>
      </c>
      <c r="I717" t="s">
        <v>50</v>
      </c>
      <c r="J717" t="s">
        <v>80</v>
      </c>
      <c r="K717" t="s">
        <v>75</v>
      </c>
      <c r="L717" t="s">
        <v>1501</v>
      </c>
      <c r="M717">
        <v>0.83</v>
      </c>
      <c r="N717" t="s">
        <v>34</v>
      </c>
      <c r="O717" t="s">
        <v>61</v>
      </c>
      <c r="P717" t="s">
        <v>492</v>
      </c>
      <c r="Q717" t="s">
        <v>1500</v>
      </c>
      <c r="R717">
        <v>83843</v>
      </c>
      <c r="S717" s="1">
        <v>42068</v>
      </c>
      <c r="T717" s="1">
        <v>42070</v>
      </c>
      <c r="U717">
        <v>-262.62</v>
      </c>
      <c r="V717">
        <v>15</v>
      </c>
      <c r="W717">
        <v>109.15</v>
      </c>
      <c r="X717">
        <v>91321</v>
      </c>
      <c r="Y717">
        <f>cleaneddata[[#This Row],[Unit Price]]-cleaneddata[[#This Row],[Discount]]</f>
        <v>6.95</v>
      </c>
      <c r="Z717" t="str">
        <f>_xlfn.IFS(cleaneddata[[#This Row],[Region]]="Central","Chris",cleaneddata[[#This Row],[Region]]="East","Erin",cleaneddata[[#This Row],[Region]]="South","Sam",cleaneddata[[#This Row],[Region]]="West","William")</f>
        <v>William</v>
      </c>
    </row>
    <row r="718" spans="1:26" x14ac:dyDescent="0.25">
      <c r="A718">
        <v>670</v>
      </c>
      <c r="B718" t="s">
        <v>1502</v>
      </c>
      <c r="C718" t="s">
        <v>49</v>
      </c>
      <c r="D718">
        <v>0.08</v>
      </c>
      <c r="E718">
        <v>296.18</v>
      </c>
      <c r="F718">
        <v>54.12</v>
      </c>
      <c r="G718" t="s">
        <v>28</v>
      </c>
      <c r="H718" t="s">
        <v>73</v>
      </c>
      <c r="I718" t="s">
        <v>30</v>
      </c>
      <c r="J718" t="s">
        <v>31</v>
      </c>
      <c r="K718" t="s">
        <v>32</v>
      </c>
      <c r="L718" t="s">
        <v>1081</v>
      </c>
      <c r="M718">
        <v>0.76</v>
      </c>
      <c r="N718" t="s">
        <v>34</v>
      </c>
      <c r="O718" t="s">
        <v>35</v>
      </c>
      <c r="P718" t="s">
        <v>244</v>
      </c>
      <c r="Q718" t="s">
        <v>1503</v>
      </c>
      <c r="R718">
        <v>22025</v>
      </c>
      <c r="S718" s="1">
        <v>42068</v>
      </c>
      <c r="T718" s="1">
        <v>42075</v>
      </c>
      <c r="U718">
        <v>-187.22200000000001</v>
      </c>
      <c r="V718">
        <v>5</v>
      </c>
      <c r="W718">
        <v>1429.81</v>
      </c>
      <c r="X718">
        <v>88474</v>
      </c>
      <c r="Y718">
        <f>cleaneddata[[#This Row],[Unit Price]]-cleaneddata[[#This Row],[Discount]]</f>
        <v>296.10000000000002</v>
      </c>
      <c r="Z718" t="str">
        <f>_xlfn.IFS(cleaneddata[[#This Row],[Region]]="Central","Chris",cleaneddata[[#This Row],[Region]]="East","Erin",cleaneddata[[#This Row],[Region]]="South","Sam",cleaneddata[[#This Row],[Region]]="West","William")</f>
        <v>Sam</v>
      </c>
    </row>
    <row r="719" spans="1:26" x14ac:dyDescent="0.25">
      <c r="A719">
        <v>2944</v>
      </c>
      <c r="B719" t="s">
        <v>1504</v>
      </c>
      <c r="C719" t="s">
        <v>49</v>
      </c>
      <c r="D719">
        <v>0.04</v>
      </c>
      <c r="E719">
        <v>4.55</v>
      </c>
      <c r="F719">
        <v>1.49</v>
      </c>
      <c r="G719" t="s">
        <v>40</v>
      </c>
      <c r="H719" t="s">
        <v>96</v>
      </c>
      <c r="I719" t="s">
        <v>50</v>
      </c>
      <c r="J719" t="s">
        <v>74</v>
      </c>
      <c r="K719" t="s">
        <v>75</v>
      </c>
      <c r="L719" t="s">
        <v>1505</v>
      </c>
      <c r="M719">
        <v>0.35</v>
      </c>
      <c r="N719" t="s">
        <v>34</v>
      </c>
      <c r="O719" t="s">
        <v>54</v>
      </c>
      <c r="P719" t="s">
        <v>291</v>
      </c>
      <c r="Q719" t="s">
        <v>1506</v>
      </c>
      <c r="R719">
        <v>48640</v>
      </c>
      <c r="S719" s="1">
        <v>42068</v>
      </c>
      <c r="T719" s="1">
        <v>42070</v>
      </c>
      <c r="U719">
        <v>28.288</v>
      </c>
      <c r="V719">
        <v>13</v>
      </c>
      <c r="W719">
        <v>59.75</v>
      </c>
      <c r="X719">
        <v>90309</v>
      </c>
      <c r="Y719">
        <f>cleaneddata[[#This Row],[Unit Price]]-cleaneddata[[#This Row],[Discount]]</f>
        <v>4.51</v>
      </c>
      <c r="Z719" t="str">
        <f>_xlfn.IFS(cleaneddata[[#This Row],[Region]]="Central","Chris",cleaneddata[[#This Row],[Region]]="East","Erin",cleaneddata[[#This Row],[Region]]="South","Sam",cleaneddata[[#This Row],[Region]]="West","William")</f>
        <v>Chris</v>
      </c>
    </row>
    <row r="720" spans="1:26" x14ac:dyDescent="0.25">
      <c r="A720">
        <v>392</v>
      </c>
      <c r="B720" t="s">
        <v>1507</v>
      </c>
      <c r="C720" t="s">
        <v>118</v>
      </c>
      <c r="D720">
        <v>0.02</v>
      </c>
      <c r="E720">
        <v>34.979999999999997</v>
      </c>
      <c r="F720">
        <v>7.53</v>
      </c>
      <c r="G720" t="s">
        <v>40</v>
      </c>
      <c r="H720" t="s">
        <v>96</v>
      </c>
      <c r="I720" t="s">
        <v>42</v>
      </c>
      <c r="J720" t="s">
        <v>43</v>
      </c>
      <c r="K720" t="s">
        <v>75</v>
      </c>
      <c r="L720" t="s">
        <v>1441</v>
      </c>
      <c r="M720">
        <v>0.76</v>
      </c>
      <c r="N720" t="s">
        <v>34</v>
      </c>
      <c r="O720" t="s">
        <v>54</v>
      </c>
      <c r="P720" t="s">
        <v>82</v>
      </c>
      <c r="Q720" t="s">
        <v>1508</v>
      </c>
      <c r="R720">
        <v>63105</v>
      </c>
      <c r="S720" s="1">
        <v>42068</v>
      </c>
      <c r="T720" s="1">
        <v>42070</v>
      </c>
      <c r="U720">
        <v>-159.68</v>
      </c>
      <c r="V720">
        <v>1</v>
      </c>
      <c r="W720">
        <v>37.159999999999997</v>
      </c>
      <c r="X720">
        <v>86383</v>
      </c>
      <c r="Y720">
        <f>cleaneddata[[#This Row],[Unit Price]]-cleaneddata[[#This Row],[Discount]]</f>
        <v>34.959999999999994</v>
      </c>
      <c r="Z720" t="str">
        <f>_xlfn.IFS(cleaneddata[[#This Row],[Region]]="Central","Chris",cleaneddata[[#This Row],[Region]]="East","Erin",cleaneddata[[#This Row],[Region]]="South","Sam",cleaneddata[[#This Row],[Region]]="West","William")</f>
        <v>Chris</v>
      </c>
    </row>
    <row r="721" spans="1:26" x14ac:dyDescent="0.25">
      <c r="A721">
        <v>392</v>
      </c>
      <c r="B721" t="s">
        <v>1507</v>
      </c>
      <c r="C721" t="s">
        <v>118</v>
      </c>
      <c r="D721">
        <v>0.01</v>
      </c>
      <c r="E721">
        <v>19.989999999999998</v>
      </c>
      <c r="F721">
        <v>11.17</v>
      </c>
      <c r="G721" t="s">
        <v>40</v>
      </c>
      <c r="H721" t="s">
        <v>96</v>
      </c>
      <c r="I721" t="s">
        <v>30</v>
      </c>
      <c r="J721" t="s">
        <v>128</v>
      </c>
      <c r="K721" t="s">
        <v>66</v>
      </c>
      <c r="L721" t="s">
        <v>491</v>
      </c>
      <c r="M721">
        <v>0.6</v>
      </c>
      <c r="N721" t="s">
        <v>34</v>
      </c>
      <c r="O721" t="s">
        <v>54</v>
      </c>
      <c r="P721" t="s">
        <v>82</v>
      </c>
      <c r="Q721" t="s">
        <v>1508</v>
      </c>
      <c r="R721">
        <v>63105</v>
      </c>
      <c r="S721" s="1">
        <v>42068</v>
      </c>
      <c r="T721" s="1">
        <v>42071</v>
      </c>
      <c r="U721">
        <v>27.91</v>
      </c>
      <c r="V721">
        <v>2</v>
      </c>
      <c r="W721">
        <v>43.65</v>
      </c>
      <c r="X721">
        <v>86383</v>
      </c>
      <c r="Y721">
        <f>cleaneddata[[#This Row],[Unit Price]]-cleaneddata[[#This Row],[Discount]]</f>
        <v>19.979999999999997</v>
      </c>
      <c r="Z721" t="str">
        <f>_xlfn.IFS(cleaneddata[[#This Row],[Region]]="Central","Chris",cleaneddata[[#This Row],[Region]]="East","Erin",cleaneddata[[#This Row],[Region]]="South","Sam",cleaneddata[[#This Row],[Region]]="West","William")</f>
        <v>Chris</v>
      </c>
    </row>
    <row r="722" spans="1:26" x14ac:dyDescent="0.25">
      <c r="A722">
        <v>3003</v>
      </c>
      <c r="B722" t="s">
        <v>1509</v>
      </c>
      <c r="C722" t="s">
        <v>118</v>
      </c>
      <c r="D722">
        <v>0.03</v>
      </c>
      <c r="E722">
        <v>85.99</v>
      </c>
      <c r="F722">
        <v>0.99</v>
      </c>
      <c r="G722" t="s">
        <v>40</v>
      </c>
      <c r="H722" t="s">
        <v>73</v>
      </c>
      <c r="I722" t="s">
        <v>42</v>
      </c>
      <c r="J722" t="s">
        <v>137</v>
      </c>
      <c r="K722" t="s">
        <v>52</v>
      </c>
      <c r="L722" t="s">
        <v>1178</v>
      </c>
      <c r="M722">
        <v>0.55000000000000004</v>
      </c>
      <c r="N722" t="s">
        <v>34</v>
      </c>
      <c r="O722" t="s">
        <v>61</v>
      </c>
      <c r="P722" t="s">
        <v>492</v>
      </c>
      <c r="Q722" t="s">
        <v>1510</v>
      </c>
      <c r="R722">
        <v>83814</v>
      </c>
      <c r="S722" s="1">
        <v>42068</v>
      </c>
      <c r="T722" s="1">
        <v>42069</v>
      </c>
      <c r="U722">
        <v>1037.1044999999999</v>
      </c>
      <c r="V722">
        <v>20</v>
      </c>
      <c r="W722">
        <v>1503.05</v>
      </c>
      <c r="X722">
        <v>91586</v>
      </c>
      <c r="Y722">
        <f>cleaneddata[[#This Row],[Unit Price]]-cleaneddata[[#This Row],[Discount]]</f>
        <v>85.96</v>
      </c>
      <c r="Z722" t="str">
        <f>_xlfn.IFS(cleaneddata[[#This Row],[Region]]="Central","Chris",cleaneddata[[#This Row],[Region]]="East","Erin",cleaneddata[[#This Row],[Region]]="South","Sam",cleaneddata[[#This Row],[Region]]="West","William")</f>
        <v>William</v>
      </c>
    </row>
    <row r="723" spans="1:26" x14ac:dyDescent="0.25">
      <c r="A723">
        <v>1014</v>
      </c>
      <c r="B723" t="s">
        <v>1446</v>
      </c>
      <c r="C723" t="s">
        <v>72</v>
      </c>
      <c r="D723">
        <v>0.08</v>
      </c>
      <c r="E723">
        <v>10.91</v>
      </c>
      <c r="F723">
        <v>2.99</v>
      </c>
      <c r="G723" t="s">
        <v>40</v>
      </c>
      <c r="H723" t="s">
        <v>73</v>
      </c>
      <c r="I723" t="s">
        <v>50</v>
      </c>
      <c r="J723" t="s">
        <v>74</v>
      </c>
      <c r="K723" t="s">
        <v>75</v>
      </c>
      <c r="L723" t="s">
        <v>1511</v>
      </c>
      <c r="M723">
        <v>0.38</v>
      </c>
      <c r="N723" t="s">
        <v>34</v>
      </c>
      <c r="O723" t="s">
        <v>35</v>
      </c>
      <c r="P723" t="s">
        <v>46</v>
      </c>
      <c r="Q723" t="s">
        <v>1447</v>
      </c>
      <c r="R723">
        <v>72022</v>
      </c>
      <c r="S723" s="1">
        <v>42068</v>
      </c>
      <c r="T723" s="1">
        <v>42069</v>
      </c>
      <c r="U723">
        <v>-2.1</v>
      </c>
      <c r="V723">
        <v>11</v>
      </c>
      <c r="W723">
        <v>119.99</v>
      </c>
      <c r="X723">
        <v>88388</v>
      </c>
      <c r="Y723">
        <f>cleaneddata[[#This Row],[Unit Price]]-cleaneddata[[#This Row],[Discount]]</f>
        <v>10.83</v>
      </c>
      <c r="Z723" t="str">
        <f>_xlfn.IFS(cleaneddata[[#This Row],[Region]]="Central","Chris",cleaneddata[[#This Row],[Region]]="East","Erin",cleaneddata[[#This Row],[Region]]="South","Sam",cleaneddata[[#This Row],[Region]]="West","William")</f>
        <v>Sam</v>
      </c>
    </row>
    <row r="724" spans="1:26" x14ac:dyDescent="0.25">
      <c r="A724">
        <v>1279</v>
      </c>
      <c r="B724" t="s">
        <v>1449</v>
      </c>
      <c r="C724" t="s">
        <v>72</v>
      </c>
      <c r="D724">
        <v>0</v>
      </c>
      <c r="E724">
        <v>442.14</v>
      </c>
      <c r="F724">
        <v>14.7</v>
      </c>
      <c r="G724" t="s">
        <v>28</v>
      </c>
      <c r="H724" t="s">
        <v>96</v>
      </c>
      <c r="I724" t="s">
        <v>42</v>
      </c>
      <c r="J724" t="s">
        <v>58</v>
      </c>
      <c r="K724" t="s">
        <v>59</v>
      </c>
      <c r="L724" t="s">
        <v>1314</v>
      </c>
      <c r="M724">
        <v>0.56000000000000005</v>
      </c>
      <c r="N724" t="s">
        <v>34</v>
      </c>
      <c r="O724" t="s">
        <v>54</v>
      </c>
      <c r="P724" t="s">
        <v>55</v>
      </c>
      <c r="Q724" t="s">
        <v>1450</v>
      </c>
      <c r="R724">
        <v>46324</v>
      </c>
      <c r="S724" s="1">
        <v>42068</v>
      </c>
      <c r="T724" s="1">
        <v>42068</v>
      </c>
      <c r="U724">
        <v>501.51</v>
      </c>
      <c r="V724">
        <v>5</v>
      </c>
      <c r="W724">
        <v>2343.34</v>
      </c>
      <c r="X724">
        <v>90115</v>
      </c>
      <c r="Y724">
        <f>cleaneddata[[#This Row],[Unit Price]]-cleaneddata[[#This Row],[Discount]]</f>
        <v>442.14</v>
      </c>
      <c r="Z724" t="str">
        <f>_xlfn.IFS(cleaneddata[[#This Row],[Region]]="Central","Chris",cleaneddata[[#This Row],[Region]]="East","Erin",cleaneddata[[#This Row],[Region]]="South","Sam",cleaneddata[[#This Row],[Region]]="West","William")</f>
        <v>Chris</v>
      </c>
    </row>
    <row r="725" spans="1:26" x14ac:dyDescent="0.25">
      <c r="A725">
        <v>1432</v>
      </c>
      <c r="B725" t="s">
        <v>1512</v>
      </c>
      <c r="C725" t="s">
        <v>72</v>
      </c>
      <c r="D725">
        <v>0.05</v>
      </c>
      <c r="E725">
        <v>9.7799999999999994</v>
      </c>
      <c r="F725">
        <v>1.39</v>
      </c>
      <c r="G725" t="s">
        <v>40</v>
      </c>
      <c r="H725" t="s">
        <v>96</v>
      </c>
      <c r="I725" t="s">
        <v>50</v>
      </c>
      <c r="J725" t="s">
        <v>347</v>
      </c>
      <c r="K725" t="s">
        <v>75</v>
      </c>
      <c r="L725" t="s">
        <v>1513</v>
      </c>
      <c r="M725">
        <v>0.39</v>
      </c>
      <c r="N725" t="s">
        <v>34</v>
      </c>
      <c r="O725" t="s">
        <v>54</v>
      </c>
      <c r="P725" t="s">
        <v>55</v>
      </c>
      <c r="Q725" t="s">
        <v>1514</v>
      </c>
      <c r="R725">
        <v>46203</v>
      </c>
      <c r="S725" s="1">
        <v>42068</v>
      </c>
      <c r="T725" s="1">
        <v>42069</v>
      </c>
      <c r="U725">
        <v>74.278499999999994</v>
      </c>
      <c r="V725">
        <v>11</v>
      </c>
      <c r="W725">
        <v>107.65</v>
      </c>
      <c r="X725">
        <v>86826</v>
      </c>
      <c r="Y725">
        <f>cleaneddata[[#This Row],[Unit Price]]-cleaneddata[[#This Row],[Discount]]</f>
        <v>9.7299999999999986</v>
      </c>
      <c r="Z725" t="str">
        <f>_xlfn.IFS(cleaneddata[[#This Row],[Region]]="Central","Chris",cleaneddata[[#This Row],[Region]]="East","Erin",cleaneddata[[#This Row],[Region]]="South","Sam",cleaneddata[[#This Row],[Region]]="West","William")</f>
        <v>Chris</v>
      </c>
    </row>
    <row r="726" spans="1:26" x14ac:dyDescent="0.25">
      <c r="A726">
        <v>1433</v>
      </c>
      <c r="B726" t="s">
        <v>1515</v>
      </c>
      <c r="C726" t="s">
        <v>72</v>
      </c>
      <c r="D726">
        <v>0.02</v>
      </c>
      <c r="E726">
        <v>3.28</v>
      </c>
      <c r="F726">
        <v>3.97</v>
      </c>
      <c r="G726" t="s">
        <v>89</v>
      </c>
      <c r="H726" t="s">
        <v>96</v>
      </c>
      <c r="I726" t="s">
        <v>50</v>
      </c>
      <c r="J726" t="s">
        <v>51</v>
      </c>
      <c r="K726" t="s">
        <v>52</v>
      </c>
      <c r="L726" t="s">
        <v>369</v>
      </c>
      <c r="M726">
        <v>0.56000000000000005</v>
      </c>
      <c r="N726" t="s">
        <v>34</v>
      </c>
      <c r="O726" t="s">
        <v>54</v>
      </c>
      <c r="P726" t="s">
        <v>55</v>
      </c>
      <c r="Q726" t="s">
        <v>1516</v>
      </c>
      <c r="R726">
        <v>47130</v>
      </c>
      <c r="S726" s="1">
        <v>42068</v>
      </c>
      <c r="T726" s="1">
        <v>42069</v>
      </c>
      <c r="U726">
        <v>-66.349999999999994</v>
      </c>
      <c r="V726">
        <v>7</v>
      </c>
      <c r="W726">
        <v>25.15</v>
      </c>
      <c r="X726">
        <v>86826</v>
      </c>
      <c r="Y726">
        <f>cleaneddata[[#This Row],[Unit Price]]-cleaneddata[[#This Row],[Discount]]</f>
        <v>3.26</v>
      </c>
      <c r="Z726" t="str">
        <f>_xlfn.IFS(cleaneddata[[#This Row],[Region]]="Central","Chris",cleaneddata[[#This Row],[Region]]="East","Erin",cleaneddata[[#This Row],[Region]]="South","Sam",cleaneddata[[#This Row],[Region]]="West","William")</f>
        <v>Chris</v>
      </c>
    </row>
    <row r="727" spans="1:26" x14ac:dyDescent="0.25">
      <c r="A727">
        <v>2006</v>
      </c>
      <c r="B727" t="s">
        <v>1517</v>
      </c>
      <c r="C727" t="s">
        <v>72</v>
      </c>
      <c r="D727">
        <v>0.03</v>
      </c>
      <c r="E727">
        <v>5.78</v>
      </c>
      <c r="F727">
        <v>5.37</v>
      </c>
      <c r="G727" t="s">
        <v>40</v>
      </c>
      <c r="H727" t="s">
        <v>73</v>
      </c>
      <c r="I727" t="s">
        <v>50</v>
      </c>
      <c r="J727" t="s">
        <v>90</v>
      </c>
      <c r="K727" t="s">
        <v>75</v>
      </c>
      <c r="L727" t="s">
        <v>1518</v>
      </c>
      <c r="M727">
        <v>0.36</v>
      </c>
      <c r="N727" t="s">
        <v>34</v>
      </c>
      <c r="O727" t="s">
        <v>61</v>
      </c>
      <c r="P727" t="s">
        <v>62</v>
      </c>
      <c r="Q727" t="s">
        <v>1245</v>
      </c>
      <c r="R727">
        <v>81301</v>
      </c>
      <c r="S727" s="1">
        <v>42068</v>
      </c>
      <c r="T727" s="1">
        <v>42069</v>
      </c>
      <c r="U727">
        <v>-63.35</v>
      </c>
      <c r="V727">
        <v>15</v>
      </c>
      <c r="W727">
        <v>88.22</v>
      </c>
      <c r="X727">
        <v>88798</v>
      </c>
      <c r="Y727">
        <f>cleaneddata[[#This Row],[Unit Price]]-cleaneddata[[#This Row],[Discount]]</f>
        <v>5.75</v>
      </c>
      <c r="Z727" t="str">
        <f>_xlfn.IFS(cleaneddata[[#This Row],[Region]]="Central","Chris",cleaneddata[[#This Row],[Region]]="East","Erin",cleaneddata[[#This Row],[Region]]="South","Sam",cleaneddata[[#This Row],[Region]]="West","William")</f>
        <v>William</v>
      </c>
    </row>
    <row r="728" spans="1:26" x14ac:dyDescent="0.25">
      <c r="A728">
        <v>868</v>
      </c>
      <c r="B728" t="s">
        <v>1370</v>
      </c>
      <c r="C728" t="s">
        <v>27</v>
      </c>
      <c r="D728">
        <v>0.06</v>
      </c>
      <c r="E728">
        <v>6.48</v>
      </c>
      <c r="F728">
        <v>8.8800000000000008</v>
      </c>
      <c r="G728" t="s">
        <v>40</v>
      </c>
      <c r="H728" t="s">
        <v>96</v>
      </c>
      <c r="I728" t="s">
        <v>50</v>
      </c>
      <c r="J728" t="s">
        <v>90</v>
      </c>
      <c r="K728" t="s">
        <v>75</v>
      </c>
      <c r="L728" t="s">
        <v>1519</v>
      </c>
      <c r="M728">
        <v>0.37</v>
      </c>
      <c r="N728" t="s">
        <v>34</v>
      </c>
      <c r="O728" t="s">
        <v>54</v>
      </c>
      <c r="P728" t="s">
        <v>86</v>
      </c>
      <c r="Q728" t="s">
        <v>1372</v>
      </c>
      <c r="R728">
        <v>55126</v>
      </c>
      <c r="S728" s="1">
        <v>42069</v>
      </c>
      <c r="T728" s="1">
        <v>42070</v>
      </c>
      <c r="U728">
        <v>-237.47</v>
      </c>
      <c r="V728">
        <v>20</v>
      </c>
      <c r="W728">
        <v>125.77</v>
      </c>
      <c r="X728">
        <v>91195</v>
      </c>
      <c r="Y728">
        <f>cleaneddata[[#This Row],[Unit Price]]-cleaneddata[[#This Row],[Discount]]</f>
        <v>6.4200000000000008</v>
      </c>
      <c r="Z728" t="str">
        <f>_xlfn.IFS(cleaneddata[[#This Row],[Region]]="Central","Chris",cleaneddata[[#This Row],[Region]]="East","Erin",cleaneddata[[#This Row],[Region]]="South","Sam",cleaneddata[[#This Row],[Region]]="West","William")</f>
        <v>Chris</v>
      </c>
    </row>
    <row r="729" spans="1:26" x14ac:dyDescent="0.25">
      <c r="A729">
        <v>3008</v>
      </c>
      <c r="B729" t="s">
        <v>1520</v>
      </c>
      <c r="C729" t="s">
        <v>27</v>
      </c>
      <c r="D729">
        <v>0.05</v>
      </c>
      <c r="E729">
        <v>9.99</v>
      </c>
      <c r="F729">
        <v>4.78</v>
      </c>
      <c r="G729" t="s">
        <v>40</v>
      </c>
      <c r="H729" t="s">
        <v>73</v>
      </c>
      <c r="I729" t="s">
        <v>50</v>
      </c>
      <c r="J729" t="s">
        <v>90</v>
      </c>
      <c r="K729" t="s">
        <v>75</v>
      </c>
      <c r="L729" t="s">
        <v>1521</v>
      </c>
      <c r="M729">
        <v>0.4</v>
      </c>
      <c r="N729" t="s">
        <v>34</v>
      </c>
      <c r="O729" t="s">
        <v>54</v>
      </c>
      <c r="P729" t="s">
        <v>86</v>
      </c>
      <c r="Q729" t="s">
        <v>1522</v>
      </c>
      <c r="R729">
        <v>55343</v>
      </c>
      <c r="S729" s="1">
        <v>42069</v>
      </c>
      <c r="T729" s="1">
        <v>42070</v>
      </c>
      <c r="U729">
        <v>41.3</v>
      </c>
      <c r="V729">
        <v>20</v>
      </c>
      <c r="W729">
        <v>203.37</v>
      </c>
      <c r="X729">
        <v>89414</v>
      </c>
      <c r="Y729">
        <f>cleaneddata[[#This Row],[Unit Price]]-cleaneddata[[#This Row],[Discount]]</f>
        <v>9.94</v>
      </c>
      <c r="Z729" t="str">
        <f>_xlfn.IFS(cleaneddata[[#This Row],[Region]]="Central","Chris",cleaneddata[[#This Row],[Region]]="East","Erin",cleaneddata[[#This Row],[Region]]="South","Sam",cleaneddata[[#This Row],[Region]]="West","William")</f>
        <v>Chris</v>
      </c>
    </row>
    <row r="730" spans="1:26" x14ac:dyDescent="0.25">
      <c r="A730">
        <v>688</v>
      </c>
      <c r="B730" t="s">
        <v>1523</v>
      </c>
      <c r="C730" t="s">
        <v>49</v>
      </c>
      <c r="D730">
        <v>0.06</v>
      </c>
      <c r="E730">
        <v>4.18</v>
      </c>
      <c r="F730">
        <v>2.99</v>
      </c>
      <c r="G730" t="s">
        <v>40</v>
      </c>
      <c r="H730" t="s">
        <v>29</v>
      </c>
      <c r="I730" t="s">
        <v>50</v>
      </c>
      <c r="J730" t="s">
        <v>74</v>
      </c>
      <c r="K730" t="s">
        <v>75</v>
      </c>
      <c r="L730" t="s">
        <v>1524</v>
      </c>
      <c r="M730">
        <v>0.37</v>
      </c>
      <c r="N730" t="s">
        <v>34</v>
      </c>
      <c r="O730" t="s">
        <v>54</v>
      </c>
      <c r="P730" t="s">
        <v>82</v>
      </c>
      <c r="Q730" t="s">
        <v>1525</v>
      </c>
      <c r="R730">
        <v>63116</v>
      </c>
      <c r="S730" s="1">
        <v>42069</v>
      </c>
      <c r="T730" s="1">
        <v>42071</v>
      </c>
      <c r="U730">
        <v>-12.718999999999999</v>
      </c>
      <c r="V730">
        <v>5</v>
      </c>
      <c r="W730">
        <v>21.34</v>
      </c>
      <c r="X730">
        <v>88504</v>
      </c>
      <c r="Y730">
        <f>cleaneddata[[#This Row],[Unit Price]]-cleaneddata[[#This Row],[Discount]]</f>
        <v>4.12</v>
      </c>
      <c r="Z730" t="str">
        <f>_xlfn.IFS(cleaneddata[[#This Row],[Region]]="Central","Chris",cleaneddata[[#This Row],[Region]]="East","Erin",cleaneddata[[#This Row],[Region]]="South","Sam",cleaneddata[[#This Row],[Region]]="West","William")</f>
        <v>Chris</v>
      </c>
    </row>
    <row r="731" spans="1:26" x14ac:dyDescent="0.25">
      <c r="A731">
        <v>797</v>
      </c>
      <c r="B731" t="s">
        <v>1526</v>
      </c>
      <c r="C731" t="s">
        <v>49</v>
      </c>
      <c r="D731">
        <v>0.09</v>
      </c>
      <c r="E731">
        <v>6.48</v>
      </c>
      <c r="F731">
        <v>6.86</v>
      </c>
      <c r="G731" t="s">
        <v>40</v>
      </c>
      <c r="H731" t="s">
        <v>96</v>
      </c>
      <c r="I731" t="s">
        <v>50</v>
      </c>
      <c r="J731" t="s">
        <v>90</v>
      </c>
      <c r="K731" t="s">
        <v>75</v>
      </c>
      <c r="L731" t="s">
        <v>1527</v>
      </c>
      <c r="M731">
        <v>0.37</v>
      </c>
      <c r="N731" t="s">
        <v>34</v>
      </c>
      <c r="O731" t="s">
        <v>61</v>
      </c>
      <c r="P731" t="s">
        <v>148</v>
      </c>
      <c r="Q731" t="s">
        <v>1528</v>
      </c>
      <c r="R731">
        <v>84067</v>
      </c>
      <c r="S731" s="1">
        <v>42069</v>
      </c>
      <c r="T731" s="1">
        <v>42071</v>
      </c>
      <c r="U731">
        <v>-62.23</v>
      </c>
      <c r="V731">
        <v>8</v>
      </c>
      <c r="W731">
        <v>50.88</v>
      </c>
      <c r="X731">
        <v>86870</v>
      </c>
      <c r="Y731">
        <f>cleaneddata[[#This Row],[Unit Price]]-cleaneddata[[#This Row],[Discount]]</f>
        <v>6.3900000000000006</v>
      </c>
      <c r="Z731" t="str">
        <f>_xlfn.IFS(cleaneddata[[#This Row],[Region]]="Central","Chris",cleaneddata[[#This Row],[Region]]="East","Erin",cleaneddata[[#This Row],[Region]]="South","Sam",cleaneddata[[#This Row],[Region]]="West","William")</f>
        <v>William</v>
      </c>
    </row>
    <row r="732" spans="1:26" x14ac:dyDescent="0.25">
      <c r="A732">
        <v>2729</v>
      </c>
      <c r="B732" t="s">
        <v>1529</v>
      </c>
      <c r="C732" t="s">
        <v>49</v>
      </c>
      <c r="D732">
        <v>0.08</v>
      </c>
      <c r="E732">
        <v>230.98</v>
      </c>
      <c r="F732">
        <v>23.78</v>
      </c>
      <c r="G732" t="s">
        <v>28</v>
      </c>
      <c r="H732" t="s">
        <v>41</v>
      </c>
      <c r="I732" t="s">
        <v>30</v>
      </c>
      <c r="J732" t="s">
        <v>31</v>
      </c>
      <c r="K732" t="s">
        <v>32</v>
      </c>
      <c r="L732" t="s">
        <v>1530</v>
      </c>
      <c r="M732">
        <v>0.6</v>
      </c>
      <c r="N732" t="s">
        <v>34</v>
      </c>
      <c r="O732" t="s">
        <v>61</v>
      </c>
      <c r="P732" t="s">
        <v>68</v>
      </c>
      <c r="Q732" t="s">
        <v>406</v>
      </c>
      <c r="R732">
        <v>98226</v>
      </c>
      <c r="S732" s="1">
        <v>42069</v>
      </c>
      <c r="T732" s="1">
        <v>42073</v>
      </c>
      <c r="U732">
        <v>501.69</v>
      </c>
      <c r="V732">
        <v>4</v>
      </c>
      <c r="W732">
        <v>924.8</v>
      </c>
      <c r="X732">
        <v>88114</v>
      </c>
      <c r="Y732">
        <f>cleaneddata[[#This Row],[Unit Price]]-cleaneddata[[#This Row],[Discount]]</f>
        <v>230.89999999999998</v>
      </c>
      <c r="Z732" t="str">
        <f>_xlfn.IFS(cleaneddata[[#This Row],[Region]]="Central","Chris",cleaneddata[[#This Row],[Region]]="East","Erin",cleaneddata[[#This Row],[Region]]="South","Sam",cleaneddata[[#This Row],[Region]]="West","William")</f>
        <v>William</v>
      </c>
    </row>
    <row r="733" spans="1:26" x14ac:dyDescent="0.25">
      <c r="A733">
        <v>1771</v>
      </c>
      <c r="B733" t="s">
        <v>1531</v>
      </c>
      <c r="C733" t="s">
        <v>118</v>
      </c>
      <c r="D733">
        <v>7.0000000000000007E-2</v>
      </c>
      <c r="E733">
        <v>60.98</v>
      </c>
      <c r="F733">
        <v>49</v>
      </c>
      <c r="G733" t="s">
        <v>40</v>
      </c>
      <c r="H733" t="s">
        <v>73</v>
      </c>
      <c r="I733" t="s">
        <v>50</v>
      </c>
      <c r="J733" t="s">
        <v>97</v>
      </c>
      <c r="K733" t="s">
        <v>66</v>
      </c>
      <c r="L733" t="s">
        <v>1532</v>
      </c>
      <c r="M733">
        <v>0.59</v>
      </c>
      <c r="N733" t="s">
        <v>34</v>
      </c>
      <c r="O733" t="s">
        <v>54</v>
      </c>
      <c r="P733" t="s">
        <v>105</v>
      </c>
      <c r="Q733" t="s">
        <v>1039</v>
      </c>
      <c r="R733">
        <v>61032</v>
      </c>
      <c r="S733" s="1">
        <v>42069</v>
      </c>
      <c r="T733" s="1">
        <v>42070</v>
      </c>
      <c r="U733">
        <v>-807.89</v>
      </c>
      <c r="V733">
        <v>7</v>
      </c>
      <c r="W733">
        <v>410.17</v>
      </c>
      <c r="X733">
        <v>89106</v>
      </c>
      <c r="Y733">
        <f>cleaneddata[[#This Row],[Unit Price]]-cleaneddata[[#This Row],[Discount]]</f>
        <v>60.91</v>
      </c>
      <c r="Z733" t="str">
        <f>_xlfn.IFS(cleaneddata[[#This Row],[Region]]="Central","Chris",cleaneddata[[#This Row],[Region]]="East","Erin",cleaneddata[[#This Row],[Region]]="South","Sam",cleaneddata[[#This Row],[Region]]="West","William")</f>
        <v>Chris</v>
      </c>
    </row>
    <row r="734" spans="1:26" x14ac:dyDescent="0.25">
      <c r="A734">
        <v>945</v>
      </c>
      <c r="B734" t="s">
        <v>1533</v>
      </c>
      <c r="C734" t="s">
        <v>72</v>
      </c>
      <c r="D734">
        <v>0.03</v>
      </c>
      <c r="E734">
        <v>31.74</v>
      </c>
      <c r="F734">
        <v>12.62</v>
      </c>
      <c r="G734" t="s">
        <v>40</v>
      </c>
      <c r="H734" t="s">
        <v>73</v>
      </c>
      <c r="I734" t="s">
        <v>50</v>
      </c>
      <c r="J734" t="s">
        <v>74</v>
      </c>
      <c r="K734" t="s">
        <v>75</v>
      </c>
      <c r="L734" t="s">
        <v>1534</v>
      </c>
      <c r="M734">
        <v>0.37</v>
      </c>
      <c r="N734" t="s">
        <v>34</v>
      </c>
      <c r="O734" t="s">
        <v>61</v>
      </c>
      <c r="P734" t="s">
        <v>92</v>
      </c>
      <c r="Q734" t="s">
        <v>1535</v>
      </c>
      <c r="R734">
        <v>95070</v>
      </c>
      <c r="S734" s="1">
        <v>42069</v>
      </c>
      <c r="T734" s="1">
        <v>42069</v>
      </c>
      <c r="U734">
        <v>-4.3010000000000002</v>
      </c>
      <c r="V734">
        <v>3</v>
      </c>
      <c r="W734">
        <v>98.7</v>
      </c>
      <c r="X734">
        <v>86567</v>
      </c>
      <c r="Y734">
        <f>cleaneddata[[#This Row],[Unit Price]]-cleaneddata[[#This Row],[Discount]]</f>
        <v>31.709999999999997</v>
      </c>
      <c r="Z734" t="str">
        <f>_xlfn.IFS(cleaneddata[[#This Row],[Region]]="Central","Chris",cleaneddata[[#This Row],[Region]]="East","Erin",cleaneddata[[#This Row],[Region]]="South","Sam",cleaneddata[[#This Row],[Region]]="West","William")</f>
        <v>William</v>
      </c>
    </row>
    <row r="735" spans="1:26" x14ac:dyDescent="0.25">
      <c r="A735">
        <v>3327</v>
      </c>
      <c r="B735" t="s">
        <v>1536</v>
      </c>
      <c r="C735" t="s">
        <v>72</v>
      </c>
      <c r="D735">
        <v>0.06</v>
      </c>
      <c r="E735">
        <v>113.98</v>
      </c>
      <c r="F735">
        <v>30</v>
      </c>
      <c r="G735" t="s">
        <v>28</v>
      </c>
      <c r="H735" t="s">
        <v>29</v>
      </c>
      <c r="I735" t="s">
        <v>30</v>
      </c>
      <c r="J735" t="s">
        <v>111</v>
      </c>
      <c r="K735" t="s">
        <v>59</v>
      </c>
      <c r="L735" t="s">
        <v>1537</v>
      </c>
      <c r="M735">
        <v>0.69</v>
      </c>
      <c r="N735" t="s">
        <v>34</v>
      </c>
      <c r="O735" t="s">
        <v>54</v>
      </c>
      <c r="P735" t="s">
        <v>291</v>
      </c>
      <c r="Q735" t="s">
        <v>1538</v>
      </c>
      <c r="R735">
        <v>48060</v>
      </c>
      <c r="S735" s="1">
        <v>42069</v>
      </c>
      <c r="T735" s="1">
        <v>42071</v>
      </c>
      <c r="U735">
        <v>-127.3</v>
      </c>
      <c r="V735">
        <v>3</v>
      </c>
      <c r="W735">
        <v>356.14</v>
      </c>
      <c r="X735">
        <v>87272</v>
      </c>
      <c r="Y735">
        <f>cleaneddata[[#This Row],[Unit Price]]-cleaneddata[[#This Row],[Discount]]</f>
        <v>113.92</v>
      </c>
      <c r="Z735" t="str">
        <f>_xlfn.IFS(cleaneddata[[#This Row],[Region]]="Central","Chris",cleaneddata[[#This Row],[Region]]="East","Erin",cleaneddata[[#This Row],[Region]]="South","Sam",cleaneddata[[#This Row],[Region]]="West","William")</f>
        <v>Chris</v>
      </c>
    </row>
    <row r="736" spans="1:26" x14ac:dyDescent="0.25">
      <c r="A736">
        <v>3327</v>
      </c>
      <c r="B736" t="s">
        <v>1536</v>
      </c>
      <c r="C736" t="s">
        <v>72</v>
      </c>
      <c r="D736">
        <v>0.05</v>
      </c>
      <c r="E736">
        <v>6.48</v>
      </c>
      <c r="F736">
        <v>6.86</v>
      </c>
      <c r="G736" t="s">
        <v>40</v>
      </c>
      <c r="H736" t="s">
        <v>29</v>
      </c>
      <c r="I736" t="s">
        <v>50</v>
      </c>
      <c r="J736" t="s">
        <v>90</v>
      </c>
      <c r="K736" t="s">
        <v>75</v>
      </c>
      <c r="L736" t="s">
        <v>1527</v>
      </c>
      <c r="M736">
        <v>0.37</v>
      </c>
      <c r="N736" t="s">
        <v>34</v>
      </c>
      <c r="O736" t="s">
        <v>54</v>
      </c>
      <c r="P736" t="s">
        <v>291</v>
      </c>
      <c r="Q736" t="s">
        <v>1538</v>
      </c>
      <c r="R736">
        <v>48060</v>
      </c>
      <c r="S736" s="1">
        <v>42069</v>
      </c>
      <c r="T736" s="1">
        <v>42071</v>
      </c>
      <c r="U736">
        <v>-52.77</v>
      </c>
      <c r="V736">
        <v>4</v>
      </c>
      <c r="W736">
        <v>27.08</v>
      </c>
      <c r="X736">
        <v>87272</v>
      </c>
      <c r="Y736">
        <f>cleaneddata[[#This Row],[Unit Price]]-cleaneddata[[#This Row],[Discount]]</f>
        <v>6.4300000000000006</v>
      </c>
      <c r="Z736" t="str">
        <f>_xlfn.IFS(cleaneddata[[#This Row],[Region]]="Central","Chris",cleaneddata[[#This Row],[Region]]="East","Erin",cleaneddata[[#This Row],[Region]]="South","Sam",cleaneddata[[#This Row],[Region]]="West","William")</f>
        <v>Chris</v>
      </c>
    </row>
    <row r="737" spans="1:26" x14ac:dyDescent="0.25">
      <c r="A737">
        <v>1020</v>
      </c>
      <c r="B737" t="s">
        <v>1020</v>
      </c>
      <c r="C737" t="s">
        <v>27</v>
      </c>
      <c r="D737">
        <v>0.09</v>
      </c>
      <c r="E737">
        <v>517.48</v>
      </c>
      <c r="F737">
        <v>16.63</v>
      </c>
      <c r="G737" t="s">
        <v>28</v>
      </c>
      <c r="H737" t="s">
        <v>29</v>
      </c>
      <c r="I737" t="s">
        <v>42</v>
      </c>
      <c r="J737" t="s">
        <v>58</v>
      </c>
      <c r="K737" t="s">
        <v>32</v>
      </c>
      <c r="L737" t="s">
        <v>1539</v>
      </c>
      <c r="M737">
        <v>0.59</v>
      </c>
      <c r="N737" t="s">
        <v>34</v>
      </c>
      <c r="O737" t="s">
        <v>54</v>
      </c>
      <c r="P737" t="s">
        <v>539</v>
      </c>
      <c r="Q737" t="s">
        <v>1022</v>
      </c>
      <c r="R737">
        <v>66762</v>
      </c>
      <c r="S737" s="1">
        <v>42070</v>
      </c>
      <c r="T737" s="1">
        <v>42070</v>
      </c>
      <c r="U737">
        <v>909.36</v>
      </c>
      <c r="V737">
        <v>5</v>
      </c>
      <c r="W737">
        <v>2354.54</v>
      </c>
      <c r="X737">
        <v>88632</v>
      </c>
      <c r="Y737">
        <f>cleaneddata[[#This Row],[Unit Price]]-cleaneddata[[#This Row],[Discount]]</f>
        <v>517.39</v>
      </c>
      <c r="Z737" t="str">
        <f>_xlfn.IFS(cleaneddata[[#This Row],[Region]]="Central","Chris",cleaneddata[[#This Row],[Region]]="East","Erin",cleaneddata[[#This Row],[Region]]="South","Sam",cleaneddata[[#This Row],[Region]]="West","William")</f>
        <v>Chris</v>
      </c>
    </row>
    <row r="738" spans="1:26" x14ac:dyDescent="0.25">
      <c r="A738">
        <v>850</v>
      </c>
      <c r="B738" t="s">
        <v>1540</v>
      </c>
      <c r="C738" t="s">
        <v>72</v>
      </c>
      <c r="D738">
        <v>7.0000000000000007E-2</v>
      </c>
      <c r="E738">
        <v>6.08</v>
      </c>
      <c r="F738">
        <v>0.91</v>
      </c>
      <c r="G738" t="s">
        <v>40</v>
      </c>
      <c r="H738" t="s">
        <v>96</v>
      </c>
      <c r="I738" t="s">
        <v>50</v>
      </c>
      <c r="J738" t="s">
        <v>51</v>
      </c>
      <c r="K738" t="s">
        <v>52</v>
      </c>
      <c r="L738" t="s">
        <v>1541</v>
      </c>
      <c r="M738">
        <v>0.51</v>
      </c>
      <c r="N738" t="s">
        <v>34</v>
      </c>
      <c r="O738" t="s">
        <v>61</v>
      </c>
      <c r="P738" t="s">
        <v>92</v>
      </c>
      <c r="Q738" t="s">
        <v>1542</v>
      </c>
      <c r="R738">
        <v>93117</v>
      </c>
      <c r="S738" s="1">
        <v>42070</v>
      </c>
      <c r="T738" s="1">
        <v>42071</v>
      </c>
      <c r="U738">
        <v>19.57</v>
      </c>
      <c r="V738">
        <v>7</v>
      </c>
      <c r="W738">
        <v>41.96</v>
      </c>
      <c r="X738">
        <v>88569</v>
      </c>
      <c r="Y738">
        <f>cleaneddata[[#This Row],[Unit Price]]-cleaneddata[[#This Row],[Discount]]</f>
        <v>6.01</v>
      </c>
      <c r="Z738" t="str">
        <f>_xlfn.IFS(cleaneddata[[#This Row],[Region]]="Central","Chris",cleaneddata[[#This Row],[Region]]="East","Erin",cleaneddata[[#This Row],[Region]]="South","Sam",cleaneddata[[#This Row],[Region]]="West","William")</f>
        <v>William</v>
      </c>
    </row>
    <row r="739" spans="1:26" x14ac:dyDescent="0.25">
      <c r="A739">
        <v>851</v>
      </c>
      <c r="B739" t="s">
        <v>1366</v>
      </c>
      <c r="C739" t="s">
        <v>72</v>
      </c>
      <c r="D739">
        <v>0.08</v>
      </c>
      <c r="E739">
        <v>19.899999999999999</v>
      </c>
      <c r="F739">
        <v>5.29</v>
      </c>
      <c r="G739" t="s">
        <v>40</v>
      </c>
      <c r="H739" t="s">
        <v>96</v>
      </c>
      <c r="I739" t="s">
        <v>50</v>
      </c>
      <c r="J739" t="s">
        <v>97</v>
      </c>
      <c r="K739" t="s">
        <v>146</v>
      </c>
      <c r="L739" t="s">
        <v>1543</v>
      </c>
      <c r="M739">
        <v>0.4</v>
      </c>
      <c r="N739" t="s">
        <v>34</v>
      </c>
      <c r="O739" t="s">
        <v>61</v>
      </c>
      <c r="P739" t="s">
        <v>92</v>
      </c>
      <c r="Q739" t="s">
        <v>1368</v>
      </c>
      <c r="R739">
        <v>91745</v>
      </c>
      <c r="S739" s="1">
        <v>42070</v>
      </c>
      <c r="T739" s="1">
        <v>42072</v>
      </c>
      <c r="U739">
        <v>107.11</v>
      </c>
      <c r="V739">
        <v>13</v>
      </c>
      <c r="W739">
        <v>240.46</v>
      </c>
      <c r="X739">
        <v>88569</v>
      </c>
      <c r="Y739">
        <f>cleaneddata[[#This Row],[Unit Price]]-cleaneddata[[#This Row],[Discount]]</f>
        <v>19.82</v>
      </c>
      <c r="Z739" t="str">
        <f>_xlfn.IFS(cleaneddata[[#This Row],[Region]]="Central","Chris",cleaneddata[[#This Row],[Region]]="East","Erin",cleaneddata[[#This Row],[Region]]="South","Sam",cleaneddata[[#This Row],[Region]]="West","William")</f>
        <v>William</v>
      </c>
    </row>
    <row r="740" spans="1:26" x14ac:dyDescent="0.25">
      <c r="A740">
        <v>851</v>
      </c>
      <c r="B740" t="s">
        <v>1366</v>
      </c>
      <c r="C740" t="s">
        <v>72</v>
      </c>
      <c r="D740">
        <v>0.02</v>
      </c>
      <c r="E740">
        <v>3.36</v>
      </c>
      <c r="F740">
        <v>6.27</v>
      </c>
      <c r="G740" t="s">
        <v>40</v>
      </c>
      <c r="H740" t="s">
        <v>96</v>
      </c>
      <c r="I740" t="s">
        <v>50</v>
      </c>
      <c r="J740" t="s">
        <v>74</v>
      </c>
      <c r="K740" t="s">
        <v>75</v>
      </c>
      <c r="L740" t="s">
        <v>188</v>
      </c>
      <c r="M740">
        <v>0.4</v>
      </c>
      <c r="N740" t="s">
        <v>34</v>
      </c>
      <c r="O740" t="s">
        <v>61</v>
      </c>
      <c r="P740" t="s">
        <v>92</v>
      </c>
      <c r="Q740" t="s">
        <v>1368</v>
      </c>
      <c r="R740">
        <v>91745</v>
      </c>
      <c r="S740" s="1">
        <v>42070</v>
      </c>
      <c r="T740" s="1">
        <v>42072</v>
      </c>
      <c r="U740">
        <v>-216.154</v>
      </c>
      <c r="V740">
        <v>21</v>
      </c>
      <c r="W740">
        <v>74.08</v>
      </c>
      <c r="X740">
        <v>88569</v>
      </c>
      <c r="Y740">
        <f>cleaneddata[[#This Row],[Unit Price]]-cleaneddata[[#This Row],[Discount]]</f>
        <v>3.34</v>
      </c>
      <c r="Z740" t="str">
        <f>_xlfn.IFS(cleaneddata[[#This Row],[Region]]="Central","Chris",cleaneddata[[#This Row],[Region]]="East","Erin",cleaneddata[[#This Row],[Region]]="South","Sam",cleaneddata[[#This Row],[Region]]="West","William")</f>
        <v>William</v>
      </c>
    </row>
    <row r="741" spans="1:26" x14ac:dyDescent="0.25">
      <c r="A741">
        <v>2750</v>
      </c>
      <c r="B741" t="s">
        <v>1544</v>
      </c>
      <c r="C741" t="s">
        <v>27</v>
      </c>
      <c r="D741">
        <v>0.02</v>
      </c>
      <c r="E741">
        <v>161.55000000000001</v>
      </c>
      <c r="F741">
        <v>19.989999999999998</v>
      </c>
      <c r="G741" t="s">
        <v>40</v>
      </c>
      <c r="H741" t="s">
        <v>29</v>
      </c>
      <c r="I741" t="s">
        <v>50</v>
      </c>
      <c r="J741" t="s">
        <v>80</v>
      </c>
      <c r="K741" t="s">
        <v>75</v>
      </c>
      <c r="L741" t="s">
        <v>81</v>
      </c>
      <c r="M741">
        <v>0.66</v>
      </c>
      <c r="N741" t="s">
        <v>34</v>
      </c>
      <c r="O741" t="s">
        <v>35</v>
      </c>
      <c r="P741" t="s">
        <v>244</v>
      </c>
      <c r="Q741" t="s">
        <v>1545</v>
      </c>
      <c r="R741">
        <v>22980</v>
      </c>
      <c r="S741" s="1">
        <v>42071</v>
      </c>
      <c r="T741" s="1">
        <v>42071</v>
      </c>
      <c r="U741">
        <v>664.51800000000003</v>
      </c>
      <c r="V741">
        <v>4</v>
      </c>
      <c r="W741">
        <v>657.61</v>
      </c>
      <c r="X741">
        <v>91424</v>
      </c>
      <c r="Y741">
        <f>cleaneddata[[#This Row],[Unit Price]]-cleaneddata[[#This Row],[Discount]]</f>
        <v>161.53</v>
      </c>
      <c r="Z741" t="str">
        <f>_xlfn.IFS(cleaneddata[[#This Row],[Region]]="Central","Chris",cleaneddata[[#This Row],[Region]]="East","Erin",cleaneddata[[#This Row],[Region]]="South","Sam",cleaneddata[[#This Row],[Region]]="West","William")</f>
        <v>Sam</v>
      </c>
    </row>
    <row r="742" spans="1:26" x14ac:dyDescent="0.25">
      <c r="A742">
        <v>2770</v>
      </c>
      <c r="B742" t="s">
        <v>1546</v>
      </c>
      <c r="C742" t="s">
        <v>27</v>
      </c>
      <c r="D742">
        <v>0.02</v>
      </c>
      <c r="E742">
        <v>11.55</v>
      </c>
      <c r="F742">
        <v>2.36</v>
      </c>
      <c r="G742" t="s">
        <v>40</v>
      </c>
      <c r="H742" t="s">
        <v>96</v>
      </c>
      <c r="I742" t="s">
        <v>50</v>
      </c>
      <c r="J742" t="s">
        <v>51</v>
      </c>
      <c r="K742" t="s">
        <v>52</v>
      </c>
      <c r="L742" t="s">
        <v>382</v>
      </c>
      <c r="M742">
        <v>0.55000000000000004</v>
      </c>
      <c r="N742" t="s">
        <v>34</v>
      </c>
      <c r="O742" t="s">
        <v>35</v>
      </c>
      <c r="P742" t="s">
        <v>77</v>
      </c>
      <c r="Q742" t="s">
        <v>1547</v>
      </c>
      <c r="R742">
        <v>30338</v>
      </c>
      <c r="S742" s="1">
        <v>42071</v>
      </c>
      <c r="T742" s="1">
        <v>42073</v>
      </c>
      <c r="U742">
        <v>1289.3820000000001</v>
      </c>
      <c r="V742">
        <v>14</v>
      </c>
      <c r="W742">
        <v>159.53</v>
      </c>
      <c r="X742">
        <v>88975</v>
      </c>
      <c r="Y742">
        <f>cleaneddata[[#This Row],[Unit Price]]-cleaneddata[[#This Row],[Discount]]</f>
        <v>11.530000000000001</v>
      </c>
      <c r="Z742" t="str">
        <f>_xlfn.IFS(cleaneddata[[#This Row],[Region]]="Central","Chris",cleaneddata[[#This Row],[Region]]="East","Erin",cleaneddata[[#This Row],[Region]]="South","Sam",cleaneddata[[#This Row],[Region]]="West","William")</f>
        <v>Sam</v>
      </c>
    </row>
    <row r="743" spans="1:26" x14ac:dyDescent="0.25">
      <c r="A743">
        <v>2837</v>
      </c>
      <c r="B743" t="s">
        <v>1548</v>
      </c>
      <c r="C743" t="s">
        <v>39</v>
      </c>
      <c r="D743">
        <v>7.0000000000000007E-2</v>
      </c>
      <c r="E743">
        <v>51.98</v>
      </c>
      <c r="F743">
        <v>10.17</v>
      </c>
      <c r="G743" t="s">
        <v>40</v>
      </c>
      <c r="H743" t="s">
        <v>73</v>
      </c>
      <c r="I743" t="s">
        <v>42</v>
      </c>
      <c r="J743" t="s">
        <v>58</v>
      </c>
      <c r="K743" t="s">
        <v>146</v>
      </c>
      <c r="L743" t="s">
        <v>1549</v>
      </c>
      <c r="M743">
        <v>0.37</v>
      </c>
      <c r="N743" t="s">
        <v>34</v>
      </c>
      <c r="O743" t="s">
        <v>54</v>
      </c>
      <c r="P743" t="s">
        <v>209</v>
      </c>
      <c r="Q743" t="s">
        <v>1550</v>
      </c>
      <c r="R743">
        <v>74133</v>
      </c>
      <c r="S743" s="1">
        <v>42071</v>
      </c>
      <c r="T743" s="1">
        <v>42073</v>
      </c>
      <c r="U743">
        <v>439.78530000000001</v>
      </c>
      <c r="V743">
        <v>13</v>
      </c>
      <c r="W743">
        <v>637.37</v>
      </c>
      <c r="X743">
        <v>89801</v>
      </c>
      <c r="Y743">
        <f>cleaneddata[[#This Row],[Unit Price]]-cleaneddata[[#This Row],[Discount]]</f>
        <v>51.91</v>
      </c>
      <c r="Z743" t="str">
        <f>_xlfn.IFS(cleaneddata[[#This Row],[Region]]="Central","Chris",cleaneddata[[#This Row],[Region]]="East","Erin",cleaneddata[[#This Row],[Region]]="South","Sam",cleaneddata[[#This Row],[Region]]="West","William")</f>
        <v>Chris</v>
      </c>
    </row>
    <row r="744" spans="1:26" x14ac:dyDescent="0.25">
      <c r="A744">
        <v>2837</v>
      </c>
      <c r="B744" t="s">
        <v>1548</v>
      </c>
      <c r="C744" t="s">
        <v>39</v>
      </c>
      <c r="D744">
        <v>0.1</v>
      </c>
      <c r="E744">
        <v>80.97</v>
      </c>
      <c r="F744">
        <v>33.6</v>
      </c>
      <c r="G744" t="s">
        <v>28</v>
      </c>
      <c r="H744" t="s">
        <v>73</v>
      </c>
      <c r="I744" t="s">
        <v>42</v>
      </c>
      <c r="J744" t="s">
        <v>58</v>
      </c>
      <c r="K744" t="s">
        <v>59</v>
      </c>
      <c r="L744" t="s">
        <v>911</v>
      </c>
      <c r="M744">
        <v>0.37</v>
      </c>
      <c r="N744" t="s">
        <v>34</v>
      </c>
      <c r="O744" t="s">
        <v>54</v>
      </c>
      <c r="P744" t="s">
        <v>209</v>
      </c>
      <c r="Q744" t="s">
        <v>1550</v>
      </c>
      <c r="R744">
        <v>74133</v>
      </c>
      <c r="S744" s="1">
        <v>42071</v>
      </c>
      <c r="T744" s="1">
        <v>42074</v>
      </c>
      <c r="U744">
        <v>-149.4573</v>
      </c>
      <c r="V744">
        <v>3</v>
      </c>
      <c r="W744">
        <v>232.16</v>
      </c>
      <c r="X744">
        <v>89801</v>
      </c>
      <c r="Y744">
        <f>cleaneddata[[#This Row],[Unit Price]]-cleaneddata[[#This Row],[Discount]]</f>
        <v>80.87</v>
      </c>
      <c r="Z744" t="str">
        <f>_xlfn.IFS(cleaneddata[[#This Row],[Region]]="Central","Chris",cleaneddata[[#This Row],[Region]]="East","Erin",cleaneddata[[#This Row],[Region]]="South","Sam",cleaneddata[[#This Row],[Region]]="West","William")</f>
        <v>Chris</v>
      </c>
    </row>
    <row r="745" spans="1:26" x14ac:dyDescent="0.25">
      <c r="A745">
        <v>693</v>
      </c>
      <c r="B745" t="s">
        <v>1551</v>
      </c>
      <c r="C745" t="s">
        <v>49</v>
      </c>
      <c r="D745">
        <v>0.09</v>
      </c>
      <c r="E745">
        <v>5.34</v>
      </c>
      <c r="F745">
        <v>2.99</v>
      </c>
      <c r="G745" t="s">
        <v>89</v>
      </c>
      <c r="H745" t="s">
        <v>29</v>
      </c>
      <c r="I745" t="s">
        <v>50</v>
      </c>
      <c r="J745" t="s">
        <v>74</v>
      </c>
      <c r="K745" t="s">
        <v>75</v>
      </c>
      <c r="L745" t="s">
        <v>1380</v>
      </c>
      <c r="M745">
        <v>0.38</v>
      </c>
      <c r="N745" t="s">
        <v>34</v>
      </c>
      <c r="O745" t="s">
        <v>61</v>
      </c>
      <c r="P745" t="s">
        <v>62</v>
      </c>
      <c r="Q745" t="s">
        <v>1552</v>
      </c>
      <c r="R745">
        <v>80229</v>
      </c>
      <c r="S745" s="1">
        <v>42071</v>
      </c>
      <c r="T745" s="1">
        <v>42078</v>
      </c>
      <c r="U745">
        <v>9.4860000000000007</v>
      </c>
      <c r="V745">
        <v>17</v>
      </c>
      <c r="W745">
        <v>95.1</v>
      </c>
      <c r="X745">
        <v>87812</v>
      </c>
      <c r="Y745">
        <f>cleaneddata[[#This Row],[Unit Price]]-cleaneddata[[#This Row],[Discount]]</f>
        <v>5.25</v>
      </c>
      <c r="Z745" t="str">
        <f>_xlfn.IFS(cleaneddata[[#This Row],[Region]]="Central","Chris",cleaneddata[[#This Row],[Region]]="East","Erin",cleaneddata[[#This Row],[Region]]="South","Sam",cleaneddata[[#This Row],[Region]]="West","William")</f>
        <v>William</v>
      </c>
    </row>
    <row r="746" spans="1:26" x14ac:dyDescent="0.25">
      <c r="A746">
        <v>693</v>
      </c>
      <c r="B746" t="s">
        <v>1551</v>
      </c>
      <c r="C746" t="s">
        <v>49</v>
      </c>
      <c r="D746">
        <v>7.0000000000000007E-2</v>
      </c>
      <c r="E746">
        <v>140.97999999999999</v>
      </c>
      <c r="F746">
        <v>53.48</v>
      </c>
      <c r="G746" t="s">
        <v>28</v>
      </c>
      <c r="H746" t="s">
        <v>29</v>
      </c>
      <c r="I746" t="s">
        <v>30</v>
      </c>
      <c r="J746" t="s">
        <v>119</v>
      </c>
      <c r="K746" t="s">
        <v>32</v>
      </c>
      <c r="L746" t="s">
        <v>1553</v>
      </c>
      <c r="M746">
        <v>0.65</v>
      </c>
      <c r="N746" t="s">
        <v>34</v>
      </c>
      <c r="O746" t="s">
        <v>61</v>
      </c>
      <c r="P746" t="s">
        <v>62</v>
      </c>
      <c r="Q746" t="s">
        <v>1552</v>
      </c>
      <c r="R746">
        <v>80229</v>
      </c>
      <c r="S746" s="1">
        <v>42071</v>
      </c>
      <c r="T746" s="1">
        <v>42078</v>
      </c>
      <c r="U746">
        <v>-263.64999999999998</v>
      </c>
      <c r="V746">
        <v>5</v>
      </c>
      <c r="W746">
        <v>734.74</v>
      </c>
      <c r="X746">
        <v>87812</v>
      </c>
      <c r="Y746">
        <f>cleaneddata[[#This Row],[Unit Price]]-cleaneddata[[#This Row],[Discount]]</f>
        <v>140.91</v>
      </c>
      <c r="Z746" t="str">
        <f>_xlfn.IFS(cleaneddata[[#This Row],[Region]]="Central","Chris",cleaneddata[[#This Row],[Region]]="East","Erin",cleaneddata[[#This Row],[Region]]="South","Sam",cleaneddata[[#This Row],[Region]]="West","William")</f>
        <v>William</v>
      </c>
    </row>
    <row r="747" spans="1:26" x14ac:dyDescent="0.25">
      <c r="A747">
        <v>693</v>
      </c>
      <c r="B747" t="s">
        <v>1551</v>
      </c>
      <c r="C747" t="s">
        <v>49</v>
      </c>
      <c r="D747">
        <v>0.06</v>
      </c>
      <c r="E747">
        <v>205.99</v>
      </c>
      <c r="F747">
        <v>5.26</v>
      </c>
      <c r="G747" t="s">
        <v>40</v>
      </c>
      <c r="H747" t="s">
        <v>29</v>
      </c>
      <c r="I747" t="s">
        <v>42</v>
      </c>
      <c r="J747" t="s">
        <v>137</v>
      </c>
      <c r="K747" t="s">
        <v>75</v>
      </c>
      <c r="L747" t="s">
        <v>1554</v>
      </c>
      <c r="M747">
        <v>0.56000000000000005</v>
      </c>
      <c r="N747" t="s">
        <v>34</v>
      </c>
      <c r="O747" t="s">
        <v>61</v>
      </c>
      <c r="P747" t="s">
        <v>62</v>
      </c>
      <c r="Q747" t="s">
        <v>1552</v>
      </c>
      <c r="R747">
        <v>80229</v>
      </c>
      <c r="S747" s="1">
        <v>42071</v>
      </c>
      <c r="T747" s="1">
        <v>42078</v>
      </c>
      <c r="U747">
        <v>890.18100000000004</v>
      </c>
      <c r="V747">
        <v>11</v>
      </c>
      <c r="W747">
        <v>1882.87</v>
      </c>
      <c r="X747">
        <v>87812</v>
      </c>
      <c r="Y747">
        <f>cleaneddata[[#This Row],[Unit Price]]-cleaneddata[[#This Row],[Discount]]</f>
        <v>205.93</v>
      </c>
      <c r="Z747" t="str">
        <f>_xlfn.IFS(cleaneddata[[#This Row],[Region]]="Central","Chris",cleaneddata[[#This Row],[Region]]="East","Erin",cleaneddata[[#This Row],[Region]]="South","Sam",cleaneddata[[#This Row],[Region]]="West","William")</f>
        <v>William</v>
      </c>
    </row>
    <row r="748" spans="1:26" x14ac:dyDescent="0.25">
      <c r="A748">
        <v>1718</v>
      </c>
      <c r="B748" t="s">
        <v>1555</v>
      </c>
      <c r="C748" t="s">
        <v>49</v>
      </c>
      <c r="D748">
        <v>0.01</v>
      </c>
      <c r="E748">
        <v>300.98</v>
      </c>
      <c r="F748">
        <v>64.73</v>
      </c>
      <c r="G748" t="s">
        <v>28</v>
      </c>
      <c r="H748" t="s">
        <v>41</v>
      </c>
      <c r="I748" t="s">
        <v>30</v>
      </c>
      <c r="J748" t="s">
        <v>111</v>
      </c>
      <c r="K748" t="s">
        <v>59</v>
      </c>
      <c r="L748" t="s">
        <v>1342</v>
      </c>
      <c r="M748">
        <v>0.56000000000000005</v>
      </c>
      <c r="N748" t="s">
        <v>34</v>
      </c>
      <c r="O748" t="s">
        <v>35</v>
      </c>
      <c r="P748" t="s">
        <v>99</v>
      </c>
      <c r="Q748" t="s">
        <v>1556</v>
      </c>
      <c r="R748">
        <v>27529</v>
      </c>
      <c r="S748" s="1">
        <v>42071</v>
      </c>
      <c r="T748" s="1">
        <v>42078</v>
      </c>
      <c r="U748">
        <v>-48.874000000000002</v>
      </c>
      <c r="V748">
        <v>3</v>
      </c>
      <c r="W748">
        <v>974.14</v>
      </c>
      <c r="X748">
        <v>90621</v>
      </c>
      <c r="Y748">
        <f>cleaneddata[[#This Row],[Unit Price]]-cleaneddata[[#This Row],[Discount]]</f>
        <v>300.97000000000003</v>
      </c>
      <c r="Z748" t="str">
        <f>_xlfn.IFS(cleaneddata[[#This Row],[Region]]="Central","Chris",cleaneddata[[#This Row],[Region]]="East","Erin",cleaneddata[[#This Row],[Region]]="South","Sam",cleaneddata[[#This Row],[Region]]="West","William")</f>
        <v>Sam</v>
      </c>
    </row>
    <row r="749" spans="1:26" x14ac:dyDescent="0.25">
      <c r="A749">
        <v>1075</v>
      </c>
      <c r="B749" t="s">
        <v>1557</v>
      </c>
      <c r="C749" t="s">
        <v>39</v>
      </c>
      <c r="D749">
        <v>0.04</v>
      </c>
      <c r="E749">
        <v>19.23</v>
      </c>
      <c r="F749">
        <v>6.15</v>
      </c>
      <c r="G749" t="s">
        <v>40</v>
      </c>
      <c r="H749" t="s">
        <v>73</v>
      </c>
      <c r="I749" t="s">
        <v>30</v>
      </c>
      <c r="J749" t="s">
        <v>128</v>
      </c>
      <c r="K749" t="s">
        <v>44</v>
      </c>
      <c r="L749" t="s">
        <v>1279</v>
      </c>
      <c r="M749">
        <v>0.44</v>
      </c>
      <c r="N749" t="s">
        <v>34</v>
      </c>
      <c r="O749" t="s">
        <v>54</v>
      </c>
      <c r="P749" t="s">
        <v>105</v>
      </c>
      <c r="Q749" t="s">
        <v>1558</v>
      </c>
      <c r="R749">
        <v>60441</v>
      </c>
      <c r="S749" s="1">
        <v>42072</v>
      </c>
      <c r="T749" s="1">
        <v>42073</v>
      </c>
      <c r="U749">
        <v>152.4348</v>
      </c>
      <c r="V749">
        <v>11</v>
      </c>
      <c r="W749">
        <v>220.92</v>
      </c>
      <c r="X749">
        <v>86422</v>
      </c>
      <c r="Y749">
        <f>cleaneddata[[#This Row],[Unit Price]]-cleaneddata[[#This Row],[Discount]]</f>
        <v>19.190000000000001</v>
      </c>
      <c r="Z749" t="str">
        <f>_xlfn.IFS(cleaneddata[[#This Row],[Region]]="Central","Chris",cleaneddata[[#This Row],[Region]]="East","Erin",cleaneddata[[#This Row],[Region]]="South","Sam",cleaneddata[[#This Row],[Region]]="West","William")</f>
        <v>Chris</v>
      </c>
    </row>
    <row r="750" spans="1:26" x14ac:dyDescent="0.25">
      <c r="A750">
        <v>2258</v>
      </c>
      <c r="B750" t="s">
        <v>1559</v>
      </c>
      <c r="C750" t="s">
        <v>49</v>
      </c>
      <c r="D750">
        <v>0.01</v>
      </c>
      <c r="E750">
        <v>7.64</v>
      </c>
      <c r="F750">
        <v>1.39</v>
      </c>
      <c r="G750" t="s">
        <v>89</v>
      </c>
      <c r="H750" t="s">
        <v>96</v>
      </c>
      <c r="I750" t="s">
        <v>50</v>
      </c>
      <c r="J750" t="s">
        <v>347</v>
      </c>
      <c r="K750" t="s">
        <v>75</v>
      </c>
      <c r="L750" t="s">
        <v>1560</v>
      </c>
      <c r="M750">
        <v>0.36</v>
      </c>
      <c r="N750" t="s">
        <v>34</v>
      </c>
      <c r="O750" t="s">
        <v>35</v>
      </c>
      <c r="P750" t="s">
        <v>99</v>
      </c>
      <c r="Q750" t="s">
        <v>1561</v>
      </c>
      <c r="R750">
        <v>27801</v>
      </c>
      <c r="S750" s="1">
        <v>42072</v>
      </c>
      <c r="T750" s="1">
        <v>42076</v>
      </c>
      <c r="U750">
        <v>-1676.6120000000001</v>
      </c>
      <c r="V750">
        <v>9</v>
      </c>
      <c r="W750">
        <v>73.290000000000006</v>
      </c>
      <c r="X750">
        <v>87962</v>
      </c>
      <c r="Y750">
        <f>cleaneddata[[#This Row],[Unit Price]]-cleaneddata[[#This Row],[Discount]]</f>
        <v>7.63</v>
      </c>
      <c r="Z750" t="str">
        <f>_xlfn.IFS(cleaneddata[[#This Row],[Region]]="Central","Chris",cleaneddata[[#This Row],[Region]]="East","Erin",cleaneddata[[#This Row],[Region]]="South","Sam",cleaneddata[[#This Row],[Region]]="West","William")</f>
        <v>Sam</v>
      </c>
    </row>
    <row r="751" spans="1:26" x14ac:dyDescent="0.25">
      <c r="A751">
        <v>2258</v>
      </c>
      <c r="B751" t="s">
        <v>1559</v>
      </c>
      <c r="C751" t="s">
        <v>49</v>
      </c>
      <c r="D751">
        <v>7.0000000000000007E-2</v>
      </c>
      <c r="E751">
        <v>400.97</v>
      </c>
      <c r="F751">
        <v>48.26</v>
      </c>
      <c r="G751" t="s">
        <v>28</v>
      </c>
      <c r="H751" t="s">
        <v>96</v>
      </c>
      <c r="I751" t="s">
        <v>42</v>
      </c>
      <c r="J751" t="s">
        <v>58</v>
      </c>
      <c r="K751" t="s">
        <v>32</v>
      </c>
      <c r="L751" t="s">
        <v>1562</v>
      </c>
      <c r="M751">
        <v>0.36</v>
      </c>
      <c r="N751" t="s">
        <v>34</v>
      </c>
      <c r="O751" t="s">
        <v>35</v>
      </c>
      <c r="P751" t="s">
        <v>99</v>
      </c>
      <c r="Q751" t="s">
        <v>1561</v>
      </c>
      <c r="R751">
        <v>27801</v>
      </c>
      <c r="S751" s="1">
        <v>42072</v>
      </c>
      <c r="T751" s="1">
        <v>42076</v>
      </c>
      <c r="U751">
        <v>45.127800000000001</v>
      </c>
      <c r="V751">
        <v>8</v>
      </c>
      <c r="W751">
        <v>2961.32</v>
      </c>
      <c r="X751">
        <v>87962</v>
      </c>
      <c r="Y751">
        <f>cleaneddata[[#This Row],[Unit Price]]-cleaneddata[[#This Row],[Discount]]</f>
        <v>400.90000000000003</v>
      </c>
      <c r="Z751" t="str">
        <f>_xlfn.IFS(cleaneddata[[#This Row],[Region]]="Central","Chris",cleaneddata[[#This Row],[Region]]="East","Erin",cleaneddata[[#This Row],[Region]]="South","Sam",cleaneddata[[#This Row],[Region]]="West","William")</f>
        <v>Sam</v>
      </c>
    </row>
    <row r="752" spans="1:26" x14ac:dyDescent="0.25">
      <c r="A752">
        <v>2855</v>
      </c>
      <c r="B752" t="s">
        <v>680</v>
      </c>
      <c r="C752" t="s">
        <v>49</v>
      </c>
      <c r="D752">
        <v>0.09</v>
      </c>
      <c r="E752">
        <v>6783.02</v>
      </c>
      <c r="F752">
        <v>24.49</v>
      </c>
      <c r="G752" t="s">
        <v>40</v>
      </c>
      <c r="H752" t="s">
        <v>41</v>
      </c>
      <c r="I752" t="s">
        <v>42</v>
      </c>
      <c r="J752" t="s">
        <v>58</v>
      </c>
      <c r="K752" t="s">
        <v>66</v>
      </c>
      <c r="L752" t="s">
        <v>316</v>
      </c>
      <c r="M752">
        <v>0.39</v>
      </c>
      <c r="N752" t="s">
        <v>34</v>
      </c>
      <c r="O752" t="s">
        <v>61</v>
      </c>
      <c r="P752" t="s">
        <v>68</v>
      </c>
      <c r="Q752" t="s">
        <v>682</v>
      </c>
      <c r="R752">
        <v>98198</v>
      </c>
      <c r="S752" s="1">
        <v>42073</v>
      </c>
      <c r="T752" s="1">
        <v>42077</v>
      </c>
      <c r="U752">
        <v>-14140.7016</v>
      </c>
      <c r="V752">
        <v>1</v>
      </c>
      <c r="W752">
        <v>6296</v>
      </c>
      <c r="X752">
        <v>87317</v>
      </c>
      <c r="Y752">
        <f>cleaneddata[[#This Row],[Unit Price]]-cleaneddata[[#This Row],[Discount]]</f>
        <v>6782.93</v>
      </c>
      <c r="Z752" t="str">
        <f>_xlfn.IFS(cleaneddata[[#This Row],[Region]]="Central","Chris",cleaneddata[[#This Row],[Region]]="East","Erin",cleaneddata[[#This Row],[Region]]="South","Sam",cleaneddata[[#This Row],[Region]]="West","William")</f>
        <v>William</v>
      </c>
    </row>
    <row r="753" spans="1:26" x14ac:dyDescent="0.25">
      <c r="A753">
        <v>2545</v>
      </c>
      <c r="B753" t="s">
        <v>1563</v>
      </c>
      <c r="C753" t="s">
        <v>118</v>
      </c>
      <c r="D753">
        <v>0.01</v>
      </c>
      <c r="E753">
        <v>99.99</v>
      </c>
      <c r="F753">
        <v>19.989999999999998</v>
      </c>
      <c r="G753" t="s">
        <v>89</v>
      </c>
      <c r="H753" t="s">
        <v>73</v>
      </c>
      <c r="I753" t="s">
        <v>42</v>
      </c>
      <c r="J753" t="s">
        <v>58</v>
      </c>
      <c r="K753" t="s">
        <v>75</v>
      </c>
      <c r="L753" t="s">
        <v>1564</v>
      </c>
      <c r="M753">
        <v>0.52</v>
      </c>
      <c r="N753" t="s">
        <v>34</v>
      </c>
      <c r="O753" t="s">
        <v>35</v>
      </c>
      <c r="P753" t="s">
        <v>244</v>
      </c>
      <c r="Q753" t="s">
        <v>880</v>
      </c>
      <c r="R753">
        <v>22153</v>
      </c>
      <c r="S753" s="1">
        <v>42073</v>
      </c>
      <c r="T753" s="1">
        <v>42075</v>
      </c>
      <c r="U753">
        <v>90.024000000000001</v>
      </c>
      <c r="V753">
        <v>2</v>
      </c>
      <c r="W753">
        <v>202.98</v>
      </c>
      <c r="X753">
        <v>87915</v>
      </c>
      <c r="Y753">
        <f>cleaneddata[[#This Row],[Unit Price]]-cleaneddata[[#This Row],[Discount]]</f>
        <v>99.97999999999999</v>
      </c>
      <c r="Z753" t="str">
        <f>_xlfn.IFS(cleaneddata[[#This Row],[Region]]="Central","Chris",cleaneddata[[#This Row],[Region]]="East","Erin",cleaneddata[[#This Row],[Region]]="South","Sam",cleaneddata[[#This Row],[Region]]="West","William")</f>
        <v>Sam</v>
      </c>
    </row>
    <row r="754" spans="1:26" x14ac:dyDescent="0.25">
      <c r="A754">
        <v>3194</v>
      </c>
      <c r="B754" t="s">
        <v>1565</v>
      </c>
      <c r="C754" t="s">
        <v>118</v>
      </c>
      <c r="D754">
        <v>0.1</v>
      </c>
      <c r="E754">
        <v>4.9800000000000004</v>
      </c>
      <c r="F754">
        <v>7.54</v>
      </c>
      <c r="G754" t="s">
        <v>40</v>
      </c>
      <c r="H754" t="s">
        <v>41</v>
      </c>
      <c r="I754" t="s">
        <v>50</v>
      </c>
      <c r="J754" t="s">
        <v>90</v>
      </c>
      <c r="K754" t="s">
        <v>75</v>
      </c>
      <c r="L754" t="s">
        <v>1566</v>
      </c>
      <c r="M754">
        <v>0.38</v>
      </c>
      <c r="N754" t="s">
        <v>34</v>
      </c>
      <c r="O754" t="s">
        <v>35</v>
      </c>
      <c r="P754" t="s">
        <v>125</v>
      </c>
      <c r="Q754" t="s">
        <v>438</v>
      </c>
      <c r="R754">
        <v>34609</v>
      </c>
      <c r="S754" s="1">
        <v>42073</v>
      </c>
      <c r="T754" s="1">
        <v>42074</v>
      </c>
      <c r="U754">
        <v>45.078000000000003</v>
      </c>
      <c r="V754">
        <v>9</v>
      </c>
      <c r="W754">
        <v>43.84</v>
      </c>
      <c r="X754">
        <v>89805</v>
      </c>
      <c r="Y754">
        <f>cleaneddata[[#This Row],[Unit Price]]-cleaneddata[[#This Row],[Discount]]</f>
        <v>4.8800000000000008</v>
      </c>
      <c r="Z754" t="str">
        <f>_xlfn.IFS(cleaneddata[[#This Row],[Region]]="Central","Chris",cleaneddata[[#This Row],[Region]]="East","Erin",cleaneddata[[#This Row],[Region]]="South","Sam",cleaneddata[[#This Row],[Region]]="West","William")</f>
        <v>Sam</v>
      </c>
    </row>
    <row r="755" spans="1:26" x14ac:dyDescent="0.25">
      <c r="A755">
        <v>3194</v>
      </c>
      <c r="B755" t="s">
        <v>1565</v>
      </c>
      <c r="C755" t="s">
        <v>118</v>
      </c>
      <c r="D755">
        <v>0</v>
      </c>
      <c r="E755">
        <v>22.84</v>
      </c>
      <c r="F755">
        <v>8.18</v>
      </c>
      <c r="G755" t="s">
        <v>40</v>
      </c>
      <c r="H755" t="s">
        <v>41</v>
      </c>
      <c r="I755" t="s">
        <v>50</v>
      </c>
      <c r="J755" t="s">
        <v>90</v>
      </c>
      <c r="K755" t="s">
        <v>75</v>
      </c>
      <c r="L755" t="s">
        <v>607</v>
      </c>
      <c r="M755">
        <v>0.39</v>
      </c>
      <c r="N755" t="s">
        <v>34</v>
      </c>
      <c r="O755" t="s">
        <v>35</v>
      </c>
      <c r="P755" t="s">
        <v>125</v>
      </c>
      <c r="Q755" t="s">
        <v>438</v>
      </c>
      <c r="R755">
        <v>34609</v>
      </c>
      <c r="S755" s="1">
        <v>42073</v>
      </c>
      <c r="T755" s="1">
        <v>42075</v>
      </c>
      <c r="U755">
        <v>-110.376</v>
      </c>
      <c r="V755">
        <v>6</v>
      </c>
      <c r="W755">
        <v>141.74</v>
      </c>
      <c r="X755">
        <v>89805</v>
      </c>
      <c r="Y755">
        <f>cleaneddata[[#This Row],[Unit Price]]-cleaneddata[[#This Row],[Discount]]</f>
        <v>22.84</v>
      </c>
      <c r="Z755" t="str">
        <f>_xlfn.IFS(cleaneddata[[#This Row],[Region]]="Central","Chris",cleaneddata[[#This Row],[Region]]="East","Erin",cleaneddata[[#This Row],[Region]]="South","Sam",cleaneddata[[#This Row],[Region]]="West","William")</f>
        <v>Sam</v>
      </c>
    </row>
    <row r="756" spans="1:26" x14ac:dyDescent="0.25">
      <c r="A756">
        <v>52</v>
      </c>
      <c r="B756" t="s">
        <v>1567</v>
      </c>
      <c r="C756" t="s">
        <v>72</v>
      </c>
      <c r="D756">
        <v>0</v>
      </c>
      <c r="E756">
        <v>115.99</v>
      </c>
      <c r="F756">
        <v>2.5</v>
      </c>
      <c r="G756" t="s">
        <v>40</v>
      </c>
      <c r="H756" t="s">
        <v>96</v>
      </c>
      <c r="I756" t="s">
        <v>42</v>
      </c>
      <c r="J756" t="s">
        <v>137</v>
      </c>
      <c r="K756" t="s">
        <v>75</v>
      </c>
      <c r="L756" t="s">
        <v>1568</v>
      </c>
      <c r="M756">
        <v>0.56999999999999995</v>
      </c>
      <c r="N756" t="s">
        <v>34</v>
      </c>
      <c r="O756" t="s">
        <v>61</v>
      </c>
      <c r="P756" t="s">
        <v>68</v>
      </c>
      <c r="Q756" t="s">
        <v>1569</v>
      </c>
      <c r="R756">
        <v>98373</v>
      </c>
      <c r="S756" s="1">
        <v>42073</v>
      </c>
      <c r="T756" s="1">
        <v>42073</v>
      </c>
      <c r="U756">
        <v>162.666</v>
      </c>
      <c r="V756">
        <v>6</v>
      </c>
      <c r="W756">
        <v>627.04</v>
      </c>
      <c r="X756">
        <v>88426</v>
      </c>
      <c r="Y756">
        <f>cleaneddata[[#This Row],[Unit Price]]-cleaneddata[[#This Row],[Discount]]</f>
        <v>115.99</v>
      </c>
      <c r="Z756" t="str">
        <f>_xlfn.IFS(cleaneddata[[#This Row],[Region]]="Central","Chris",cleaneddata[[#This Row],[Region]]="East","Erin",cleaneddata[[#This Row],[Region]]="South","Sam",cleaneddata[[#This Row],[Region]]="West","William")</f>
        <v>William</v>
      </c>
    </row>
    <row r="757" spans="1:26" x14ac:dyDescent="0.25">
      <c r="A757">
        <v>53</v>
      </c>
      <c r="B757" t="s">
        <v>842</v>
      </c>
      <c r="C757" t="s">
        <v>72</v>
      </c>
      <c r="D757">
        <v>0.02</v>
      </c>
      <c r="E757">
        <v>5.98</v>
      </c>
      <c r="F757">
        <v>5.79</v>
      </c>
      <c r="G757" t="s">
        <v>40</v>
      </c>
      <c r="H757" t="s">
        <v>96</v>
      </c>
      <c r="I757" t="s">
        <v>50</v>
      </c>
      <c r="J757" t="s">
        <v>90</v>
      </c>
      <c r="K757" t="s">
        <v>75</v>
      </c>
      <c r="L757" t="s">
        <v>473</v>
      </c>
      <c r="M757">
        <v>0.36</v>
      </c>
      <c r="N757" t="s">
        <v>34</v>
      </c>
      <c r="O757" t="s">
        <v>61</v>
      </c>
      <c r="P757" t="s">
        <v>68</v>
      </c>
      <c r="Q757" t="s">
        <v>844</v>
      </c>
      <c r="R757">
        <v>98052</v>
      </c>
      <c r="S757" s="1">
        <v>42073</v>
      </c>
      <c r="T757" s="1">
        <v>42074</v>
      </c>
      <c r="U757">
        <v>-67.489999999999995</v>
      </c>
      <c r="V757">
        <v>17</v>
      </c>
      <c r="W757">
        <v>110.19</v>
      </c>
      <c r="X757">
        <v>88426</v>
      </c>
      <c r="Y757">
        <f>cleaneddata[[#This Row],[Unit Price]]-cleaneddata[[#This Row],[Discount]]</f>
        <v>5.9600000000000009</v>
      </c>
      <c r="Z757" t="str">
        <f>_xlfn.IFS(cleaneddata[[#This Row],[Region]]="Central","Chris",cleaneddata[[#This Row],[Region]]="East","Erin",cleaneddata[[#This Row],[Region]]="South","Sam",cleaneddata[[#This Row],[Region]]="West","William")</f>
        <v>William</v>
      </c>
    </row>
    <row r="758" spans="1:26" x14ac:dyDescent="0.25">
      <c r="A758">
        <v>753</v>
      </c>
      <c r="B758" t="s">
        <v>1570</v>
      </c>
      <c r="C758" t="s">
        <v>27</v>
      </c>
      <c r="D758">
        <v>0.06</v>
      </c>
      <c r="E758">
        <v>2.61</v>
      </c>
      <c r="F758">
        <v>0.5</v>
      </c>
      <c r="G758" t="s">
        <v>89</v>
      </c>
      <c r="H758" t="s">
        <v>96</v>
      </c>
      <c r="I758" t="s">
        <v>50</v>
      </c>
      <c r="J758" t="s">
        <v>154</v>
      </c>
      <c r="K758" t="s">
        <v>75</v>
      </c>
      <c r="L758" t="s">
        <v>1571</v>
      </c>
      <c r="M758">
        <v>0.39</v>
      </c>
      <c r="N758" t="s">
        <v>34</v>
      </c>
      <c r="O758" t="s">
        <v>61</v>
      </c>
      <c r="P758" t="s">
        <v>590</v>
      </c>
      <c r="Q758" t="s">
        <v>1572</v>
      </c>
      <c r="R758">
        <v>86301</v>
      </c>
      <c r="S758" s="1">
        <v>42074</v>
      </c>
      <c r="T758" s="1">
        <v>42074</v>
      </c>
      <c r="U758">
        <v>10.85</v>
      </c>
      <c r="V758">
        <v>1</v>
      </c>
      <c r="W758">
        <v>17.59</v>
      </c>
      <c r="X758">
        <v>90438</v>
      </c>
      <c r="Y758">
        <f>cleaneddata[[#This Row],[Unit Price]]-cleaneddata[[#This Row],[Discount]]</f>
        <v>2.5499999999999998</v>
      </c>
      <c r="Z758" t="str">
        <f>_xlfn.IFS(cleaneddata[[#This Row],[Region]]="Central","Chris",cleaneddata[[#This Row],[Region]]="East","Erin",cleaneddata[[#This Row],[Region]]="South","Sam",cleaneddata[[#This Row],[Region]]="West","William")</f>
        <v>William</v>
      </c>
    </row>
    <row r="759" spans="1:26" x14ac:dyDescent="0.25">
      <c r="A759">
        <v>753</v>
      </c>
      <c r="B759" t="s">
        <v>1570</v>
      </c>
      <c r="C759" t="s">
        <v>27</v>
      </c>
      <c r="D759">
        <v>0.01</v>
      </c>
      <c r="E759">
        <v>6.35</v>
      </c>
      <c r="F759">
        <v>1.02</v>
      </c>
      <c r="G759" t="s">
        <v>40</v>
      </c>
      <c r="H759" t="s">
        <v>96</v>
      </c>
      <c r="I759" t="s">
        <v>50</v>
      </c>
      <c r="J759" t="s">
        <v>90</v>
      </c>
      <c r="K759" t="s">
        <v>52</v>
      </c>
      <c r="L759" t="s">
        <v>529</v>
      </c>
      <c r="M759">
        <v>0.39</v>
      </c>
      <c r="N759" t="s">
        <v>34</v>
      </c>
      <c r="O759" t="s">
        <v>61</v>
      </c>
      <c r="P759" t="s">
        <v>590</v>
      </c>
      <c r="Q759" t="s">
        <v>1572</v>
      </c>
      <c r="R759">
        <v>86301</v>
      </c>
      <c r="S759" s="1">
        <v>42074</v>
      </c>
      <c r="T759" s="1">
        <v>42076</v>
      </c>
      <c r="U759">
        <v>97.662599999999998</v>
      </c>
      <c r="V759">
        <v>22</v>
      </c>
      <c r="W759">
        <v>141.54</v>
      </c>
      <c r="X759">
        <v>90438</v>
      </c>
      <c r="Y759">
        <f>cleaneddata[[#This Row],[Unit Price]]-cleaneddata[[#This Row],[Discount]]</f>
        <v>6.34</v>
      </c>
      <c r="Z759" t="str">
        <f>_xlfn.IFS(cleaneddata[[#This Row],[Region]]="Central","Chris",cleaneddata[[#This Row],[Region]]="East","Erin",cleaneddata[[#This Row],[Region]]="South","Sam",cleaneddata[[#This Row],[Region]]="West","William")</f>
        <v>William</v>
      </c>
    </row>
    <row r="760" spans="1:26" x14ac:dyDescent="0.25">
      <c r="A760">
        <v>1494</v>
      </c>
      <c r="B760" t="s">
        <v>1573</v>
      </c>
      <c r="C760" t="s">
        <v>27</v>
      </c>
      <c r="D760">
        <v>0.06</v>
      </c>
      <c r="E760">
        <v>8.3699999999999992</v>
      </c>
      <c r="F760">
        <v>10.16</v>
      </c>
      <c r="G760" t="s">
        <v>40</v>
      </c>
      <c r="H760" t="s">
        <v>96</v>
      </c>
      <c r="I760" t="s">
        <v>30</v>
      </c>
      <c r="J760" t="s">
        <v>128</v>
      </c>
      <c r="K760" t="s">
        <v>66</v>
      </c>
      <c r="L760" t="s">
        <v>1574</v>
      </c>
      <c r="M760">
        <v>0.59</v>
      </c>
      <c r="N760" t="s">
        <v>34</v>
      </c>
      <c r="O760" t="s">
        <v>113</v>
      </c>
      <c r="P760" t="s">
        <v>420</v>
      </c>
      <c r="Q760" t="s">
        <v>1575</v>
      </c>
      <c r="R760">
        <v>21222</v>
      </c>
      <c r="S760" s="1">
        <v>42074</v>
      </c>
      <c r="T760" s="1">
        <v>42076</v>
      </c>
      <c r="U760">
        <v>-255.65</v>
      </c>
      <c r="V760">
        <v>18</v>
      </c>
      <c r="W760">
        <v>157.63999999999999</v>
      </c>
      <c r="X760">
        <v>85880</v>
      </c>
      <c r="Y760">
        <f>cleaneddata[[#This Row],[Unit Price]]-cleaneddata[[#This Row],[Discount]]</f>
        <v>8.3099999999999987</v>
      </c>
      <c r="Z760" t="str">
        <f>_xlfn.IFS(cleaneddata[[#This Row],[Region]]="Central","Chris",cleaneddata[[#This Row],[Region]]="East","Erin",cleaneddata[[#This Row],[Region]]="South","Sam",cleaneddata[[#This Row],[Region]]="West","William")</f>
        <v>Erin</v>
      </c>
    </row>
    <row r="761" spans="1:26" x14ac:dyDescent="0.25">
      <c r="A761">
        <v>1494</v>
      </c>
      <c r="B761" t="s">
        <v>1573</v>
      </c>
      <c r="C761" t="s">
        <v>27</v>
      </c>
      <c r="D761">
        <v>0.09</v>
      </c>
      <c r="E761">
        <v>6.48</v>
      </c>
      <c r="F761">
        <v>9.17</v>
      </c>
      <c r="G761" t="s">
        <v>89</v>
      </c>
      <c r="H761" t="s">
        <v>96</v>
      </c>
      <c r="I761" t="s">
        <v>50</v>
      </c>
      <c r="J761" t="s">
        <v>90</v>
      </c>
      <c r="K761" t="s">
        <v>75</v>
      </c>
      <c r="L761" t="s">
        <v>396</v>
      </c>
      <c r="M761">
        <v>0.37</v>
      </c>
      <c r="N761" t="s">
        <v>34</v>
      </c>
      <c r="O761" t="s">
        <v>113</v>
      </c>
      <c r="P761" t="s">
        <v>420</v>
      </c>
      <c r="Q761" t="s">
        <v>1575</v>
      </c>
      <c r="R761">
        <v>21222</v>
      </c>
      <c r="S761" s="1">
        <v>42074</v>
      </c>
      <c r="T761" s="1">
        <v>42076</v>
      </c>
      <c r="U761">
        <v>-76.540000000000006</v>
      </c>
      <c r="V761">
        <v>6</v>
      </c>
      <c r="W761">
        <v>42.16</v>
      </c>
      <c r="X761">
        <v>85880</v>
      </c>
      <c r="Y761">
        <f>cleaneddata[[#This Row],[Unit Price]]-cleaneddata[[#This Row],[Discount]]</f>
        <v>6.3900000000000006</v>
      </c>
      <c r="Z761" t="str">
        <f>_xlfn.IFS(cleaneddata[[#This Row],[Region]]="Central","Chris",cleaneddata[[#This Row],[Region]]="East","Erin",cleaneddata[[#This Row],[Region]]="South","Sam",cleaneddata[[#This Row],[Region]]="West","William")</f>
        <v>Erin</v>
      </c>
    </row>
    <row r="762" spans="1:26" x14ac:dyDescent="0.25">
      <c r="A762">
        <v>1497</v>
      </c>
      <c r="B762" t="s">
        <v>1576</v>
      </c>
      <c r="C762" t="s">
        <v>27</v>
      </c>
      <c r="D762">
        <v>0.09</v>
      </c>
      <c r="E762">
        <v>6.28</v>
      </c>
      <c r="F762">
        <v>5.29</v>
      </c>
      <c r="G762" t="s">
        <v>40</v>
      </c>
      <c r="H762" t="s">
        <v>96</v>
      </c>
      <c r="I762" t="s">
        <v>30</v>
      </c>
      <c r="J762" t="s">
        <v>128</v>
      </c>
      <c r="K762" t="s">
        <v>75</v>
      </c>
      <c r="L762" t="s">
        <v>1577</v>
      </c>
      <c r="M762">
        <v>0.43</v>
      </c>
      <c r="N762" t="s">
        <v>34</v>
      </c>
      <c r="O762" t="s">
        <v>113</v>
      </c>
      <c r="P762" t="s">
        <v>114</v>
      </c>
      <c r="Q762" t="s">
        <v>1578</v>
      </c>
      <c r="R762">
        <v>14901</v>
      </c>
      <c r="S762" s="1">
        <v>42074</v>
      </c>
      <c r="T762" s="1">
        <v>42075</v>
      </c>
      <c r="U762">
        <v>-10.09</v>
      </c>
      <c r="V762">
        <v>2</v>
      </c>
      <c r="W762">
        <v>14.08</v>
      </c>
      <c r="X762">
        <v>85880</v>
      </c>
      <c r="Y762">
        <f>cleaneddata[[#This Row],[Unit Price]]-cleaneddata[[#This Row],[Discount]]</f>
        <v>6.19</v>
      </c>
      <c r="Z762" t="str">
        <f>_xlfn.IFS(cleaneddata[[#This Row],[Region]]="Central","Chris",cleaneddata[[#This Row],[Region]]="East","Erin",cleaneddata[[#This Row],[Region]]="South","Sam",cleaneddata[[#This Row],[Region]]="West","William")</f>
        <v>Erin</v>
      </c>
    </row>
    <row r="763" spans="1:26" x14ac:dyDescent="0.25">
      <c r="A763">
        <v>1497</v>
      </c>
      <c r="B763" t="s">
        <v>1576</v>
      </c>
      <c r="C763" t="s">
        <v>27</v>
      </c>
      <c r="D763">
        <v>0.03</v>
      </c>
      <c r="E763">
        <v>15.14</v>
      </c>
      <c r="F763">
        <v>4.53</v>
      </c>
      <c r="G763" t="s">
        <v>40</v>
      </c>
      <c r="H763" t="s">
        <v>96</v>
      </c>
      <c r="I763" t="s">
        <v>50</v>
      </c>
      <c r="J763" t="s">
        <v>80</v>
      </c>
      <c r="K763" t="s">
        <v>75</v>
      </c>
      <c r="L763" t="s">
        <v>1357</v>
      </c>
      <c r="M763">
        <v>0.81</v>
      </c>
      <c r="N763" t="s">
        <v>34</v>
      </c>
      <c r="O763" t="s">
        <v>113</v>
      </c>
      <c r="P763" t="s">
        <v>114</v>
      </c>
      <c r="Q763" t="s">
        <v>1578</v>
      </c>
      <c r="R763">
        <v>14901</v>
      </c>
      <c r="S763" s="1">
        <v>42074</v>
      </c>
      <c r="T763" s="1">
        <v>42076</v>
      </c>
      <c r="U763">
        <v>-92.87</v>
      </c>
      <c r="V763">
        <v>17</v>
      </c>
      <c r="W763">
        <v>256.73</v>
      </c>
      <c r="X763">
        <v>85880</v>
      </c>
      <c r="Y763">
        <f>cleaneddata[[#This Row],[Unit Price]]-cleaneddata[[#This Row],[Discount]]</f>
        <v>15.110000000000001</v>
      </c>
      <c r="Z763" t="str">
        <f>_xlfn.IFS(cleaneddata[[#This Row],[Region]]="Central","Chris",cleaneddata[[#This Row],[Region]]="East","Erin",cleaneddata[[#This Row],[Region]]="South","Sam",cleaneddata[[#This Row],[Region]]="West","William")</f>
        <v>Erin</v>
      </c>
    </row>
    <row r="764" spans="1:26" x14ac:dyDescent="0.25">
      <c r="A764">
        <v>2616</v>
      </c>
      <c r="B764" t="s">
        <v>1579</v>
      </c>
      <c r="C764" t="s">
        <v>27</v>
      </c>
      <c r="D764">
        <v>0</v>
      </c>
      <c r="E764">
        <v>2.6</v>
      </c>
      <c r="F764">
        <v>2.4</v>
      </c>
      <c r="G764" t="s">
        <v>40</v>
      </c>
      <c r="H764" t="s">
        <v>96</v>
      </c>
      <c r="I764" t="s">
        <v>50</v>
      </c>
      <c r="J764" t="s">
        <v>51</v>
      </c>
      <c r="K764" t="s">
        <v>52</v>
      </c>
      <c r="L764" t="s">
        <v>358</v>
      </c>
      <c r="M764">
        <v>0.57999999999999996</v>
      </c>
      <c r="N764" t="s">
        <v>34</v>
      </c>
      <c r="O764" t="s">
        <v>54</v>
      </c>
      <c r="P764" t="s">
        <v>291</v>
      </c>
      <c r="Q764" t="s">
        <v>1580</v>
      </c>
      <c r="R764">
        <v>49002</v>
      </c>
      <c r="S764" s="1">
        <v>42074</v>
      </c>
      <c r="T764" s="1">
        <v>42076</v>
      </c>
      <c r="U764">
        <v>-45.21</v>
      </c>
      <c r="V764">
        <v>16</v>
      </c>
      <c r="W764">
        <v>44.75</v>
      </c>
      <c r="X764">
        <v>91495</v>
      </c>
      <c r="Y764">
        <f>cleaneddata[[#This Row],[Unit Price]]-cleaneddata[[#This Row],[Discount]]</f>
        <v>2.6</v>
      </c>
      <c r="Z764" t="str">
        <f>_xlfn.IFS(cleaneddata[[#This Row],[Region]]="Central","Chris",cleaneddata[[#This Row],[Region]]="East","Erin",cleaneddata[[#This Row],[Region]]="South","Sam",cleaneddata[[#This Row],[Region]]="West","William")</f>
        <v>Chris</v>
      </c>
    </row>
    <row r="765" spans="1:26" x14ac:dyDescent="0.25">
      <c r="A765">
        <v>1484</v>
      </c>
      <c r="B765" t="s">
        <v>1581</v>
      </c>
      <c r="C765" t="s">
        <v>39</v>
      </c>
      <c r="D765">
        <v>0.06</v>
      </c>
      <c r="E765">
        <v>99.99</v>
      </c>
      <c r="F765">
        <v>19.989999999999998</v>
      </c>
      <c r="G765" t="s">
        <v>40</v>
      </c>
      <c r="H765" t="s">
        <v>73</v>
      </c>
      <c r="I765" t="s">
        <v>42</v>
      </c>
      <c r="J765" t="s">
        <v>43</v>
      </c>
      <c r="K765" t="s">
        <v>75</v>
      </c>
      <c r="L765" t="s">
        <v>1582</v>
      </c>
      <c r="M765">
        <v>0.52</v>
      </c>
      <c r="N765" t="s">
        <v>34</v>
      </c>
      <c r="O765" t="s">
        <v>54</v>
      </c>
      <c r="P765" t="s">
        <v>105</v>
      </c>
      <c r="Q765" t="s">
        <v>1583</v>
      </c>
      <c r="R765">
        <v>60016</v>
      </c>
      <c r="S765" s="1">
        <v>42074</v>
      </c>
      <c r="T765" s="1">
        <v>42077</v>
      </c>
      <c r="U765">
        <v>-127.56</v>
      </c>
      <c r="V765">
        <v>3</v>
      </c>
      <c r="W765">
        <v>290.24</v>
      </c>
      <c r="X765">
        <v>91235</v>
      </c>
      <c r="Y765">
        <f>cleaneddata[[#This Row],[Unit Price]]-cleaneddata[[#This Row],[Discount]]</f>
        <v>99.929999999999993</v>
      </c>
      <c r="Z765" t="str">
        <f>_xlfn.IFS(cleaneddata[[#This Row],[Region]]="Central","Chris",cleaneddata[[#This Row],[Region]]="East","Erin",cleaneddata[[#This Row],[Region]]="South","Sam",cleaneddata[[#This Row],[Region]]="West","William")</f>
        <v>Chris</v>
      </c>
    </row>
    <row r="766" spans="1:26" x14ac:dyDescent="0.25">
      <c r="A766">
        <v>1484</v>
      </c>
      <c r="B766" t="s">
        <v>1581</v>
      </c>
      <c r="C766" t="s">
        <v>39</v>
      </c>
      <c r="D766">
        <v>0</v>
      </c>
      <c r="E766">
        <v>193.17</v>
      </c>
      <c r="F766">
        <v>19.989999999999998</v>
      </c>
      <c r="G766" t="s">
        <v>40</v>
      </c>
      <c r="H766" t="s">
        <v>73</v>
      </c>
      <c r="I766" t="s">
        <v>50</v>
      </c>
      <c r="J766" t="s">
        <v>80</v>
      </c>
      <c r="K766" t="s">
        <v>75</v>
      </c>
      <c r="L766" t="s">
        <v>1584</v>
      </c>
      <c r="M766">
        <v>0.71</v>
      </c>
      <c r="N766" t="s">
        <v>34</v>
      </c>
      <c r="O766" t="s">
        <v>54</v>
      </c>
      <c r="P766" t="s">
        <v>105</v>
      </c>
      <c r="Q766" t="s">
        <v>1583</v>
      </c>
      <c r="R766">
        <v>60016</v>
      </c>
      <c r="S766" s="1">
        <v>42074</v>
      </c>
      <c r="T766" s="1">
        <v>42075</v>
      </c>
      <c r="U766">
        <v>282.18</v>
      </c>
      <c r="V766">
        <v>5</v>
      </c>
      <c r="W766">
        <v>971.4</v>
      </c>
      <c r="X766">
        <v>91235</v>
      </c>
      <c r="Y766">
        <f>cleaneddata[[#This Row],[Unit Price]]-cleaneddata[[#This Row],[Discount]]</f>
        <v>193.17</v>
      </c>
      <c r="Z766" t="str">
        <f>_xlfn.IFS(cleaneddata[[#This Row],[Region]]="Central","Chris",cleaneddata[[#This Row],[Region]]="East","Erin",cleaneddata[[#This Row],[Region]]="South","Sam",cleaneddata[[#This Row],[Region]]="West","William")</f>
        <v>Chris</v>
      </c>
    </row>
    <row r="767" spans="1:26" x14ac:dyDescent="0.25">
      <c r="A767">
        <v>1484</v>
      </c>
      <c r="B767" t="s">
        <v>1581</v>
      </c>
      <c r="C767" t="s">
        <v>39</v>
      </c>
      <c r="D767">
        <v>0.08</v>
      </c>
      <c r="E767">
        <v>20.99</v>
      </c>
      <c r="F767">
        <v>3.3</v>
      </c>
      <c r="G767" t="s">
        <v>89</v>
      </c>
      <c r="H767" t="s">
        <v>73</v>
      </c>
      <c r="I767" t="s">
        <v>42</v>
      </c>
      <c r="J767" t="s">
        <v>137</v>
      </c>
      <c r="K767" t="s">
        <v>44</v>
      </c>
      <c r="L767" t="s">
        <v>1585</v>
      </c>
      <c r="M767">
        <v>0.81</v>
      </c>
      <c r="N767" t="s">
        <v>34</v>
      </c>
      <c r="O767" t="s">
        <v>54</v>
      </c>
      <c r="P767" t="s">
        <v>105</v>
      </c>
      <c r="Q767" t="s">
        <v>1583</v>
      </c>
      <c r="R767">
        <v>60016</v>
      </c>
      <c r="S767" s="1">
        <v>42074</v>
      </c>
      <c r="T767" s="1">
        <v>42074</v>
      </c>
      <c r="U767">
        <v>-96.337999999999994</v>
      </c>
      <c r="V767">
        <v>11</v>
      </c>
      <c r="W767">
        <v>193.51</v>
      </c>
      <c r="X767">
        <v>91235</v>
      </c>
      <c r="Y767">
        <f>cleaneddata[[#This Row],[Unit Price]]-cleaneddata[[#This Row],[Discount]]</f>
        <v>20.91</v>
      </c>
      <c r="Z767" t="str">
        <f>_xlfn.IFS(cleaneddata[[#This Row],[Region]]="Central","Chris",cleaneddata[[#This Row],[Region]]="East","Erin",cleaneddata[[#This Row],[Region]]="South","Sam",cleaneddata[[#This Row],[Region]]="West","William")</f>
        <v>Chris</v>
      </c>
    </row>
    <row r="768" spans="1:26" x14ac:dyDescent="0.25">
      <c r="A768">
        <v>3397</v>
      </c>
      <c r="B768" t="s">
        <v>1586</v>
      </c>
      <c r="C768" t="s">
        <v>39</v>
      </c>
      <c r="D768">
        <v>0.01</v>
      </c>
      <c r="E768">
        <v>10.9</v>
      </c>
      <c r="F768">
        <v>7.46</v>
      </c>
      <c r="G768" t="s">
        <v>40</v>
      </c>
      <c r="H768" t="s">
        <v>29</v>
      </c>
      <c r="I768" t="s">
        <v>50</v>
      </c>
      <c r="J768" t="s">
        <v>80</v>
      </c>
      <c r="K768" t="s">
        <v>75</v>
      </c>
      <c r="L768" t="s">
        <v>1587</v>
      </c>
      <c r="M768">
        <v>0.59</v>
      </c>
      <c r="N768" t="s">
        <v>34</v>
      </c>
      <c r="O768" t="s">
        <v>54</v>
      </c>
      <c r="P768" t="s">
        <v>105</v>
      </c>
      <c r="Q768" t="s">
        <v>1588</v>
      </c>
      <c r="R768">
        <v>61832</v>
      </c>
      <c r="S768" s="1">
        <v>42074</v>
      </c>
      <c r="T768" s="1">
        <v>42075</v>
      </c>
      <c r="U768">
        <v>-116.76</v>
      </c>
      <c r="V768">
        <v>18</v>
      </c>
      <c r="W768">
        <v>207.31</v>
      </c>
      <c r="X768">
        <v>87536</v>
      </c>
      <c r="Y768">
        <f>cleaneddata[[#This Row],[Unit Price]]-cleaneddata[[#This Row],[Discount]]</f>
        <v>10.89</v>
      </c>
      <c r="Z768" t="str">
        <f>_xlfn.IFS(cleaneddata[[#This Row],[Region]]="Central","Chris",cleaneddata[[#This Row],[Region]]="East","Erin",cleaneddata[[#This Row],[Region]]="South","Sam",cleaneddata[[#This Row],[Region]]="West","William")</f>
        <v>Chris</v>
      </c>
    </row>
    <row r="769" spans="1:26" x14ac:dyDescent="0.25">
      <c r="A769">
        <v>3397</v>
      </c>
      <c r="B769" t="s">
        <v>1586</v>
      </c>
      <c r="C769" t="s">
        <v>39</v>
      </c>
      <c r="D769">
        <v>0.1</v>
      </c>
      <c r="E769">
        <v>7.99</v>
      </c>
      <c r="F769">
        <v>5.03</v>
      </c>
      <c r="G769" t="s">
        <v>40</v>
      </c>
      <c r="H769" t="s">
        <v>29</v>
      </c>
      <c r="I769" t="s">
        <v>42</v>
      </c>
      <c r="J769" t="s">
        <v>137</v>
      </c>
      <c r="K769" t="s">
        <v>146</v>
      </c>
      <c r="L769" t="s">
        <v>467</v>
      </c>
      <c r="M769">
        <v>0.6</v>
      </c>
      <c r="N769" t="s">
        <v>34</v>
      </c>
      <c r="O769" t="s">
        <v>54</v>
      </c>
      <c r="P769" t="s">
        <v>105</v>
      </c>
      <c r="Q769" t="s">
        <v>1588</v>
      </c>
      <c r="R769">
        <v>61832</v>
      </c>
      <c r="S769" s="1">
        <v>42074</v>
      </c>
      <c r="T769" s="1">
        <v>42075</v>
      </c>
      <c r="U769">
        <v>-160.952</v>
      </c>
      <c r="V769">
        <v>22</v>
      </c>
      <c r="W769">
        <v>143.12</v>
      </c>
      <c r="X769">
        <v>87536</v>
      </c>
      <c r="Y769">
        <f>cleaneddata[[#This Row],[Unit Price]]-cleaneddata[[#This Row],[Discount]]</f>
        <v>7.8900000000000006</v>
      </c>
      <c r="Z769" t="str">
        <f>_xlfn.IFS(cleaneddata[[#This Row],[Region]]="Central","Chris",cleaneddata[[#This Row],[Region]]="East","Erin",cleaneddata[[#This Row],[Region]]="South","Sam",cleaneddata[[#This Row],[Region]]="West","William")</f>
        <v>Chris</v>
      </c>
    </row>
    <row r="770" spans="1:26" x14ac:dyDescent="0.25">
      <c r="A770">
        <v>3151</v>
      </c>
      <c r="B770" t="s">
        <v>955</v>
      </c>
      <c r="C770" t="s">
        <v>118</v>
      </c>
      <c r="D770">
        <v>0.02</v>
      </c>
      <c r="E770">
        <v>5.98</v>
      </c>
      <c r="F770">
        <v>1.49</v>
      </c>
      <c r="G770" t="s">
        <v>40</v>
      </c>
      <c r="H770" t="s">
        <v>96</v>
      </c>
      <c r="I770" t="s">
        <v>50</v>
      </c>
      <c r="J770" t="s">
        <v>74</v>
      </c>
      <c r="K770" t="s">
        <v>75</v>
      </c>
      <c r="L770" t="s">
        <v>1589</v>
      </c>
      <c r="M770">
        <v>0.39</v>
      </c>
      <c r="N770" t="s">
        <v>34</v>
      </c>
      <c r="O770" t="s">
        <v>61</v>
      </c>
      <c r="P770" t="s">
        <v>92</v>
      </c>
      <c r="Q770" t="s">
        <v>956</v>
      </c>
      <c r="R770">
        <v>92277</v>
      </c>
      <c r="S770" s="1">
        <v>42074</v>
      </c>
      <c r="T770" s="1">
        <v>42075</v>
      </c>
      <c r="U770">
        <v>28.526</v>
      </c>
      <c r="V770">
        <v>10</v>
      </c>
      <c r="W770">
        <v>59.9</v>
      </c>
      <c r="X770">
        <v>88547</v>
      </c>
      <c r="Y770">
        <f>cleaneddata[[#This Row],[Unit Price]]-cleaneddata[[#This Row],[Discount]]</f>
        <v>5.9600000000000009</v>
      </c>
      <c r="Z770" t="str">
        <f>_xlfn.IFS(cleaneddata[[#This Row],[Region]]="Central","Chris",cleaneddata[[#This Row],[Region]]="East","Erin",cleaneddata[[#This Row],[Region]]="South","Sam",cleaneddata[[#This Row],[Region]]="West","William")</f>
        <v>William</v>
      </c>
    </row>
    <row r="771" spans="1:26" x14ac:dyDescent="0.25">
      <c r="A771">
        <v>796</v>
      </c>
      <c r="B771" t="s">
        <v>1590</v>
      </c>
      <c r="C771" t="s">
        <v>72</v>
      </c>
      <c r="D771">
        <v>0.06</v>
      </c>
      <c r="E771">
        <v>8.6</v>
      </c>
      <c r="F771">
        <v>6.19</v>
      </c>
      <c r="G771" t="s">
        <v>40</v>
      </c>
      <c r="H771" t="s">
        <v>96</v>
      </c>
      <c r="I771" t="s">
        <v>50</v>
      </c>
      <c r="J771" t="s">
        <v>74</v>
      </c>
      <c r="K771" t="s">
        <v>75</v>
      </c>
      <c r="L771" t="s">
        <v>534</v>
      </c>
      <c r="M771">
        <v>0.38</v>
      </c>
      <c r="N771" t="s">
        <v>34</v>
      </c>
      <c r="O771" t="s">
        <v>54</v>
      </c>
      <c r="P771" t="s">
        <v>135</v>
      </c>
      <c r="Q771" t="s">
        <v>1591</v>
      </c>
      <c r="R771">
        <v>68046</v>
      </c>
      <c r="S771" s="1">
        <v>42074</v>
      </c>
      <c r="T771" s="1">
        <v>42075</v>
      </c>
      <c r="U771">
        <v>-46.115000000000002</v>
      </c>
      <c r="V771">
        <v>9</v>
      </c>
      <c r="W771">
        <v>79.400000000000006</v>
      </c>
      <c r="X771">
        <v>86867</v>
      </c>
      <c r="Y771">
        <f>cleaneddata[[#This Row],[Unit Price]]-cleaneddata[[#This Row],[Discount]]</f>
        <v>8.5399999999999991</v>
      </c>
      <c r="Z771" t="str">
        <f>_xlfn.IFS(cleaneddata[[#This Row],[Region]]="Central","Chris",cleaneddata[[#This Row],[Region]]="East","Erin",cleaneddata[[#This Row],[Region]]="South","Sam",cleaneddata[[#This Row],[Region]]="West","William")</f>
        <v>Chris</v>
      </c>
    </row>
    <row r="772" spans="1:26" x14ac:dyDescent="0.25">
      <c r="A772">
        <v>1254</v>
      </c>
      <c r="B772" t="s">
        <v>1592</v>
      </c>
      <c r="C772" t="s">
        <v>27</v>
      </c>
      <c r="D772">
        <v>0.06</v>
      </c>
      <c r="E772">
        <v>80.98</v>
      </c>
      <c r="F772">
        <v>35</v>
      </c>
      <c r="G772" t="s">
        <v>40</v>
      </c>
      <c r="H772" t="s">
        <v>73</v>
      </c>
      <c r="I772" t="s">
        <v>50</v>
      </c>
      <c r="J772" t="s">
        <v>80</v>
      </c>
      <c r="K772" t="s">
        <v>66</v>
      </c>
      <c r="L772" t="s">
        <v>226</v>
      </c>
      <c r="M772">
        <v>0.81</v>
      </c>
      <c r="N772" t="s">
        <v>34</v>
      </c>
      <c r="O772" t="s">
        <v>54</v>
      </c>
      <c r="P772" t="s">
        <v>189</v>
      </c>
      <c r="Q772" t="s">
        <v>1593</v>
      </c>
      <c r="R772">
        <v>77530</v>
      </c>
      <c r="S772" s="1">
        <v>42075</v>
      </c>
      <c r="T772" s="1">
        <v>42076</v>
      </c>
      <c r="U772">
        <v>-218.77</v>
      </c>
      <c r="V772">
        <v>2</v>
      </c>
      <c r="W772">
        <v>172.79</v>
      </c>
      <c r="X772">
        <v>89983</v>
      </c>
      <c r="Y772">
        <f>cleaneddata[[#This Row],[Unit Price]]-cleaneddata[[#This Row],[Discount]]</f>
        <v>80.92</v>
      </c>
      <c r="Z772" t="str">
        <f>_xlfn.IFS(cleaneddata[[#This Row],[Region]]="Central","Chris",cleaneddata[[#This Row],[Region]]="East","Erin",cleaneddata[[#This Row],[Region]]="South","Sam",cleaneddata[[#This Row],[Region]]="West","William")</f>
        <v>Chris</v>
      </c>
    </row>
    <row r="773" spans="1:26" x14ac:dyDescent="0.25">
      <c r="A773">
        <v>2896</v>
      </c>
      <c r="B773" t="s">
        <v>725</v>
      </c>
      <c r="C773" t="s">
        <v>27</v>
      </c>
      <c r="D773">
        <v>0</v>
      </c>
      <c r="E773">
        <v>22.84</v>
      </c>
      <c r="F773">
        <v>16.920000000000002</v>
      </c>
      <c r="G773" t="s">
        <v>40</v>
      </c>
      <c r="H773" t="s">
        <v>73</v>
      </c>
      <c r="I773" t="s">
        <v>50</v>
      </c>
      <c r="J773" t="s">
        <v>90</v>
      </c>
      <c r="K773" t="s">
        <v>75</v>
      </c>
      <c r="L773" t="s">
        <v>1594</v>
      </c>
      <c r="M773">
        <v>0.39</v>
      </c>
      <c r="N773" t="s">
        <v>34</v>
      </c>
      <c r="O773" t="s">
        <v>54</v>
      </c>
      <c r="P773" t="s">
        <v>86</v>
      </c>
      <c r="Q773" t="s">
        <v>726</v>
      </c>
      <c r="R773">
        <v>56001</v>
      </c>
      <c r="S773" s="1">
        <v>42075</v>
      </c>
      <c r="T773" s="1">
        <v>42077</v>
      </c>
      <c r="U773">
        <v>-83.75</v>
      </c>
      <c r="V773">
        <v>15</v>
      </c>
      <c r="W773">
        <v>370.62</v>
      </c>
      <c r="X773">
        <v>86927</v>
      </c>
      <c r="Y773">
        <f>cleaneddata[[#This Row],[Unit Price]]-cleaneddata[[#This Row],[Discount]]</f>
        <v>22.84</v>
      </c>
      <c r="Z773" t="str">
        <f>_xlfn.IFS(cleaneddata[[#This Row],[Region]]="Central","Chris",cleaneddata[[#This Row],[Region]]="East","Erin",cleaneddata[[#This Row],[Region]]="South","Sam",cleaneddata[[#This Row],[Region]]="West","William")</f>
        <v>Chris</v>
      </c>
    </row>
    <row r="774" spans="1:26" x14ac:dyDescent="0.25">
      <c r="A774">
        <v>1027</v>
      </c>
      <c r="B774" t="s">
        <v>1595</v>
      </c>
      <c r="C774" t="s">
        <v>39</v>
      </c>
      <c r="D774">
        <v>0.1</v>
      </c>
      <c r="E774">
        <v>73.98</v>
      </c>
      <c r="F774">
        <v>4</v>
      </c>
      <c r="G774" t="s">
        <v>40</v>
      </c>
      <c r="H774" t="s">
        <v>29</v>
      </c>
      <c r="I774" t="s">
        <v>42</v>
      </c>
      <c r="J774" t="s">
        <v>43</v>
      </c>
      <c r="K774" t="s">
        <v>75</v>
      </c>
      <c r="L774" t="s">
        <v>310</v>
      </c>
      <c r="M774">
        <v>0.79</v>
      </c>
      <c r="N774" t="s">
        <v>34</v>
      </c>
      <c r="O774" t="s">
        <v>113</v>
      </c>
      <c r="P774" t="s">
        <v>114</v>
      </c>
      <c r="Q774" t="s">
        <v>1596</v>
      </c>
      <c r="R774">
        <v>14225</v>
      </c>
      <c r="S774" s="1">
        <v>42075</v>
      </c>
      <c r="T774" s="1">
        <v>42076</v>
      </c>
      <c r="U774">
        <v>-229.87</v>
      </c>
      <c r="V774">
        <v>5</v>
      </c>
      <c r="W774">
        <v>347.23</v>
      </c>
      <c r="X774">
        <v>89004</v>
      </c>
      <c r="Y774">
        <f>cleaneddata[[#This Row],[Unit Price]]-cleaneddata[[#This Row],[Discount]]</f>
        <v>73.88000000000001</v>
      </c>
      <c r="Z774" t="str">
        <f>_xlfn.IFS(cleaneddata[[#This Row],[Region]]="Central","Chris",cleaneddata[[#This Row],[Region]]="East","Erin",cleaneddata[[#This Row],[Region]]="South","Sam",cleaneddata[[#This Row],[Region]]="West","William")</f>
        <v>Erin</v>
      </c>
    </row>
    <row r="775" spans="1:26" x14ac:dyDescent="0.25">
      <c r="A775">
        <v>1027</v>
      </c>
      <c r="B775" t="s">
        <v>1595</v>
      </c>
      <c r="C775" t="s">
        <v>39</v>
      </c>
      <c r="D775">
        <v>0.05</v>
      </c>
      <c r="E775">
        <v>51.98</v>
      </c>
      <c r="F775">
        <v>10.17</v>
      </c>
      <c r="G775" t="s">
        <v>40</v>
      </c>
      <c r="H775" t="s">
        <v>29</v>
      </c>
      <c r="I775" t="s">
        <v>42</v>
      </c>
      <c r="J775" t="s">
        <v>58</v>
      </c>
      <c r="K775" t="s">
        <v>146</v>
      </c>
      <c r="L775" t="s">
        <v>1549</v>
      </c>
      <c r="M775">
        <v>0.37</v>
      </c>
      <c r="N775" t="s">
        <v>34</v>
      </c>
      <c r="O775" t="s">
        <v>113</v>
      </c>
      <c r="P775" t="s">
        <v>114</v>
      </c>
      <c r="Q775" t="s">
        <v>1596</v>
      </c>
      <c r="R775">
        <v>14225</v>
      </c>
      <c r="S775" s="1">
        <v>42075</v>
      </c>
      <c r="T775" s="1">
        <v>42076</v>
      </c>
      <c r="U775">
        <v>329.9787</v>
      </c>
      <c r="V775">
        <v>9</v>
      </c>
      <c r="W775">
        <v>478.23</v>
      </c>
      <c r="X775">
        <v>89004</v>
      </c>
      <c r="Y775">
        <f>cleaneddata[[#This Row],[Unit Price]]-cleaneddata[[#This Row],[Discount]]</f>
        <v>51.93</v>
      </c>
      <c r="Z775" t="str">
        <f>_xlfn.IFS(cleaneddata[[#This Row],[Region]]="Central","Chris",cleaneddata[[#This Row],[Region]]="East","Erin",cleaneddata[[#This Row],[Region]]="South","Sam",cleaneddata[[#This Row],[Region]]="West","William")</f>
        <v>Erin</v>
      </c>
    </row>
    <row r="776" spans="1:26" x14ac:dyDescent="0.25">
      <c r="A776">
        <v>32</v>
      </c>
      <c r="B776" t="s">
        <v>646</v>
      </c>
      <c r="C776" t="s">
        <v>49</v>
      </c>
      <c r="D776">
        <v>0.06</v>
      </c>
      <c r="E776">
        <v>205.99</v>
      </c>
      <c r="F776">
        <v>8.99</v>
      </c>
      <c r="G776" t="s">
        <v>40</v>
      </c>
      <c r="H776" t="s">
        <v>96</v>
      </c>
      <c r="I776" t="s">
        <v>42</v>
      </c>
      <c r="J776" t="s">
        <v>137</v>
      </c>
      <c r="K776" t="s">
        <v>75</v>
      </c>
      <c r="L776" t="s">
        <v>665</v>
      </c>
      <c r="M776">
        <v>0.56000000000000005</v>
      </c>
      <c r="N776" t="s">
        <v>34</v>
      </c>
      <c r="O776" t="s">
        <v>61</v>
      </c>
      <c r="P776" t="s">
        <v>141</v>
      </c>
      <c r="Q776" t="s">
        <v>648</v>
      </c>
      <c r="R776">
        <v>97526</v>
      </c>
      <c r="S776" s="1">
        <v>42075</v>
      </c>
      <c r="T776" s="1">
        <v>42082</v>
      </c>
      <c r="U776">
        <v>3568.096</v>
      </c>
      <c r="V776">
        <v>22</v>
      </c>
      <c r="W776">
        <v>3838.14</v>
      </c>
      <c r="X776">
        <v>89203</v>
      </c>
      <c r="Y776">
        <f>cleaneddata[[#This Row],[Unit Price]]-cleaneddata[[#This Row],[Discount]]</f>
        <v>205.93</v>
      </c>
      <c r="Z776" t="str">
        <f>_xlfn.IFS(cleaneddata[[#This Row],[Region]]="Central","Chris",cleaneddata[[#This Row],[Region]]="East","Erin",cleaneddata[[#This Row],[Region]]="South","Sam",cleaneddata[[#This Row],[Region]]="West","William")</f>
        <v>William</v>
      </c>
    </row>
    <row r="777" spans="1:26" x14ac:dyDescent="0.25">
      <c r="A777">
        <v>2593</v>
      </c>
      <c r="B777" t="s">
        <v>1597</v>
      </c>
      <c r="C777" t="s">
        <v>49</v>
      </c>
      <c r="D777">
        <v>0.01</v>
      </c>
      <c r="E777">
        <v>85.99</v>
      </c>
      <c r="F777">
        <v>0.99</v>
      </c>
      <c r="G777" t="s">
        <v>40</v>
      </c>
      <c r="H777" t="s">
        <v>96</v>
      </c>
      <c r="I777" t="s">
        <v>42</v>
      </c>
      <c r="J777" t="s">
        <v>137</v>
      </c>
      <c r="K777" t="s">
        <v>52</v>
      </c>
      <c r="L777" t="s">
        <v>1598</v>
      </c>
      <c r="M777">
        <v>0.85</v>
      </c>
      <c r="N777" t="s">
        <v>34</v>
      </c>
      <c r="O777" t="s">
        <v>35</v>
      </c>
      <c r="P777" t="s">
        <v>77</v>
      </c>
      <c r="Q777" t="s">
        <v>1599</v>
      </c>
      <c r="R777">
        <v>30605</v>
      </c>
      <c r="S777" s="1">
        <v>42075</v>
      </c>
      <c r="T777" s="1">
        <v>42080</v>
      </c>
      <c r="U777">
        <v>311.73</v>
      </c>
      <c r="V777">
        <v>2</v>
      </c>
      <c r="W777">
        <v>146.16999999999999</v>
      </c>
      <c r="X777">
        <v>87773</v>
      </c>
      <c r="Y777">
        <f>cleaneddata[[#This Row],[Unit Price]]-cleaneddata[[#This Row],[Discount]]</f>
        <v>85.97999999999999</v>
      </c>
      <c r="Z777" t="str">
        <f>_xlfn.IFS(cleaneddata[[#This Row],[Region]]="Central","Chris",cleaneddata[[#This Row],[Region]]="East","Erin",cleaneddata[[#This Row],[Region]]="South","Sam",cleaneddata[[#This Row],[Region]]="West","William")</f>
        <v>Sam</v>
      </c>
    </row>
    <row r="778" spans="1:26" x14ac:dyDescent="0.25">
      <c r="A778">
        <v>2741</v>
      </c>
      <c r="B778" t="s">
        <v>1600</v>
      </c>
      <c r="C778" t="s">
        <v>49</v>
      </c>
      <c r="D778">
        <v>0.01</v>
      </c>
      <c r="E778">
        <v>35.99</v>
      </c>
      <c r="F778">
        <v>5.99</v>
      </c>
      <c r="G778" t="s">
        <v>40</v>
      </c>
      <c r="H778" t="s">
        <v>29</v>
      </c>
      <c r="I778" t="s">
        <v>42</v>
      </c>
      <c r="J778" t="s">
        <v>137</v>
      </c>
      <c r="K778" t="s">
        <v>52</v>
      </c>
      <c r="L778" t="s">
        <v>1374</v>
      </c>
      <c r="M778">
        <v>0.38</v>
      </c>
      <c r="N778" t="s">
        <v>34</v>
      </c>
      <c r="O778" t="s">
        <v>61</v>
      </c>
      <c r="P778" t="s">
        <v>492</v>
      </c>
      <c r="Q778" t="s">
        <v>1601</v>
      </c>
      <c r="R778">
        <v>83605</v>
      </c>
      <c r="S778" s="1">
        <v>42075</v>
      </c>
      <c r="T778" s="1">
        <v>42082</v>
      </c>
      <c r="U778">
        <v>218.23320000000001</v>
      </c>
      <c r="V778">
        <v>10</v>
      </c>
      <c r="W778">
        <v>316.27999999999997</v>
      </c>
      <c r="X778">
        <v>89481</v>
      </c>
      <c r="Y778">
        <f>cleaneddata[[#This Row],[Unit Price]]-cleaneddata[[#This Row],[Discount]]</f>
        <v>35.980000000000004</v>
      </c>
      <c r="Z778" t="str">
        <f>_xlfn.IFS(cleaneddata[[#This Row],[Region]]="Central","Chris",cleaneddata[[#This Row],[Region]]="East","Erin",cleaneddata[[#This Row],[Region]]="South","Sam",cleaneddata[[#This Row],[Region]]="West","William")</f>
        <v>William</v>
      </c>
    </row>
    <row r="779" spans="1:26" x14ac:dyDescent="0.25">
      <c r="A779">
        <v>146</v>
      </c>
      <c r="B779" t="s">
        <v>1602</v>
      </c>
      <c r="C779" t="s">
        <v>72</v>
      </c>
      <c r="D779">
        <v>0.01</v>
      </c>
      <c r="E779">
        <v>45.98</v>
      </c>
      <c r="F779">
        <v>4.8</v>
      </c>
      <c r="G779" t="s">
        <v>40</v>
      </c>
      <c r="H779" t="s">
        <v>29</v>
      </c>
      <c r="I779" t="s">
        <v>30</v>
      </c>
      <c r="J779" t="s">
        <v>128</v>
      </c>
      <c r="K779" t="s">
        <v>52</v>
      </c>
      <c r="L779" t="s">
        <v>1603</v>
      </c>
      <c r="M779">
        <v>0.68</v>
      </c>
      <c r="N779" t="s">
        <v>34</v>
      </c>
      <c r="O779" t="s">
        <v>54</v>
      </c>
      <c r="P779" t="s">
        <v>189</v>
      </c>
      <c r="Q779" t="s">
        <v>1604</v>
      </c>
      <c r="R779">
        <v>76148</v>
      </c>
      <c r="S779" s="1">
        <v>42075</v>
      </c>
      <c r="T779" s="1">
        <v>42076</v>
      </c>
      <c r="U779">
        <v>133.5771</v>
      </c>
      <c r="V779">
        <v>4</v>
      </c>
      <c r="W779">
        <v>193.59</v>
      </c>
      <c r="X779">
        <v>91088</v>
      </c>
      <c r="Y779">
        <f>cleaneddata[[#This Row],[Unit Price]]-cleaneddata[[#This Row],[Discount]]</f>
        <v>45.97</v>
      </c>
      <c r="Z779" t="str">
        <f>_xlfn.IFS(cleaneddata[[#This Row],[Region]]="Central","Chris",cleaneddata[[#This Row],[Region]]="East","Erin",cleaneddata[[#This Row],[Region]]="South","Sam",cleaneddata[[#This Row],[Region]]="West","William")</f>
        <v>Chris</v>
      </c>
    </row>
    <row r="780" spans="1:26" x14ac:dyDescent="0.25">
      <c r="A780">
        <v>903</v>
      </c>
      <c r="B780" t="s">
        <v>1605</v>
      </c>
      <c r="C780" t="s">
        <v>72</v>
      </c>
      <c r="D780">
        <v>0</v>
      </c>
      <c r="E780">
        <v>5.98</v>
      </c>
      <c r="F780">
        <v>1.49</v>
      </c>
      <c r="G780" t="s">
        <v>40</v>
      </c>
      <c r="H780" t="s">
        <v>41</v>
      </c>
      <c r="I780" t="s">
        <v>50</v>
      </c>
      <c r="J780" t="s">
        <v>74</v>
      </c>
      <c r="K780" t="s">
        <v>75</v>
      </c>
      <c r="L780" t="s">
        <v>1589</v>
      </c>
      <c r="M780">
        <v>0.39</v>
      </c>
      <c r="N780" t="s">
        <v>34</v>
      </c>
      <c r="O780" t="s">
        <v>113</v>
      </c>
      <c r="P780" t="s">
        <v>405</v>
      </c>
      <c r="Q780" t="s">
        <v>1110</v>
      </c>
      <c r="R780">
        <v>1887</v>
      </c>
      <c r="S780" s="1">
        <v>42075</v>
      </c>
      <c r="T780" s="1">
        <v>42077</v>
      </c>
      <c r="U780">
        <v>80.674800000000005</v>
      </c>
      <c r="V780">
        <v>18</v>
      </c>
      <c r="W780">
        <v>116.92</v>
      </c>
      <c r="X780">
        <v>90806</v>
      </c>
      <c r="Y780">
        <f>cleaneddata[[#This Row],[Unit Price]]-cleaneddata[[#This Row],[Discount]]</f>
        <v>5.98</v>
      </c>
      <c r="Z780" t="str">
        <f>_xlfn.IFS(cleaneddata[[#This Row],[Region]]="Central","Chris",cleaneddata[[#This Row],[Region]]="East","Erin",cleaneddata[[#This Row],[Region]]="South","Sam",cleaneddata[[#This Row],[Region]]="West","William")</f>
        <v>Erin</v>
      </c>
    </row>
    <row r="781" spans="1:26" x14ac:dyDescent="0.25">
      <c r="A781">
        <v>2037</v>
      </c>
      <c r="B781" t="s">
        <v>1606</v>
      </c>
      <c r="C781" t="s">
        <v>72</v>
      </c>
      <c r="D781">
        <v>0</v>
      </c>
      <c r="E781">
        <v>73.98</v>
      </c>
      <c r="F781">
        <v>14.52</v>
      </c>
      <c r="G781" t="s">
        <v>40</v>
      </c>
      <c r="H781" t="s">
        <v>29</v>
      </c>
      <c r="I781" t="s">
        <v>42</v>
      </c>
      <c r="J781" t="s">
        <v>43</v>
      </c>
      <c r="K781" t="s">
        <v>75</v>
      </c>
      <c r="L781" t="s">
        <v>310</v>
      </c>
      <c r="M781">
        <v>0.65</v>
      </c>
      <c r="N781" t="s">
        <v>34</v>
      </c>
      <c r="O781" t="s">
        <v>61</v>
      </c>
      <c r="P781" t="s">
        <v>279</v>
      </c>
      <c r="Q781" t="s">
        <v>918</v>
      </c>
      <c r="R781">
        <v>59715</v>
      </c>
      <c r="S781" s="1">
        <v>42075</v>
      </c>
      <c r="T781" s="1">
        <v>42077</v>
      </c>
      <c r="U781">
        <v>-88.61</v>
      </c>
      <c r="V781">
        <v>4</v>
      </c>
      <c r="W781">
        <v>305.70999999999998</v>
      </c>
      <c r="X781">
        <v>89333</v>
      </c>
      <c r="Y781">
        <f>cleaneddata[[#This Row],[Unit Price]]-cleaneddata[[#This Row],[Discount]]</f>
        <v>73.98</v>
      </c>
      <c r="Z781" t="str">
        <f>_xlfn.IFS(cleaneddata[[#This Row],[Region]]="Central","Chris",cleaneddata[[#This Row],[Region]]="East","Erin",cleaneddata[[#This Row],[Region]]="South","Sam",cleaneddata[[#This Row],[Region]]="West","William")</f>
        <v>William</v>
      </c>
    </row>
    <row r="782" spans="1:26" x14ac:dyDescent="0.25">
      <c r="A782">
        <v>2787</v>
      </c>
      <c r="B782" t="s">
        <v>1607</v>
      </c>
      <c r="C782" t="s">
        <v>72</v>
      </c>
      <c r="D782">
        <v>0.01</v>
      </c>
      <c r="E782">
        <v>47.98</v>
      </c>
      <c r="F782">
        <v>3.61</v>
      </c>
      <c r="G782" t="s">
        <v>89</v>
      </c>
      <c r="H782" t="s">
        <v>41</v>
      </c>
      <c r="I782" t="s">
        <v>42</v>
      </c>
      <c r="J782" t="s">
        <v>43</v>
      </c>
      <c r="K782" t="s">
        <v>44</v>
      </c>
      <c r="L782" t="s">
        <v>1241</v>
      </c>
      <c r="M782">
        <v>0.71</v>
      </c>
      <c r="N782" t="s">
        <v>34</v>
      </c>
      <c r="O782" t="s">
        <v>35</v>
      </c>
      <c r="P782" t="s">
        <v>170</v>
      </c>
      <c r="Q782" t="s">
        <v>1608</v>
      </c>
      <c r="R782">
        <v>70003</v>
      </c>
      <c r="S782" s="1">
        <v>42075</v>
      </c>
      <c r="T782" s="1">
        <v>42076</v>
      </c>
      <c r="U782">
        <v>-44.436</v>
      </c>
      <c r="V782">
        <v>8</v>
      </c>
      <c r="W782">
        <v>393.98</v>
      </c>
      <c r="X782">
        <v>91316</v>
      </c>
      <c r="Y782">
        <f>cleaneddata[[#This Row],[Unit Price]]-cleaneddata[[#This Row],[Discount]]</f>
        <v>47.97</v>
      </c>
      <c r="Z782" t="str">
        <f>_xlfn.IFS(cleaneddata[[#This Row],[Region]]="Central","Chris",cleaneddata[[#This Row],[Region]]="East","Erin",cleaneddata[[#This Row],[Region]]="South","Sam",cleaneddata[[#This Row],[Region]]="West","William")</f>
        <v>Sam</v>
      </c>
    </row>
    <row r="783" spans="1:26" x14ac:dyDescent="0.25">
      <c r="A783">
        <v>573</v>
      </c>
      <c r="B783" t="s">
        <v>1382</v>
      </c>
      <c r="C783" t="s">
        <v>27</v>
      </c>
      <c r="D783">
        <v>0.05</v>
      </c>
      <c r="E783">
        <v>4.13</v>
      </c>
      <c r="F783">
        <v>5.04</v>
      </c>
      <c r="G783" t="s">
        <v>40</v>
      </c>
      <c r="H783" t="s">
        <v>73</v>
      </c>
      <c r="I783" t="s">
        <v>50</v>
      </c>
      <c r="J783" t="s">
        <v>74</v>
      </c>
      <c r="K783" t="s">
        <v>75</v>
      </c>
      <c r="L783" t="s">
        <v>1021</v>
      </c>
      <c r="M783">
        <v>0.38</v>
      </c>
      <c r="N783" t="s">
        <v>34</v>
      </c>
      <c r="O783" t="s">
        <v>54</v>
      </c>
      <c r="P783" t="s">
        <v>105</v>
      </c>
      <c r="Q783" t="s">
        <v>1384</v>
      </c>
      <c r="R783">
        <v>61554</v>
      </c>
      <c r="S783" s="1">
        <v>42076</v>
      </c>
      <c r="T783" s="1">
        <v>42077</v>
      </c>
      <c r="U783">
        <v>-12.1555</v>
      </c>
      <c r="V783">
        <v>1</v>
      </c>
      <c r="W783">
        <v>5.84</v>
      </c>
      <c r="X783">
        <v>86555</v>
      </c>
      <c r="Y783">
        <f>cleaneddata[[#This Row],[Unit Price]]-cleaneddata[[#This Row],[Discount]]</f>
        <v>4.08</v>
      </c>
      <c r="Z783" t="str">
        <f>_xlfn.IFS(cleaneddata[[#This Row],[Region]]="Central","Chris",cleaneddata[[#This Row],[Region]]="East","Erin",cleaneddata[[#This Row],[Region]]="South","Sam",cleaneddata[[#This Row],[Region]]="West","William")</f>
        <v>Chris</v>
      </c>
    </row>
    <row r="784" spans="1:26" x14ac:dyDescent="0.25">
      <c r="A784">
        <v>1035</v>
      </c>
      <c r="B784" t="s">
        <v>1609</v>
      </c>
      <c r="C784" t="s">
        <v>27</v>
      </c>
      <c r="D784">
        <v>7.0000000000000007E-2</v>
      </c>
      <c r="E784">
        <v>125.99</v>
      </c>
      <c r="F784">
        <v>2.5</v>
      </c>
      <c r="G784" t="s">
        <v>40</v>
      </c>
      <c r="H784" t="s">
        <v>73</v>
      </c>
      <c r="I784" t="s">
        <v>42</v>
      </c>
      <c r="J784" t="s">
        <v>137</v>
      </c>
      <c r="K784" t="s">
        <v>75</v>
      </c>
      <c r="L784" t="s">
        <v>950</v>
      </c>
      <c r="M784">
        <v>0.6</v>
      </c>
      <c r="N784" t="s">
        <v>34</v>
      </c>
      <c r="O784" t="s">
        <v>113</v>
      </c>
      <c r="P784" t="s">
        <v>319</v>
      </c>
      <c r="Q784" t="s">
        <v>1610</v>
      </c>
      <c r="R784">
        <v>43015</v>
      </c>
      <c r="S784" s="1">
        <v>42076</v>
      </c>
      <c r="T784" s="1">
        <v>42076</v>
      </c>
      <c r="U784">
        <v>-604.40599999999995</v>
      </c>
      <c r="V784">
        <v>1</v>
      </c>
      <c r="W784">
        <v>100.59</v>
      </c>
      <c r="X784">
        <v>90710</v>
      </c>
      <c r="Y784">
        <f>cleaneddata[[#This Row],[Unit Price]]-cleaneddata[[#This Row],[Discount]]</f>
        <v>125.92</v>
      </c>
      <c r="Z784" t="str">
        <f>_xlfn.IFS(cleaneddata[[#This Row],[Region]]="Central","Chris",cleaneddata[[#This Row],[Region]]="East","Erin",cleaneddata[[#This Row],[Region]]="South","Sam",cleaneddata[[#This Row],[Region]]="West","William")</f>
        <v>Erin</v>
      </c>
    </row>
    <row r="785" spans="1:26" x14ac:dyDescent="0.25">
      <c r="A785">
        <v>1036</v>
      </c>
      <c r="B785" t="s">
        <v>1611</v>
      </c>
      <c r="C785" t="s">
        <v>27</v>
      </c>
      <c r="D785">
        <v>0.03</v>
      </c>
      <c r="E785">
        <v>99.99</v>
      </c>
      <c r="F785">
        <v>19.989999999999998</v>
      </c>
      <c r="G785" t="s">
        <v>40</v>
      </c>
      <c r="H785" t="s">
        <v>73</v>
      </c>
      <c r="I785" t="s">
        <v>42</v>
      </c>
      <c r="J785" t="s">
        <v>43</v>
      </c>
      <c r="K785" t="s">
        <v>75</v>
      </c>
      <c r="L785" t="s">
        <v>1582</v>
      </c>
      <c r="M785">
        <v>0.52</v>
      </c>
      <c r="N785" t="s">
        <v>34</v>
      </c>
      <c r="O785" t="s">
        <v>113</v>
      </c>
      <c r="P785" t="s">
        <v>319</v>
      </c>
      <c r="Q785" t="s">
        <v>1612</v>
      </c>
      <c r="R785">
        <v>43017</v>
      </c>
      <c r="S785" s="1">
        <v>42076</v>
      </c>
      <c r="T785" s="1">
        <v>42077</v>
      </c>
      <c r="U785">
        <v>293.66000000000003</v>
      </c>
      <c r="V785">
        <v>6</v>
      </c>
      <c r="W785">
        <v>598.38</v>
      </c>
      <c r="X785">
        <v>90710</v>
      </c>
      <c r="Y785">
        <f>cleaneddata[[#This Row],[Unit Price]]-cleaneddata[[#This Row],[Discount]]</f>
        <v>99.96</v>
      </c>
      <c r="Z785" t="str">
        <f>_xlfn.IFS(cleaneddata[[#This Row],[Region]]="Central","Chris",cleaneddata[[#This Row],[Region]]="East","Erin",cleaneddata[[#This Row],[Region]]="South","Sam",cleaneddata[[#This Row],[Region]]="West","William")</f>
        <v>Erin</v>
      </c>
    </row>
    <row r="786" spans="1:26" x14ac:dyDescent="0.25">
      <c r="A786">
        <v>2468</v>
      </c>
      <c r="B786" t="s">
        <v>1613</v>
      </c>
      <c r="C786" t="s">
        <v>27</v>
      </c>
      <c r="D786">
        <v>0.04</v>
      </c>
      <c r="E786">
        <v>65.989999999999995</v>
      </c>
      <c r="F786">
        <v>8.99</v>
      </c>
      <c r="G786" t="s">
        <v>40</v>
      </c>
      <c r="H786" t="s">
        <v>96</v>
      </c>
      <c r="I786" t="s">
        <v>42</v>
      </c>
      <c r="J786" t="s">
        <v>137</v>
      </c>
      <c r="K786" t="s">
        <v>75</v>
      </c>
      <c r="L786" t="s">
        <v>1614</v>
      </c>
      <c r="M786">
        <v>0.55000000000000004</v>
      </c>
      <c r="N786" t="s">
        <v>34</v>
      </c>
      <c r="O786" t="s">
        <v>35</v>
      </c>
      <c r="P786" t="s">
        <v>99</v>
      </c>
      <c r="Q786" t="s">
        <v>1615</v>
      </c>
      <c r="R786">
        <v>28144</v>
      </c>
      <c r="S786" s="1">
        <v>42076</v>
      </c>
      <c r="T786" s="1">
        <v>42077</v>
      </c>
      <c r="U786">
        <v>-335.041</v>
      </c>
      <c r="V786">
        <v>13</v>
      </c>
      <c r="W786">
        <v>724.57</v>
      </c>
      <c r="X786">
        <v>88137</v>
      </c>
      <c r="Y786">
        <f>cleaneddata[[#This Row],[Unit Price]]-cleaneddata[[#This Row],[Discount]]</f>
        <v>65.949999999999989</v>
      </c>
      <c r="Z786" t="str">
        <f>_xlfn.IFS(cleaneddata[[#This Row],[Region]]="Central","Chris",cleaneddata[[#This Row],[Region]]="East","Erin",cleaneddata[[#This Row],[Region]]="South","Sam",cleaneddata[[#This Row],[Region]]="West","William")</f>
        <v>Sam</v>
      </c>
    </row>
    <row r="787" spans="1:26" x14ac:dyDescent="0.25">
      <c r="A787">
        <v>3036</v>
      </c>
      <c r="B787" t="s">
        <v>566</v>
      </c>
      <c r="C787" t="s">
        <v>27</v>
      </c>
      <c r="D787">
        <v>0.08</v>
      </c>
      <c r="E787">
        <v>178.47</v>
      </c>
      <c r="F787">
        <v>19.989999999999998</v>
      </c>
      <c r="G787" t="s">
        <v>40</v>
      </c>
      <c r="H787" t="s">
        <v>73</v>
      </c>
      <c r="I787" t="s">
        <v>50</v>
      </c>
      <c r="J787" t="s">
        <v>80</v>
      </c>
      <c r="K787" t="s">
        <v>75</v>
      </c>
      <c r="L787" t="s">
        <v>1013</v>
      </c>
      <c r="M787">
        <v>0.55000000000000004</v>
      </c>
      <c r="N787" t="s">
        <v>34</v>
      </c>
      <c r="O787" t="s">
        <v>54</v>
      </c>
      <c r="P787" t="s">
        <v>567</v>
      </c>
      <c r="Q787" t="s">
        <v>568</v>
      </c>
      <c r="R787">
        <v>58554</v>
      </c>
      <c r="S787" s="1">
        <v>42076</v>
      </c>
      <c r="T787" s="1">
        <v>42079</v>
      </c>
      <c r="U787">
        <v>2267.2199999999998</v>
      </c>
      <c r="V787">
        <v>22</v>
      </c>
      <c r="W787">
        <v>3802.01</v>
      </c>
      <c r="X787">
        <v>89130</v>
      </c>
      <c r="Y787">
        <f>cleaneddata[[#This Row],[Unit Price]]-cleaneddata[[#This Row],[Discount]]</f>
        <v>178.39</v>
      </c>
      <c r="Z787" t="str">
        <f>_xlfn.IFS(cleaneddata[[#This Row],[Region]]="Central","Chris",cleaneddata[[#This Row],[Region]]="East","Erin",cleaneddata[[#This Row],[Region]]="South","Sam",cleaneddata[[#This Row],[Region]]="West","William")</f>
        <v>Chris</v>
      </c>
    </row>
    <row r="788" spans="1:26" x14ac:dyDescent="0.25">
      <c r="A788">
        <v>600</v>
      </c>
      <c r="B788" t="s">
        <v>1616</v>
      </c>
      <c r="C788" t="s">
        <v>118</v>
      </c>
      <c r="D788">
        <v>0.06</v>
      </c>
      <c r="E788">
        <v>6.48</v>
      </c>
      <c r="F788">
        <v>7.37</v>
      </c>
      <c r="G788" t="s">
        <v>40</v>
      </c>
      <c r="H788" t="s">
        <v>96</v>
      </c>
      <c r="I788" t="s">
        <v>50</v>
      </c>
      <c r="J788" t="s">
        <v>90</v>
      </c>
      <c r="K788" t="s">
        <v>75</v>
      </c>
      <c r="L788" t="s">
        <v>1617</v>
      </c>
      <c r="M788">
        <v>0.37</v>
      </c>
      <c r="N788" t="s">
        <v>34</v>
      </c>
      <c r="O788" t="s">
        <v>113</v>
      </c>
      <c r="P788" t="s">
        <v>420</v>
      </c>
      <c r="Q788" t="s">
        <v>1618</v>
      </c>
      <c r="R788">
        <v>21136</v>
      </c>
      <c r="S788" s="1">
        <v>42076</v>
      </c>
      <c r="T788" s="1">
        <v>42077</v>
      </c>
      <c r="U788">
        <v>-75.44</v>
      </c>
      <c r="V788">
        <v>5</v>
      </c>
      <c r="W788">
        <v>32.39</v>
      </c>
      <c r="X788">
        <v>87579</v>
      </c>
      <c r="Y788">
        <f>cleaneddata[[#This Row],[Unit Price]]-cleaneddata[[#This Row],[Discount]]</f>
        <v>6.4200000000000008</v>
      </c>
      <c r="Z788" t="str">
        <f>_xlfn.IFS(cleaneddata[[#This Row],[Region]]="Central","Chris",cleaneddata[[#This Row],[Region]]="East","Erin",cleaneddata[[#This Row],[Region]]="South","Sam",cleaneddata[[#This Row],[Region]]="West","William")</f>
        <v>Erin</v>
      </c>
    </row>
    <row r="789" spans="1:26" x14ac:dyDescent="0.25">
      <c r="A789">
        <v>2285</v>
      </c>
      <c r="B789" t="s">
        <v>1619</v>
      </c>
      <c r="C789" t="s">
        <v>118</v>
      </c>
      <c r="D789">
        <v>0.02</v>
      </c>
      <c r="E789">
        <v>17.7</v>
      </c>
      <c r="F789">
        <v>9.4700000000000006</v>
      </c>
      <c r="G789" t="s">
        <v>89</v>
      </c>
      <c r="H789" t="s">
        <v>96</v>
      </c>
      <c r="I789" t="s">
        <v>50</v>
      </c>
      <c r="J789" t="s">
        <v>80</v>
      </c>
      <c r="K789" t="s">
        <v>75</v>
      </c>
      <c r="L789" t="s">
        <v>1053</v>
      </c>
      <c r="M789">
        <v>0.59</v>
      </c>
      <c r="N789" t="s">
        <v>34</v>
      </c>
      <c r="O789" t="s">
        <v>35</v>
      </c>
      <c r="P789" t="s">
        <v>273</v>
      </c>
      <c r="Q789" t="s">
        <v>1620</v>
      </c>
      <c r="R789">
        <v>29730</v>
      </c>
      <c r="S789" s="1">
        <v>42076</v>
      </c>
      <c r="T789" s="1">
        <v>42078</v>
      </c>
      <c r="U789">
        <v>-85.022000000000006</v>
      </c>
      <c r="V789">
        <v>21</v>
      </c>
      <c r="W789">
        <v>374.6</v>
      </c>
      <c r="X789">
        <v>90148</v>
      </c>
      <c r="Y789">
        <f>cleaneddata[[#This Row],[Unit Price]]-cleaneddata[[#This Row],[Discount]]</f>
        <v>17.68</v>
      </c>
      <c r="Z789" t="str">
        <f>_xlfn.IFS(cleaneddata[[#This Row],[Region]]="Central","Chris",cleaneddata[[#This Row],[Region]]="East","Erin",cleaneddata[[#This Row],[Region]]="South","Sam",cleaneddata[[#This Row],[Region]]="West","William")</f>
        <v>Sam</v>
      </c>
    </row>
    <row r="790" spans="1:26" x14ac:dyDescent="0.25">
      <c r="A790">
        <v>2484</v>
      </c>
      <c r="B790" t="s">
        <v>1621</v>
      </c>
      <c r="C790" t="s">
        <v>118</v>
      </c>
      <c r="D790">
        <v>0.05</v>
      </c>
      <c r="E790">
        <v>6.48</v>
      </c>
      <c r="F790">
        <v>7.91</v>
      </c>
      <c r="G790" t="s">
        <v>40</v>
      </c>
      <c r="H790" t="s">
        <v>96</v>
      </c>
      <c r="I790" t="s">
        <v>50</v>
      </c>
      <c r="J790" t="s">
        <v>90</v>
      </c>
      <c r="K790" t="s">
        <v>75</v>
      </c>
      <c r="L790" t="s">
        <v>1622</v>
      </c>
      <c r="M790">
        <v>0.37</v>
      </c>
      <c r="N790" t="s">
        <v>34</v>
      </c>
      <c r="O790" t="s">
        <v>35</v>
      </c>
      <c r="P790" t="s">
        <v>125</v>
      </c>
      <c r="Q790" t="s">
        <v>1623</v>
      </c>
      <c r="R790">
        <v>33881</v>
      </c>
      <c r="S790" s="1">
        <v>42076</v>
      </c>
      <c r="T790" s="1">
        <v>42077</v>
      </c>
      <c r="U790">
        <v>322.12200000000001</v>
      </c>
      <c r="V790">
        <v>16</v>
      </c>
      <c r="W790">
        <v>109.99</v>
      </c>
      <c r="X790">
        <v>88998</v>
      </c>
      <c r="Y790">
        <f>cleaneddata[[#This Row],[Unit Price]]-cleaneddata[[#This Row],[Discount]]</f>
        <v>6.4300000000000006</v>
      </c>
      <c r="Z790" t="str">
        <f>_xlfn.IFS(cleaneddata[[#This Row],[Region]]="Central","Chris",cleaneddata[[#This Row],[Region]]="East","Erin",cleaneddata[[#This Row],[Region]]="South","Sam",cleaneddata[[#This Row],[Region]]="West","William")</f>
        <v>Sam</v>
      </c>
    </row>
    <row r="791" spans="1:26" x14ac:dyDescent="0.25">
      <c r="A791">
        <v>2484</v>
      </c>
      <c r="B791" t="s">
        <v>1621</v>
      </c>
      <c r="C791" t="s">
        <v>118</v>
      </c>
      <c r="D791">
        <v>0.03</v>
      </c>
      <c r="E791">
        <v>111.03</v>
      </c>
      <c r="F791">
        <v>8.64</v>
      </c>
      <c r="G791" t="s">
        <v>40</v>
      </c>
      <c r="H791" t="s">
        <v>96</v>
      </c>
      <c r="I791" t="s">
        <v>50</v>
      </c>
      <c r="J791" t="s">
        <v>80</v>
      </c>
      <c r="K791" t="s">
        <v>75</v>
      </c>
      <c r="L791" t="s">
        <v>1624</v>
      </c>
      <c r="M791">
        <v>0.78</v>
      </c>
      <c r="N791" t="s">
        <v>34</v>
      </c>
      <c r="O791" t="s">
        <v>35</v>
      </c>
      <c r="P791" t="s">
        <v>125</v>
      </c>
      <c r="Q791" t="s">
        <v>1623</v>
      </c>
      <c r="R791">
        <v>33881</v>
      </c>
      <c r="S791" s="1">
        <v>42076</v>
      </c>
      <c r="T791" s="1">
        <v>42077</v>
      </c>
      <c r="U791">
        <v>366.54</v>
      </c>
      <c r="V791">
        <v>8</v>
      </c>
      <c r="W791">
        <v>900.12</v>
      </c>
      <c r="X791">
        <v>88998</v>
      </c>
      <c r="Y791">
        <f>cleaneddata[[#This Row],[Unit Price]]-cleaneddata[[#This Row],[Discount]]</f>
        <v>111</v>
      </c>
      <c r="Z791" t="str">
        <f>_xlfn.IFS(cleaneddata[[#This Row],[Region]]="Central","Chris",cleaneddata[[#This Row],[Region]]="East","Erin",cleaneddata[[#This Row],[Region]]="South","Sam",cleaneddata[[#This Row],[Region]]="West","William")</f>
        <v>Sam</v>
      </c>
    </row>
    <row r="792" spans="1:26" x14ac:dyDescent="0.25">
      <c r="A792">
        <v>604</v>
      </c>
      <c r="B792" t="s">
        <v>743</v>
      </c>
      <c r="C792" t="s">
        <v>27</v>
      </c>
      <c r="D792">
        <v>0.09</v>
      </c>
      <c r="E792">
        <v>154.13</v>
      </c>
      <c r="F792">
        <v>69</v>
      </c>
      <c r="G792" t="s">
        <v>89</v>
      </c>
      <c r="H792" t="s">
        <v>96</v>
      </c>
      <c r="I792" t="s">
        <v>30</v>
      </c>
      <c r="J792" t="s">
        <v>31</v>
      </c>
      <c r="K792" t="s">
        <v>66</v>
      </c>
      <c r="L792" t="s">
        <v>926</v>
      </c>
      <c r="M792">
        <v>0.68</v>
      </c>
      <c r="N792" t="s">
        <v>34</v>
      </c>
      <c r="O792" t="s">
        <v>61</v>
      </c>
      <c r="P792" t="s">
        <v>92</v>
      </c>
      <c r="Q792" t="s">
        <v>102</v>
      </c>
      <c r="R792">
        <v>90045</v>
      </c>
      <c r="S792" s="1">
        <v>42077</v>
      </c>
      <c r="T792" s="1">
        <v>42078</v>
      </c>
      <c r="U792">
        <v>-1763.7476999999999</v>
      </c>
      <c r="V792">
        <v>38</v>
      </c>
      <c r="W792">
        <v>5679.59</v>
      </c>
      <c r="X792">
        <v>28647</v>
      </c>
      <c r="Y792">
        <f>cleaneddata[[#This Row],[Unit Price]]-cleaneddata[[#This Row],[Discount]]</f>
        <v>154.04</v>
      </c>
      <c r="Z792" t="str">
        <f>_xlfn.IFS(cleaneddata[[#This Row],[Region]]="Central","Chris",cleaneddata[[#This Row],[Region]]="East","Erin",cleaneddata[[#This Row],[Region]]="South","Sam",cleaneddata[[#This Row],[Region]]="West","William")</f>
        <v>William</v>
      </c>
    </row>
    <row r="793" spans="1:26" x14ac:dyDescent="0.25">
      <c r="A793">
        <v>605</v>
      </c>
      <c r="B793" t="s">
        <v>1625</v>
      </c>
      <c r="C793" t="s">
        <v>27</v>
      </c>
      <c r="D793">
        <v>0.09</v>
      </c>
      <c r="E793">
        <v>154.13</v>
      </c>
      <c r="F793">
        <v>69</v>
      </c>
      <c r="G793" t="s">
        <v>89</v>
      </c>
      <c r="H793" t="s">
        <v>96</v>
      </c>
      <c r="I793" t="s">
        <v>30</v>
      </c>
      <c r="J793" t="s">
        <v>31</v>
      </c>
      <c r="K793" t="s">
        <v>66</v>
      </c>
      <c r="L793" t="s">
        <v>926</v>
      </c>
      <c r="M793">
        <v>0.68</v>
      </c>
      <c r="N793" t="s">
        <v>34</v>
      </c>
      <c r="O793" t="s">
        <v>113</v>
      </c>
      <c r="P793" t="s">
        <v>114</v>
      </c>
      <c r="Q793" t="s">
        <v>1626</v>
      </c>
      <c r="R793">
        <v>11795</v>
      </c>
      <c r="S793" s="1">
        <v>42077</v>
      </c>
      <c r="T793" s="1">
        <v>42078</v>
      </c>
      <c r="U793">
        <v>-1763.7476999999999</v>
      </c>
      <c r="V793">
        <v>10</v>
      </c>
      <c r="W793">
        <v>1494.63</v>
      </c>
      <c r="X793">
        <v>91144</v>
      </c>
      <c r="Y793">
        <f>cleaneddata[[#This Row],[Unit Price]]-cleaneddata[[#This Row],[Discount]]</f>
        <v>154.04</v>
      </c>
      <c r="Z793" t="str">
        <f>_xlfn.IFS(cleaneddata[[#This Row],[Region]]="Central","Chris",cleaneddata[[#This Row],[Region]]="East","Erin",cleaneddata[[#This Row],[Region]]="South","Sam",cleaneddata[[#This Row],[Region]]="West","William")</f>
        <v>Erin</v>
      </c>
    </row>
    <row r="794" spans="1:26" x14ac:dyDescent="0.25">
      <c r="A794">
        <v>994</v>
      </c>
      <c r="B794" t="s">
        <v>1627</v>
      </c>
      <c r="C794" t="s">
        <v>39</v>
      </c>
      <c r="D794">
        <v>0.1</v>
      </c>
      <c r="E794">
        <v>400.98</v>
      </c>
      <c r="F794">
        <v>76.37</v>
      </c>
      <c r="G794" t="s">
        <v>28</v>
      </c>
      <c r="H794" t="s">
        <v>29</v>
      </c>
      <c r="I794" t="s">
        <v>30</v>
      </c>
      <c r="J794" t="s">
        <v>31</v>
      </c>
      <c r="K794" t="s">
        <v>32</v>
      </c>
      <c r="L794" t="s">
        <v>1004</v>
      </c>
      <c r="M794">
        <v>0.6</v>
      </c>
      <c r="N794" t="s">
        <v>34</v>
      </c>
      <c r="O794" t="s">
        <v>113</v>
      </c>
      <c r="P794" t="s">
        <v>333</v>
      </c>
      <c r="Q794" t="s">
        <v>334</v>
      </c>
      <c r="R794">
        <v>4073</v>
      </c>
      <c r="S794" s="1">
        <v>42077</v>
      </c>
      <c r="T794" s="1">
        <v>42078</v>
      </c>
      <c r="U794">
        <v>-969.04836599999999</v>
      </c>
      <c r="V794">
        <v>2</v>
      </c>
      <c r="W794">
        <v>810.47</v>
      </c>
      <c r="X794">
        <v>89433</v>
      </c>
      <c r="Y794">
        <f>cleaneddata[[#This Row],[Unit Price]]-cleaneddata[[#This Row],[Discount]]</f>
        <v>400.88</v>
      </c>
      <c r="Z794" t="str">
        <f>_xlfn.IFS(cleaneddata[[#This Row],[Region]]="Central","Chris",cleaneddata[[#This Row],[Region]]="East","Erin",cleaneddata[[#This Row],[Region]]="South","Sam",cleaneddata[[#This Row],[Region]]="West","William")</f>
        <v>Erin</v>
      </c>
    </row>
    <row r="795" spans="1:26" x14ac:dyDescent="0.25">
      <c r="A795">
        <v>999</v>
      </c>
      <c r="B795" t="s">
        <v>1628</v>
      </c>
      <c r="C795" t="s">
        <v>39</v>
      </c>
      <c r="D795">
        <v>0.08</v>
      </c>
      <c r="E795">
        <v>45.19</v>
      </c>
      <c r="F795">
        <v>1.99</v>
      </c>
      <c r="G795" t="s">
        <v>40</v>
      </c>
      <c r="H795" t="s">
        <v>29</v>
      </c>
      <c r="I795" t="s">
        <v>42</v>
      </c>
      <c r="J795" t="s">
        <v>43</v>
      </c>
      <c r="K795" t="s">
        <v>44</v>
      </c>
      <c r="L795" t="s">
        <v>45</v>
      </c>
      <c r="M795">
        <v>0.55000000000000004</v>
      </c>
      <c r="N795" t="s">
        <v>34</v>
      </c>
      <c r="O795" t="s">
        <v>113</v>
      </c>
      <c r="P795" t="s">
        <v>399</v>
      </c>
      <c r="Q795" t="s">
        <v>1629</v>
      </c>
      <c r="R795">
        <v>7450</v>
      </c>
      <c r="S795" s="1">
        <v>42077</v>
      </c>
      <c r="T795" s="1">
        <v>42078</v>
      </c>
      <c r="U795">
        <v>-71.83</v>
      </c>
      <c r="V795">
        <v>3</v>
      </c>
      <c r="W795">
        <v>127.22</v>
      </c>
      <c r="X795">
        <v>89433</v>
      </c>
      <c r="Y795">
        <f>cleaneddata[[#This Row],[Unit Price]]-cleaneddata[[#This Row],[Discount]]</f>
        <v>45.11</v>
      </c>
      <c r="Z795" t="str">
        <f>_xlfn.IFS(cleaneddata[[#This Row],[Region]]="Central","Chris",cleaneddata[[#This Row],[Region]]="East","Erin",cleaneddata[[#This Row],[Region]]="South","Sam",cleaneddata[[#This Row],[Region]]="West","William")</f>
        <v>Erin</v>
      </c>
    </row>
    <row r="796" spans="1:26" x14ac:dyDescent="0.25">
      <c r="A796">
        <v>1000</v>
      </c>
      <c r="B796" t="s">
        <v>1630</v>
      </c>
      <c r="C796" t="s">
        <v>39</v>
      </c>
      <c r="D796">
        <v>0.03</v>
      </c>
      <c r="E796">
        <v>33.979999999999997</v>
      </c>
      <c r="F796">
        <v>19.989999999999998</v>
      </c>
      <c r="G796" t="s">
        <v>40</v>
      </c>
      <c r="H796" t="s">
        <v>29</v>
      </c>
      <c r="I796" t="s">
        <v>30</v>
      </c>
      <c r="J796" t="s">
        <v>128</v>
      </c>
      <c r="K796" t="s">
        <v>75</v>
      </c>
      <c r="L796" t="s">
        <v>1631</v>
      </c>
      <c r="M796">
        <v>0.55000000000000004</v>
      </c>
      <c r="N796" t="s">
        <v>34</v>
      </c>
      <c r="O796" t="s">
        <v>113</v>
      </c>
      <c r="P796" t="s">
        <v>635</v>
      </c>
      <c r="Q796" t="s">
        <v>1632</v>
      </c>
      <c r="R796">
        <v>5201</v>
      </c>
      <c r="S796" s="1">
        <v>42077</v>
      </c>
      <c r="T796" s="1">
        <v>42078</v>
      </c>
      <c r="U796">
        <v>-0.74</v>
      </c>
      <c r="V796">
        <v>12</v>
      </c>
      <c r="W796">
        <v>432.44</v>
      </c>
      <c r="X796">
        <v>89433</v>
      </c>
      <c r="Y796">
        <f>cleaneddata[[#This Row],[Unit Price]]-cleaneddata[[#This Row],[Discount]]</f>
        <v>33.949999999999996</v>
      </c>
      <c r="Z796" t="str">
        <f>_xlfn.IFS(cleaneddata[[#This Row],[Region]]="Central","Chris",cleaneddata[[#This Row],[Region]]="East","Erin",cleaneddata[[#This Row],[Region]]="South","Sam",cleaneddata[[#This Row],[Region]]="West","William")</f>
        <v>Erin</v>
      </c>
    </row>
    <row r="797" spans="1:26" x14ac:dyDescent="0.25">
      <c r="A797">
        <v>2345</v>
      </c>
      <c r="B797" t="s">
        <v>1633</v>
      </c>
      <c r="C797" t="s">
        <v>118</v>
      </c>
      <c r="D797">
        <v>7.0000000000000007E-2</v>
      </c>
      <c r="E797">
        <v>200.98</v>
      </c>
      <c r="F797">
        <v>23.76</v>
      </c>
      <c r="G797" t="s">
        <v>28</v>
      </c>
      <c r="H797" t="s">
        <v>96</v>
      </c>
      <c r="I797" t="s">
        <v>30</v>
      </c>
      <c r="J797" t="s">
        <v>111</v>
      </c>
      <c r="K797" t="s">
        <v>59</v>
      </c>
      <c r="L797" t="s">
        <v>1634</v>
      </c>
      <c r="M797">
        <v>0.57999999999999996</v>
      </c>
      <c r="N797" t="s">
        <v>34</v>
      </c>
      <c r="O797" t="s">
        <v>35</v>
      </c>
      <c r="P797" t="s">
        <v>390</v>
      </c>
      <c r="Q797" t="s">
        <v>829</v>
      </c>
      <c r="R797">
        <v>42003</v>
      </c>
      <c r="S797" s="1">
        <v>42077</v>
      </c>
      <c r="T797" s="1">
        <v>42078</v>
      </c>
      <c r="U797">
        <v>-132.42599999999999</v>
      </c>
      <c r="V797">
        <v>9</v>
      </c>
      <c r="W797">
        <v>1805.9</v>
      </c>
      <c r="X797">
        <v>89504</v>
      </c>
      <c r="Y797">
        <f>cleaneddata[[#This Row],[Unit Price]]-cleaneddata[[#This Row],[Discount]]</f>
        <v>200.91</v>
      </c>
      <c r="Z797" t="str">
        <f>_xlfn.IFS(cleaneddata[[#This Row],[Region]]="Central","Chris",cleaneddata[[#This Row],[Region]]="East","Erin",cleaneddata[[#This Row],[Region]]="South","Sam",cleaneddata[[#This Row],[Region]]="West","William")</f>
        <v>Sam</v>
      </c>
    </row>
    <row r="798" spans="1:26" x14ac:dyDescent="0.25">
      <c r="A798">
        <v>2345</v>
      </c>
      <c r="B798" t="s">
        <v>1633</v>
      </c>
      <c r="C798" t="s">
        <v>118</v>
      </c>
      <c r="D798">
        <v>0.02</v>
      </c>
      <c r="E798">
        <v>179.29</v>
      </c>
      <c r="F798">
        <v>29.21</v>
      </c>
      <c r="G798" t="s">
        <v>28</v>
      </c>
      <c r="H798" t="s">
        <v>96</v>
      </c>
      <c r="I798" t="s">
        <v>30</v>
      </c>
      <c r="J798" t="s">
        <v>31</v>
      </c>
      <c r="K798" t="s">
        <v>32</v>
      </c>
      <c r="L798" t="s">
        <v>545</v>
      </c>
      <c r="M798">
        <v>0.76</v>
      </c>
      <c r="N798" t="s">
        <v>34</v>
      </c>
      <c r="O798" t="s">
        <v>35</v>
      </c>
      <c r="P798" t="s">
        <v>390</v>
      </c>
      <c r="Q798" t="s">
        <v>829</v>
      </c>
      <c r="R798">
        <v>42003</v>
      </c>
      <c r="S798" s="1">
        <v>42077</v>
      </c>
      <c r="T798" s="1">
        <v>42077</v>
      </c>
      <c r="U798">
        <v>-411.23599999999999</v>
      </c>
      <c r="V798">
        <v>2</v>
      </c>
      <c r="W798">
        <v>311.41000000000003</v>
      </c>
      <c r="X798">
        <v>89504</v>
      </c>
      <c r="Y798">
        <f>cleaneddata[[#This Row],[Unit Price]]-cleaneddata[[#This Row],[Discount]]</f>
        <v>179.26999999999998</v>
      </c>
      <c r="Z798" t="str">
        <f>_xlfn.IFS(cleaneddata[[#This Row],[Region]]="Central","Chris",cleaneddata[[#This Row],[Region]]="East","Erin",cleaneddata[[#This Row],[Region]]="South","Sam",cleaneddata[[#This Row],[Region]]="West","William")</f>
        <v>Sam</v>
      </c>
    </row>
    <row r="799" spans="1:26" x14ac:dyDescent="0.25">
      <c r="A799">
        <v>2417</v>
      </c>
      <c r="B799" t="s">
        <v>1635</v>
      </c>
      <c r="C799" t="s">
        <v>118</v>
      </c>
      <c r="D799">
        <v>0</v>
      </c>
      <c r="E799">
        <v>65.989999999999995</v>
      </c>
      <c r="F799">
        <v>3.99</v>
      </c>
      <c r="G799" t="s">
        <v>40</v>
      </c>
      <c r="H799" t="s">
        <v>41</v>
      </c>
      <c r="I799" t="s">
        <v>42</v>
      </c>
      <c r="J799" t="s">
        <v>137</v>
      </c>
      <c r="K799" t="s">
        <v>75</v>
      </c>
      <c r="L799" t="s">
        <v>1636</v>
      </c>
      <c r="M799">
        <v>0.59</v>
      </c>
      <c r="N799" t="s">
        <v>34</v>
      </c>
      <c r="O799" t="s">
        <v>35</v>
      </c>
      <c r="P799" t="s">
        <v>244</v>
      </c>
      <c r="Q799" t="s">
        <v>1637</v>
      </c>
      <c r="R799">
        <v>22124</v>
      </c>
      <c r="S799" s="1">
        <v>42077</v>
      </c>
      <c r="T799" s="1">
        <v>42078</v>
      </c>
      <c r="U799">
        <v>-60.564</v>
      </c>
      <c r="V799">
        <v>13</v>
      </c>
      <c r="W799">
        <v>765.65</v>
      </c>
      <c r="X799">
        <v>86754</v>
      </c>
      <c r="Y799">
        <f>cleaneddata[[#This Row],[Unit Price]]-cleaneddata[[#This Row],[Discount]]</f>
        <v>65.989999999999995</v>
      </c>
      <c r="Z799" t="str">
        <f>_xlfn.IFS(cleaneddata[[#This Row],[Region]]="Central","Chris",cleaneddata[[#This Row],[Region]]="East","Erin",cleaneddata[[#This Row],[Region]]="South","Sam",cleaneddata[[#This Row],[Region]]="West","William")</f>
        <v>Sam</v>
      </c>
    </row>
    <row r="800" spans="1:26" x14ac:dyDescent="0.25">
      <c r="A800">
        <v>3279</v>
      </c>
      <c r="B800" t="s">
        <v>1638</v>
      </c>
      <c r="C800" t="s">
        <v>118</v>
      </c>
      <c r="D800">
        <v>0.01</v>
      </c>
      <c r="E800">
        <v>45.99</v>
      </c>
      <c r="F800">
        <v>4.99</v>
      </c>
      <c r="G800" t="s">
        <v>40</v>
      </c>
      <c r="H800" t="s">
        <v>73</v>
      </c>
      <c r="I800" t="s">
        <v>42</v>
      </c>
      <c r="J800" t="s">
        <v>137</v>
      </c>
      <c r="K800" t="s">
        <v>75</v>
      </c>
      <c r="L800" t="s">
        <v>1448</v>
      </c>
      <c r="M800">
        <v>0.56000000000000005</v>
      </c>
      <c r="N800" t="s">
        <v>34</v>
      </c>
      <c r="O800" t="s">
        <v>35</v>
      </c>
      <c r="P800" t="s">
        <v>273</v>
      </c>
      <c r="Q800" t="s">
        <v>1639</v>
      </c>
      <c r="R800">
        <v>29203</v>
      </c>
      <c r="S800" s="1">
        <v>42077</v>
      </c>
      <c r="T800" s="1">
        <v>42079</v>
      </c>
      <c r="U800">
        <v>24.018000000000001</v>
      </c>
      <c r="V800">
        <v>3</v>
      </c>
      <c r="W800">
        <v>125.19</v>
      </c>
      <c r="X800">
        <v>90767</v>
      </c>
      <c r="Y800">
        <f>cleaneddata[[#This Row],[Unit Price]]-cleaneddata[[#This Row],[Discount]]</f>
        <v>45.980000000000004</v>
      </c>
      <c r="Z800" t="str">
        <f>_xlfn.IFS(cleaneddata[[#This Row],[Region]]="Central","Chris",cleaneddata[[#This Row],[Region]]="East","Erin",cleaneddata[[#This Row],[Region]]="South","Sam",cleaneddata[[#This Row],[Region]]="West","William")</f>
        <v>Sam</v>
      </c>
    </row>
    <row r="801" spans="1:26" x14ac:dyDescent="0.25">
      <c r="A801">
        <v>373</v>
      </c>
      <c r="B801" t="s">
        <v>1640</v>
      </c>
      <c r="C801" t="s">
        <v>72</v>
      </c>
      <c r="D801">
        <v>0.02</v>
      </c>
      <c r="E801">
        <v>200.98</v>
      </c>
      <c r="F801">
        <v>55.96</v>
      </c>
      <c r="G801" t="s">
        <v>28</v>
      </c>
      <c r="H801" t="s">
        <v>29</v>
      </c>
      <c r="I801" t="s">
        <v>30</v>
      </c>
      <c r="J801" t="s">
        <v>119</v>
      </c>
      <c r="K801" t="s">
        <v>32</v>
      </c>
      <c r="L801" t="s">
        <v>1641</v>
      </c>
      <c r="M801">
        <v>0.75</v>
      </c>
      <c r="N801" t="s">
        <v>34</v>
      </c>
      <c r="O801" t="s">
        <v>54</v>
      </c>
      <c r="P801" t="s">
        <v>291</v>
      </c>
      <c r="Q801" t="s">
        <v>1165</v>
      </c>
      <c r="R801">
        <v>48234</v>
      </c>
      <c r="S801" s="1">
        <v>42077</v>
      </c>
      <c r="T801" s="1">
        <v>42079</v>
      </c>
      <c r="U801">
        <v>-163.63</v>
      </c>
      <c r="V801">
        <v>45</v>
      </c>
      <c r="W801">
        <v>9539.6</v>
      </c>
      <c r="X801">
        <v>24193</v>
      </c>
      <c r="Y801">
        <f>cleaneddata[[#This Row],[Unit Price]]-cleaneddata[[#This Row],[Discount]]</f>
        <v>200.95999999999998</v>
      </c>
      <c r="Z801" t="str">
        <f>_xlfn.IFS(cleaneddata[[#This Row],[Region]]="Central","Chris",cleaneddata[[#This Row],[Region]]="East","Erin",cleaneddata[[#This Row],[Region]]="South","Sam",cleaneddata[[#This Row],[Region]]="West","William")</f>
        <v>Chris</v>
      </c>
    </row>
    <row r="802" spans="1:26" x14ac:dyDescent="0.25">
      <c r="A802">
        <v>373</v>
      </c>
      <c r="B802" t="s">
        <v>1640</v>
      </c>
      <c r="C802" t="s">
        <v>72</v>
      </c>
      <c r="D802">
        <v>0.02</v>
      </c>
      <c r="E802">
        <v>4.28</v>
      </c>
      <c r="F802">
        <v>5.17</v>
      </c>
      <c r="G802" t="s">
        <v>40</v>
      </c>
      <c r="H802" t="s">
        <v>29</v>
      </c>
      <c r="I802" t="s">
        <v>50</v>
      </c>
      <c r="J802" t="s">
        <v>90</v>
      </c>
      <c r="K802" t="s">
        <v>75</v>
      </c>
      <c r="L802" t="s">
        <v>1256</v>
      </c>
      <c r="M802">
        <v>0.4</v>
      </c>
      <c r="N802" t="s">
        <v>34</v>
      </c>
      <c r="O802" t="s">
        <v>54</v>
      </c>
      <c r="P802" t="s">
        <v>291</v>
      </c>
      <c r="Q802" t="s">
        <v>1165</v>
      </c>
      <c r="R802">
        <v>48234</v>
      </c>
      <c r="S802" s="1">
        <v>42077</v>
      </c>
      <c r="T802" s="1">
        <v>42078</v>
      </c>
      <c r="U802">
        <v>-63.87</v>
      </c>
      <c r="V802">
        <v>24</v>
      </c>
      <c r="W802">
        <v>109.86</v>
      </c>
      <c r="X802">
        <v>24193</v>
      </c>
      <c r="Y802">
        <f>cleaneddata[[#This Row],[Unit Price]]-cleaneddata[[#This Row],[Discount]]</f>
        <v>4.2600000000000007</v>
      </c>
      <c r="Z802" t="str">
        <f>_xlfn.IFS(cleaneddata[[#This Row],[Region]]="Central","Chris",cleaneddata[[#This Row],[Region]]="East","Erin",cleaneddata[[#This Row],[Region]]="South","Sam",cleaneddata[[#This Row],[Region]]="West","William")</f>
        <v>Chris</v>
      </c>
    </row>
    <row r="803" spans="1:26" x14ac:dyDescent="0.25">
      <c r="A803">
        <v>373</v>
      </c>
      <c r="B803" t="s">
        <v>1640</v>
      </c>
      <c r="C803" t="s">
        <v>72</v>
      </c>
      <c r="D803">
        <v>0.04</v>
      </c>
      <c r="E803">
        <v>85.99</v>
      </c>
      <c r="F803">
        <v>0.99</v>
      </c>
      <c r="G803" t="s">
        <v>40</v>
      </c>
      <c r="H803" t="s">
        <v>29</v>
      </c>
      <c r="I803" t="s">
        <v>42</v>
      </c>
      <c r="J803" t="s">
        <v>137</v>
      </c>
      <c r="K803" t="s">
        <v>52</v>
      </c>
      <c r="L803" t="s">
        <v>1598</v>
      </c>
      <c r="M803">
        <v>0.85</v>
      </c>
      <c r="N803" t="s">
        <v>34</v>
      </c>
      <c r="O803" t="s">
        <v>54</v>
      </c>
      <c r="P803" t="s">
        <v>291</v>
      </c>
      <c r="Q803" t="s">
        <v>1165</v>
      </c>
      <c r="R803">
        <v>48234</v>
      </c>
      <c r="S803" s="1">
        <v>42077</v>
      </c>
      <c r="T803" s="1">
        <v>42079</v>
      </c>
      <c r="U803">
        <v>-175.17500000000001</v>
      </c>
      <c r="V803">
        <v>19</v>
      </c>
      <c r="W803">
        <v>1426.51</v>
      </c>
      <c r="X803">
        <v>24193</v>
      </c>
      <c r="Y803">
        <f>cleaneddata[[#This Row],[Unit Price]]-cleaneddata[[#This Row],[Discount]]</f>
        <v>85.949999999999989</v>
      </c>
      <c r="Z803" t="str">
        <f>_xlfn.IFS(cleaneddata[[#This Row],[Region]]="Central","Chris",cleaneddata[[#This Row],[Region]]="East","Erin",cleaneddata[[#This Row],[Region]]="South","Sam",cleaneddata[[#This Row],[Region]]="West","William")</f>
        <v>Chris</v>
      </c>
    </row>
    <row r="804" spans="1:26" x14ac:dyDescent="0.25">
      <c r="A804">
        <v>375</v>
      </c>
      <c r="B804" t="s">
        <v>1642</v>
      </c>
      <c r="C804" t="s">
        <v>72</v>
      </c>
      <c r="D804">
        <v>0.02</v>
      </c>
      <c r="E804">
        <v>200.98</v>
      </c>
      <c r="F804">
        <v>55.96</v>
      </c>
      <c r="G804" t="s">
        <v>28</v>
      </c>
      <c r="H804" t="s">
        <v>29</v>
      </c>
      <c r="I804" t="s">
        <v>30</v>
      </c>
      <c r="J804" t="s">
        <v>119</v>
      </c>
      <c r="K804" t="s">
        <v>32</v>
      </c>
      <c r="L804" t="s">
        <v>1641</v>
      </c>
      <c r="M804">
        <v>0.75</v>
      </c>
      <c r="N804" t="s">
        <v>34</v>
      </c>
      <c r="O804" t="s">
        <v>35</v>
      </c>
      <c r="P804" t="s">
        <v>402</v>
      </c>
      <c r="Q804" t="s">
        <v>1643</v>
      </c>
      <c r="R804">
        <v>37814</v>
      </c>
      <c r="S804" s="1">
        <v>42077</v>
      </c>
      <c r="T804" s="1">
        <v>42079</v>
      </c>
      <c r="U804">
        <v>-224.9478</v>
      </c>
      <c r="V804">
        <v>11</v>
      </c>
      <c r="W804">
        <v>2331.9</v>
      </c>
      <c r="X804">
        <v>90917</v>
      </c>
      <c r="Y804">
        <f>cleaneddata[[#This Row],[Unit Price]]-cleaneddata[[#This Row],[Discount]]</f>
        <v>200.95999999999998</v>
      </c>
      <c r="Z804" t="str">
        <f>_xlfn.IFS(cleaneddata[[#This Row],[Region]]="Central","Chris",cleaneddata[[#This Row],[Region]]="East","Erin",cleaneddata[[#This Row],[Region]]="South","Sam",cleaneddata[[#This Row],[Region]]="West","William")</f>
        <v>Sam</v>
      </c>
    </row>
    <row r="805" spans="1:26" x14ac:dyDescent="0.25">
      <c r="A805">
        <v>375</v>
      </c>
      <c r="B805" t="s">
        <v>1642</v>
      </c>
      <c r="C805" t="s">
        <v>72</v>
      </c>
      <c r="D805">
        <v>0.02</v>
      </c>
      <c r="E805">
        <v>4.28</v>
      </c>
      <c r="F805">
        <v>5.17</v>
      </c>
      <c r="G805" t="s">
        <v>40</v>
      </c>
      <c r="H805" t="s">
        <v>29</v>
      </c>
      <c r="I805" t="s">
        <v>50</v>
      </c>
      <c r="J805" t="s">
        <v>90</v>
      </c>
      <c r="K805" t="s">
        <v>75</v>
      </c>
      <c r="L805" t="s">
        <v>1256</v>
      </c>
      <c r="M805">
        <v>0.4</v>
      </c>
      <c r="N805" t="s">
        <v>34</v>
      </c>
      <c r="O805" t="s">
        <v>35</v>
      </c>
      <c r="P805" t="s">
        <v>402</v>
      </c>
      <c r="Q805" t="s">
        <v>1643</v>
      </c>
      <c r="R805">
        <v>37814</v>
      </c>
      <c r="S805" s="1">
        <v>42077</v>
      </c>
      <c r="T805" s="1">
        <v>42078</v>
      </c>
      <c r="U805">
        <v>196.8</v>
      </c>
      <c r="V805">
        <v>6</v>
      </c>
      <c r="W805">
        <v>27.47</v>
      </c>
      <c r="X805">
        <v>90917</v>
      </c>
      <c r="Y805">
        <f>cleaneddata[[#This Row],[Unit Price]]-cleaneddata[[#This Row],[Discount]]</f>
        <v>4.2600000000000007</v>
      </c>
      <c r="Z805" t="str">
        <f>_xlfn.IFS(cleaneddata[[#This Row],[Region]]="Central","Chris",cleaneddata[[#This Row],[Region]]="East","Erin",cleaneddata[[#This Row],[Region]]="South","Sam",cleaneddata[[#This Row],[Region]]="West","William")</f>
        <v>Sam</v>
      </c>
    </row>
    <row r="806" spans="1:26" x14ac:dyDescent="0.25">
      <c r="A806">
        <v>1682</v>
      </c>
      <c r="B806" t="s">
        <v>1188</v>
      </c>
      <c r="C806" t="s">
        <v>72</v>
      </c>
      <c r="D806">
        <v>0.08</v>
      </c>
      <c r="E806">
        <v>4.9800000000000004</v>
      </c>
      <c r="F806">
        <v>4.7</v>
      </c>
      <c r="G806" t="s">
        <v>40</v>
      </c>
      <c r="H806" t="s">
        <v>41</v>
      </c>
      <c r="I806" t="s">
        <v>50</v>
      </c>
      <c r="J806" t="s">
        <v>90</v>
      </c>
      <c r="K806" t="s">
        <v>75</v>
      </c>
      <c r="L806" t="s">
        <v>1336</v>
      </c>
      <c r="M806">
        <v>0.38</v>
      </c>
      <c r="N806" t="s">
        <v>34</v>
      </c>
      <c r="O806" t="s">
        <v>54</v>
      </c>
      <c r="P806" t="s">
        <v>105</v>
      </c>
      <c r="Q806" t="s">
        <v>535</v>
      </c>
      <c r="R806">
        <v>60611</v>
      </c>
      <c r="S806" s="1">
        <v>42077</v>
      </c>
      <c r="T806" s="1">
        <v>42078</v>
      </c>
      <c r="U806">
        <v>-56.35</v>
      </c>
      <c r="V806">
        <v>47</v>
      </c>
      <c r="W806">
        <v>225.98</v>
      </c>
      <c r="X806">
        <v>38080</v>
      </c>
      <c r="Y806">
        <f>cleaneddata[[#This Row],[Unit Price]]-cleaneddata[[#This Row],[Discount]]</f>
        <v>4.9000000000000004</v>
      </c>
      <c r="Z806" t="str">
        <f>_xlfn.IFS(cleaneddata[[#This Row],[Region]]="Central","Chris",cleaneddata[[#This Row],[Region]]="East","Erin",cleaneddata[[#This Row],[Region]]="South","Sam",cleaneddata[[#This Row],[Region]]="West","William")</f>
        <v>Chris</v>
      </c>
    </row>
    <row r="807" spans="1:26" x14ac:dyDescent="0.25">
      <c r="A807">
        <v>1683</v>
      </c>
      <c r="B807" t="s">
        <v>1189</v>
      </c>
      <c r="C807" t="s">
        <v>72</v>
      </c>
      <c r="D807">
        <v>0.08</v>
      </c>
      <c r="E807">
        <v>4.9800000000000004</v>
      </c>
      <c r="F807">
        <v>4.7</v>
      </c>
      <c r="G807" t="s">
        <v>40</v>
      </c>
      <c r="H807" t="s">
        <v>41</v>
      </c>
      <c r="I807" t="s">
        <v>50</v>
      </c>
      <c r="J807" t="s">
        <v>90</v>
      </c>
      <c r="K807" t="s">
        <v>75</v>
      </c>
      <c r="L807" t="s">
        <v>1336</v>
      </c>
      <c r="M807">
        <v>0.38</v>
      </c>
      <c r="N807" t="s">
        <v>34</v>
      </c>
      <c r="O807" t="s">
        <v>54</v>
      </c>
      <c r="P807" t="s">
        <v>189</v>
      </c>
      <c r="Q807" t="s">
        <v>1190</v>
      </c>
      <c r="R807">
        <v>77301</v>
      </c>
      <c r="S807" s="1">
        <v>42077</v>
      </c>
      <c r="T807" s="1">
        <v>42078</v>
      </c>
      <c r="U807">
        <v>-56.35</v>
      </c>
      <c r="V807">
        <v>12</v>
      </c>
      <c r="W807">
        <v>57.7</v>
      </c>
      <c r="X807">
        <v>90613</v>
      </c>
      <c r="Y807">
        <f>cleaneddata[[#This Row],[Unit Price]]-cleaneddata[[#This Row],[Discount]]</f>
        <v>4.9000000000000004</v>
      </c>
      <c r="Z807" t="str">
        <f>_xlfn.IFS(cleaneddata[[#This Row],[Region]]="Central","Chris",cleaneddata[[#This Row],[Region]]="East","Erin",cleaneddata[[#This Row],[Region]]="South","Sam",cleaneddata[[#This Row],[Region]]="West","William")</f>
        <v>Chris</v>
      </c>
    </row>
    <row r="808" spans="1:26" x14ac:dyDescent="0.25">
      <c r="A808">
        <v>3177</v>
      </c>
      <c r="B808" t="s">
        <v>1644</v>
      </c>
      <c r="C808" t="s">
        <v>72</v>
      </c>
      <c r="D808">
        <v>0.1</v>
      </c>
      <c r="E808">
        <v>62.18</v>
      </c>
      <c r="F808">
        <v>10.84</v>
      </c>
      <c r="G808" t="s">
        <v>40</v>
      </c>
      <c r="H808" t="s">
        <v>41</v>
      </c>
      <c r="I808" t="s">
        <v>30</v>
      </c>
      <c r="J808" t="s">
        <v>128</v>
      </c>
      <c r="K808" t="s">
        <v>146</v>
      </c>
      <c r="L808" t="s">
        <v>1233</v>
      </c>
      <c r="M808">
        <v>0.63</v>
      </c>
      <c r="N808" t="s">
        <v>34</v>
      </c>
      <c r="O808" t="s">
        <v>35</v>
      </c>
      <c r="P808" t="s">
        <v>125</v>
      </c>
      <c r="Q808" t="s">
        <v>1645</v>
      </c>
      <c r="R808">
        <v>33458</v>
      </c>
      <c r="S808" s="1">
        <v>42077</v>
      </c>
      <c r="T808" s="1">
        <v>42079</v>
      </c>
      <c r="U808">
        <v>-29.666</v>
      </c>
      <c r="V808">
        <v>9</v>
      </c>
      <c r="W808">
        <v>511.57</v>
      </c>
      <c r="X808">
        <v>90818</v>
      </c>
      <c r="Y808">
        <f>cleaneddata[[#This Row],[Unit Price]]-cleaneddata[[#This Row],[Discount]]</f>
        <v>62.08</v>
      </c>
      <c r="Z808" t="str">
        <f>_xlfn.IFS(cleaneddata[[#This Row],[Region]]="Central","Chris",cleaneddata[[#This Row],[Region]]="East","Erin",cleaneddata[[#This Row],[Region]]="South","Sam",cleaneddata[[#This Row],[Region]]="West","William")</f>
        <v>Sam</v>
      </c>
    </row>
    <row r="809" spans="1:26" x14ac:dyDescent="0.25">
      <c r="A809">
        <v>594</v>
      </c>
      <c r="B809" t="s">
        <v>1646</v>
      </c>
      <c r="C809" t="s">
        <v>27</v>
      </c>
      <c r="D809">
        <v>0.09</v>
      </c>
      <c r="E809">
        <v>13.79</v>
      </c>
      <c r="F809">
        <v>8.7799999999999994</v>
      </c>
      <c r="G809" t="s">
        <v>40</v>
      </c>
      <c r="H809" t="s">
        <v>41</v>
      </c>
      <c r="I809" t="s">
        <v>30</v>
      </c>
      <c r="J809" t="s">
        <v>128</v>
      </c>
      <c r="K809" t="s">
        <v>75</v>
      </c>
      <c r="L809" t="s">
        <v>1328</v>
      </c>
      <c r="M809">
        <v>0.43</v>
      </c>
      <c r="N809" t="s">
        <v>34</v>
      </c>
      <c r="O809" t="s">
        <v>54</v>
      </c>
      <c r="P809" t="s">
        <v>55</v>
      </c>
      <c r="Q809" t="s">
        <v>1647</v>
      </c>
      <c r="R809">
        <v>46016</v>
      </c>
      <c r="S809" s="1">
        <v>42078</v>
      </c>
      <c r="T809" s="1">
        <v>42080</v>
      </c>
      <c r="U809">
        <v>-22.12</v>
      </c>
      <c r="V809">
        <v>1</v>
      </c>
      <c r="W809">
        <v>17.440000000000001</v>
      </c>
      <c r="X809">
        <v>86309</v>
      </c>
      <c r="Y809">
        <f>cleaneddata[[#This Row],[Unit Price]]-cleaneddata[[#This Row],[Discount]]</f>
        <v>13.7</v>
      </c>
      <c r="Z809" t="str">
        <f>_xlfn.IFS(cleaneddata[[#This Row],[Region]]="Central","Chris",cleaneddata[[#This Row],[Region]]="East","Erin",cleaneddata[[#This Row],[Region]]="South","Sam",cleaneddata[[#This Row],[Region]]="West","William")</f>
        <v>Chris</v>
      </c>
    </row>
    <row r="810" spans="1:26" x14ac:dyDescent="0.25">
      <c r="A810">
        <v>83</v>
      </c>
      <c r="B810" t="s">
        <v>1648</v>
      </c>
      <c r="C810" t="s">
        <v>39</v>
      </c>
      <c r="D810">
        <v>0.04</v>
      </c>
      <c r="E810">
        <v>296.18</v>
      </c>
      <c r="F810">
        <v>54.12</v>
      </c>
      <c r="G810" t="s">
        <v>28</v>
      </c>
      <c r="H810" t="s">
        <v>96</v>
      </c>
      <c r="I810" t="s">
        <v>30</v>
      </c>
      <c r="J810" t="s">
        <v>31</v>
      </c>
      <c r="K810" t="s">
        <v>32</v>
      </c>
      <c r="L810" t="s">
        <v>1081</v>
      </c>
      <c r="M810">
        <v>0.76</v>
      </c>
      <c r="N810" t="s">
        <v>34</v>
      </c>
      <c r="O810" t="s">
        <v>113</v>
      </c>
      <c r="P810" t="s">
        <v>319</v>
      </c>
      <c r="Q810" t="s">
        <v>999</v>
      </c>
      <c r="R810">
        <v>44708</v>
      </c>
      <c r="S810" s="1">
        <v>42078</v>
      </c>
      <c r="T810" s="1">
        <v>42078</v>
      </c>
      <c r="U810">
        <v>-715.77820599999995</v>
      </c>
      <c r="V810">
        <v>6</v>
      </c>
      <c r="W810">
        <v>1821.89</v>
      </c>
      <c r="X810">
        <v>87365</v>
      </c>
      <c r="Y810">
        <f>cleaneddata[[#This Row],[Unit Price]]-cleaneddata[[#This Row],[Discount]]</f>
        <v>296.14</v>
      </c>
      <c r="Z810" t="str">
        <f>_xlfn.IFS(cleaneddata[[#This Row],[Region]]="Central","Chris",cleaneddata[[#This Row],[Region]]="East","Erin",cleaneddata[[#This Row],[Region]]="South","Sam",cleaneddata[[#This Row],[Region]]="West","William")</f>
        <v>Erin</v>
      </c>
    </row>
    <row r="811" spans="1:26" x14ac:dyDescent="0.25">
      <c r="A811">
        <v>1123</v>
      </c>
      <c r="B811" t="s">
        <v>1649</v>
      </c>
      <c r="C811" t="s">
        <v>39</v>
      </c>
      <c r="D811">
        <v>0.03</v>
      </c>
      <c r="E811">
        <v>7.3</v>
      </c>
      <c r="F811">
        <v>7.72</v>
      </c>
      <c r="G811" t="s">
        <v>40</v>
      </c>
      <c r="H811" t="s">
        <v>29</v>
      </c>
      <c r="I811" t="s">
        <v>50</v>
      </c>
      <c r="J811" t="s">
        <v>74</v>
      </c>
      <c r="K811" t="s">
        <v>75</v>
      </c>
      <c r="L811" t="s">
        <v>1650</v>
      </c>
      <c r="M811">
        <v>0.38</v>
      </c>
      <c r="N811" t="s">
        <v>34</v>
      </c>
      <c r="O811" t="s">
        <v>61</v>
      </c>
      <c r="P811" t="s">
        <v>92</v>
      </c>
      <c r="Q811" t="s">
        <v>1651</v>
      </c>
      <c r="R811">
        <v>95661</v>
      </c>
      <c r="S811" s="1">
        <v>42078</v>
      </c>
      <c r="T811" s="1">
        <v>42081</v>
      </c>
      <c r="U811">
        <v>-127.05200000000001</v>
      </c>
      <c r="V811">
        <v>14</v>
      </c>
      <c r="W811">
        <v>103.61</v>
      </c>
      <c r="X811">
        <v>87015</v>
      </c>
      <c r="Y811">
        <f>cleaneddata[[#This Row],[Unit Price]]-cleaneddata[[#This Row],[Discount]]</f>
        <v>7.27</v>
      </c>
      <c r="Z811" t="str">
        <f>_xlfn.IFS(cleaneddata[[#This Row],[Region]]="Central","Chris",cleaneddata[[#This Row],[Region]]="East","Erin",cleaneddata[[#This Row],[Region]]="South","Sam",cleaneddata[[#This Row],[Region]]="West","William")</f>
        <v>William</v>
      </c>
    </row>
    <row r="812" spans="1:26" x14ac:dyDescent="0.25">
      <c r="A812">
        <v>2426</v>
      </c>
      <c r="B812" t="s">
        <v>1652</v>
      </c>
      <c r="C812" t="s">
        <v>39</v>
      </c>
      <c r="D812">
        <v>0.08</v>
      </c>
      <c r="E812">
        <v>30.93</v>
      </c>
      <c r="F812">
        <v>3.92</v>
      </c>
      <c r="G812" t="s">
        <v>40</v>
      </c>
      <c r="H812" t="s">
        <v>29</v>
      </c>
      <c r="I812" t="s">
        <v>30</v>
      </c>
      <c r="J812" t="s">
        <v>128</v>
      </c>
      <c r="K812" t="s">
        <v>44</v>
      </c>
      <c r="L812" t="s">
        <v>1653</v>
      </c>
      <c r="M812">
        <v>0.44</v>
      </c>
      <c r="N812" t="s">
        <v>34</v>
      </c>
      <c r="O812" t="s">
        <v>54</v>
      </c>
      <c r="P812" t="s">
        <v>189</v>
      </c>
      <c r="Q812" t="s">
        <v>1654</v>
      </c>
      <c r="R812">
        <v>75061</v>
      </c>
      <c r="S812" s="1">
        <v>42078</v>
      </c>
      <c r="T812" s="1">
        <v>42079</v>
      </c>
      <c r="U812">
        <v>63.059100000000001</v>
      </c>
      <c r="V812">
        <v>3</v>
      </c>
      <c r="W812">
        <v>91.39</v>
      </c>
      <c r="X812">
        <v>90859</v>
      </c>
      <c r="Y812">
        <f>cleaneddata[[#This Row],[Unit Price]]-cleaneddata[[#This Row],[Discount]]</f>
        <v>30.85</v>
      </c>
      <c r="Z812" t="str">
        <f>_xlfn.IFS(cleaneddata[[#This Row],[Region]]="Central","Chris",cleaneddata[[#This Row],[Region]]="East","Erin",cleaneddata[[#This Row],[Region]]="South","Sam",cleaneddata[[#This Row],[Region]]="West","William")</f>
        <v>Chris</v>
      </c>
    </row>
    <row r="813" spans="1:26" x14ac:dyDescent="0.25">
      <c r="A813">
        <v>724</v>
      </c>
      <c r="B813" t="s">
        <v>1655</v>
      </c>
      <c r="C813" t="s">
        <v>118</v>
      </c>
      <c r="D813">
        <v>0.09</v>
      </c>
      <c r="E813">
        <v>125.99</v>
      </c>
      <c r="F813">
        <v>8.99</v>
      </c>
      <c r="G813" t="s">
        <v>40</v>
      </c>
      <c r="H813" t="s">
        <v>41</v>
      </c>
      <c r="I813" t="s">
        <v>42</v>
      </c>
      <c r="J813" t="s">
        <v>137</v>
      </c>
      <c r="K813" t="s">
        <v>75</v>
      </c>
      <c r="L813" t="s">
        <v>1656</v>
      </c>
      <c r="M813">
        <v>0.55000000000000004</v>
      </c>
      <c r="N813" t="s">
        <v>34</v>
      </c>
      <c r="O813" t="s">
        <v>113</v>
      </c>
      <c r="P813" t="s">
        <v>250</v>
      </c>
      <c r="Q813" t="s">
        <v>1657</v>
      </c>
      <c r="R813">
        <v>6614</v>
      </c>
      <c r="S813" s="1">
        <v>42078</v>
      </c>
      <c r="T813" s="1">
        <v>42079</v>
      </c>
      <c r="U813">
        <v>-605.37400000000002</v>
      </c>
      <c r="V813">
        <v>1</v>
      </c>
      <c r="W813">
        <v>100.38</v>
      </c>
      <c r="X813">
        <v>90359</v>
      </c>
      <c r="Y813">
        <f>cleaneddata[[#This Row],[Unit Price]]-cleaneddata[[#This Row],[Discount]]</f>
        <v>125.89999999999999</v>
      </c>
      <c r="Z813" t="str">
        <f>_xlfn.IFS(cleaneddata[[#This Row],[Region]]="Central","Chris",cleaneddata[[#This Row],[Region]]="East","Erin",cleaneddata[[#This Row],[Region]]="South","Sam",cleaneddata[[#This Row],[Region]]="West","William")</f>
        <v>Erin</v>
      </c>
    </row>
    <row r="814" spans="1:26" x14ac:dyDescent="0.25">
      <c r="A814">
        <v>727</v>
      </c>
      <c r="B814" t="s">
        <v>1658</v>
      </c>
      <c r="C814" t="s">
        <v>118</v>
      </c>
      <c r="D814">
        <v>0.1</v>
      </c>
      <c r="E814">
        <v>17.98</v>
      </c>
      <c r="F814">
        <v>4</v>
      </c>
      <c r="G814" t="s">
        <v>40</v>
      </c>
      <c r="H814" t="s">
        <v>41</v>
      </c>
      <c r="I814" t="s">
        <v>42</v>
      </c>
      <c r="J814" t="s">
        <v>43</v>
      </c>
      <c r="K814" t="s">
        <v>75</v>
      </c>
      <c r="L814" t="s">
        <v>1659</v>
      </c>
      <c r="M814">
        <v>0.79</v>
      </c>
      <c r="N814" t="s">
        <v>34</v>
      </c>
      <c r="O814" t="s">
        <v>113</v>
      </c>
      <c r="P814" t="s">
        <v>333</v>
      </c>
      <c r="Q814" t="s">
        <v>1660</v>
      </c>
      <c r="R814">
        <v>4240</v>
      </c>
      <c r="S814" s="1">
        <v>42078</v>
      </c>
      <c r="T814" s="1">
        <v>42079</v>
      </c>
      <c r="U814">
        <v>-99.55</v>
      </c>
      <c r="V814">
        <v>4</v>
      </c>
      <c r="W814">
        <v>66.319999999999993</v>
      </c>
      <c r="X814">
        <v>90359</v>
      </c>
      <c r="Y814">
        <f>cleaneddata[[#This Row],[Unit Price]]-cleaneddata[[#This Row],[Discount]]</f>
        <v>17.88</v>
      </c>
      <c r="Z814" t="str">
        <f>_xlfn.IFS(cleaneddata[[#This Row],[Region]]="Central","Chris",cleaneddata[[#This Row],[Region]]="East","Erin",cleaneddata[[#This Row],[Region]]="South","Sam",cleaneddata[[#This Row],[Region]]="West","William")</f>
        <v>Erin</v>
      </c>
    </row>
    <row r="815" spans="1:26" x14ac:dyDescent="0.25">
      <c r="A815">
        <v>2356</v>
      </c>
      <c r="B815" t="s">
        <v>1661</v>
      </c>
      <c r="C815" t="s">
        <v>118</v>
      </c>
      <c r="D815">
        <v>0</v>
      </c>
      <c r="E815">
        <v>29.34</v>
      </c>
      <c r="F815">
        <v>7.87</v>
      </c>
      <c r="G815" t="s">
        <v>40</v>
      </c>
      <c r="H815" t="s">
        <v>41</v>
      </c>
      <c r="I815" t="s">
        <v>30</v>
      </c>
      <c r="J815" t="s">
        <v>128</v>
      </c>
      <c r="K815" t="s">
        <v>75</v>
      </c>
      <c r="L815" t="s">
        <v>1662</v>
      </c>
      <c r="M815">
        <v>0.54</v>
      </c>
      <c r="N815" t="s">
        <v>34</v>
      </c>
      <c r="O815" t="s">
        <v>61</v>
      </c>
      <c r="P815" t="s">
        <v>1062</v>
      </c>
      <c r="Q815" t="s">
        <v>1663</v>
      </c>
      <c r="R815">
        <v>82901</v>
      </c>
      <c r="S815" s="1">
        <v>42078</v>
      </c>
      <c r="T815" s="1">
        <v>42080</v>
      </c>
      <c r="U815">
        <v>385.37</v>
      </c>
      <c r="V815">
        <v>22</v>
      </c>
      <c r="W815">
        <v>668.38</v>
      </c>
      <c r="X815">
        <v>91305</v>
      </c>
      <c r="Y815">
        <f>cleaneddata[[#This Row],[Unit Price]]-cleaneddata[[#This Row],[Discount]]</f>
        <v>29.34</v>
      </c>
      <c r="Z815" t="str">
        <f>_xlfn.IFS(cleaneddata[[#This Row],[Region]]="Central","Chris",cleaneddata[[#This Row],[Region]]="East","Erin",cleaneddata[[#This Row],[Region]]="South","Sam",cleaneddata[[#This Row],[Region]]="West","William")</f>
        <v>William</v>
      </c>
    </row>
    <row r="816" spans="1:26" x14ac:dyDescent="0.25">
      <c r="A816">
        <v>2372</v>
      </c>
      <c r="B816" t="s">
        <v>1664</v>
      </c>
      <c r="C816" t="s">
        <v>118</v>
      </c>
      <c r="D816">
        <v>0.01</v>
      </c>
      <c r="E816">
        <v>1.76</v>
      </c>
      <c r="F816">
        <v>0.7</v>
      </c>
      <c r="G816" t="s">
        <v>40</v>
      </c>
      <c r="H816" t="s">
        <v>96</v>
      </c>
      <c r="I816" t="s">
        <v>50</v>
      </c>
      <c r="J816" t="s">
        <v>51</v>
      </c>
      <c r="K816" t="s">
        <v>52</v>
      </c>
      <c r="L816" t="s">
        <v>1665</v>
      </c>
      <c r="M816">
        <v>0.56000000000000005</v>
      </c>
      <c r="N816" t="s">
        <v>34</v>
      </c>
      <c r="O816" t="s">
        <v>54</v>
      </c>
      <c r="P816" t="s">
        <v>86</v>
      </c>
      <c r="Q816" t="s">
        <v>1666</v>
      </c>
      <c r="R816">
        <v>55803</v>
      </c>
      <c r="S816" s="1">
        <v>42078</v>
      </c>
      <c r="T816" s="1">
        <v>42079</v>
      </c>
      <c r="U816">
        <v>-1.56</v>
      </c>
      <c r="V816">
        <v>4</v>
      </c>
      <c r="W816">
        <v>7.2</v>
      </c>
      <c r="X816">
        <v>90714</v>
      </c>
      <c r="Y816">
        <f>cleaneddata[[#This Row],[Unit Price]]-cleaneddata[[#This Row],[Discount]]</f>
        <v>1.75</v>
      </c>
      <c r="Z816" t="str">
        <f>_xlfn.IFS(cleaneddata[[#This Row],[Region]]="Central","Chris",cleaneddata[[#This Row],[Region]]="East","Erin",cleaneddata[[#This Row],[Region]]="South","Sam",cleaneddata[[#This Row],[Region]]="West","William")</f>
        <v>Chris</v>
      </c>
    </row>
    <row r="817" spans="1:26" x14ac:dyDescent="0.25">
      <c r="A817">
        <v>871</v>
      </c>
      <c r="B817" t="s">
        <v>1667</v>
      </c>
      <c r="C817" t="s">
        <v>72</v>
      </c>
      <c r="D817">
        <v>0.03</v>
      </c>
      <c r="E817">
        <v>14.2</v>
      </c>
      <c r="F817">
        <v>5.3</v>
      </c>
      <c r="G817" t="s">
        <v>40</v>
      </c>
      <c r="H817" t="s">
        <v>73</v>
      </c>
      <c r="I817" t="s">
        <v>30</v>
      </c>
      <c r="J817" t="s">
        <v>128</v>
      </c>
      <c r="K817" t="s">
        <v>52</v>
      </c>
      <c r="L817" t="s">
        <v>290</v>
      </c>
      <c r="M817">
        <v>0.46</v>
      </c>
      <c r="N817" t="s">
        <v>34</v>
      </c>
      <c r="O817" t="s">
        <v>61</v>
      </c>
      <c r="P817" t="s">
        <v>298</v>
      </c>
      <c r="Q817" t="s">
        <v>1668</v>
      </c>
      <c r="R817">
        <v>89502</v>
      </c>
      <c r="S817" s="1">
        <v>42078</v>
      </c>
      <c r="T817" s="1">
        <v>42080</v>
      </c>
      <c r="U817">
        <v>21.555599999999998</v>
      </c>
      <c r="V817">
        <v>2</v>
      </c>
      <c r="W817">
        <v>31.24</v>
      </c>
      <c r="X817">
        <v>90577</v>
      </c>
      <c r="Y817">
        <f>cleaneddata[[#This Row],[Unit Price]]-cleaneddata[[#This Row],[Discount]]</f>
        <v>14.17</v>
      </c>
      <c r="Z817" t="str">
        <f>_xlfn.IFS(cleaneddata[[#This Row],[Region]]="Central","Chris",cleaneddata[[#This Row],[Region]]="East","Erin",cleaneddata[[#This Row],[Region]]="South","Sam",cleaneddata[[#This Row],[Region]]="West","William")</f>
        <v>William</v>
      </c>
    </row>
    <row r="818" spans="1:26" x14ac:dyDescent="0.25">
      <c r="A818">
        <v>1646</v>
      </c>
      <c r="B818" t="s">
        <v>1669</v>
      </c>
      <c r="C818" t="s">
        <v>72</v>
      </c>
      <c r="D818">
        <v>0.06</v>
      </c>
      <c r="E818">
        <v>3.29</v>
      </c>
      <c r="F818">
        <v>1.35</v>
      </c>
      <c r="G818" t="s">
        <v>40</v>
      </c>
      <c r="H818" t="s">
        <v>29</v>
      </c>
      <c r="I818" t="s">
        <v>50</v>
      </c>
      <c r="J818" t="s">
        <v>178</v>
      </c>
      <c r="K818" t="s">
        <v>52</v>
      </c>
      <c r="L818" t="s">
        <v>1670</v>
      </c>
      <c r="M818">
        <v>0.4</v>
      </c>
      <c r="N818" t="s">
        <v>34</v>
      </c>
      <c r="O818" t="s">
        <v>113</v>
      </c>
      <c r="P818" t="s">
        <v>114</v>
      </c>
      <c r="Q818" t="s">
        <v>1671</v>
      </c>
      <c r="R818">
        <v>11714</v>
      </c>
      <c r="S818" s="1">
        <v>42078</v>
      </c>
      <c r="T818" s="1">
        <v>42080</v>
      </c>
      <c r="U818">
        <v>8.5299999999999994</v>
      </c>
      <c r="V818">
        <v>11</v>
      </c>
      <c r="W818">
        <v>35.97</v>
      </c>
      <c r="X818">
        <v>90932</v>
      </c>
      <c r="Y818">
        <f>cleaneddata[[#This Row],[Unit Price]]-cleaneddata[[#This Row],[Discount]]</f>
        <v>3.23</v>
      </c>
      <c r="Z818" t="str">
        <f>_xlfn.IFS(cleaneddata[[#This Row],[Region]]="Central","Chris",cleaneddata[[#This Row],[Region]]="East","Erin",cleaneddata[[#This Row],[Region]]="South","Sam",cleaneddata[[#This Row],[Region]]="West","William")</f>
        <v>Erin</v>
      </c>
    </row>
    <row r="819" spans="1:26" x14ac:dyDescent="0.25">
      <c r="A819">
        <v>853</v>
      </c>
      <c r="B819" t="s">
        <v>1672</v>
      </c>
      <c r="C819" t="s">
        <v>39</v>
      </c>
      <c r="D819">
        <v>0.05</v>
      </c>
      <c r="E819">
        <v>4.24</v>
      </c>
      <c r="F819">
        <v>5.41</v>
      </c>
      <c r="G819" t="s">
        <v>40</v>
      </c>
      <c r="H819" t="s">
        <v>29</v>
      </c>
      <c r="I819" t="s">
        <v>50</v>
      </c>
      <c r="J819" t="s">
        <v>74</v>
      </c>
      <c r="K819" t="s">
        <v>75</v>
      </c>
      <c r="L819" t="s">
        <v>1673</v>
      </c>
      <c r="M819">
        <v>0.35</v>
      </c>
      <c r="N819" t="s">
        <v>34</v>
      </c>
      <c r="O819" t="s">
        <v>61</v>
      </c>
      <c r="P819" t="s">
        <v>92</v>
      </c>
      <c r="Q819" t="s">
        <v>1674</v>
      </c>
      <c r="R819">
        <v>92345</v>
      </c>
      <c r="S819" s="1">
        <v>42079</v>
      </c>
      <c r="T819" s="1">
        <v>42081</v>
      </c>
      <c r="U819">
        <v>-89.216999999999999</v>
      </c>
      <c r="V819">
        <v>12</v>
      </c>
      <c r="W819">
        <v>50.83</v>
      </c>
      <c r="X819">
        <v>88570</v>
      </c>
      <c r="Y819">
        <f>cleaneddata[[#This Row],[Unit Price]]-cleaneddata[[#This Row],[Discount]]</f>
        <v>4.1900000000000004</v>
      </c>
      <c r="Z819" t="str">
        <f>_xlfn.IFS(cleaneddata[[#This Row],[Region]]="Central","Chris",cleaneddata[[#This Row],[Region]]="East","Erin",cleaneddata[[#This Row],[Region]]="South","Sam",cleaneddata[[#This Row],[Region]]="West","William")</f>
        <v>William</v>
      </c>
    </row>
    <row r="820" spans="1:26" x14ac:dyDescent="0.25">
      <c r="A820">
        <v>2272</v>
      </c>
      <c r="B820" t="s">
        <v>1675</v>
      </c>
      <c r="C820" t="s">
        <v>39</v>
      </c>
      <c r="D820">
        <v>0.08</v>
      </c>
      <c r="E820">
        <v>15.73</v>
      </c>
      <c r="F820">
        <v>7.42</v>
      </c>
      <c r="G820" t="s">
        <v>89</v>
      </c>
      <c r="H820" t="s">
        <v>96</v>
      </c>
      <c r="I820" t="s">
        <v>50</v>
      </c>
      <c r="J820" t="s">
        <v>570</v>
      </c>
      <c r="K820" t="s">
        <v>44</v>
      </c>
      <c r="L820" t="s">
        <v>957</v>
      </c>
      <c r="M820">
        <v>0.56000000000000005</v>
      </c>
      <c r="N820" t="s">
        <v>34</v>
      </c>
      <c r="O820" t="s">
        <v>54</v>
      </c>
      <c r="P820" t="s">
        <v>189</v>
      </c>
      <c r="Q820" t="s">
        <v>1676</v>
      </c>
      <c r="R820">
        <v>76543</v>
      </c>
      <c r="S820" s="1">
        <v>42079</v>
      </c>
      <c r="T820" s="1">
        <v>42081</v>
      </c>
      <c r="U820">
        <v>-37.6</v>
      </c>
      <c r="V820">
        <v>5</v>
      </c>
      <c r="W820">
        <v>78.08</v>
      </c>
      <c r="X820">
        <v>90110</v>
      </c>
      <c r="Y820">
        <f>cleaneddata[[#This Row],[Unit Price]]-cleaneddata[[#This Row],[Discount]]</f>
        <v>15.65</v>
      </c>
      <c r="Z820" t="str">
        <f>_xlfn.IFS(cleaneddata[[#This Row],[Region]]="Central","Chris",cleaneddata[[#This Row],[Region]]="East","Erin",cleaneddata[[#This Row],[Region]]="South","Sam",cleaneddata[[#This Row],[Region]]="West","William")</f>
        <v>Chris</v>
      </c>
    </row>
    <row r="821" spans="1:26" x14ac:dyDescent="0.25">
      <c r="A821">
        <v>2323</v>
      </c>
      <c r="B821" t="s">
        <v>1677</v>
      </c>
      <c r="C821" t="s">
        <v>39</v>
      </c>
      <c r="D821">
        <v>0.08</v>
      </c>
      <c r="E821">
        <v>68.81</v>
      </c>
      <c r="F821">
        <v>60</v>
      </c>
      <c r="G821" t="s">
        <v>28</v>
      </c>
      <c r="H821" t="s">
        <v>29</v>
      </c>
      <c r="I821" t="s">
        <v>50</v>
      </c>
      <c r="J821" t="s">
        <v>97</v>
      </c>
      <c r="K821" t="s">
        <v>59</v>
      </c>
      <c r="L821" t="s">
        <v>1678</v>
      </c>
      <c r="M821">
        <v>0.41</v>
      </c>
      <c r="N821" t="s">
        <v>34</v>
      </c>
      <c r="O821" t="s">
        <v>61</v>
      </c>
      <c r="P821" t="s">
        <v>92</v>
      </c>
      <c r="Q821" t="s">
        <v>1216</v>
      </c>
      <c r="R821">
        <v>92236</v>
      </c>
      <c r="S821" s="1">
        <v>42079</v>
      </c>
      <c r="T821" s="1">
        <v>42080</v>
      </c>
      <c r="U821">
        <v>-550.42999999999995</v>
      </c>
      <c r="V821">
        <v>5</v>
      </c>
      <c r="W821">
        <v>337.86</v>
      </c>
      <c r="X821">
        <v>88721</v>
      </c>
      <c r="Y821">
        <f>cleaneddata[[#This Row],[Unit Price]]-cleaneddata[[#This Row],[Discount]]</f>
        <v>68.73</v>
      </c>
      <c r="Z821" t="str">
        <f>_xlfn.IFS(cleaneddata[[#This Row],[Region]]="Central","Chris",cleaneddata[[#This Row],[Region]]="East","Erin",cleaneddata[[#This Row],[Region]]="South","Sam",cleaneddata[[#This Row],[Region]]="West","William")</f>
        <v>William</v>
      </c>
    </row>
    <row r="822" spans="1:26" x14ac:dyDescent="0.25">
      <c r="A822">
        <v>2323</v>
      </c>
      <c r="B822" t="s">
        <v>1677</v>
      </c>
      <c r="C822" t="s">
        <v>39</v>
      </c>
      <c r="D822">
        <v>0.04</v>
      </c>
      <c r="E822">
        <v>21.38</v>
      </c>
      <c r="F822">
        <v>8.99</v>
      </c>
      <c r="G822" t="s">
        <v>40</v>
      </c>
      <c r="H822" t="s">
        <v>29</v>
      </c>
      <c r="I822" t="s">
        <v>50</v>
      </c>
      <c r="J822" t="s">
        <v>51</v>
      </c>
      <c r="K822" t="s">
        <v>44</v>
      </c>
      <c r="L822" t="s">
        <v>1679</v>
      </c>
      <c r="M822">
        <v>0.59</v>
      </c>
      <c r="N822" t="s">
        <v>34</v>
      </c>
      <c r="O822" t="s">
        <v>61</v>
      </c>
      <c r="P822" t="s">
        <v>92</v>
      </c>
      <c r="Q822" t="s">
        <v>1216</v>
      </c>
      <c r="R822">
        <v>92236</v>
      </c>
      <c r="S822" s="1">
        <v>42079</v>
      </c>
      <c r="T822" s="1">
        <v>42081</v>
      </c>
      <c r="U822">
        <v>-52.12</v>
      </c>
      <c r="V822">
        <v>4</v>
      </c>
      <c r="W822">
        <v>84.21</v>
      </c>
      <c r="X822">
        <v>88721</v>
      </c>
      <c r="Y822">
        <f>cleaneddata[[#This Row],[Unit Price]]-cleaneddata[[#This Row],[Discount]]</f>
        <v>21.34</v>
      </c>
      <c r="Z822" t="str">
        <f>_xlfn.IFS(cleaneddata[[#This Row],[Region]]="Central","Chris",cleaneddata[[#This Row],[Region]]="East","Erin",cleaneddata[[#This Row],[Region]]="South","Sam",cleaneddata[[#This Row],[Region]]="West","William")</f>
        <v>William</v>
      </c>
    </row>
    <row r="823" spans="1:26" x14ac:dyDescent="0.25">
      <c r="A823">
        <v>145</v>
      </c>
      <c r="B823" t="s">
        <v>530</v>
      </c>
      <c r="C823" t="s">
        <v>49</v>
      </c>
      <c r="D823">
        <v>7.0000000000000007E-2</v>
      </c>
      <c r="E823">
        <v>154.13</v>
      </c>
      <c r="F823">
        <v>69</v>
      </c>
      <c r="G823" t="s">
        <v>89</v>
      </c>
      <c r="H823" t="s">
        <v>73</v>
      </c>
      <c r="I823" t="s">
        <v>30</v>
      </c>
      <c r="J823" t="s">
        <v>31</v>
      </c>
      <c r="K823" t="s">
        <v>66</v>
      </c>
      <c r="L823" t="s">
        <v>926</v>
      </c>
      <c r="M823">
        <v>0.68</v>
      </c>
      <c r="N823" t="s">
        <v>34</v>
      </c>
      <c r="O823" t="s">
        <v>113</v>
      </c>
      <c r="P823" t="s">
        <v>322</v>
      </c>
      <c r="Q823" t="s">
        <v>532</v>
      </c>
      <c r="R823">
        <v>15122</v>
      </c>
      <c r="S823" s="1">
        <v>42079</v>
      </c>
      <c r="T823" s="1">
        <v>42079</v>
      </c>
      <c r="U823">
        <v>-634.73410000000001</v>
      </c>
      <c r="V823">
        <v>3</v>
      </c>
      <c r="W823">
        <v>453.62</v>
      </c>
      <c r="X823">
        <v>91089</v>
      </c>
      <c r="Y823">
        <f>cleaneddata[[#This Row],[Unit Price]]-cleaneddata[[#This Row],[Discount]]</f>
        <v>154.06</v>
      </c>
      <c r="Z823" t="str">
        <f>_xlfn.IFS(cleaneddata[[#This Row],[Region]]="Central","Chris",cleaneddata[[#This Row],[Region]]="East","Erin",cleaneddata[[#This Row],[Region]]="South","Sam",cleaneddata[[#This Row],[Region]]="West","William")</f>
        <v>Erin</v>
      </c>
    </row>
    <row r="824" spans="1:26" x14ac:dyDescent="0.25">
      <c r="A824">
        <v>1068</v>
      </c>
      <c r="B824" t="s">
        <v>1680</v>
      </c>
      <c r="C824" t="s">
        <v>49</v>
      </c>
      <c r="D824">
        <v>0.04</v>
      </c>
      <c r="E824">
        <v>22.84</v>
      </c>
      <c r="F824">
        <v>16.87</v>
      </c>
      <c r="G824" t="s">
        <v>40</v>
      </c>
      <c r="H824" t="s">
        <v>73</v>
      </c>
      <c r="I824" t="s">
        <v>50</v>
      </c>
      <c r="J824" t="s">
        <v>90</v>
      </c>
      <c r="K824" t="s">
        <v>75</v>
      </c>
      <c r="L824" t="s">
        <v>1681</v>
      </c>
      <c r="M824">
        <v>0.39</v>
      </c>
      <c r="N824" t="s">
        <v>34</v>
      </c>
      <c r="O824" t="s">
        <v>54</v>
      </c>
      <c r="P824" t="s">
        <v>105</v>
      </c>
      <c r="Q824" t="s">
        <v>1682</v>
      </c>
      <c r="R824">
        <v>60409</v>
      </c>
      <c r="S824" s="1">
        <v>42079</v>
      </c>
      <c r="T824" s="1">
        <v>42079</v>
      </c>
      <c r="U824">
        <v>-97.28</v>
      </c>
      <c r="V824">
        <v>12</v>
      </c>
      <c r="W824">
        <v>286.39999999999998</v>
      </c>
      <c r="X824">
        <v>87109</v>
      </c>
      <c r="Y824">
        <f>cleaneddata[[#This Row],[Unit Price]]-cleaneddata[[#This Row],[Discount]]</f>
        <v>22.8</v>
      </c>
      <c r="Z824" t="str">
        <f>_xlfn.IFS(cleaneddata[[#This Row],[Region]]="Central","Chris",cleaneddata[[#This Row],[Region]]="East","Erin",cleaneddata[[#This Row],[Region]]="South","Sam",cleaneddata[[#This Row],[Region]]="West","William")</f>
        <v>Chris</v>
      </c>
    </row>
    <row r="825" spans="1:26" x14ac:dyDescent="0.25">
      <c r="A825">
        <v>2157</v>
      </c>
      <c r="B825" t="s">
        <v>1683</v>
      </c>
      <c r="C825" t="s">
        <v>49</v>
      </c>
      <c r="D825">
        <v>0.05</v>
      </c>
      <c r="E825">
        <v>55.5</v>
      </c>
      <c r="F825">
        <v>52.2</v>
      </c>
      <c r="G825" t="s">
        <v>40</v>
      </c>
      <c r="H825" t="s">
        <v>73</v>
      </c>
      <c r="I825" t="s">
        <v>30</v>
      </c>
      <c r="J825" t="s">
        <v>128</v>
      </c>
      <c r="K825" t="s">
        <v>146</v>
      </c>
      <c r="L825" t="s">
        <v>1684</v>
      </c>
      <c r="M825">
        <v>0.72</v>
      </c>
      <c r="N825" t="s">
        <v>34</v>
      </c>
      <c r="O825" t="s">
        <v>54</v>
      </c>
      <c r="P825" t="s">
        <v>291</v>
      </c>
      <c r="Q825" t="s">
        <v>1685</v>
      </c>
      <c r="R825">
        <v>48093</v>
      </c>
      <c r="S825" s="1">
        <v>42079</v>
      </c>
      <c r="T825" s="1">
        <v>42079</v>
      </c>
      <c r="U825">
        <v>-118.54</v>
      </c>
      <c r="V825">
        <v>4</v>
      </c>
      <c r="W825">
        <v>253.87</v>
      </c>
      <c r="X825">
        <v>90385</v>
      </c>
      <c r="Y825">
        <f>cleaneddata[[#This Row],[Unit Price]]-cleaneddata[[#This Row],[Discount]]</f>
        <v>55.45</v>
      </c>
      <c r="Z825" t="str">
        <f>_xlfn.IFS(cleaneddata[[#This Row],[Region]]="Central","Chris",cleaneddata[[#This Row],[Region]]="East","Erin",cleaneddata[[#This Row],[Region]]="South","Sam",cleaneddata[[#This Row],[Region]]="West","William")</f>
        <v>Chris</v>
      </c>
    </row>
    <row r="826" spans="1:26" x14ac:dyDescent="0.25">
      <c r="A826">
        <v>2157</v>
      </c>
      <c r="B826" t="s">
        <v>1683</v>
      </c>
      <c r="C826" t="s">
        <v>49</v>
      </c>
      <c r="D826">
        <v>0.05</v>
      </c>
      <c r="E826">
        <v>442.14</v>
      </c>
      <c r="F826">
        <v>14.7</v>
      </c>
      <c r="G826" t="s">
        <v>28</v>
      </c>
      <c r="H826" t="s">
        <v>73</v>
      </c>
      <c r="I826" t="s">
        <v>42</v>
      </c>
      <c r="J826" t="s">
        <v>58</v>
      </c>
      <c r="K826" t="s">
        <v>59</v>
      </c>
      <c r="L826" t="s">
        <v>1314</v>
      </c>
      <c r="M826">
        <v>0.56000000000000005</v>
      </c>
      <c r="N826" t="s">
        <v>34</v>
      </c>
      <c r="O826" t="s">
        <v>54</v>
      </c>
      <c r="P826" t="s">
        <v>291</v>
      </c>
      <c r="Q826" t="s">
        <v>1685</v>
      </c>
      <c r="R826">
        <v>48093</v>
      </c>
      <c r="S826" s="1">
        <v>42079</v>
      </c>
      <c r="T826" s="1">
        <v>42088</v>
      </c>
      <c r="U826">
        <v>2963.48</v>
      </c>
      <c r="V826">
        <v>14</v>
      </c>
      <c r="W826">
        <v>5880.46</v>
      </c>
      <c r="X826">
        <v>90385</v>
      </c>
      <c r="Y826">
        <f>cleaneddata[[#This Row],[Unit Price]]-cleaneddata[[#This Row],[Discount]]</f>
        <v>442.09</v>
      </c>
      <c r="Z826" t="str">
        <f>_xlfn.IFS(cleaneddata[[#This Row],[Region]]="Central","Chris",cleaneddata[[#This Row],[Region]]="East","Erin",cleaneddata[[#This Row],[Region]]="South","Sam",cleaneddata[[#This Row],[Region]]="West","William")</f>
        <v>Chris</v>
      </c>
    </row>
    <row r="827" spans="1:26" x14ac:dyDescent="0.25">
      <c r="A827">
        <v>1241</v>
      </c>
      <c r="B827" t="s">
        <v>1686</v>
      </c>
      <c r="C827" t="s">
        <v>72</v>
      </c>
      <c r="D827">
        <v>0</v>
      </c>
      <c r="E827">
        <v>387.99</v>
      </c>
      <c r="F827">
        <v>19.989999999999998</v>
      </c>
      <c r="G827" t="s">
        <v>40</v>
      </c>
      <c r="H827" t="s">
        <v>96</v>
      </c>
      <c r="I827" t="s">
        <v>50</v>
      </c>
      <c r="J827" t="s">
        <v>74</v>
      </c>
      <c r="K827" t="s">
        <v>75</v>
      </c>
      <c r="L827" t="s">
        <v>1687</v>
      </c>
      <c r="M827">
        <v>0.38</v>
      </c>
      <c r="N827" t="s">
        <v>34</v>
      </c>
      <c r="O827" t="s">
        <v>35</v>
      </c>
      <c r="P827" t="s">
        <v>166</v>
      </c>
      <c r="Q827" t="s">
        <v>1206</v>
      </c>
      <c r="R827">
        <v>36830</v>
      </c>
      <c r="S827" s="1">
        <v>42079</v>
      </c>
      <c r="T827" s="1">
        <v>42080</v>
      </c>
      <c r="U827">
        <v>-70.14</v>
      </c>
      <c r="V827">
        <v>23</v>
      </c>
      <c r="W827">
        <v>9280.7199999999993</v>
      </c>
      <c r="X827">
        <v>90880</v>
      </c>
      <c r="Y827">
        <f>cleaneddata[[#This Row],[Unit Price]]-cleaneddata[[#This Row],[Discount]]</f>
        <v>387.99</v>
      </c>
      <c r="Z827" t="str">
        <f>_xlfn.IFS(cleaneddata[[#This Row],[Region]]="Central","Chris",cleaneddata[[#This Row],[Region]]="East","Erin",cleaneddata[[#This Row],[Region]]="South","Sam",cleaneddata[[#This Row],[Region]]="West","William")</f>
        <v>Sam</v>
      </c>
    </row>
    <row r="828" spans="1:26" x14ac:dyDescent="0.25">
      <c r="A828">
        <v>1711</v>
      </c>
      <c r="B828" t="s">
        <v>1688</v>
      </c>
      <c r="C828" t="s">
        <v>72</v>
      </c>
      <c r="D828">
        <v>7.0000000000000007E-2</v>
      </c>
      <c r="E828">
        <v>7.59</v>
      </c>
      <c r="F828">
        <v>4</v>
      </c>
      <c r="G828" t="s">
        <v>40</v>
      </c>
      <c r="H828" t="s">
        <v>96</v>
      </c>
      <c r="I828" t="s">
        <v>30</v>
      </c>
      <c r="J828" t="s">
        <v>128</v>
      </c>
      <c r="K828" t="s">
        <v>52</v>
      </c>
      <c r="L828" t="s">
        <v>1689</v>
      </c>
      <c r="M828">
        <v>0.42</v>
      </c>
      <c r="N828" t="s">
        <v>34</v>
      </c>
      <c r="O828" t="s">
        <v>35</v>
      </c>
      <c r="P828" t="s">
        <v>77</v>
      </c>
      <c r="Q828" t="s">
        <v>1690</v>
      </c>
      <c r="R828">
        <v>30062</v>
      </c>
      <c r="S828" s="1">
        <v>42079</v>
      </c>
      <c r="T828" s="1">
        <v>42081</v>
      </c>
      <c r="U828">
        <v>-167.048</v>
      </c>
      <c r="V828">
        <v>3</v>
      </c>
      <c r="W828">
        <v>22.48</v>
      </c>
      <c r="X828">
        <v>87747</v>
      </c>
      <c r="Y828">
        <f>cleaneddata[[#This Row],[Unit Price]]-cleaneddata[[#This Row],[Discount]]</f>
        <v>7.52</v>
      </c>
      <c r="Z828" t="str">
        <f>_xlfn.IFS(cleaneddata[[#This Row],[Region]]="Central","Chris",cleaneddata[[#This Row],[Region]]="East","Erin",cleaneddata[[#This Row],[Region]]="South","Sam",cleaneddata[[#This Row],[Region]]="West","William")</f>
        <v>Sam</v>
      </c>
    </row>
    <row r="829" spans="1:26" x14ac:dyDescent="0.25">
      <c r="A829">
        <v>2030</v>
      </c>
      <c r="B829" t="s">
        <v>1691</v>
      </c>
      <c r="C829" t="s">
        <v>27</v>
      </c>
      <c r="D829">
        <v>0.04</v>
      </c>
      <c r="E829">
        <v>120.97</v>
      </c>
      <c r="F829">
        <v>7.11</v>
      </c>
      <c r="G829" t="s">
        <v>40</v>
      </c>
      <c r="H829" t="s">
        <v>96</v>
      </c>
      <c r="I829" t="s">
        <v>42</v>
      </c>
      <c r="J829" t="s">
        <v>58</v>
      </c>
      <c r="K829" t="s">
        <v>146</v>
      </c>
      <c r="L829" t="s">
        <v>1692</v>
      </c>
      <c r="M829">
        <v>0.36</v>
      </c>
      <c r="N829" t="s">
        <v>34</v>
      </c>
      <c r="O829" t="s">
        <v>54</v>
      </c>
      <c r="P829" t="s">
        <v>189</v>
      </c>
      <c r="Q829" t="s">
        <v>1029</v>
      </c>
      <c r="R829">
        <v>75401</v>
      </c>
      <c r="S829" s="1">
        <v>42080</v>
      </c>
      <c r="T829" s="1">
        <v>42080</v>
      </c>
      <c r="U829">
        <v>1320.5496000000001</v>
      </c>
      <c r="V829">
        <v>16</v>
      </c>
      <c r="W829">
        <v>1913.84</v>
      </c>
      <c r="X829">
        <v>91059</v>
      </c>
      <c r="Y829">
        <f>cleaneddata[[#This Row],[Unit Price]]-cleaneddata[[#This Row],[Discount]]</f>
        <v>120.92999999999999</v>
      </c>
      <c r="Z829" t="str">
        <f>_xlfn.IFS(cleaneddata[[#This Row],[Region]]="Central","Chris",cleaneddata[[#This Row],[Region]]="East","Erin",cleaneddata[[#This Row],[Region]]="South","Sam",cleaneddata[[#This Row],[Region]]="West","William")</f>
        <v>Chris</v>
      </c>
    </row>
    <row r="830" spans="1:26" x14ac:dyDescent="0.25">
      <c r="A830">
        <v>2030</v>
      </c>
      <c r="B830" t="s">
        <v>1691</v>
      </c>
      <c r="C830" t="s">
        <v>27</v>
      </c>
      <c r="D830">
        <v>0</v>
      </c>
      <c r="E830">
        <v>195.99</v>
      </c>
      <c r="F830">
        <v>4.2</v>
      </c>
      <c r="G830" t="s">
        <v>40</v>
      </c>
      <c r="H830" t="s">
        <v>96</v>
      </c>
      <c r="I830" t="s">
        <v>42</v>
      </c>
      <c r="J830" t="s">
        <v>137</v>
      </c>
      <c r="K830" t="s">
        <v>75</v>
      </c>
      <c r="L830" t="s">
        <v>1693</v>
      </c>
      <c r="M830">
        <v>0.6</v>
      </c>
      <c r="N830" t="s">
        <v>34</v>
      </c>
      <c r="O830" t="s">
        <v>54</v>
      </c>
      <c r="P830" t="s">
        <v>189</v>
      </c>
      <c r="Q830" t="s">
        <v>1029</v>
      </c>
      <c r="R830">
        <v>75401</v>
      </c>
      <c r="S830" s="1">
        <v>42080</v>
      </c>
      <c r="T830" s="1">
        <v>42082</v>
      </c>
      <c r="U830">
        <v>1585.5029999999999</v>
      </c>
      <c r="V830">
        <v>16</v>
      </c>
      <c r="W830">
        <v>2692.12</v>
      </c>
      <c r="X830">
        <v>91059</v>
      </c>
      <c r="Y830">
        <f>cleaneddata[[#This Row],[Unit Price]]-cleaneddata[[#This Row],[Discount]]</f>
        <v>195.99</v>
      </c>
      <c r="Z830" t="str">
        <f>_xlfn.IFS(cleaneddata[[#This Row],[Region]]="Central","Chris",cleaneddata[[#This Row],[Region]]="East","Erin",cleaneddata[[#This Row],[Region]]="South","Sam",cleaneddata[[#This Row],[Region]]="West","William")</f>
        <v>Chris</v>
      </c>
    </row>
    <row r="831" spans="1:26" x14ac:dyDescent="0.25">
      <c r="A831">
        <v>2647</v>
      </c>
      <c r="B831" t="s">
        <v>1694</v>
      </c>
      <c r="C831" t="s">
        <v>49</v>
      </c>
      <c r="D831">
        <v>0.1</v>
      </c>
      <c r="E831">
        <v>10.98</v>
      </c>
      <c r="F831">
        <v>3.99</v>
      </c>
      <c r="G831" t="s">
        <v>40</v>
      </c>
      <c r="H831" t="s">
        <v>96</v>
      </c>
      <c r="I831" t="s">
        <v>50</v>
      </c>
      <c r="J831" t="s">
        <v>97</v>
      </c>
      <c r="K831" t="s">
        <v>75</v>
      </c>
      <c r="L831" t="s">
        <v>1695</v>
      </c>
      <c r="M831">
        <v>0.57999999999999996</v>
      </c>
      <c r="N831" t="s">
        <v>34</v>
      </c>
      <c r="O831" t="s">
        <v>61</v>
      </c>
      <c r="P831" t="s">
        <v>92</v>
      </c>
      <c r="Q831" t="s">
        <v>1696</v>
      </c>
      <c r="R831">
        <v>93309</v>
      </c>
      <c r="S831" s="1">
        <v>42080</v>
      </c>
      <c r="T831" s="1">
        <v>42087</v>
      </c>
      <c r="U831">
        <v>-21.03</v>
      </c>
      <c r="V831">
        <v>5</v>
      </c>
      <c r="W831">
        <v>52.21</v>
      </c>
      <c r="X831">
        <v>91386</v>
      </c>
      <c r="Y831">
        <f>cleaneddata[[#This Row],[Unit Price]]-cleaneddata[[#This Row],[Discount]]</f>
        <v>10.88</v>
      </c>
      <c r="Z831" t="str">
        <f>_xlfn.IFS(cleaneddata[[#This Row],[Region]]="Central","Chris",cleaneddata[[#This Row],[Region]]="East","Erin",cleaneddata[[#This Row],[Region]]="South","Sam",cleaneddata[[#This Row],[Region]]="West","William")</f>
        <v>William</v>
      </c>
    </row>
    <row r="832" spans="1:26" x14ac:dyDescent="0.25">
      <c r="A832">
        <v>2647</v>
      </c>
      <c r="B832" t="s">
        <v>1694</v>
      </c>
      <c r="C832" t="s">
        <v>49</v>
      </c>
      <c r="D832">
        <v>0.01</v>
      </c>
      <c r="E832">
        <v>39.979999999999997</v>
      </c>
      <c r="F832">
        <v>9.1999999999999993</v>
      </c>
      <c r="G832" t="s">
        <v>40</v>
      </c>
      <c r="H832" t="s">
        <v>96</v>
      </c>
      <c r="I832" t="s">
        <v>30</v>
      </c>
      <c r="J832" t="s">
        <v>128</v>
      </c>
      <c r="K832" t="s">
        <v>52</v>
      </c>
      <c r="L832" t="s">
        <v>1697</v>
      </c>
      <c r="M832">
        <v>0.65</v>
      </c>
      <c r="N832" t="s">
        <v>34</v>
      </c>
      <c r="O832" t="s">
        <v>61</v>
      </c>
      <c r="P832" t="s">
        <v>92</v>
      </c>
      <c r="Q832" t="s">
        <v>1696</v>
      </c>
      <c r="R832">
        <v>93309</v>
      </c>
      <c r="S832" s="1">
        <v>42080</v>
      </c>
      <c r="T832" s="1">
        <v>42082</v>
      </c>
      <c r="U832">
        <v>117.52079999999999</v>
      </c>
      <c r="V832">
        <v>4</v>
      </c>
      <c r="W832">
        <v>170.32</v>
      </c>
      <c r="X832">
        <v>91386</v>
      </c>
      <c r="Y832">
        <f>cleaneddata[[#This Row],[Unit Price]]-cleaneddata[[#This Row],[Discount]]</f>
        <v>39.97</v>
      </c>
      <c r="Z832" t="str">
        <f>_xlfn.IFS(cleaneddata[[#This Row],[Region]]="Central","Chris",cleaneddata[[#This Row],[Region]]="East","Erin",cleaneddata[[#This Row],[Region]]="South","Sam",cleaneddata[[#This Row],[Region]]="West","William")</f>
        <v>William</v>
      </c>
    </row>
    <row r="833" spans="1:26" x14ac:dyDescent="0.25">
      <c r="A833">
        <v>339</v>
      </c>
      <c r="B833" t="s">
        <v>1698</v>
      </c>
      <c r="C833" t="s">
        <v>118</v>
      </c>
      <c r="D833">
        <v>0.08</v>
      </c>
      <c r="E833">
        <v>7.77</v>
      </c>
      <c r="F833">
        <v>9.23</v>
      </c>
      <c r="G833" t="s">
        <v>40</v>
      </c>
      <c r="H833" t="s">
        <v>96</v>
      </c>
      <c r="I833" t="s">
        <v>50</v>
      </c>
      <c r="J833" t="s">
        <v>97</v>
      </c>
      <c r="K833" t="s">
        <v>75</v>
      </c>
      <c r="L833" t="s">
        <v>479</v>
      </c>
      <c r="M833">
        <v>0.57999999999999996</v>
      </c>
      <c r="N833" t="s">
        <v>34</v>
      </c>
      <c r="O833" t="s">
        <v>113</v>
      </c>
      <c r="P833" t="s">
        <v>319</v>
      </c>
      <c r="Q833" t="s">
        <v>1485</v>
      </c>
      <c r="R833">
        <v>43229</v>
      </c>
      <c r="S833" s="1">
        <v>42080</v>
      </c>
      <c r="T833" s="1">
        <v>42081</v>
      </c>
      <c r="U833">
        <v>-83.65</v>
      </c>
      <c r="V833">
        <v>5</v>
      </c>
      <c r="W833">
        <v>40.299999999999997</v>
      </c>
      <c r="X833">
        <v>90583</v>
      </c>
      <c r="Y833">
        <f>cleaneddata[[#This Row],[Unit Price]]-cleaneddata[[#This Row],[Discount]]</f>
        <v>7.6899999999999995</v>
      </c>
      <c r="Z833" t="str">
        <f>_xlfn.IFS(cleaneddata[[#This Row],[Region]]="Central","Chris",cleaneddata[[#This Row],[Region]]="East","Erin",cleaneddata[[#This Row],[Region]]="South","Sam",cleaneddata[[#This Row],[Region]]="West","William")</f>
        <v>Erin</v>
      </c>
    </row>
    <row r="834" spans="1:26" x14ac:dyDescent="0.25">
      <c r="A834">
        <v>339</v>
      </c>
      <c r="B834" t="s">
        <v>1698</v>
      </c>
      <c r="C834" t="s">
        <v>118</v>
      </c>
      <c r="D834">
        <v>7.0000000000000007E-2</v>
      </c>
      <c r="E834">
        <v>7.59</v>
      </c>
      <c r="F834">
        <v>4</v>
      </c>
      <c r="G834" t="s">
        <v>40</v>
      </c>
      <c r="H834" t="s">
        <v>96</v>
      </c>
      <c r="I834" t="s">
        <v>30</v>
      </c>
      <c r="J834" t="s">
        <v>128</v>
      </c>
      <c r="K834" t="s">
        <v>52</v>
      </c>
      <c r="L834" t="s">
        <v>1689</v>
      </c>
      <c r="M834">
        <v>0.42</v>
      </c>
      <c r="N834" t="s">
        <v>34</v>
      </c>
      <c r="O834" t="s">
        <v>113</v>
      </c>
      <c r="P834" t="s">
        <v>319</v>
      </c>
      <c r="Q834" t="s">
        <v>1485</v>
      </c>
      <c r="R834">
        <v>43229</v>
      </c>
      <c r="S834" s="1">
        <v>42080</v>
      </c>
      <c r="T834" s="1">
        <v>42082</v>
      </c>
      <c r="U834">
        <v>24.39</v>
      </c>
      <c r="V834">
        <v>15</v>
      </c>
      <c r="W834">
        <v>111.88</v>
      </c>
      <c r="X834">
        <v>90583</v>
      </c>
      <c r="Y834">
        <f>cleaneddata[[#This Row],[Unit Price]]-cleaneddata[[#This Row],[Discount]]</f>
        <v>7.52</v>
      </c>
      <c r="Z834" t="str">
        <f>_xlfn.IFS(cleaneddata[[#This Row],[Region]]="Central","Chris",cleaneddata[[#This Row],[Region]]="East","Erin",cleaneddata[[#This Row],[Region]]="South","Sam",cleaneddata[[#This Row],[Region]]="West","William")</f>
        <v>Erin</v>
      </c>
    </row>
    <row r="835" spans="1:26" x14ac:dyDescent="0.25">
      <c r="A835">
        <v>1808</v>
      </c>
      <c r="B835" t="s">
        <v>1699</v>
      </c>
      <c r="C835" t="s">
        <v>118</v>
      </c>
      <c r="D835">
        <v>0.01</v>
      </c>
      <c r="E835">
        <v>8.1199999999999992</v>
      </c>
      <c r="F835">
        <v>2.83</v>
      </c>
      <c r="G835" t="s">
        <v>89</v>
      </c>
      <c r="H835" t="s">
        <v>73</v>
      </c>
      <c r="I835" t="s">
        <v>42</v>
      </c>
      <c r="J835" t="s">
        <v>43</v>
      </c>
      <c r="K835" t="s">
        <v>44</v>
      </c>
      <c r="L835" t="s">
        <v>1700</v>
      </c>
      <c r="M835">
        <v>0.77</v>
      </c>
      <c r="N835" t="s">
        <v>34</v>
      </c>
      <c r="O835" t="s">
        <v>113</v>
      </c>
      <c r="P835" t="s">
        <v>905</v>
      </c>
      <c r="Q835" t="s">
        <v>1701</v>
      </c>
      <c r="R835">
        <v>26101</v>
      </c>
      <c r="S835" s="1">
        <v>42080</v>
      </c>
      <c r="T835" s="1">
        <v>42081</v>
      </c>
      <c r="U835">
        <v>-40.76</v>
      </c>
      <c r="V835">
        <v>10</v>
      </c>
      <c r="W835">
        <v>88.64</v>
      </c>
      <c r="X835">
        <v>89251</v>
      </c>
      <c r="Y835">
        <f>cleaneddata[[#This Row],[Unit Price]]-cleaneddata[[#This Row],[Discount]]</f>
        <v>8.11</v>
      </c>
      <c r="Z835" t="str">
        <f>_xlfn.IFS(cleaneddata[[#This Row],[Region]]="Central","Chris",cleaneddata[[#This Row],[Region]]="East","Erin",cleaneddata[[#This Row],[Region]]="South","Sam",cleaneddata[[#This Row],[Region]]="West","William")</f>
        <v>Erin</v>
      </c>
    </row>
    <row r="836" spans="1:26" x14ac:dyDescent="0.25">
      <c r="A836">
        <v>1364</v>
      </c>
      <c r="B836" t="s">
        <v>1702</v>
      </c>
      <c r="C836" t="s">
        <v>72</v>
      </c>
      <c r="D836">
        <v>0.1</v>
      </c>
      <c r="E836">
        <v>5.98</v>
      </c>
      <c r="F836">
        <v>5.35</v>
      </c>
      <c r="G836" t="s">
        <v>40</v>
      </c>
      <c r="H836" t="s">
        <v>73</v>
      </c>
      <c r="I836" t="s">
        <v>50</v>
      </c>
      <c r="J836" t="s">
        <v>90</v>
      </c>
      <c r="K836" t="s">
        <v>75</v>
      </c>
      <c r="L836" t="s">
        <v>811</v>
      </c>
      <c r="M836">
        <v>0.4</v>
      </c>
      <c r="N836" t="s">
        <v>34</v>
      </c>
      <c r="O836" t="s">
        <v>113</v>
      </c>
      <c r="P836" t="s">
        <v>420</v>
      </c>
      <c r="Q836" t="s">
        <v>1703</v>
      </c>
      <c r="R836">
        <v>20746</v>
      </c>
      <c r="S836" s="1">
        <v>42080</v>
      </c>
      <c r="T836" s="1">
        <v>42080</v>
      </c>
      <c r="U836">
        <v>-90.26</v>
      </c>
      <c r="V836">
        <v>10</v>
      </c>
      <c r="W836">
        <v>57.34</v>
      </c>
      <c r="X836">
        <v>89994</v>
      </c>
      <c r="Y836">
        <f>cleaneddata[[#This Row],[Unit Price]]-cleaneddata[[#This Row],[Discount]]</f>
        <v>5.8800000000000008</v>
      </c>
      <c r="Z836" t="str">
        <f>_xlfn.IFS(cleaneddata[[#This Row],[Region]]="Central","Chris",cleaneddata[[#This Row],[Region]]="East","Erin",cleaneddata[[#This Row],[Region]]="South","Sam",cleaneddata[[#This Row],[Region]]="West","William")</f>
        <v>Erin</v>
      </c>
    </row>
    <row r="837" spans="1:26" x14ac:dyDescent="0.25">
      <c r="A837">
        <v>3001</v>
      </c>
      <c r="B837" t="s">
        <v>1704</v>
      </c>
      <c r="C837" t="s">
        <v>72</v>
      </c>
      <c r="D837">
        <v>0.03</v>
      </c>
      <c r="E837">
        <v>5.4</v>
      </c>
      <c r="F837">
        <v>7.78</v>
      </c>
      <c r="G837" t="s">
        <v>40</v>
      </c>
      <c r="H837" t="s">
        <v>41</v>
      </c>
      <c r="I837" t="s">
        <v>50</v>
      </c>
      <c r="J837" t="s">
        <v>74</v>
      </c>
      <c r="K837" t="s">
        <v>75</v>
      </c>
      <c r="L837" t="s">
        <v>1486</v>
      </c>
      <c r="M837">
        <v>0.37</v>
      </c>
      <c r="N837" t="s">
        <v>34</v>
      </c>
      <c r="O837" t="s">
        <v>54</v>
      </c>
      <c r="P837" t="s">
        <v>291</v>
      </c>
      <c r="Q837" t="s">
        <v>1538</v>
      </c>
      <c r="R837">
        <v>48060</v>
      </c>
      <c r="S837" s="1">
        <v>42080</v>
      </c>
      <c r="T837" s="1">
        <v>42082</v>
      </c>
      <c r="U837">
        <v>-237.54400000000001</v>
      </c>
      <c r="V837">
        <v>21</v>
      </c>
      <c r="W837">
        <v>117.87</v>
      </c>
      <c r="X837">
        <v>87043</v>
      </c>
      <c r="Y837">
        <f>cleaneddata[[#This Row],[Unit Price]]-cleaneddata[[#This Row],[Discount]]</f>
        <v>5.37</v>
      </c>
      <c r="Z837" t="str">
        <f>_xlfn.IFS(cleaneddata[[#This Row],[Region]]="Central","Chris",cleaneddata[[#This Row],[Region]]="East","Erin",cleaneddata[[#This Row],[Region]]="South","Sam",cleaneddata[[#This Row],[Region]]="West","William")</f>
        <v>Chris</v>
      </c>
    </row>
    <row r="838" spans="1:26" x14ac:dyDescent="0.25">
      <c r="A838">
        <v>2127</v>
      </c>
      <c r="B838" t="s">
        <v>1705</v>
      </c>
      <c r="C838" t="s">
        <v>27</v>
      </c>
      <c r="D838">
        <v>0.1</v>
      </c>
      <c r="E838">
        <v>5.98</v>
      </c>
      <c r="F838">
        <v>5.14</v>
      </c>
      <c r="G838" t="s">
        <v>40</v>
      </c>
      <c r="H838" t="s">
        <v>73</v>
      </c>
      <c r="I838" t="s">
        <v>50</v>
      </c>
      <c r="J838" t="s">
        <v>90</v>
      </c>
      <c r="K838" t="s">
        <v>75</v>
      </c>
      <c r="L838" t="s">
        <v>1706</v>
      </c>
      <c r="M838">
        <v>0.36</v>
      </c>
      <c r="N838" t="s">
        <v>34</v>
      </c>
      <c r="O838" t="s">
        <v>54</v>
      </c>
      <c r="P838" t="s">
        <v>291</v>
      </c>
      <c r="Q838" t="s">
        <v>1707</v>
      </c>
      <c r="R838">
        <v>48310</v>
      </c>
      <c r="S838" s="1">
        <v>42081</v>
      </c>
      <c r="T838" s="1">
        <v>42083</v>
      </c>
      <c r="U838">
        <v>-49.53</v>
      </c>
      <c r="V838">
        <v>6</v>
      </c>
      <c r="W838">
        <v>33.950000000000003</v>
      </c>
      <c r="X838">
        <v>88418</v>
      </c>
      <c r="Y838">
        <f>cleaneddata[[#This Row],[Unit Price]]-cleaneddata[[#This Row],[Discount]]</f>
        <v>5.8800000000000008</v>
      </c>
      <c r="Z838" t="str">
        <f>_xlfn.IFS(cleaneddata[[#This Row],[Region]]="Central","Chris",cleaneddata[[#This Row],[Region]]="East","Erin",cleaneddata[[#This Row],[Region]]="South","Sam",cleaneddata[[#This Row],[Region]]="West","William")</f>
        <v>Chris</v>
      </c>
    </row>
    <row r="839" spans="1:26" x14ac:dyDescent="0.25">
      <c r="A839">
        <v>3191</v>
      </c>
      <c r="B839" t="s">
        <v>1708</v>
      </c>
      <c r="C839" t="s">
        <v>27</v>
      </c>
      <c r="D839">
        <v>0.01</v>
      </c>
      <c r="E839">
        <v>20.99</v>
      </c>
      <c r="F839">
        <v>4.8099999999999996</v>
      </c>
      <c r="G839" t="s">
        <v>40</v>
      </c>
      <c r="H839" t="s">
        <v>96</v>
      </c>
      <c r="I839" t="s">
        <v>42</v>
      </c>
      <c r="J839" t="s">
        <v>137</v>
      </c>
      <c r="K839" t="s">
        <v>146</v>
      </c>
      <c r="L839" t="s">
        <v>1433</v>
      </c>
      <c r="M839">
        <v>0.57999999999999996</v>
      </c>
      <c r="N839" t="s">
        <v>34</v>
      </c>
      <c r="O839" t="s">
        <v>54</v>
      </c>
      <c r="P839" t="s">
        <v>359</v>
      </c>
      <c r="Q839" t="s">
        <v>1709</v>
      </c>
      <c r="R839">
        <v>54481</v>
      </c>
      <c r="S839" s="1">
        <v>42081</v>
      </c>
      <c r="T839" s="1">
        <v>42081</v>
      </c>
      <c r="U839">
        <v>-9.1080000000000005</v>
      </c>
      <c r="V839">
        <v>5</v>
      </c>
      <c r="W839">
        <v>93.81</v>
      </c>
      <c r="X839">
        <v>86447</v>
      </c>
      <c r="Y839">
        <f>cleaneddata[[#This Row],[Unit Price]]-cleaneddata[[#This Row],[Discount]]</f>
        <v>20.979999999999997</v>
      </c>
      <c r="Z839" t="str">
        <f>_xlfn.IFS(cleaneddata[[#This Row],[Region]]="Central","Chris",cleaneddata[[#This Row],[Region]]="East","Erin",cleaneddata[[#This Row],[Region]]="South","Sam",cleaneddata[[#This Row],[Region]]="West","William")</f>
        <v>Chris</v>
      </c>
    </row>
    <row r="840" spans="1:26" x14ac:dyDescent="0.25">
      <c r="A840">
        <v>1197</v>
      </c>
      <c r="B840" t="s">
        <v>1710</v>
      </c>
      <c r="C840" t="s">
        <v>39</v>
      </c>
      <c r="D840">
        <v>0.08</v>
      </c>
      <c r="E840">
        <v>355.98</v>
      </c>
      <c r="F840">
        <v>58.92</v>
      </c>
      <c r="G840" t="s">
        <v>28</v>
      </c>
      <c r="H840" t="s">
        <v>29</v>
      </c>
      <c r="I840" t="s">
        <v>30</v>
      </c>
      <c r="J840" t="s">
        <v>111</v>
      </c>
      <c r="K840" t="s">
        <v>59</v>
      </c>
      <c r="L840" t="s">
        <v>696</v>
      </c>
      <c r="M840">
        <v>0.64</v>
      </c>
      <c r="N840" t="s">
        <v>34</v>
      </c>
      <c r="O840" t="s">
        <v>113</v>
      </c>
      <c r="P840" t="s">
        <v>405</v>
      </c>
      <c r="Q840" t="s">
        <v>1711</v>
      </c>
      <c r="R840">
        <v>1776</v>
      </c>
      <c r="S840" s="1">
        <v>42081</v>
      </c>
      <c r="T840" s="1">
        <v>42083</v>
      </c>
      <c r="U840">
        <v>103.83</v>
      </c>
      <c r="V840">
        <v>4</v>
      </c>
      <c r="W840">
        <v>1350.94</v>
      </c>
      <c r="X840">
        <v>87583</v>
      </c>
      <c r="Y840">
        <f>cleaneddata[[#This Row],[Unit Price]]-cleaneddata[[#This Row],[Discount]]</f>
        <v>355.90000000000003</v>
      </c>
      <c r="Z840" t="str">
        <f>_xlfn.IFS(cleaneddata[[#This Row],[Region]]="Central","Chris",cleaneddata[[#This Row],[Region]]="East","Erin",cleaneddata[[#This Row],[Region]]="South","Sam",cleaneddata[[#This Row],[Region]]="West","William")</f>
        <v>Erin</v>
      </c>
    </row>
    <row r="841" spans="1:26" x14ac:dyDescent="0.25">
      <c r="A841">
        <v>1894</v>
      </c>
      <c r="B841" t="s">
        <v>1341</v>
      </c>
      <c r="C841" t="s">
        <v>39</v>
      </c>
      <c r="D841">
        <v>0.01</v>
      </c>
      <c r="E841">
        <v>26.17</v>
      </c>
      <c r="F841">
        <v>1.39</v>
      </c>
      <c r="G841" t="s">
        <v>40</v>
      </c>
      <c r="H841" t="s">
        <v>41</v>
      </c>
      <c r="I841" t="s">
        <v>50</v>
      </c>
      <c r="J841" t="s">
        <v>347</v>
      </c>
      <c r="K841" t="s">
        <v>75</v>
      </c>
      <c r="L841" t="s">
        <v>1712</v>
      </c>
      <c r="M841">
        <v>0.38</v>
      </c>
      <c r="N841" t="s">
        <v>34</v>
      </c>
      <c r="O841" t="s">
        <v>54</v>
      </c>
      <c r="P841" t="s">
        <v>359</v>
      </c>
      <c r="Q841" t="s">
        <v>1343</v>
      </c>
      <c r="R841">
        <v>54915</v>
      </c>
      <c r="S841" s="1">
        <v>42081</v>
      </c>
      <c r="T841" s="1">
        <v>42082</v>
      </c>
      <c r="U841">
        <v>237.04259999999999</v>
      </c>
      <c r="V841">
        <v>13</v>
      </c>
      <c r="W841">
        <v>343.54</v>
      </c>
      <c r="X841">
        <v>91263</v>
      </c>
      <c r="Y841">
        <f>cleaneddata[[#This Row],[Unit Price]]-cleaneddata[[#This Row],[Discount]]</f>
        <v>26.16</v>
      </c>
      <c r="Z841" t="str">
        <f>_xlfn.IFS(cleaneddata[[#This Row],[Region]]="Central","Chris",cleaneddata[[#This Row],[Region]]="East","Erin",cleaneddata[[#This Row],[Region]]="South","Sam",cleaneddata[[#This Row],[Region]]="West","William")</f>
        <v>Chris</v>
      </c>
    </row>
    <row r="842" spans="1:26" x14ac:dyDescent="0.25">
      <c r="A842">
        <v>1015</v>
      </c>
      <c r="B842" t="s">
        <v>1713</v>
      </c>
      <c r="C842" t="s">
        <v>118</v>
      </c>
      <c r="D842">
        <v>0</v>
      </c>
      <c r="E842">
        <v>43.98</v>
      </c>
      <c r="F842">
        <v>8.99</v>
      </c>
      <c r="G842" t="s">
        <v>40</v>
      </c>
      <c r="H842" t="s">
        <v>73</v>
      </c>
      <c r="I842" t="s">
        <v>50</v>
      </c>
      <c r="J842" t="s">
        <v>51</v>
      </c>
      <c r="K842" t="s">
        <v>44</v>
      </c>
      <c r="L842" t="s">
        <v>824</v>
      </c>
      <c r="M842">
        <v>0.57999999999999996</v>
      </c>
      <c r="N842" t="s">
        <v>34</v>
      </c>
      <c r="O842" t="s">
        <v>35</v>
      </c>
      <c r="P842" t="s">
        <v>99</v>
      </c>
      <c r="Q842" t="s">
        <v>1714</v>
      </c>
      <c r="R842">
        <v>27502</v>
      </c>
      <c r="S842" s="1">
        <v>42081</v>
      </c>
      <c r="T842" s="1">
        <v>42081</v>
      </c>
      <c r="U842">
        <v>829.46699999999998</v>
      </c>
      <c r="V842">
        <v>14</v>
      </c>
      <c r="W842">
        <v>650.70000000000005</v>
      </c>
      <c r="X842">
        <v>88390</v>
      </c>
      <c r="Y842">
        <f>cleaneddata[[#This Row],[Unit Price]]-cleaneddata[[#This Row],[Discount]]</f>
        <v>43.98</v>
      </c>
      <c r="Z842" t="str">
        <f>_xlfn.IFS(cleaneddata[[#This Row],[Region]]="Central","Chris",cleaneddata[[#This Row],[Region]]="East","Erin",cleaneddata[[#This Row],[Region]]="South","Sam",cleaneddata[[#This Row],[Region]]="West","William")</f>
        <v>Sam</v>
      </c>
    </row>
    <row r="843" spans="1:26" x14ac:dyDescent="0.25">
      <c r="A843">
        <v>1967</v>
      </c>
      <c r="B843" t="s">
        <v>1715</v>
      </c>
      <c r="C843" t="s">
        <v>118</v>
      </c>
      <c r="D843">
        <v>0.01</v>
      </c>
      <c r="E843">
        <v>78.650000000000006</v>
      </c>
      <c r="F843">
        <v>13.99</v>
      </c>
      <c r="G843" t="s">
        <v>89</v>
      </c>
      <c r="H843" t="s">
        <v>29</v>
      </c>
      <c r="I843" t="s">
        <v>50</v>
      </c>
      <c r="J843" t="s">
        <v>97</v>
      </c>
      <c r="K843" t="s">
        <v>146</v>
      </c>
      <c r="L843" t="s">
        <v>1716</v>
      </c>
      <c r="M843">
        <v>0.52</v>
      </c>
      <c r="N843" t="s">
        <v>34</v>
      </c>
      <c r="O843" t="s">
        <v>54</v>
      </c>
      <c r="P843" t="s">
        <v>215</v>
      </c>
      <c r="Q843" t="s">
        <v>37</v>
      </c>
      <c r="R843">
        <v>52732</v>
      </c>
      <c r="S843" s="1">
        <v>42081</v>
      </c>
      <c r="T843" s="1">
        <v>42082</v>
      </c>
      <c r="U843">
        <v>442.36590000000001</v>
      </c>
      <c r="V843">
        <v>8</v>
      </c>
      <c r="W843">
        <v>641.11</v>
      </c>
      <c r="X843">
        <v>89456</v>
      </c>
      <c r="Y843">
        <f>cleaneddata[[#This Row],[Unit Price]]-cleaneddata[[#This Row],[Discount]]</f>
        <v>78.64</v>
      </c>
      <c r="Z843" t="str">
        <f>_xlfn.IFS(cleaneddata[[#This Row],[Region]]="Central","Chris",cleaneddata[[#This Row],[Region]]="East","Erin",cleaneddata[[#This Row],[Region]]="South","Sam",cleaneddata[[#This Row],[Region]]="West","William")</f>
        <v>Chris</v>
      </c>
    </row>
    <row r="844" spans="1:26" x14ac:dyDescent="0.25">
      <c r="A844">
        <v>2030</v>
      </c>
      <c r="B844" t="s">
        <v>1691</v>
      </c>
      <c r="C844" t="s">
        <v>118</v>
      </c>
      <c r="D844">
        <v>0.03</v>
      </c>
      <c r="E844">
        <v>55.98</v>
      </c>
      <c r="F844">
        <v>4.8600000000000003</v>
      </c>
      <c r="G844" t="s">
        <v>40</v>
      </c>
      <c r="H844" t="s">
        <v>96</v>
      </c>
      <c r="I844" t="s">
        <v>50</v>
      </c>
      <c r="J844" t="s">
        <v>90</v>
      </c>
      <c r="K844" t="s">
        <v>75</v>
      </c>
      <c r="L844" t="s">
        <v>1717</v>
      </c>
      <c r="M844">
        <v>0.36</v>
      </c>
      <c r="N844" t="s">
        <v>34</v>
      </c>
      <c r="O844" t="s">
        <v>54</v>
      </c>
      <c r="P844" t="s">
        <v>189</v>
      </c>
      <c r="Q844" t="s">
        <v>1029</v>
      </c>
      <c r="R844">
        <v>75401</v>
      </c>
      <c r="S844" s="1">
        <v>42081</v>
      </c>
      <c r="T844" s="1">
        <v>42083</v>
      </c>
      <c r="U844">
        <v>526.04219999999998</v>
      </c>
      <c r="V844">
        <v>13</v>
      </c>
      <c r="W844">
        <v>762.38</v>
      </c>
      <c r="X844">
        <v>91060</v>
      </c>
      <c r="Y844">
        <f>cleaneddata[[#This Row],[Unit Price]]-cleaneddata[[#This Row],[Discount]]</f>
        <v>55.949999999999996</v>
      </c>
      <c r="Z844" t="str">
        <f>_xlfn.IFS(cleaneddata[[#This Row],[Region]]="Central","Chris",cleaneddata[[#This Row],[Region]]="East","Erin",cleaneddata[[#This Row],[Region]]="South","Sam",cleaneddata[[#This Row],[Region]]="West","William")</f>
        <v>Chris</v>
      </c>
    </row>
    <row r="845" spans="1:26" x14ac:dyDescent="0.25">
      <c r="A845">
        <v>2745</v>
      </c>
      <c r="B845" t="s">
        <v>1718</v>
      </c>
      <c r="C845" t="s">
        <v>118</v>
      </c>
      <c r="D845">
        <v>0.01</v>
      </c>
      <c r="E845">
        <v>220.98</v>
      </c>
      <c r="F845">
        <v>64.66</v>
      </c>
      <c r="G845" t="s">
        <v>28</v>
      </c>
      <c r="H845" t="s">
        <v>96</v>
      </c>
      <c r="I845" t="s">
        <v>30</v>
      </c>
      <c r="J845" t="s">
        <v>119</v>
      </c>
      <c r="K845" t="s">
        <v>32</v>
      </c>
      <c r="L845" t="s">
        <v>1719</v>
      </c>
      <c r="M845">
        <v>0.62</v>
      </c>
      <c r="N845" t="s">
        <v>34</v>
      </c>
      <c r="O845" t="s">
        <v>61</v>
      </c>
      <c r="P845" t="s">
        <v>590</v>
      </c>
      <c r="Q845" t="s">
        <v>1720</v>
      </c>
      <c r="R845">
        <v>85224</v>
      </c>
      <c r="S845" s="1">
        <v>42081</v>
      </c>
      <c r="T845" s="1">
        <v>42082</v>
      </c>
      <c r="U845">
        <v>1049.03</v>
      </c>
      <c r="V845">
        <v>11</v>
      </c>
      <c r="W845">
        <v>2591.09</v>
      </c>
      <c r="X845">
        <v>86184</v>
      </c>
      <c r="Y845">
        <f>cleaneddata[[#This Row],[Unit Price]]-cleaneddata[[#This Row],[Discount]]</f>
        <v>220.97</v>
      </c>
      <c r="Z845" t="str">
        <f>_xlfn.IFS(cleaneddata[[#This Row],[Region]]="Central","Chris",cleaneddata[[#This Row],[Region]]="East","Erin",cleaneddata[[#This Row],[Region]]="South","Sam",cleaneddata[[#This Row],[Region]]="West","William")</f>
        <v>William</v>
      </c>
    </row>
    <row r="846" spans="1:26" x14ac:dyDescent="0.25">
      <c r="A846">
        <v>2747</v>
      </c>
      <c r="B846" t="s">
        <v>1008</v>
      </c>
      <c r="C846" t="s">
        <v>118</v>
      </c>
      <c r="D846">
        <v>0.01</v>
      </c>
      <c r="E846">
        <v>220.98</v>
      </c>
      <c r="F846">
        <v>64.66</v>
      </c>
      <c r="G846" t="s">
        <v>28</v>
      </c>
      <c r="H846" t="s">
        <v>96</v>
      </c>
      <c r="I846" t="s">
        <v>30</v>
      </c>
      <c r="J846" t="s">
        <v>119</v>
      </c>
      <c r="K846" t="s">
        <v>32</v>
      </c>
      <c r="L846" t="s">
        <v>1719</v>
      </c>
      <c r="M846">
        <v>0.62</v>
      </c>
      <c r="N846" t="s">
        <v>34</v>
      </c>
      <c r="O846" t="s">
        <v>113</v>
      </c>
      <c r="P846" t="s">
        <v>114</v>
      </c>
      <c r="Q846" t="s">
        <v>115</v>
      </c>
      <c r="R846">
        <v>10115</v>
      </c>
      <c r="S846" s="1">
        <v>42081</v>
      </c>
      <c r="T846" s="1">
        <v>42082</v>
      </c>
      <c r="U846">
        <v>1049.03</v>
      </c>
      <c r="V846">
        <v>44</v>
      </c>
      <c r="W846">
        <v>10364.36</v>
      </c>
      <c r="X846">
        <v>23751</v>
      </c>
      <c r="Y846">
        <f>cleaneddata[[#This Row],[Unit Price]]-cleaneddata[[#This Row],[Discount]]</f>
        <v>220.97</v>
      </c>
      <c r="Z846" t="str">
        <f>_xlfn.IFS(cleaneddata[[#This Row],[Region]]="Central","Chris",cleaneddata[[#This Row],[Region]]="East","Erin",cleaneddata[[#This Row],[Region]]="South","Sam",cleaneddata[[#This Row],[Region]]="West","William")</f>
        <v>Erin</v>
      </c>
    </row>
    <row r="847" spans="1:26" x14ac:dyDescent="0.25">
      <c r="A847">
        <v>485</v>
      </c>
      <c r="B847" t="s">
        <v>1721</v>
      </c>
      <c r="C847" t="s">
        <v>72</v>
      </c>
      <c r="D847">
        <v>0.05</v>
      </c>
      <c r="E847">
        <v>2.88</v>
      </c>
      <c r="F847">
        <v>0.5</v>
      </c>
      <c r="G847" t="s">
        <v>40</v>
      </c>
      <c r="H847" t="s">
        <v>96</v>
      </c>
      <c r="I847" t="s">
        <v>50</v>
      </c>
      <c r="J847" t="s">
        <v>154</v>
      </c>
      <c r="K847" t="s">
        <v>75</v>
      </c>
      <c r="L847" t="s">
        <v>1722</v>
      </c>
      <c r="M847">
        <v>0.36</v>
      </c>
      <c r="N847" t="s">
        <v>34</v>
      </c>
      <c r="O847" t="s">
        <v>61</v>
      </c>
      <c r="P847" t="s">
        <v>92</v>
      </c>
      <c r="Q847" t="s">
        <v>1723</v>
      </c>
      <c r="R847">
        <v>93727</v>
      </c>
      <c r="S847" s="1">
        <v>42081</v>
      </c>
      <c r="T847" s="1">
        <v>42083</v>
      </c>
      <c r="U847">
        <v>6.0513000000000003</v>
      </c>
      <c r="V847">
        <v>3</v>
      </c>
      <c r="W847">
        <v>8.77</v>
      </c>
      <c r="X847">
        <v>91062</v>
      </c>
      <c r="Y847">
        <f>cleaneddata[[#This Row],[Unit Price]]-cleaneddata[[#This Row],[Discount]]</f>
        <v>2.83</v>
      </c>
      <c r="Z847" t="str">
        <f>_xlfn.IFS(cleaneddata[[#This Row],[Region]]="Central","Chris",cleaneddata[[#This Row],[Region]]="East","Erin",cleaneddata[[#This Row],[Region]]="South","Sam",cleaneddata[[#This Row],[Region]]="West","William")</f>
        <v>William</v>
      </c>
    </row>
    <row r="848" spans="1:26" x14ac:dyDescent="0.25">
      <c r="A848">
        <v>383</v>
      </c>
      <c r="B848" t="s">
        <v>1724</v>
      </c>
      <c r="C848" t="s">
        <v>27</v>
      </c>
      <c r="D848">
        <v>0.06</v>
      </c>
      <c r="E848">
        <v>5.34</v>
      </c>
      <c r="F848">
        <v>5.63</v>
      </c>
      <c r="G848" t="s">
        <v>40</v>
      </c>
      <c r="H848" t="s">
        <v>96</v>
      </c>
      <c r="I848" t="s">
        <v>50</v>
      </c>
      <c r="J848" t="s">
        <v>74</v>
      </c>
      <c r="K848" t="s">
        <v>75</v>
      </c>
      <c r="L848" t="s">
        <v>1725</v>
      </c>
      <c r="M848">
        <v>0.39</v>
      </c>
      <c r="N848" t="s">
        <v>34</v>
      </c>
      <c r="O848" t="s">
        <v>113</v>
      </c>
      <c r="P848" t="s">
        <v>322</v>
      </c>
      <c r="Q848" t="s">
        <v>1726</v>
      </c>
      <c r="R848">
        <v>19026</v>
      </c>
      <c r="S848" s="1">
        <v>42082</v>
      </c>
      <c r="T848" s="1">
        <v>42082</v>
      </c>
      <c r="U848">
        <v>-82.822999999999993</v>
      </c>
      <c r="V848">
        <v>7</v>
      </c>
      <c r="W848">
        <v>38.65</v>
      </c>
      <c r="X848">
        <v>88928</v>
      </c>
      <c r="Y848">
        <f>cleaneddata[[#This Row],[Unit Price]]-cleaneddata[[#This Row],[Discount]]</f>
        <v>5.28</v>
      </c>
      <c r="Z848" t="str">
        <f>_xlfn.IFS(cleaneddata[[#This Row],[Region]]="Central","Chris",cleaneddata[[#This Row],[Region]]="East","Erin",cleaneddata[[#This Row],[Region]]="South","Sam",cleaneddata[[#This Row],[Region]]="West","William")</f>
        <v>Erin</v>
      </c>
    </row>
    <row r="849" spans="1:26" x14ac:dyDescent="0.25">
      <c r="A849">
        <v>383</v>
      </c>
      <c r="B849" t="s">
        <v>1724</v>
      </c>
      <c r="C849" t="s">
        <v>27</v>
      </c>
      <c r="D849">
        <v>7.0000000000000007E-2</v>
      </c>
      <c r="E849">
        <v>65.989999999999995</v>
      </c>
      <c r="F849">
        <v>5.26</v>
      </c>
      <c r="G849" t="s">
        <v>89</v>
      </c>
      <c r="H849" t="s">
        <v>96</v>
      </c>
      <c r="I849" t="s">
        <v>42</v>
      </c>
      <c r="J849" t="s">
        <v>137</v>
      </c>
      <c r="K849" t="s">
        <v>75</v>
      </c>
      <c r="L849" t="s">
        <v>1727</v>
      </c>
      <c r="M849">
        <v>0.56000000000000005</v>
      </c>
      <c r="N849" t="s">
        <v>34</v>
      </c>
      <c r="O849" t="s">
        <v>113</v>
      </c>
      <c r="P849" t="s">
        <v>322</v>
      </c>
      <c r="Q849" t="s">
        <v>1726</v>
      </c>
      <c r="R849">
        <v>19026</v>
      </c>
      <c r="S849" s="1">
        <v>42082</v>
      </c>
      <c r="T849" s="1">
        <v>42084</v>
      </c>
      <c r="U849">
        <v>107.08199999999999</v>
      </c>
      <c r="V849">
        <v>5</v>
      </c>
      <c r="W849">
        <v>279.83</v>
      </c>
      <c r="X849">
        <v>88928</v>
      </c>
      <c r="Y849">
        <f>cleaneddata[[#This Row],[Unit Price]]-cleaneddata[[#This Row],[Discount]]</f>
        <v>65.92</v>
      </c>
      <c r="Z849" t="str">
        <f>_xlfn.IFS(cleaneddata[[#This Row],[Region]]="Central","Chris",cleaneddata[[#This Row],[Region]]="East","Erin",cleaneddata[[#This Row],[Region]]="South","Sam",cleaneddata[[#This Row],[Region]]="West","William")</f>
        <v>Erin</v>
      </c>
    </row>
    <row r="850" spans="1:26" x14ac:dyDescent="0.25">
      <c r="A850">
        <v>770</v>
      </c>
      <c r="B850" t="s">
        <v>1728</v>
      </c>
      <c r="C850" t="s">
        <v>27</v>
      </c>
      <c r="D850">
        <v>0.08</v>
      </c>
      <c r="E850">
        <v>30.73</v>
      </c>
      <c r="F850">
        <v>4</v>
      </c>
      <c r="G850" t="s">
        <v>40</v>
      </c>
      <c r="H850" t="s">
        <v>29</v>
      </c>
      <c r="I850" t="s">
        <v>42</v>
      </c>
      <c r="J850" t="s">
        <v>43</v>
      </c>
      <c r="K850" t="s">
        <v>75</v>
      </c>
      <c r="L850" t="s">
        <v>676</v>
      </c>
      <c r="M850">
        <v>0.75</v>
      </c>
      <c r="N850" t="s">
        <v>34</v>
      </c>
      <c r="O850" t="s">
        <v>61</v>
      </c>
      <c r="P850" t="s">
        <v>141</v>
      </c>
      <c r="Q850" t="s">
        <v>1116</v>
      </c>
      <c r="R850">
        <v>97062</v>
      </c>
      <c r="S850" s="1">
        <v>42082</v>
      </c>
      <c r="T850" s="1">
        <v>42082</v>
      </c>
      <c r="U850">
        <v>-45.07</v>
      </c>
      <c r="V850">
        <v>14</v>
      </c>
      <c r="W850">
        <v>429.33</v>
      </c>
      <c r="X850">
        <v>88667</v>
      </c>
      <c r="Y850">
        <f>cleaneddata[[#This Row],[Unit Price]]-cleaneddata[[#This Row],[Discount]]</f>
        <v>30.650000000000002</v>
      </c>
      <c r="Z850" t="str">
        <f>_xlfn.IFS(cleaneddata[[#This Row],[Region]]="Central","Chris",cleaneddata[[#This Row],[Region]]="East","Erin",cleaneddata[[#This Row],[Region]]="South","Sam",cleaneddata[[#This Row],[Region]]="West","William")</f>
        <v>William</v>
      </c>
    </row>
    <row r="851" spans="1:26" x14ac:dyDescent="0.25">
      <c r="A851">
        <v>771</v>
      </c>
      <c r="B851" t="s">
        <v>1729</v>
      </c>
      <c r="C851" t="s">
        <v>27</v>
      </c>
      <c r="D851">
        <v>0.05</v>
      </c>
      <c r="E851">
        <v>14.56</v>
      </c>
      <c r="F851">
        <v>3.5</v>
      </c>
      <c r="G851" t="s">
        <v>40</v>
      </c>
      <c r="H851" t="s">
        <v>29</v>
      </c>
      <c r="I851" t="s">
        <v>50</v>
      </c>
      <c r="J851" t="s">
        <v>97</v>
      </c>
      <c r="K851" t="s">
        <v>75</v>
      </c>
      <c r="L851" t="s">
        <v>336</v>
      </c>
      <c r="M851">
        <v>0.57999999999999996</v>
      </c>
      <c r="N851" t="s">
        <v>34</v>
      </c>
      <c r="O851" t="s">
        <v>61</v>
      </c>
      <c r="P851" t="s">
        <v>141</v>
      </c>
      <c r="Q851" t="s">
        <v>1730</v>
      </c>
      <c r="R851">
        <v>97068</v>
      </c>
      <c r="S851" s="1">
        <v>42082</v>
      </c>
      <c r="T851" s="1">
        <v>42084</v>
      </c>
      <c r="U851">
        <v>-8.5299999999999994</v>
      </c>
      <c r="V851">
        <v>3</v>
      </c>
      <c r="W851">
        <v>44.66</v>
      </c>
      <c r="X851">
        <v>88667</v>
      </c>
      <c r="Y851">
        <f>cleaneddata[[#This Row],[Unit Price]]-cleaneddata[[#This Row],[Discount]]</f>
        <v>14.51</v>
      </c>
      <c r="Z851" t="str">
        <f>_xlfn.IFS(cleaneddata[[#This Row],[Region]]="Central","Chris",cleaneddata[[#This Row],[Region]]="East","Erin",cleaneddata[[#This Row],[Region]]="South","Sam",cleaneddata[[#This Row],[Region]]="West","William")</f>
        <v>William</v>
      </c>
    </row>
    <row r="852" spans="1:26" x14ac:dyDescent="0.25">
      <c r="A852">
        <v>771</v>
      </c>
      <c r="B852" t="s">
        <v>1729</v>
      </c>
      <c r="C852" t="s">
        <v>27</v>
      </c>
      <c r="D852">
        <v>0</v>
      </c>
      <c r="E852">
        <v>299.99</v>
      </c>
      <c r="F852">
        <v>11.64</v>
      </c>
      <c r="G852" t="s">
        <v>40</v>
      </c>
      <c r="H852" t="s">
        <v>29</v>
      </c>
      <c r="I852" t="s">
        <v>42</v>
      </c>
      <c r="J852" t="s">
        <v>65</v>
      </c>
      <c r="K852" t="s">
        <v>66</v>
      </c>
      <c r="L852" t="s">
        <v>1731</v>
      </c>
      <c r="M852">
        <v>0.5</v>
      </c>
      <c r="N852" t="s">
        <v>34</v>
      </c>
      <c r="O852" t="s">
        <v>61</v>
      </c>
      <c r="P852" t="s">
        <v>141</v>
      </c>
      <c r="Q852" t="s">
        <v>1730</v>
      </c>
      <c r="R852">
        <v>97068</v>
      </c>
      <c r="S852" s="1">
        <v>42082</v>
      </c>
      <c r="T852" s="1">
        <v>42084</v>
      </c>
      <c r="U852">
        <v>285.95</v>
      </c>
      <c r="V852">
        <v>5</v>
      </c>
      <c r="W852">
        <v>1619.95</v>
      </c>
      <c r="X852">
        <v>88667</v>
      </c>
      <c r="Y852">
        <f>cleaneddata[[#This Row],[Unit Price]]-cleaneddata[[#This Row],[Discount]]</f>
        <v>299.99</v>
      </c>
      <c r="Z852" t="str">
        <f>_xlfn.IFS(cleaneddata[[#This Row],[Region]]="Central","Chris",cleaneddata[[#This Row],[Region]]="East","Erin",cleaneddata[[#This Row],[Region]]="South","Sam",cleaneddata[[#This Row],[Region]]="West","William")</f>
        <v>William</v>
      </c>
    </row>
    <row r="853" spans="1:26" x14ac:dyDescent="0.25">
      <c r="A853">
        <v>2502</v>
      </c>
      <c r="B853" t="s">
        <v>1732</v>
      </c>
      <c r="C853" t="s">
        <v>39</v>
      </c>
      <c r="D853">
        <v>0.1</v>
      </c>
      <c r="E853">
        <v>24.92</v>
      </c>
      <c r="F853">
        <v>12.98</v>
      </c>
      <c r="G853" t="s">
        <v>40</v>
      </c>
      <c r="H853" t="s">
        <v>73</v>
      </c>
      <c r="I853" t="s">
        <v>50</v>
      </c>
      <c r="J853" t="s">
        <v>74</v>
      </c>
      <c r="K853" t="s">
        <v>75</v>
      </c>
      <c r="L853" t="s">
        <v>1733</v>
      </c>
      <c r="M853">
        <v>0.39</v>
      </c>
      <c r="N853" t="s">
        <v>34</v>
      </c>
      <c r="O853" t="s">
        <v>54</v>
      </c>
      <c r="P853" t="s">
        <v>55</v>
      </c>
      <c r="Q853" t="s">
        <v>1734</v>
      </c>
      <c r="R853">
        <v>46321</v>
      </c>
      <c r="S853" s="1">
        <v>42082</v>
      </c>
      <c r="T853" s="1">
        <v>42082</v>
      </c>
      <c r="U853">
        <v>-45.816000000000003</v>
      </c>
      <c r="V853">
        <v>3</v>
      </c>
      <c r="W853">
        <v>70.819999999999993</v>
      </c>
      <c r="X853">
        <v>91310</v>
      </c>
      <c r="Y853">
        <f>cleaneddata[[#This Row],[Unit Price]]-cleaneddata[[#This Row],[Discount]]</f>
        <v>24.82</v>
      </c>
      <c r="Z853" t="str">
        <f>_xlfn.IFS(cleaneddata[[#This Row],[Region]]="Central","Chris",cleaneddata[[#This Row],[Region]]="East","Erin",cleaneddata[[#This Row],[Region]]="South","Sam",cleaneddata[[#This Row],[Region]]="West","William")</f>
        <v>Chris</v>
      </c>
    </row>
    <row r="854" spans="1:26" x14ac:dyDescent="0.25">
      <c r="A854">
        <v>2502</v>
      </c>
      <c r="B854" t="s">
        <v>1732</v>
      </c>
      <c r="C854" t="s">
        <v>39</v>
      </c>
      <c r="D854">
        <v>0</v>
      </c>
      <c r="E854">
        <v>12.28</v>
      </c>
      <c r="F854">
        <v>6.35</v>
      </c>
      <c r="G854" t="s">
        <v>89</v>
      </c>
      <c r="H854" t="s">
        <v>73</v>
      </c>
      <c r="I854" t="s">
        <v>50</v>
      </c>
      <c r="J854" t="s">
        <v>90</v>
      </c>
      <c r="K854" t="s">
        <v>75</v>
      </c>
      <c r="L854" t="s">
        <v>1735</v>
      </c>
      <c r="M854">
        <v>0.38</v>
      </c>
      <c r="N854" t="s">
        <v>34</v>
      </c>
      <c r="O854" t="s">
        <v>54</v>
      </c>
      <c r="P854" t="s">
        <v>55</v>
      </c>
      <c r="Q854" t="s">
        <v>1734</v>
      </c>
      <c r="R854">
        <v>46321</v>
      </c>
      <c r="S854" s="1">
        <v>42082</v>
      </c>
      <c r="T854" s="1">
        <v>42083</v>
      </c>
      <c r="U854">
        <v>30.63</v>
      </c>
      <c r="V854">
        <v>7</v>
      </c>
      <c r="W854">
        <v>90.44</v>
      </c>
      <c r="X854">
        <v>91310</v>
      </c>
      <c r="Y854">
        <f>cleaneddata[[#This Row],[Unit Price]]-cleaneddata[[#This Row],[Discount]]</f>
        <v>12.28</v>
      </c>
      <c r="Z854" t="str">
        <f>_xlfn.IFS(cleaneddata[[#This Row],[Region]]="Central","Chris",cleaneddata[[#This Row],[Region]]="East","Erin",cleaneddata[[#This Row],[Region]]="South","Sam",cleaneddata[[#This Row],[Region]]="West","William")</f>
        <v>Chris</v>
      </c>
    </row>
    <row r="855" spans="1:26" x14ac:dyDescent="0.25">
      <c r="A855">
        <v>2621</v>
      </c>
      <c r="B855" t="s">
        <v>1736</v>
      </c>
      <c r="C855" t="s">
        <v>39</v>
      </c>
      <c r="D855">
        <v>0.03</v>
      </c>
      <c r="E855">
        <v>40.97</v>
      </c>
      <c r="F855">
        <v>8.99</v>
      </c>
      <c r="G855" t="s">
        <v>89</v>
      </c>
      <c r="H855" t="s">
        <v>96</v>
      </c>
      <c r="I855" t="s">
        <v>50</v>
      </c>
      <c r="J855" t="s">
        <v>51</v>
      </c>
      <c r="K855" t="s">
        <v>44</v>
      </c>
      <c r="L855" t="s">
        <v>1737</v>
      </c>
      <c r="M855">
        <v>0.59</v>
      </c>
      <c r="N855" t="s">
        <v>34</v>
      </c>
      <c r="O855" t="s">
        <v>35</v>
      </c>
      <c r="P855" t="s">
        <v>402</v>
      </c>
      <c r="Q855" t="s">
        <v>1738</v>
      </c>
      <c r="R855">
        <v>37027</v>
      </c>
      <c r="S855" s="1">
        <v>42082</v>
      </c>
      <c r="T855" s="1">
        <v>42083</v>
      </c>
      <c r="U855">
        <v>-177.05799999999999</v>
      </c>
      <c r="V855">
        <v>5</v>
      </c>
      <c r="W855">
        <v>207.22</v>
      </c>
      <c r="X855">
        <v>88016</v>
      </c>
      <c r="Y855">
        <f>cleaneddata[[#This Row],[Unit Price]]-cleaneddata[[#This Row],[Discount]]</f>
        <v>40.94</v>
      </c>
      <c r="Z855" t="str">
        <f>_xlfn.IFS(cleaneddata[[#This Row],[Region]]="Central","Chris",cleaneddata[[#This Row],[Region]]="East","Erin",cleaneddata[[#This Row],[Region]]="South","Sam",cleaneddata[[#This Row],[Region]]="West","William")</f>
        <v>Sam</v>
      </c>
    </row>
    <row r="856" spans="1:26" x14ac:dyDescent="0.25">
      <c r="A856">
        <v>2840</v>
      </c>
      <c r="B856" t="s">
        <v>1739</v>
      </c>
      <c r="C856" t="s">
        <v>39</v>
      </c>
      <c r="D856">
        <v>0</v>
      </c>
      <c r="E856">
        <v>21.98</v>
      </c>
      <c r="F856">
        <v>2.87</v>
      </c>
      <c r="G856" t="s">
        <v>40</v>
      </c>
      <c r="H856" t="s">
        <v>96</v>
      </c>
      <c r="I856" t="s">
        <v>50</v>
      </c>
      <c r="J856" t="s">
        <v>51</v>
      </c>
      <c r="K856" t="s">
        <v>44</v>
      </c>
      <c r="L856" t="s">
        <v>1740</v>
      </c>
      <c r="M856">
        <v>0.55000000000000004</v>
      </c>
      <c r="N856" t="s">
        <v>34</v>
      </c>
      <c r="O856" t="s">
        <v>35</v>
      </c>
      <c r="P856" t="s">
        <v>125</v>
      </c>
      <c r="Q856" t="s">
        <v>1741</v>
      </c>
      <c r="R856">
        <v>33161</v>
      </c>
      <c r="S856" s="1">
        <v>42082</v>
      </c>
      <c r="T856" s="1">
        <v>42083</v>
      </c>
      <c r="U856">
        <v>21.096</v>
      </c>
      <c r="V856">
        <v>16</v>
      </c>
      <c r="W856">
        <v>360.03</v>
      </c>
      <c r="X856">
        <v>87884</v>
      </c>
      <c r="Y856">
        <f>cleaneddata[[#This Row],[Unit Price]]-cleaneddata[[#This Row],[Discount]]</f>
        <v>21.98</v>
      </c>
      <c r="Z856" t="str">
        <f>_xlfn.IFS(cleaneddata[[#This Row],[Region]]="Central","Chris",cleaneddata[[#This Row],[Region]]="East","Erin",cleaneddata[[#This Row],[Region]]="South","Sam",cleaneddata[[#This Row],[Region]]="West","William")</f>
        <v>Sam</v>
      </c>
    </row>
    <row r="857" spans="1:26" x14ac:dyDescent="0.25">
      <c r="A857">
        <v>2882</v>
      </c>
      <c r="B857" t="s">
        <v>673</v>
      </c>
      <c r="C857" t="s">
        <v>39</v>
      </c>
      <c r="D857">
        <v>7.0000000000000007E-2</v>
      </c>
      <c r="E857">
        <v>28.99</v>
      </c>
      <c r="F857">
        <v>8.59</v>
      </c>
      <c r="G857" t="s">
        <v>40</v>
      </c>
      <c r="H857" t="s">
        <v>41</v>
      </c>
      <c r="I857" t="s">
        <v>42</v>
      </c>
      <c r="J857" t="s">
        <v>137</v>
      </c>
      <c r="K857" t="s">
        <v>146</v>
      </c>
      <c r="L857" t="s">
        <v>1031</v>
      </c>
      <c r="M857">
        <v>0.56000000000000005</v>
      </c>
      <c r="N857" t="s">
        <v>34</v>
      </c>
      <c r="O857" t="s">
        <v>35</v>
      </c>
      <c r="P857" t="s">
        <v>99</v>
      </c>
      <c r="Q857" t="s">
        <v>675</v>
      </c>
      <c r="R857">
        <v>28206</v>
      </c>
      <c r="S857" s="1">
        <v>42082</v>
      </c>
      <c r="T857" s="1">
        <v>42082</v>
      </c>
      <c r="U857">
        <v>-16.063739999999999</v>
      </c>
      <c r="V857">
        <v>39</v>
      </c>
      <c r="W857">
        <v>936.8</v>
      </c>
      <c r="X857">
        <v>16676</v>
      </c>
      <c r="Y857">
        <f>cleaneddata[[#This Row],[Unit Price]]-cleaneddata[[#This Row],[Discount]]</f>
        <v>28.919999999999998</v>
      </c>
      <c r="Z857" t="str">
        <f>_xlfn.IFS(cleaneddata[[#This Row],[Region]]="Central","Chris",cleaneddata[[#This Row],[Region]]="East","Erin",cleaneddata[[#This Row],[Region]]="South","Sam",cleaneddata[[#This Row],[Region]]="West","William")</f>
        <v>Sam</v>
      </c>
    </row>
    <row r="858" spans="1:26" x14ac:dyDescent="0.25">
      <c r="A858">
        <v>2884</v>
      </c>
      <c r="B858" t="s">
        <v>1742</v>
      </c>
      <c r="C858" t="s">
        <v>39</v>
      </c>
      <c r="D858">
        <v>7.0000000000000007E-2</v>
      </c>
      <c r="E858">
        <v>28.99</v>
      </c>
      <c r="F858">
        <v>8.59</v>
      </c>
      <c r="G858" t="s">
        <v>40</v>
      </c>
      <c r="H858" t="s">
        <v>41</v>
      </c>
      <c r="I858" t="s">
        <v>42</v>
      </c>
      <c r="J858" t="s">
        <v>137</v>
      </c>
      <c r="K858" t="s">
        <v>146</v>
      </c>
      <c r="L858" t="s">
        <v>1031</v>
      </c>
      <c r="M858">
        <v>0.56000000000000005</v>
      </c>
      <c r="N858" t="s">
        <v>34</v>
      </c>
      <c r="O858" t="s">
        <v>113</v>
      </c>
      <c r="P858" t="s">
        <v>319</v>
      </c>
      <c r="Q858" t="s">
        <v>1743</v>
      </c>
      <c r="R858">
        <v>44039</v>
      </c>
      <c r="S858" s="1">
        <v>42082</v>
      </c>
      <c r="T858" s="1">
        <v>42082</v>
      </c>
      <c r="U858">
        <v>-12.077999999999999</v>
      </c>
      <c r="V858">
        <v>10</v>
      </c>
      <c r="W858">
        <v>240.21</v>
      </c>
      <c r="X858">
        <v>87631</v>
      </c>
      <c r="Y858">
        <f>cleaneddata[[#This Row],[Unit Price]]-cleaneddata[[#This Row],[Discount]]</f>
        <v>28.919999999999998</v>
      </c>
      <c r="Z858" t="str">
        <f>_xlfn.IFS(cleaneddata[[#This Row],[Region]]="Central","Chris",cleaneddata[[#This Row],[Region]]="East","Erin",cleaneddata[[#This Row],[Region]]="South","Sam",cleaneddata[[#This Row],[Region]]="West","William")</f>
        <v>Erin</v>
      </c>
    </row>
    <row r="859" spans="1:26" x14ac:dyDescent="0.25">
      <c r="A859">
        <v>3222</v>
      </c>
      <c r="B859" t="s">
        <v>1744</v>
      </c>
      <c r="C859" t="s">
        <v>39</v>
      </c>
      <c r="D859">
        <v>0.04</v>
      </c>
      <c r="E859">
        <v>39.479999999999997</v>
      </c>
      <c r="F859">
        <v>1.99</v>
      </c>
      <c r="G859" t="s">
        <v>89</v>
      </c>
      <c r="H859" t="s">
        <v>96</v>
      </c>
      <c r="I859" t="s">
        <v>42</v>
      </c>
      <c r="J859" t="s">
        <v>43</v>
      </c>
      <c r="K859" t="s">
        <v>44</v>
      </c>
      <c r="L859" t="s">
        <v>1259</v>
      </c>
      <c r="M859">
        <v>0.54</v>
      </c>
      <c r="N859" t="s">
        <v>34</v>
      </c>
      <c r="O859" t="s">
        <v>35</v>
      </c>
      <c r="P859" t="s">
        <v>125</v>
      </c>
      <c r="Q859" t="s">
        <v>1745</v>
      </c>
      <c r="R859">
        <v>32303</v>
      </c>
      <c r="S859" s="1">
        <v>42082</v>
      </c>
      <c r="T859" s="1">
        <v>42082</v>
      </c>
      <c r="U859">
        <v>-1535.4864</v>
      </c>
      <c r="V859">
        <v>8</v>
      </c>
      <c r="W859">
        <v>332.16</v>
      </c>
      <c r="X859">
        <v>90814</v>
      </c>
      <c r="Y859">
        <f>cleaneddata[[#This Row],[Unit Price]]-cleaneddata[[#This Row],[Discount]]</f>
        <v>39.44</v>
      </c>
      <c r="Z859" t="str">
        <f>_xlfn.IFS(cleaneddata[[#This Row],[Region]]="Central","Chris",cleaneddata[[#This Row],[Region]]="East","Erin",cleaneddata[[#This Row],[Region]]="South","Sam",cleaneddata[[#This Row],[Region]]="West","William")</f>
        <v>Sam</v>
      </c>
    </row>
    <row r="860" spans="1:26" x14ac:dyDescent="0.25">
      <c r="A860">
        <v>3222</v>
      </c>
      <c r="B860" t="s">
        <v>1744</v>
      </c>
      <c r="C860" t="s">
        <v>39</v>
      </c>
      <c r="D860">
        <v>0</v>
      </c>
      <c r="E860">
        <v>8.1199999999999992</v>
      </c>
      <c r="F860">
        <v>2.83</v>
      </c>
      <c r="G860" t="s">
        <v>40</v>
      </c>
      <c r="H860" t="s">
        <v>96</v>
      </c>
      <c r="I860" t="s">
        <v>42</v>
      </c>
      <c r="J860" t="s">
        <v>43</v>
      </c>
      <c r="K860" t="s">
        <v>44</v>
      </c>
      <c r="L860" t="s">
        <v>1700</v>
      </c>
      <c r="M860">
        <v>0.77</v>
      </c>
      <c r="N860" t="s">
        <v>34</v>
      </c>
      <c r="O860" t="s">
        <v>35</v>
      </c>
      <c r="P860" t="s">
        <v>125</v>
      </c>
      <c r="Q860" t="s">
        <v>1745</v>
      </c>
      <c r="R860">
        <v>32303</v>
      </c>
      <c r="S860" s="1">
        <v>42082</v>
      </c>
      <c r="T860" s="1">
        <v>42083</v>
      </c>
      <c r="U860">
        <v>-159.32</v>
      </c>
      <c r="V860">
        <v>17</v>
      </c>
      <c r="W860">
        <v>147.62</v>
      </c>
      <c r="X860">
        <v>90814</v>
      </c>
      <c r="Y860">
        <f>cleaneddata[[#This Row],[Unit Price]]-cleaneddata[[#This Row],[Discount]]</f>
        <v>8.1199999999999992</v>
      </c>
      <c r="Z860" t="str">
        <f>_xlfn.IFS(cleaneddata[[#This Row],[Region]]="Central","Chris",cleaneddata[[#This Row],[Region]]="East","Erin",cleaneddata[[#This Row],[Region]]="South","Sam",cleaneddata[[#This Row],[Region]]="West","William")</f>
        <v>Sam</v>
      </c>
    </row>
    <row r="861" spans="1:26" x14ac:dyDescent="0.25">
      <c r="A861">
        <v>1852</v>
      </c>
      <c r="B861" t="s">
        <v>1746</v>
      </c>
      <c r="C861" t="s">
        <v>72</v>
      </c>
      <c r="D861">
        <v>0.06</v>
      </c>
      <c r="E861">
        <v>6.48</v>
      </c>
      <c r="F861">
        <v>5.14</v>
      </c>
      <c r="G861" t="s">
        <v>89</v>
      </c>
      <c r="H861" t="s">
        <v>73</v>
      </c>
      <c r="I861" t="s">
        <v>50</v>
      </c>
      <c r="J861" t="s">
        <v>90</v>
      </c>
      <c r="K861" t="s">
        <v>75</v>
      </c>
      <c r="L861" t="s">
        <v>1747</v>
      </c>
      <c r="M861">
        <v>0.37</v>
      </c>
      <c r="N861" t="s">
        <v>34</v>
      </c>
      <c r="O861" t="s">
        <v>61</v>
      </c>
      <c r="P861" t="s">
        <v>92</v>
      </c>
      <c r="Q861" t="s">
        <v>1748</v>
      </c>
      <c r="R861">
        <v>92008</v>
      </c>
      <c r="S861" s="1">
        <v>42082</v>
      </c>
      <c r="T861" s="1">
        <v>42084</v>
      </c>
      <c r="U861">
        <v>-28.45</v>
      </c>
      <c r="V861">
        <v>10</v>
      </c>
      <c r="W861">
        <v>68.34</v>
      </c>
      <c r="X861">
        <v>86847</v>
      </c>
      <c r="Y861">
        <f>cleaneddata[[#This Row],[Unit Price]]-cleaneddata[[#This Row],[Discount]]</f>
        <v>6.4200000000000008</v>
      </c>
      <c r="Z861" t="str">
        <f>_xlfn.IFS(cleaneddata[[#This Row],[Region]]="Central","Chris",cleaneddata[[#This Row],[Region]]="East","Erin",cleaneddata[[#This Row],[Region]]="South","Sam",cleaneddata[[#This Row],[Region]]="West","William")</f>
        <v>William</v>
      </c>
    </row>
    <row r="862" spans="1:26" x14ac:dyDescent="0.25">
      <c r="A862">
        <v>1854</v>
      </c>
      <c r="B862" t="s">
        <v>1749</v>
      </c>
      <c r="C862" t="s">
        <v>72</v>
      </c>
      <c r="D862">
        <v>0.02</v>
      </c>
      <c r="E862">
        <v>30.73</v>
      </c>
      <c r="F862">
        <v>4</v>
      </c>
      <c r="G862" t="s">
        <v>40</v>
      </c>
      <c r="H862" t="s">
        <v>73</v>
      </c>
      <c r="I862" t="s">
        <v>42</v>
      </c>
      <c r="J862" t="s">
        <v>43</v>
      </c>
      <c r="K862" t="s">
        <v>75</v>
      </c>
      <c r="L862" t="s">
        <v>676</v>
      </c>
      <c r="M862">
        <v>0.75</v>
      </c>
      <c r="N862" t="s">
        <v>34</v>
      </c>
      <c r="O862" t="s">
        <v>113</v>
      </c>
      <c r="P862" t="s">
        <v>250</v>
      </c>
      <c r="Q862" t="s">
        <v>1750</v>
      </c>
      <c r="R862">
        <v>6478</v>
      </c>
      <c r="S862" s="1">
        <v>42082</v>
      </c>
      <c r="T862" s="1">
        <v>42085</v>
      </c>
      <c r="U862">
        <v>72.78</v>
      </c>
      <c r="V862">
        <v>16</v>
      </c>
      <c r="W862">
        <v>522.22</v>
      </c>
      <c r="X862">
        <v>86847</v>
      </c>
      <c r="Y862">
        <f>cleaneddata[[#This Row],[Unit Price]]-cleaneddata[[#This Row],[Discount]]</f>
        <v>30.71</v>
      </c>
      <c r="Z862" t="str">
        <f>_xlfn.IFS(cleaneddata[[#This Row],[Region]]="Central","Chris",cleaneddata[[#This Row],[Region]]="East","Erin",cleaneddata[[#This Row],[Region]]="South","Sam",cleaneddata[[#This Row],[Region]]="West","William")</f>
        <v>Erin</v>
      </c>
    </row>
    <row r="863" spans="1:26" x14ac:dyDescent="0.25">
      <c r="A863">
        <v>2639</v>
      </c>
      <c r="B863" t="s">
        <v>1751</v>
      </c>
      <c r="C863" t="s">
        <v>72</v>
      </c>
      <c r="D863">
        <v>0.05</v>
      </c>
      <c r="E863">
        <v>4.9800000000000004</v>
      </c>
      <c r="F863">
        <v>0.49</v>
      </c>
      <c r="G863" t="s">
        <v>40</v>
      </c>
      <c r="H863" t="s">
        <v>41</v>
      </c>
      <c r="I863" t="s">
        <v>50</v>
      </c>
      <c r="J863" t="s">
        <v>154</v>
      </c>
      <c r="K863" t="s">
        <v>75</v>
      </c>
      <c r="L863" t="s">
        <v>1105</v>
      </c>
      <c r="M863">
        <v>0.39</v>
      </c>
      <c r="N863" t="s">
        <v>34</v>
      </c>
      <c r="O863" t="s">
        <v>61</v>
      </c>
      <c r="P863" t="s">
        <v>642</v>
      </c>
      <c r="Q863" t="s">
        <v>197</v>
      </c>
      <c r="R863">
        <v>88201</v>
      </c>
      <c r="S863" s="1">
        <v>42082</v>
      </c>
      <c r="T863" s="1">
        <v>42082</v>
      </c>
      <c r="U863">
        <v>3.84</v>
      </c>
      <c r="V863">
        <v>3</v>
      </c>
      <c r="W863">
        <v>14.2</v>
      </c>
      <c r="X863">
        <v>90952</v>
      </c>
      <c r="Y863">
        <f>cleaneddata[[#This Row],[Unit Price]]-cleaneddata[[#This Row],[Discount]]</f>
        <v>4.9300000000000006</v>
      </c>
      <c r="Z863" t="str">
        <f>_xlfn.IFS(cleaneddata[[#This Row],[Region]]="Central","Chris",cleaneddata[[#This Row],[Region]]="East","Erin",cleaneddata[[#This Row],[Region]]="South","Sam",cleaneddata[[#This Row],[Region]]="West","William")</f>
        <v>William</v>
      </c>
    </row>
    <row r="864" spans="1:26" x14ac:dyDescent="0.25">
      <c r="A864">
        <v>3105</v>
      </c>
      <c r="B864" t="s">
        <v>1752</v>
      </c>
      <c r="C864" t="s">
        <v>27</v>
      </c>
      <c r="D864">
        <v>0.04</v>
      </c>
      <c r="E864">
        <v>3.08</v>
      </c>
      <c r="F864">
        <v>0.99</v>
      </c>
      <c r="G864" t="s">
        <v>40</v>
      </c>
      <c r="H864" t="s">
        <v>73</v>
      </c>
      <c r="I864" t="s">
        <v>50</v>
      </c>
      <c r="J864" t="s">
        <v>154</v>
      </c>
      <c r="K864" t="s">
        <v>75</v>
      </c>
      <c r="L864" t="s">
        <v>660</v>
      </c>
      <c r="M864">
        <v>0.37</v>
      </c>
      <c r="N864" t="s">
        <v>34</v>
      </c>
      <c r="O864" t="s">
        <v>35</v>
      </c>
      <c r="P864" t="s">
        <v>390</v>
      </c>
      <c r="Q864" t="s">
        <v>951</v>
      </c>
      <c r="R864">
        <v>42071</v>
      </c>
      <c r="S864" s="1">
        <v>42083</v>
      </c>
      <c r="T864" s="1">
        <v>42084</v>
      </c>
      <c r="U864">
        <v>13.8</v>
      </c>
      <c r="V864">
        <v>19</v>
      </c>
      <c r="W864">
        <v>60.01</v>
      </c>
      <c r="X864">
        <v>86327</v>
      </c>
      <c r="Y864">
        <f>cleaneddata[[#This Row],[Unit Price]]-cleaneddata[[#This Row],[Discount]]</f>
        <v>3.04</v>
      </c>
      <c r="Z864" t="str">
        <f>_xlfn.IFS(cleaneddata[[#This Row],[Region]]="Central","Chris",cleaneddata[[#This Row],[Region]]="East","Erin",cleaneddata[[#This Row],[Region]]="South","Sam",cleaneddata[[#This Row],[Region]]="West","William")</f>
        <v>Sam</v>
      </c>
    </row>
    <row r="865" spans="1:26" x14ac:dyDescent="0.25">
      <c r="A865">
        <v>3105</v>
      </c>
      <c r="B865" t="s">
        <v>1752</v>
      </c>
      <c r="C865" t="s">
        <v>27</v>
      </c>
      <c r="D865">
        <v>0.02</v>
      </c>
      <c r="E865">
        <v>6.48</v>
      </c>
      <c r="F865">
        <v>5.9</v>
      </c>
      <c r="G865" t="s">
        <v>40</v>
      </c>
      <c r="H865" t="s">
        <v>73</v>
      </c>
      <c r="I865" t="s">
        <v>50</v>
      </c>
      <c r="J865" t="s">
        <v>90</v>
      </c>
      <c r="K865" t="s">
        <v>75</v>
      </c>
      <c r="L865" t="s">
        <v>1753</v>
      </c>
      <c r="M865">
        <v>0.37</v>
      </c>
      <c r="N865" t="s">
        <v>34</v>
      </c>
      <c r="O865" t="s">
        <v>35</v>
      </c>
      <c r="P865" t="s">
        <v>390</v>
      </c>
      <c r="Q865" t="s">
        <v>951</v>
      </c>
      <c r="R865">
        <v>42071</v>
      </c>
      <c r="S865" s="1">
        <v>42083</v>
      </c>
      <c r="T865" s="1">
        <v>42084</v>
      </c>
      <c r="U865">
        <v>4.3920000000000003</v>
      </c>
      <c r="V865">
        <v>13</v>
      </c>
      <c r="W865">
        <v>90.98</v>
      </c>
      <c r="X865">
        <v>86327</v>
      </c>
      <c r="Y865">
        <f>cleaneddata[[#This Row],[Unit Price]]-cleaneddata[[#This Row],[Discount]]</f>
        <v>6.4600000000000009</v>
      </c>
      <c r="Z865" t="str">
        <f>_xlfn.IFS(cleaneddata[[#This Row],[Region]]="Central","Chris",cleaneddata[[#This Row],[Region]]="East","Erin",cleaneddata[[#This Row],[Region]]="South","Sam",cleaneddata[[#This Row],[Region]]="West","William")</f>
        <v>Sam</v>
      </c>
    </row>
    <row r="866" spans="1:26" x14ac:dyDescent="0.25">
      <c r="A866">
        <v>3105</v>
      </c>
      <c r="B866" t="s">
        <v>1752</v>
      </c>
      <c r="C866" t="s">
        <v>27</v>
      </c>
      <c r="D866">
        <v>0.04</v>
      </c>
      <c r="E866">
        <v>125.99</v>
      </c>
      <c r="F866">
        <v>4.2</v>
      </c>
      <c r="G866" t="s">
        <v>40</v>
      </c>
      <c r="H866" t="s">
        <v>73</v>
      </c>
      <c r="I866" t="s">
        <v>42</v>
      </c>
      <c r="J866" t="s">
        <v>137</v>
      </c>
      <c r="K866" t="s">
        <v>75</v>
      </c>
      <c r="L866" t="s">
        <v>1428</v>
      </c>
      <c r="M866">
        <v>0.59</v>
      </c>
      <c r="N866" t="s">
        <v>34</v>
      </c>
      <c r="O866" t="s">
        <v>35</v>
      </c>
      <c r="P866" t="s">
        <v>390</v>
      </c>
      <c r="Q866" t="s">
        <v>951</v>
      </c>
      <c r="R866">
        <v>42071</v>
      </c>
      <c r="S866" s="1">
        <v>42083</v>
      </c>
      <c r="T866" s="1">
        <v>42085</v>
      </c>
      <c r="U866">
        <v>-236.25</v>
      </c>
      <c r="V866">
        <v>12</v>
      </c>
      <c r="W866">
        <v>1270.7</v>
      </c>
      <c r="X866">
        <v>86327</v>
      </c>
      <c r="Y866">
        <f>cleaneddata[[#This Row],[Unit Price]]-cleaneddata[[#This Row],[Discount]]</f>
        <v>125.94999999999999</v>
      </c>
      <c r="Z866" t="str">
        <f>_xlfn.IFS(cleaneddata[[#This Row],[Region]]="Central","Chris",cleaneddata[[#This Row],[Region]]="East","Erin",cleaneddata[[#This Row],[Region]]="South","Sam",cleaneddata[[#This Row],[Region]]="West","William")</f>
        <v>Sam</v>
      </c>
    </row>
    <row r="867" spans="1:26" x14ac:dyDescent="0.25">
      <c r="A867">
        <v>3106</v>
      </c>
      <c r="B867" t="s">
        <v>1754</v>
      </c>
      <c r="C867" t="s">
        <v>27</v>
      </c>
      <c r="D867">
        <v>0.04</v>
      </c>
      <c r="E867">
        <v>3.08</v>
      </c>
      <c r="F867">
        <v>0.99</v>
      </c>
      <c r="G867" t="s">
        <v>40</v>
      </c>
      <c r="H867" t="s">
        <v>73</v>
      </c>
      <c r="I867" t="s">
        <v>50</v>
      </c>
      <c r="J867" t="s">
        <v>154</v>
      </c>
      <c r="K867" t="s">
        <v>75</v>
      </c>
      <c r="L867" t="s">
        <v>660</v>
      </c>
      <c r="M867">
        <v>0.37</v>
      </c>
      <c r="N867" t="s">
        <v>34</v>
      </c>
      <c r="O867" t="s">
        <v>54</v>
      </c>
      <c r="P867" t="s">
        <v>189</v>
      </c>
      <c r="Q867" t="s">
        <v>1755</v>
      </c>
      <c r="R867">
        <v>77041</v>
      </c>
      <c r="S867" s="1">
        <v>42083</v>
      </c>
      <c r="T867" s="1">
        <v>42084</v>
      </c>
      <c r="U867">
        <v>36.020000000000003</v>
      </c>
      <c r="V867">
        <v>75</v>
      </c>
      <c r="W867">
        <v>236.87</v>
      </c>
      <c r="X867">
        <v>548</v>
      </c>
      <c r="Y867">
        <f>cleaneddata[[#This Row],[Unit Price]]-cleaneddata[[#This Row],[Discount]]</f>
        <v>3.04</v>
      </c>
      <c r="Z867" t="str">
        <f>_xlfn.IFS(cleaneddata[[#This Row],[Region]]="Central","Chris",cleaneddata[[#This Row],[Region]]="East","Erin",cleaneddata[[#This Row],[Region]]="South","Sam",cleaneddata[[#This Row],[Region]]="West","William")</f>
        <v>Chris</v>
      </c>
    </row>
    <row r="868" spans="1:26" x14ac:dyDescent="0.25">
      <c r="A868">
        <v>3106</v>
      </c>
      <c r="B868" t="s">
        <v>1754</v>
      </c>
      <c r="C868" t="s">
        <v>27</v>
      </c>
      <c r="D868">
        <v>0.02</v>
      </c>
      <c r="E868">
        <v>6.48</v>
      </c>
      <c r="F868">
        <v>5.9</v>
      </c>
      <c r="G868" t="s">
        <v>40</v>
      </c>
      <c r="H868" t="s">
        <v>73</v>
      </c>
      <c r="I868" t="s">
        <v>50</v>
      </c>
      <c r="J868" t="s">
        <v>90</v>
      </c>
      <c r="K868" t="s">
        <v>75</v>
      </c>
      <c r="L868" t="s">
        <v>1753</v>
      </c>
      <c r="M868">
        <v>0.37</v>
      </c>
      <c r="N868" t="s">
        <v>34</v>
      </c>
      <c r="O868" t="s">
        <v>54</v>
      </c>
      <c r="P868" t="s">
        <v>189</v>
      </c>
      <c r="Q868" t="s">
        <v>1755</v>
      </c>
      <c r="R868">
        <v>77041</v>
      </c>
      <c r="S868" s="1">
        <v>42083</v>
      </c>
      <c r="T868" s="1">
        <v>42084</v>
      </c>
      <c r="U868">
        <v>-50.64</v>
      </c>
      <c r="V868">
        <v>53</v>
      </c>
      <c r="W868">
        <v>370.91</v>
      </c>
      <c r="X868">
        <v>548</v>
      </c>
      <c r="Y868">
        <f>cleaneddata[[#This Row],[Unit Price]]-cleaneddata[[#This Row],[Discount]]</f>
        <v>6.4600000000000009</v>
      </c>
      <c r="Z868" t="str">
        <f>_xlfn.IFS(cleaneddata[[#This Row],[Region]]="Central","Chris",cleaneddata[[#This Row],[Region]]="East","Erin",cleaneddata[[#This Row],[Region]]="South","Sam",cleaneddata[[#This Row],[Region]]="West","William")</f>
        <v>Chris</v>
      </c>
    </row>
    <row r="869" spans="1:26" x14ac:dyDescent="0.25">
      <c r="A869">
        <v>3106</v>
      </c>
      <c r="B869" t="s">
        <v>1754</v>
      </c>
      <c r="C869" t="s">
        <v>27</v>
      </c>
      <c r="D869">
        <v>0.04</v>
      </c>
      <c r="E869">
        <v>125.99</v>
      </c>
      <c r="F869">
        <v>4.2</v>
      </c>
      <c r="G869" t="s">
        <v>40</v>
      </c>
      <c r="H869" t="s">
        <v>73</v>
      </c>
      <c r="I869" t="s">
        <v>42</v>
      </c>
      <c r="J869" t="s">
        <v>137</v>
      </c>
      <c r="K869" t="s">
        <v>75</v>
      </c>
      <c r="L869" t="s">
        <v>1428</v>
      </c>
      <c r="M869">
        <v>0.59</v>
      </c>
      <c r="N869" t="s">
        <v>34</v>
      </c>
      <c r="O869" t="s">
        <v>54</v>
      </c>
      <c r="P869" t="s">
        <v>189</v>
      </c>
      <c r="Q869" t="s">
        <v>1755</v>
      </c>
      <c r="R869">
        <v>77041</v>
      </c>
      <c r="S869" s="1">
        <v>42083</v>
      </c>
      <c r="T869" s="1">
        <v>42085</v>
      </c>
      <c r="U869">
        <v>510.48899999999998</v>
      </c>
      <c r="V869">
        <v>47</v>
      </c>
      <c r="W869">
        <v>4976.92</v>
      </c>
      <c r="X869">
        <v>548</v>
      </c>
      <c r="Y869">
        <f>cleaneddata[[#This Row],[Unit Price]]-cleaneddata[[#This Row],[Discount]]</f>
        <v>125.94999999999999</v>
      </c>
      <c r="Z869" t="str">
        <f>_xlfn.IFS(cleaneddata[[#This Row],[Region]]="Central","Chris",cleaneddata[[#This Row],[Region]]="East","Erin",cleaneddata[[#This Row],[Region]]="South","Sam",cleaneddata[[#This Row],[Region]]="West","William")</f>
        <v>Chris</v>
      </c>
    </row>
    <row r="870" spans="1:26" x14ac:dyDescent="0.25">
      <c r="A870">
        <v>637</v>
      </c>
      <c r="B870" t="s">
        <v>1756</v>
      </c>
      <c r="C870" t="s">
        <v>49</v>
      </c>
      <c r="D870">
        <v>0.06</v>
      </c>
      <c r="E870">
        <v>160.97999999999999</v>
      </c>
      <c r="F870">
        <v>35.020000000000003</v>
      </c>
      <c r="G870" t="s">
        <v>28</v>
      </c>
      <c r="H870" t="s">
        <v>41</v>
      </c>
      <c r="I870" t="s">
        <v>30</v>
      </c>
      <c r="J870" t="s">
        <v>119</v>
      </c>
      <c r="K870" t="s">
        <v>32</v>
      </c>
      <c r="L870" t="s">
        <v>1757</v>
      </c>
      <c r="M870">
        <v>0.72</v>
      </c>
      <c r="N870" t="s">
        <v>34</v>
      </c>
      <c r="O870" t="s">
        <v>61</v>
      </c>
      <c r="P870" t="s">
        <v>92</v>
      </c>
      <c r="Q870" t="s">
        <v>1758</v>
      </c>
      <c r="R870">
        <v>95051</v>
      </c>
      <c r="S870" s="1">
        <v>42083</v>
      </c>
      <c r="T870" s="1">
        <v>42087</v>
      </c>
      <c r="U870">
        <v>-229.68</v>
      </c>
      <c r="V870">
        <v>8</v>
      </c>
      <c r="W870">
        <v>1232.01</v>
      </c>
      <c r="X870">
        <v>87953</v>
      </c>
      <c r="Y870">
        <f>cleaneddata[[#This Row],[Unit Price]]-cleaneddata[[#This Row],[Discount]]</f>
        <v>160.91999999999999</v>
      </c>
      <c r="Z870" t="str">
        <f>_xlfn.IFS(cleaneddata[[#This Row],[Region]]="Central","Chris",cleaneddata[[#This Row],[Region]]="East","Erin",cleaneddata[[#This Row],[Region]]="South","Sam",cleaneddata[[#This Row],[Region]]="West","William")</f>
        <v>William</v>
      </c>
    </row>
    <row r="871" spans="1:26" x14ac:dyDescent="0.25">
      <c r="A871">
        <v>640</v>
      </c>
      <c r="B871" t="s">
        <v>1187</v>
      </c>
      <c r="C871" t="s">
        <v>49</v>
      </c>
      <c r="D871">
        <v>0.06</v>
      </c>
      <c r="E871">
        <v>160.97999999999999</v>
      </c>
      <c r="F871">
        <v>35.020000000000003</v>
      </c>
      <c r="G871" t="s">
        <v>28</v>
      </c>
      <c r="H871" t="s">
        <v>41</v>
      </c>
      <c r="I871" t="s">
        <v>30</v>
      </c>
      <c r="J871" t="s">
        <v>119</v>
      </c>
      <c r="K871" t="s">
        <v>32</v>
      </c>
      <c r="L871" t="s">
        <v>1757</v>
      </c>
      <c r="M871">
        <v>0.72</v>
      </c>
      <c r="N871" t="s">
        <v>34</v>
      </c>
      <c r="O871" t="s">
        <v>61</v>
      </c>
      <c r="P871" t="s">
        <v>68</v>
      </c>
      <c r="Q871" t="s">
        <v>144</v>
      </c>
      <c r="R871">
        <v>98119</v>
      </c>
      <c r="S871" s="1">
        <v>42083</v>
      </c>
      <c r="T871" s="1">
        <v>42087</v>
      </c>
      <c r="U871">
        <v>-229.68</v>
      </c>
      <c r="V871">
        <v>30</v>
      </c>
      <c r="W871">
        <v>4620.05</v>
      </c>
      <c r="X871">
        <v>11077</v>
      </c>
      <c r="Y871">
        <f>cleaneddata[[#This Row],[Unit Price]]-cleaneddata[[#This Row],[Discount]]</f>
        <v>160.91999999999999</v>
      </c>
      <c r="Z871" t="str">
        <f>_xlfn.IFS(cleaneddata[[#This Row],[Region]]="Central","Chris",cleaneddata[[#This Row],[Region]]="East","Erin",cleaneddata[[#This Row],[Region]]="South","Sam",cleaneddata[[#This Row],[Region]]="West","William")</f>
        <v>William</v>
      </c>
    </row>
    <row r="872" spans="1:26" x14ac:dyDescent="0.25">
      <c r="A872">
        <v>314</v>
      </c>
      <c r="B872" t="s">
        <v>1759</v>
      </c>
      <c r="C872" t="s">
        <v>118</v>
      </c>
      <c r="D872">
        <v>0.04</v>
      </c>
      <c r="E872">
        <v>1637.53</v>
      </c>
      <c r="F872">
        <v>24.49</v>
      </c>
      <c r="G872" t="s">
        <v>40</v>
      </c>
      <c r="H872" t="s">
        <v>96</v>
      </c>
      <c r="I872" t="s">
        <v>50</v>
      </c>
      <c r="J872" t="s">
        <v>570</v>
      </c>
      <c r="K872" t="s">
        <v>146</v>
      </c>
      <c r="L872" t="s">
        <v>1760</v>
      </c>
      <c r="M872">
        <v>0.81</v>
      </c>
      <c r="N872" t="s">
        <v>34</v>
      </c>
      <c r="O872" t="s">
        <v>54</v>
      </c>
      <c r="P872" t="s">
        <v>105</v>
      </c>
      <c r="Q872" t="s">
        <v>1761</v>
      </c>
      <c r="R872">
        <v>60130</v>
      </c>
      <c r="S872" s="1">
        <v>42083</v>
      </c>
      <c r="T872" s="1">
        <v>42085</v>
      </c>
      <c r="U872">
        <v>-1759.58</v>
      </c>
      <c r="V872">
        <v>2</v>
      </c>
      <c r="W872">
        <v>3206.94</v>
      </c>
      <c r="X872">
        <v>89166</v>
      </c>
      <c r="Y872">
        <f>cleaneddata[[#This Row],[Unit Price]]-cleaneddata[[#This Row],[Discount]]</f>
        <v>1637.49</v>
      </c>
      <c r="Z872" t="str">
        <f>_xlfn.IFS(cleaneddata[[#This Row],[Region]]="Central","Chris",cleaneddata[[#This Row],[Region]]="East","Erin",cleaneddata[[#This Row],[Region]]="South","Sam",cleaneddata[[#This Row],[Region]]="West","William")</f>
        <v>Chris</v>
      </c>
    </row>
    <row r="873" spans="1:26" x14ac:dyDescent="0.25">
      <c r="A873">
        <v>315</v>
      </c>
      <c r="B873" t="s">
        <v>1762</v>
      </c>
      <c r="C873" t="s">
        <v>118</v>
      </c>
      <c r="D873">
        <v>0.01</v>
      </c>
      <c r="E873">
        <v>19.98</v>
      </c>
      <c r="F873">
        <v>4</v>
      </c>
      <c r="G873" t="s">
        <v>40</v>
      </c>
      <c r="H873" t="s">
        <v>96</v>
      </c>
      <c r="I873" t="s">
        <v>42</v>
      </c>
      <c r="J873" t="s">
        <v>43</v>
      </c>
      <c r="K873" t="s">
        <v>75</v>
      </c>
      <c r="L873" t="s">
        <v>1763</v>
      </c>
      <c r="M873">
        <v>0.68</v>
      </c>
      <c r="N873" t="s">
        <v>34</v>
      </c>
      <c r="O873" t="s">
        <v>113</v>
      </c>
      <c r="P873" t="s">
        <v>405</v>
      </c>
      <c r="Q873" t="s">
        <v>1764</v>
      </c>
      <c r="R873">
        <v>1007</v>
      </c>
      <c r="S873" s="1">
        <v>42083</v>
      </c>
      <c r="T873" s="1">
        <v>42083</v>
      </c>
      <c r="U873">
        <v>-72.23</v>
      </c>
      <c r="V873">
        <v>2</v>
      </c>
      <c r="W873">
        <v>43.08</v>
      </c>
      <c r="X873">
        <v>89166</v>
      </c>
      <c r="Y873">
        <f>cleaneddata[[#This Row],[Unit Price]]-cleaneddata[[#This Row],[Discount]]</f>
        <v>19.97</v>
      </c>
      <c r="Z873" t="str">
        <f>_xlfn.IFS(cleaneddata[[#This Row],[Region]]="Central","Chris",cleaneddata[[#This Row],[Region]]="East","Erin",cleaneddata[[#This Row],[Region]]="South","Sam",cleaneddata[[#This Row],[Region]]="West","William")</f>
        <v>Erin</v>
      </c>
    </row>
    <row r="874" spans="1:26" x14ac:dyDescent="0.25">
      <c r="A874">
        <v>669</v>
      </c>
      <c r="B874" t="s">
        <v>1765</v>
      </c>
      <c r="C874" t="s">
        <v>118</v>
      </c>
      <c r="D874">
        <v>0.09</v>
      </c>
      <c r="E874">
        <v>2.89</v>
      </c>
      <c r="F874">
        <v>0.5</v>
      </c>
      <c r="G874" t="s">
        <v>40</v>
      </c>
      <c r="H874" t="s">
        <v>73</v>
      </c>
      <c r="I874" t="s">
        <v>50</v>
      </c>
      <c r="J874" t="s">
        <v>154</v>
      </c>
      <c r="K874" t="s">
        <v>75</v>
      </c>
      <c r="L874" t="s">
        <v>731</v>
      </c>
      <c r="M874">
        <v>0.38</v>
      </c>
      <c r="N874" t="s">
        <v>34</v>
      </c>
      <c r="O874" t="s">
        <v>54</v>
      </c>
      <c r="P874" t="s">
        <v>215</v>
      </c>
      <c r="Q874" t="s">
        <v>1766</v>
      </c>
      <c r="R874">
        <v>52501</v>
      </c>
      <c r="S874" s="1">
        <v>42083</v>
      </c>
      <c r="T874" s="1">
        <v>42085</v>
      </c>
      <c r="U874">
        <v>40.482300000000002</v>
      </c>
      <c r="V874">
        <v>22</v>
      </c>
      <c r="W874">
        <v>58.67</v>
      </c>
      <c r="X874">
        <v>88475</v>
      </c>
      <c r="Y874">
        <f>cleaneddata[[#This Row],[Unit Price]]-cleaneddata[[#This Row],[Discount]]</f>
        <v>2.8000000000000003</v>
      </c>
      <c r="Z874" t="str">
        <f>_xlfn.IFS(cleaneddata[[#This Row],[Region]]="Central","Chris",cleaneddata[[#This Row],[Region]]="East","Erin",cleaneddata[[#This Row],[Region]]="South","Sam",cleaneddata[[#This Row],[Region]]="West","William")</f>
        <v>Chris</v>
      </c>
    </row>
    <row r="875" spans="1:26" x14ac:dyDescent="0.25">
      <c r="A875">
        <v>669</v>
      </c>
      <c r="B875" t="s">
        <v>1765</v>
      </c>
      <c r="C875" t="s">
        <v>118</v>
      </c>
      <c r="D875">
        <v>0.02</v>
      </c>
      <c r="E875">
        <v>48.91</v>
      </c>
      <c r="F875">
        <v>5.81</v>
      </c>
      <c r="G875" t="s">
        <v>40</v>
      </c>
      <c r="H875" t="s">
        <v>73</v>
      </c>
      <c r="I875" t="s">
        <v>50</v>
      </c>
      <c r="J875" t="s">
        <v>90</v>
      </c>
      <c r="K875" t="s">
        <v>75</v>
      </c>
      <c r="L875" t="s">
        <v>1767</v>
      </c>
      <c r="M875">
        <v>0.38</v>
      </c>
      <c r="N875" t="s">
        <v>34</v>
      </c>
      <c r="O875" t="s">
        <v>54</v>
      </c>
      <c r="P875" t="s">
        <v>215</v>
      </c>
      <c r="Q875" t="s">
        <v>1766</v>
      </c>
      <c r="R875">
        <v>52501</v>
      </c>
      <c r="S875" s="1">
        <v>42083</v>
      </c>
      <c r="T875" s="1">
        <v>42084</v>
      </c>
      <c r="U875">
        <v>32.86</v>
      </c>
      <c r="V875">
        <v>2</v>
      </c>
      <c r="W875">
        <v>101.06</v>
      </c>
      <c r="X875">
        <v>88475</v>
      </c>
      <c r="Y875">
        <f>cleaneddata[[#This Row],[Unit Price]]-cleaneddata[[#This Row],[Discount]]</f>
        <v>48.889999999999993</v>
      </c>
      <c r="Z875" t="str">
        <f>_xlfn.IFS(cleaneddata[[#This Row],[Region]]="Central","Chris",cleaneddata[[#This Row],[Region]]="East","Erin",cleaneddata[[#This Row],[Region]]="South","Sam",cleaneddata[[#This Row],[Region]]="West","William")</f>
        <v>Chris</v>
      </c>
    </row>
    <row r="876" spans="1:26" x14ac:dyDescent="0.25">
      <c r="A876">
        <v>1679</v>
      </c>
      <c r="B876" t="s">
        <v>1768</v>
      </c>
      <c r="C876" t="s">
        <v>118</v>
      </c>
      <c r="D876">
        <v>7.0000000000000007E-2</v>
      </c>
      <c r="E876">
        <v>13.73</v>
      </c>
      <c r="F876">
        <v>6.85</v>
      </c>
      <c r="G876" t="s">
        <v>40</v>
      </c>
      <c r="H876" t="s">
        <v>41</v>
      </c>
      <c r="I876" t="s">
        <v>30</v>
      </c>
      <c r="J876" t="s">
        <v>128</v>
      </c>
      <c r="K876" t="s">
        <v>52</v>
      </c>
      <c r="L876" t="s">
        <v>1769</v>
      </c>
      <c r="M876">
        <v>0.54</v>
      </c>
      <c r="N876" t="s">
        <v>34</v>
      </c>
      <c r="O876" t="s">
        <v>113</v>
      </c>
      <c r="P876" t="s">
        <v>319</v>
      </c>
      <c r="Q876" t="s">
        <v>1770</v>
      </c>
      <c r="R876">
        <v>45324</v>
      </c>
      <c r="S876" s="1">
        <v>42083</v>
      </c>
      <c r="T876" s="1">
        <v>42084</v>
      </c>
      <c r="U876">
        <v>-22.72</v>
      </c>
      <c r="V876">
        <v>21</v>
      </c>
      <c r="W876">
        <v>276.64</v>
      </c>
      <c r="X876">
        <v>86646</v>
      </c>
      <c r="Y876">
        <f>cleaneddata[[#This Row],[Unit Price]]-cleaneddata[[#This Row],[Discount]]</f>
        <v>13.66</v>
      </c>
      <c r="Z876" t="str">
        <f>_xlfn.IFS(cleaneddata[[#This Row],[Region]]="Central","Chris",cleaneddata[[#This Row],[Region]]="East","Erin",cleaneddata[[#This Row],[Region]]="South","Sam",cleaneddata[[#This Row],[Region]]="West","William")</f>
        <v>Erin</v>
      </c>
    </row>
    <row r="877" spans="1:26" x14ac:dyDescent="0.25">
      <c r="A877">
        <v>2794</v>
      </c>
      <c r="B877" t="s">
        <v>1771</v>
      </c>
      <c r="C877" t="s">
        <v>118</v>
      </c>
      <c r="D877">
        <v>0.06</v>
      </c>
      <c r="E877">
        <v>2.61</v>
      </c>
      <c r="F877">
        <v>0.5</v>
      </c>
      <c r="G877" t="s">
        <v>40</v>
      </c>
      <c r="H877" t="s">
        <v>96</v>
      </c>
      <c r="I877" t="s">
        <v>50</v>
      </c>
      <c r="J877" t="s">
        <v>154</v>
      </c>
      <c r="K877" t="s">
        <v>75</v>
      </c>
      <c r="L877" t="s">
        <v>1571</v>
      </c>
      <c r="M877">
        <v>0.39</v>
      </c>
      <c r="N877" t="s">
        <v>34</v>
      </c>
      <c r="O877" t="s">
        <v>54</v>
      </c>
      <c r="P877" t="s">
        <v>215</v>
      </c>
      <c r="Q877" t="s">
        <v>1772</v>
      </c>
      <c r="R877">
        <v>50158</v>
      </c>
      <c r="S877" s="1">
        <v>42083</v>
      </c>
      <c r="T877" s="1">
        <v>42085</v>
      </c>
      <c r="U877">
        <v>3.5949</v>
      </c>
      <c r="V877">
        <v>2</v>
      </c>
      <c r="W877">
        <v>5.21</v>
      </c>
      <c r="X877">
        <v>87554</v>
      </c>
      <c r="Y877">
        <f>cleaneddata[[#This Row],[Unit Price]]-cleaneddata[[#This Row],[Discount]]</f>
        <v>2.5499999999999998</v>
      </c>
      <c r="Z877" t="str">
        <f>_xlfn.IFS(cleaneddata[[#This Row],[Region]]="Central","Chris",cleaneddata[[#This Row],[Region]]="East","Erin",cleaneddata[[#This Row],[Region]]="South","Sam",cleaneddata[[#This Row],[Region]]="West","William")</f>
        <v>Chris</v>
      </c>
    </row>
    <row r="878" spans="1:26" x14ac:dyDescent="0.25">
      <c r="A878">
        <v>3360</v>
      </c>
      <c r="B878" t="s">
        <v>1773</v>
      </c>
      <c r="C878" t="s">
        <v>72</v>
      </c>
      <c r="D878">
        <v>0.02</v>
      </c>
      <c r="E878">
        <v>9.11</v>
      </c>
      <c r="F878">
        <v>2.15</v>
      </c>
      <c r="G878" t="s">
        <v>40</v>
      </c>
      <c r="H878" t="s">
        <v>73</v>
      </c>
      <c r="I878" t="s">
        <v>50</v>
      </c>
      <c r="J878" t="s">
        <v>90</v>
      </c>
      <c r="K878" t="s">
        <v>52</v>
      </c>
      <c r="L878" t="s">
        <v>91</v>
      </c>
      <c r="M878">
        <v>0.4</v>
      </c>
      <c r="N878" t="s">
        <v>34</v>
      </c>
      <c r="O878" t="s">
        <v>54</v>
      </c>
      <c r="P878" t="s">
        <v>359</v>
      </c>
      <c r="Q878" t="s">
        <v>1774</v>
      </c>
      <c r="R878">
        <v>53214</v>
      </c>
      <c r="S878" s="1">
        <v>42083</v>
      </c>
      <c r="T878" s="1">
        <v>42085</v>
      </c>
      <c r="U878">
        <v>18.41</v>
      </c>
      <c r="V878">
        <v>3</v>
      </c>
      <c r="W878">
        <v>27.37</v>
      </c>
      <c r="X878">
        <v>91435</v>
      </c>
      <c r="Y878">
        <f>cleaneddata[[#This Row],[Unit Price]]-cleaneddata[[#This Row],[Discount]]</f>
        <v>9.09</v>
      </c>
      <c r="Z878" t="str">
        <f>_xlfn.IFS(cleaneddata[[#This Row],[Region]]="Central","Chris",cleaneddata[[#This Row],[Region]]="East","Erin",cleaneddata[[#This Row],[Region]]="South","Sam",cleaneddata[[#This Row],[Region]]="West","William")</f>
        <v>Chris</v>
      </c>
    </row>
    <row r="879" spans="1:26" x14ac:dyDescent="0.25">
      <c r="A879">
        <v>3361</v>
      </c>
      <c r="B879" t="s">
        <v>812</v>
      </c>
      <c r="C879" t="s">
        <v>72</v>
      </c>
      <c r="D879">
        <v>0.06</v>
      </c>
      <c r="E879">
        <v>12.64</v>
      </c>
      <c r="F879">
        <v>4.9800000000000004</v>
      </c>
      <c r="G879" t="s">
        <v>40</v>
      </c>
      <c r="H879" t="s">
        <v>73</v>
      </c>
      <c r="I879" t="s">
        <v>30</v>
      </c>
      <c r="J879" t="s">
        <v>128</v>
      </c>
      <c r="K879" t="s">
        <v>44</v>
      </c>
      <c r="L879" t="s">
        <v>1775</v>
      </c>
      <c r="M879">
        <v>0.48</v>
      </c>
      <c r="N879" t="s">
        <v>34</v>
      </c>
      <c r="O879" t="s">
        <v>54</v>
      </c>
      <c r="P879" t="s">
        <v>359</v>
      </c>
      <c r="Q879" t="s">
        <v>814</v>
      </c>
      <c r="R879">
        <v>53095</v>
      </c>
      <c r="S879" s="1">
        <v>42083</v>
      </c>
      <c r="T879" s="1">
        <v>42085</v>
      </c>
      <c r="U879">
        <v>65.63</v>
      </c>
      <c r="V879">
        <v>8</v>
      </c>
      <c r="W879">
        <v>98.16</v>
      </c>
      <c r="X879">
        <v>91435</v>
      </c>
      <c r="Y879">
        <f>cleaneddata[[#This Row],[Unit Price]]-cleaneddata[[#This Row],[Discount]]</f>
        <v>12.58</v>
      </c>
      <c r="Z879" t="str">
        <f>_xlfn.IFS(cleaneddata[[#This Row],[Region]]="Central","Chris",cleaneddata[[#This Row],[Region]]="East","Erin",cleaneddata[[#This Row],[Region]]="South","Sam",cleaneddata[[#This Row],[Region]]="West","William")</f>
        <v>Chris</v>
      </c>
    </row>
    <row r="880" spans="1:26" x14ac:dyDescent="0.25">
      <c r="A880">
        <v>691</v>
      </c>
      <c r="B880" t="s">
        <v>1776</v>
      </c>
      <c r="C880" t="s">
        <v>39</v>
      </c>
      <c r="D880">
        <v>0.09</v>
      </c>
      <c r="E880">
        <v>6.48</v>
      </c>
      <c r="F880">
        <v>6.35</v>
      </c>
      <c r="G880" t="s">
        <v>40</v>
      </c>
      <c r="H880" t="s">
        <v>73</v>
      </c>
      <c r="I880" t="s">
        <v>50</v>
      </c>
      <c r="J880" t="s">
        <v>90</v>
      </c>
      <c r="K880" t="s">
        <v>75</v>
      </c>
      <c r="L880" t="s">
        <v>1777</v>
      </c>
      <c r="M880">
        <v>0.37</v>
      </c>
      <c r="N880" t="s">
        <v>34</v>
      </c>
      <c r="O880" t="s">
        <v>61</v>
      </c>
      <c r="P880" t="s">
        <v>68</v>
      </c>
      <c r="Q880" t="s">
        <v>1778</v>
      </c>
      <c r="R880">
        <v>98408</v>
      </c>
      <c r="S880" s="1">
        <v>42084</v>
      </c>
      <c r="T880" s="1">
        <v>42085</v>
      </c>
      <c r="U880">
        <v>-88.6</v>
      </c>
      <c r="V880">
        <v>8</v>
      </c>
      <c r="W880">
        <v>49.81</v>
      </c>
      <c r="X880">
        <v>89915</v>
      </c>
      <c r="Y880">
        <f>cleaneddata[[#This Row],[Unit Price]]-cleaneddata[[#This Row],[Discount]]</f>
        <v>6.3900000000000006</v>
      </c>
      <c r="Z880" t="str">
        <f>_xlfn.IFS(cleaneddata[[#This Row],[Region]]="Central","Chris",cleaneddata[[#This Row],[Region]]="East","Erin",cleaneddata[[#This Row],[Region]]="South","Sam",cleaneddata[[#This Row],[Region]]="West","William")</f>
        <v>William</v>
      </c>
    </row>
    <row r="881" spans="1:26" x14ac:dyDescent="0.25">
      <c r="A881">
        <v>1471</v>
      </c>
      <c r="B881" t="s">
        <v>1779</v>
      </c>
      <c r="C881" t="s">
        <v>39</v>
      </c>
      <c r="D881">
        <v>0.03</v>
      </c>
      <c r="E881">
        <v>420.98</v>
      </c>
      <c r="F881">
        <v>19.989999999999998</v>
      </c>
      <c r="G881" t="s">
        <v>40</v>
      </c>
      <c r="H881" t="s">
        <v>73</v>
      </c>
      <c r="I881" t="s">
        <v>50</v>
      </c>
      <c r="J881" t="s">
        <v>74</v>
      </c>
      <c r="K881" t="s">
        <v>75</v>
      </c>
      <c r="L881" t="s">
        <v>869</v>
      </c>
      <c r="M881">
        <v>0.35</v>
      </c>
      <c r="N881" t="s">
        <v>34</v>
      </c>
      <c r="O881" t="s">
        <v>113</v>
      </c>
      <c r="P881" t="s">
        <v>319</v>
      </c>
      <c r="Q881" t="s">
        <v>1140</v>
      </c>
      <c r="R881">
        <v>43081</v>
      </c>
      <c r="S881" s="1">
        <v>42084</v>
      </c>
      <c r="T881" s="1">
        <v>42085</v>
      </c>
      <c r="U881">
        <v>3043.0311000000002</v>
      </c>
      <c r="V881">
        <v>10</v>
      </c>
      <c r="W881">
        <v>4410.1899999999996</v>
      </c>
      <c r="X881">
        <v>87077</v>
      </c>
      <c r="Y881">
        <f>cleaneddata[[#This Row],[Unit Price]]-cleaneddata[[#This Row],[Discount]]</f>
        <v>420.95000000000005</v>
      </c>
      <c r="Z881" t="str">
        <f>_xlfn.IFS(cleaneddata[[#This Row],[Region]]="Central","Chris",cleaneddata[[#This Row],[Region]]="East","Erin",cleaneddata[[#This Row],[Region]]="South","Sam",cleaneddata[[#This Row],[Region]]="West","William")</f>
        <v>Erin</v>
      </c>
    </row>
    <row r="882" spans="1:26" x14ac:dyDescent="0.25">
      <c r="A882">
        <v>2601</v>
      </c>
      <c r="B882" t="s">
        <v>1780</v>
      </c>
      <c r="C882" t="s">
        <v>49</v>
      </c>
      <c r="D882">
        <v>0.05</v>
      </c>
      <c r="E882">
        <v>5.74</v>
      </c>
      <c r="F882">
        <v>5.3</v>
      </c>
      <c r="G882" t="s">
        <v>40</v>
      </c>
      <c r="H882" t="s">
        <v>96</v>
      </c>
      <c r="I882" t="s">
        <v>50</v>
      </c>
      <c r="J882" t="s">
        <v>570</v>
      </c>
      <c r="K882" t="s">
        <v>44</v>
      </c>
      <c r="L882" t="s">
        <v>1781</v>
      </c>
      <c r="M882">
        <v>0.55000000000000004</v>
      </c>
      <c r="N882" t="s">
        <v>34</v>
      </c>
      <c r="O882" t="s">
        <v>113</v>
      </c>
      <c r="P882" t="s">
        <v>1358</v>
      </c>
      <c r="Q882" t="s">
        <v>1782</v>
      </c>
      <c r="R882">
        <v>3054</v>
      </c>
      <c r="S882" s="1">
        <v>42084</v>
      </c>
      <c r="T882" s="1">
        <v>42089</v>
      </c>
      <c r="U882">
        <v>-50.75</v>
      </c>
      <c r="V882">
        <v>7</v>
      </c>
      <c r="W882">
        <v>42.02</v>
      </c>
      <c r="X882">
        <v>87382</v>
      </c>
      <c r="Y882">
        <f>cleaneddata[[#This Row],[Unit Price]]-cleaneddata[[#This Row],[Discount]]</f>
        <v>5.69</v>
      </c>
      <c r="Z882" t="str">
        <f>_xlfn.IFS(cleaneddata[[#This Row],[Region]]="Central","Chris",cleaneddata[[#This Row],[Region]]="East","Erin",cleaneddata[[#This Row],[Region]]="South","Sam",cleaneddata[[#This Row],[Region]]="West","William")</f>
        <v>Erin</v>
      </c>
    </row>
    <row r="883" spans="1:26" x14ac:dyDescent="0.25">
      <c r="A883">
        <v>3275</v>
      </c>
      <c r="B883" t="s">
        <v>64</v>
      </c>
      <c r="C883" t="s">
        <v>49</v>
      </c>
      <c r="D883">
        <v>0.02</v>
      </c>
      <c r="E883">
        <v>13.48</v>
      </c>
      <c r="F883">
        <v>4.51</v>
      </c>
      <c r="G883" t="s">
        <v>40</v>
      </c>
      <c r="H883" t="s">
        <v>73</v>
      </c>
      <c r="I883" t="s">
        <v>50</v>
      </c>
      <c r="J883" t="s">
        <v>80</v>
      </c>
      <c r="K883" t="s">
        <v>75</v>
      </c>
      <c r="L883" t="s">
        <v>1783</v>
      </c>
      <c r="M883">
        <v>0.59</v>
      </c>
      <c r="N883" t="s">
        <v>34</v>
      </c>
      <c r="O883" t="s">
        <v>61</v>
      </c>
      <c r="P883" t="s">
        <v>68</v>
      </c>
      <c r="Q883" t="s">
        <v>69</v>
      </c>
      <c r="R883">
        <v>98273</v>
      </c>
      <c r="S883" s="1">
        <v>42084</v>
      </c>
      <c r="T883" s="1">
        <v>42086</v>
      </c>
      <c r="U883">
        <v>34.520000000000003</v>
      </c>
      <c r="V883">
        <v>9</v>
      </c>
      <c r="W883">
        <v>127.12</v>
      </c>
      <c r="X883">
        <v>86233</v>
      </c>
      <c r="Y883">
        <f>cleaneddata[[#This Row],[Unit Price]]-cleaneddata[[#This Row],[Discount]]</f>
        <v>13.46</v>
      </c>
      <c r="Z883" t="str">
        <f>_xlfn.IFS(cleaneddata[[#This Row],[Region]]="Central","Chris",cleaneddata[[#This Row],[Region]]="East","Erin",cleaneddata[[#This Row],[Region]]="South","Sam",cleaneddata[[#This Row],[Region]]="West","William")</f>
        <v>William</v>
      </c>
    </row>
    <row r="884" spans="1:26" x14ac:dyDescent="0.25">
      <c r="A884">
        <v>247</v>
      </c>
      <c r="B884" t="s">
        <v>1337</v>
      </c>
      <c r="C884" t="s">
        <v>118</v>
      </c>
      <c r="D884">
        <v>0.09</v>
      </c>
      <c r="E884">
        <v>2.88</v>
      </c>
      <c r="F884">
        <v>0.99</v>
      </c>
      <c r="G884" t="s">
        <v>40</v>
      </c>
      <c r="H884" t="s">
        <v>96</v>
      </c>
      <c r="I884" t="s">
        <v>50</v>
      </c>
      <c r="J884" t="s">
        <v>154</v>
      </c>
      <c r="K884" t="s">
        <v>75</v>
      </c>
      <c r="L884" t="s">
        <v>224</v>
      </c>
      <c r="M884">
        <v>0.36</v>
      </c>
      <c r="N884" t="s">
        <v>34</v>
      </c>
      <c r="O884" t="s">
        <v>35</v>
      </c>
      <c r="P884" t="s">
        <v>402</v>
      </c>
      <c r="Q884" t="s">
        <v>1338</v>
      </c>
      <c r="R884">
        <v>37804</v>
      </c>
      <c r="S884" s="1">
        <v>42084</v>
      </c>
      <c r="T884" s="1">
        <v>42086</v>
      </c>
      <c r="U884">
        <v>-145.08199999999999</v>
      </c>
      <c r="V884">
        <v>10</v>
      </c>
      <c r="W884">
        <v>28.73</v>
      </c>
      <c r="X884">
        <v>89140</v>
      </c>
      <c r="Y884">
        <f>cleaneddata[[#This Row],[Unit Price]]-cleaneddata[[#This Row],[Discount]]</f>
        <v>2.79</v>
      </c>
      <c r="Z884" t="str">
        <f>_xlfn.IFS(cleaneddata[[#This Row],[Region]]="Central","Chris",cleaneddata[[#This Row],[Region]]="East","Erin",cleaneddata[[#This Row],[Region]]="South","Sam",cleaneddata[[#This Row],[Region]]="West","William")</f>
        <v>Sam</v>
      </c>
    </row>
    <row r="885" spans="1:26" x14ac:dyDescent="0.25">
      <c r="A885">
        <v>1185</v>
      </c>
      <c r="B885" t="s">
        <v>1784</v>
      </c>
      <c r="C885" t="s">
        <v>118</v>
      </c>
      <c r="D885">
        <v>0</v>
      </c>
      <c r="E885">
        <v>6783.02</v>
      </c>
      <c r="F885">
        <v>24.49</v>
      </c>
      <c r="G885" t="s">
        <v>40</v>
      </c>
      <c r="H885" t="s">
        <v>41</v>
      </c>
      <c r="I885" t="s">
        <v>42</v>
      </c>
      <c r="J885" t="s">
        <v>58</v>
      </c>
      <c r="K885" t="s">
        <v>66</v>
      </c>
      <c r="L885" t="s">
        <v>316</v>
      </c>
      <c r="M885">
        <v>0.39</v>
      </c>
      <c r="N885" t="s">
        <v>34</v>
      </c>
      <c r="O885" t="s">
        <v>35</v>
      </c>
      <c r="P885" t="s">
        <v>166</v>
      </c>
      <c r="Q885" t="s">
        <v>360</v>
      </c>
      <c r="R885">
        <v>35756</v>
      </c>
      <c r="S885" s="1">
        <v>42084</v>
      </c>
      <c r="T885" s="1">
        <v>42085</v>
      </c>
      <c r="U885">
        <v>4.1100000000000003</v>
      </c>
      <c r="V885">
        <v>3</v>
      </c>
      <c r="W885">
        <v>20552.55</v>
      </c>
      <c r="X885">
        <v>85938</v>
      </c>
      <c r="Y885">
        <f>cleaneddata[[#This Row],[Unit Price]]-cleaneddata[[#This Row],[Discount]]</f>
        <v>6783.02</v>
      </c>
      <c r="Z885" t="str">
        <f>_xlfn.IFS(cleaneddata[[#This Row],[Region]]="Central","Chris",cleaneddata[[#This Row],[Region]]="East","Erin",cleaneddata[[#This Row],[Region]]="South","Sam",cleaneddata[[#This Row],[Region]]="West","William")</f>
        <v>Sam</v>
      </c>
    </row>
    <row r="886" spans="1:26" x14ac:dyDescent="0.25">
      <c r="A886">
        <v>3258</v>
      </c>
      <c r="B886" t="s">
        <v>1785</v>
      </c>
      <c r="C886" t="s">
        <v>72</v>
      </c>
      <c r="D886">
        <v>0.02</v>
      </c>
      <c r="E886">
        <v>55.94</v>
      </c>
      <c r="F886">
        <v>6.55</v>
      </c>
      <c r="G886" t="s">
        <v>40</v>
      </c>
      <c r="H886" t="s">
        <v>41</v>
      </c>
      <c r="I886" t="s">
        <v>42</v>
      </c>
      <c r="J886" t="s">
        <v>43</v>
      </c>
      <c r="K886" t="s">
        <v>75</v>
      </c>
      <c r="L886" t="s">
        <v>1786</v>
      </c>
      <c r="M886">
        <v>0.68</v>
      </c>
      <c r="N886" t="s">
        <v>34</v>
      </c>
      <c r="O886" t="s">
        <v>61</v>
      </c>
      <c r="P886" t="s">
        <v>68</v>
      </c>
      <c r="Q886" t="s">
        <v>1787</v>
      </c>
      <c r="R886">
        <v>98037</v>
      </c>
      <c r="S886" s="1">
        <v>42084</v>
      </c>
      <c r="T886" s="1">
        <v>42086</v>
      </c>
      <c r="U886">
        <v>401.85</v>
      </c>
      <c r="V886">
        <v>11</v>
      </c>
      <c r="W886">
        <v>646.88</v>
      </c>
      <c r="X886">
        <v>88824</v>
      </c>
      <c r="Y886">
        <f>cleaneddata[[#This Row],[Unit Price]]-cleaneddata[[#This Row],[Discount]]</f>
        <v>55.919999999999995</v>
      </c>
      <c r="Z886" t="str">
        <f>_xlfn.IFS(cleaneddata[[#This Row],[Region]]="Central","Chris",cleaneddata[[#This Row],[Region]]="East","Erin",cleaneddata[[#This Row],[Region]]="South","Sam",cleaneddata[[#This Row],[Region]]="West","William")</f>
        <v>William</v>
      </c>
    </row>
    <row r="887" spans="1:26" x14ac:dyDescent="0.25">
      <c r="A887">
        <v>87</v>
      </c>
      <c r="B887" t="s">
        <v>1788</v>
      </c>
      <c r="C887" t="s">
        <v>39</v>
      </c>
      <c r="D887">
        <v>0.09</v>
      </c>
      <c r="E887">
        <v>4.91</v>
      </c>
      <c r="F887">
        <v>0.5</v>
      </c>
      <c r="G887" t="s">
        <v>40</v>
      </c>
      <c r="H887" t="s">
        <v>96</v>
      </c>
      <c r="I887" t="s">
        <v>50</v>
      </c>
      <c r="J887" t="s">
        <v>154</v>
      </c>
      <c r="K887" t="s">
        <v>75</v>
      </c>
      <c r="L887" t="s">
        <v>975</v>
      </c>
      <c r="M887">
        <v>0.36</v>
      </c>
      <c r="N887" t="s">
        <v>34</v>
      </c>
      <c r="O887" t="s">
        <v>61</v>
      </c>
      <c r="P887" t="s">
        <v>92</v>
      </c>
      <c r="Q887" t="s">
        <v>1789</v>
      </c>
      <c r="R887">
        <v>95687</v>
      </c>
      <c r="S887" s="1">
        <v>42085</v>
      </c>
      <c r="T887" s="1">
        <v>42086</v>
      </c>
      <c r="U887">
        <v>28.855799999999999</v>
      </c>
      <c r="V887">
        <v>9</v>
      </c>
      <c r="W887">
        <v>41.82</v>
      </c>
      <c r="X887">
        <v>90597</v>
      </c>
      <c r="Y887">
        <f>cleaneddata[[#This Row],[Unit Price]]-cleaneddata[[#This Row],[Discount]]</f>
        <v>4.82</v>
      </c>
      <c r="Z887" t="str">
        <f>_xlfn.IFS(cleaneddata[[#This Row],[Region]]="Central","Chris",cleaneddata[[#This Row],[Region]]="East","Erin",cleaneddata[[#This Row],[Region]]="South","Sam",cleaneddata[[#This Row],[Region]]="West","William")</f>
        <v>William</v>
      </c>
    </row>
    <row r="888" spans="1:26" x14ac:dyDescent="0.25">
      <c r="A888">
        <v>87</v>
      </c>
      <c r="B888" t="s">
        <v>1788</v>
      </c>
      <c r="C888" t="s">
        <v>39</v>
      </c>
      <c r="D888">
        <v>0.01</v>
      </c>
      <c r="E888">
        <v>296.18</v>
      </c>
      <c r="F888">
        <v>54.12</v>
      </c>
      <c r="G888" t="s">
        <v>28</v>
      </c>
      <c r="H888" t="s">
        <v>96</v>
      </c>
      <c r="I888" t="s">
        <v>30</v>
      </c>
      <c r="J888" t="s">
        <v>31</v>
      </c>
      <c r="K888" t="s">
        <v>32</v>
      </c>
      <c r="L888" t="s">
        <v>1081</v>
      </c>
      <c r="M888">
        <v>0.76</v>
      </c>
      <c r="N888" t="s">
        <v>34</v>
      </c>
      <c r="O888" t="s">
        <v>61</v>
      </c>
      <c r="P888" t="s">
        <v>92</v>
      </c>
      <c r="Q888" t="s">
        <v>1789</v>
      </c>
      <c r="R888">
        <v>95687</v>
      </c>
      <c r="S888" s="1">
        <v>42085</v>
      </c>
      <c r="T888" s="1">
        <v>42088</v>
      </c>
      <c r="U888">
        <v>173.48</v>
      </c>
      <c r="V888">
        <v>9</v>
      </c>
      <c r="W888">
        <v>2875.72</v>
      </c>
      <c r="X888">
        <v>90597</v>
      </c>
      <c r="Y888">
        <f>cleaneddata[[#This Row],[Unit Price]]-cleaneddata[[#This Row],[Discount]]</f>
        <v>296.17</v>
      </c>
      <c r="Z888" t="str">
        <f>_xlfn.IFS(cleaneddata[[#This Row],[Region]]="Central","Chris",cleaneddata[[#This Row],[Region]]="East","Erin",cleaneddata[[#This Row],[Region]]="South","Sam",cleaneddata[[#This Row],[Region]]="West","William")</f>
        <v>William</v>
      </c>
    </row>
    <row r="889" spans="1:26" x14ac:dyDescent="0.25">
      <c r="A889">
        <v>2014</v>
      </c>
      <c r="B889" t="s">
        <v>1790</v>
      </c>
      <c r="C889" t="s">
        <v>39</v>
      </c>
      <c r="D889">
        <v>7.0000000000000007E-2</v>
      </c>
      <c r="E889">
        <v>39.479999999999997</v>
      </c>
      <c r="F889">
        <v>1.99</v>
      </c>
      <c r="G889" t="s">
        <v>40</v>
      </c>
      <c r="H889" t="s">
        <v>73</v>
      </c>
      <c r="I889" t="s">
        <v>42</v>
      </c>
      <c r="J889" t="s">
        <v>43</v>
      </c>
      <c r="K889" t="s">
        <v>44</v>
      </c>
      <c r="L889" t="s">
        <v>1259</v>
      </c>
      <c r="M889">
        <v>0.54</v>
      </c>
      <c r="N889" t="s">
        <v>34</v>
      </c>
      <c r="O889" t="s">
        <v>54</v>
      </c>
      <c r="P889" t="s">
        <v>215</v>
      </c>
      <c r="Q889" t="s">
        <v>1791</v>
      </c>
      <c r="R889">
        <v>51503</v>
      </c>
      <c r="S889" s="1">
        <v>42085</v>
      </c>
      <c r="T889" s="1">
        <v>42087</v>
      </c>
      <c r="U889">
        <v>88.72</v>
      </c>
      <c r="V889">
        <v>4</v>
      </c>
      <c r="W889">
        <v>151.27000000000001</v>
      </c>
      <c r="X889">
        <v>88367</v>
      </c>
      <c r="Y889">
        <f>cleaneddata[[#This Row],[Unit Price]]-cleaneddata[[#This Row],[Discount]]</f>
        <v>39.409999999999997</v>
      </c>
      <c r="Z889" t="str">
        <f>_xlfn.IFS(cleaneddata[[#This Row],[Region]]="Central","Chris",cleaneddata[[#This Row],[Region]]="East","Erin",cleaneddata[[#This Row],[Region]]="South","Sam",cleaneddata[[#This Row],[Region]]="West","William")</f>
        <v>Chris</v>
      </c>
    </row>
    <row r="890" spans="1:26" x14ac:dyDescent="0.25">
      <c r="A890">
        <v>2014</v>
      </c>
      <c r="B890" t="s">
        <v>1790</v>
      </c>
      <c r="C890" t="s">
        <v>39</v>
      </c>
      <c r="D890">
        <v>0</v>
      </c>
      <c r="E890">
        <v>4.91</v>
      </c>
      <c r="F890">
        <v>0.5</v>
      </c>
      <c r="G890" t="s">
        <v>40</v>
      </c>
      <c r="H890" t="s">
        <v>73</v>
      </c>
      <c r="I890" t="s">
        <v>50</v>
      </c>
      <c r="J890" t="s">
        <v>154</v>
      </c>
      <c r="K890" t="s">
        <v>75</v>
      </c>
      <c r="L890" t="s">
        <v>975</v>
      </c>
      <c r="M890">
        <v>0.36</v>
      </c>
      <c r="N890" t="s">
        <v>34</v>
      </c>
      <c r="O890" t="s">
        <v>54</v>
      </c>
      <c r="P890" t="s">
        <v>215</v>
      </c>
      <c r="Q890" t="s">
        <v>1791</v>
      </c>
      <c r="R890">
        <v>51503</v>
      </c>
      <c r="S890" s="1">
        <v>42085</v>
      </c>
      <c r="T890" s="1">
        <v>42087</v>
      </c>
      <c r="U890">
        <v>7.2519</v>
      </c>
      <c r="V890">
        <v>2</v>
      </c>
      <c r="W890">
        <v>10.51</v>
      </c>
      <c r="X890">
        <v>88367</v>
      </c>
      <c r="Y890">
        <f>cleaneddata[[#This Row],[Unit Price]]-cleaneddata[[#This Row],[Discount]]</f>
        <v>4.91</v>
      </c>
      <c r="Z890" t="str">
        <f>_xlfn.IFS(cleaneddata[[#This Row],[Region]]="Central","Chris",cleaneddata[[#This Row],[Region]]="East","Erin",cleaneddata[[#This Row],[Region]]="South","Sam",cleaneddata[[#This Row],[Region]]="West","William")</f>
        <v>Chris</v>
      </c>
    </row>
    <row r="891" spans="1:26" x14ac:dyDescent="0.25">
      <c r="A891">
        <v>949</v>
      </c>
      <c r="B891" t="s">
        <v>101</v>
      </c>
      <c r="C891" t="s">
        <v>49</v>
      </c>
      <c r="D891">
        <v>0.02</v>
      </c>
      <c r="E891">
        <v>48.04</v>
      </c>
      <c r="F891">
        <v>5.09</v>
      </c>
      <c r="G891" t="s">
        <v>40</v>
      </c>
      <c r="H891" t="s">
        <v>41</v>
      </c>
      <c r="I891" t="s">
        <v>50</v>
      </c>
      <c r="J891" t="s">
        <v>90</v>
      </c>
      <c r="K891" t="s">
        <v>75</v>
      </c>
      <c r="L891" t="s">
        <v>464</v>
      </c>
      <c r="M891">
        <v>0.37</v>
      </c>
      <c r="N891" t="s">
        <v>34</v>
      </c>
      <c r="O891" t="s">
        <v>61</v>
      </c>
      <c r="P891" t="s">
        <v>92</v>
      </c>
      <c r="Q891" t="s">
        <v>102</v>
      </c>
      <c r="R891">
        <v>90049</v>
      </c>
      <c r="S891" s="1">
        <v>42085</v>
      </c>
      <c r="T891" s="1">
        <v>42089</v>
      </c>
      <c r="U891">
        <v>373.67</v>
      </c>
      <c r="V891">
        <v>18</v>
      </c>
      <c r="W891">
        <v>881.32</v>
      </c>
      <c r="X891">
        <v>8257</v>
      </c>
      <c r="Y891">
        <f>cleaneddata[[#This Row],[Unit Price]]-cleaneddata[[#This Row],[Discount]]</f>
        <v>48.019999999999996</v>
      </c>
      <c r="Z891" t="str">
        <f>_xlfn.IFS(cleaneddata[[#This Row],[Region]]="Central","Chris",cleaneddata[[#This Row],[Region]]="East","Erin",cleaneddata[[#This Row],[Region]]="South","Sam",cleaneddata[[#This Row],[Region]]="West","William")</f>
        <v>William</v>
      </c>
    </row>
    <row r="892" spans="1:26" x14ac:dyDescent="0.25">
      <c r="A892">
        <v>950</v>
      </c>
      <c r="B892" t="s">
        <v>84</v>
      </c>
      <c r="C892" t="s">
        <v>49</v>
      </c>
      <c r="D892">
        <v>0.05</v>
      </c>
      <c r="E892">
        <v>1500.97</v>
      </c>
      <c r="F892">
        <v>29.7</v>
      </c>
      <c r="G892" t="s">
        <v>28</v>
      </c>
      <c r="H892" t="s">
        <v>41</v>
      </c>
      <c r="I892" t="s">
        <v>42</v>
      </c>
      <c r="J892" t="s">
        <v>58</v>
      </c>
      <c r="K892" t="s">
        <v>59</v>
      </c>
      <c r="L892" t="s">
        <v>1792</v>
      </c>
      <c r="M892">
        <v>0.56999999999999995</v>
      </c>
      <c r="N892" t="s">
        <v>34</v>
      </c>
      <c r="O892" t="s">
        <v>54</v>
      </c>
      <c r="P892" t="s">
        <v>86</v>
      </c>
      <c r="Q892" t="s">
        <v>87</v>
      </c>
      <c r="R892">
        <v>55372</v>
      </c>
      <c r="S892" s="1">
        <v>42085</v>
      </c>
      <c r="T892" s="1">
        <v>42085</v>
      </c>
      <c r="U892">
        <v>-2561.3235</v>
      </c>
      <c r="V892">
        <v>1</v>
      </c>
      <c r="W892">
        <v>1497.22</v>
      </c>
      <c r="X892">
        <v>89084</v>
      </c>
      <c r="Y892">
        <f>cleaneddata[[#This Row],[Unit Price]]-cleaneddata[[#This Row],[Discount]]</f>
        <v>1500.92</v>
      </c>
      <c r="Z892" t="str">
        <f>_xlfn.IFS(cleaneddata[[#This Row],[Region]]="Central","Chris",cleaneddata[[#This Row],[Region]]="East","Erin",cleaneddata[[#This Row],[Region]]="South","Sam",cleaneddata[[#This Row],[Region]]="West","William")</f>
        <v>Chris</v>
      </c>
    </row>
    <row r="893" spans="1:26" x14ac:dyDescent="0.25">
      <c r="A893">
        <v>950</v>
      </c>
      <c r="B893" t="s">
        <v>84</v>
      </c>
      <c r="C893" t="s">
        <v>49</v>
      </c>
      <c r="D893">
        <v>0.02</v>
      </c>
      <c r="E893">
        <v>48.04</v>
      </c>
      <c r="F893">
        <v>5.09</v>
      </c>
      <c r="G893" t="s">
        <v>40</v>
      </c>
      <c r="H893" t="s">
        <v>41</v>
      </c>
      <c r="I893" t="s">
        <v>50</v>
      </c>
      <c r="J893" t="s">
        <v>90</v>
      </c>
      <c r="K893" t="s">
        <v>75</v>
      </c>
      <c r="L893" t="s">
        <v>464</v>
      </c>
      <c r="M893">
        <v>0.37</v>
      </c>
      <c r="N893" t="s">
        <v>34</v>
      </c>
      <c r="O893" t="s">
        <v>54</v>
      </c>
      <c r="P893" t="s">
        <v>86</v>
      </c>
      <c r="Q893" t="s">
        <v>87</v>
      </c>
      <c r="R893">
        <v>55372</v>
      </c>
      <c r="S893" s="1">
        <v>42085</v>
      </c>
      <c r="T893" s="1">
        <v>42089</v>
      </c>
      <c r="U893">
        <v>168.91890000000001</v>
      </c>
      <c r="V893">
        <v>5</v>
      </c>
      <c r="W893">
        <v>244.81</v>
      </c>
      <c r="X893">
        <v>89084</v>
      </c>
      <c r="Y893">
        <f>cleaneddata[[#This Row],[Unit Price]]-cleaneddata[[#This Row],[Discount]]</f>
        <v>48.019999999999996</v>
      </c>
      <c r="Z893" t="str">
        <f>_xlfn.IFS(cleaneddata[[#This Row],[Region]]="Central","Chris",cleaneddata[[#This Row],[Region]]="East","Erin",cleaneddata[[#This Row],[Region]]="South","Sam",cleaneddata[[#This Row],[Region]]="West","William")</f>
        <v>Chris</v>
      </c>
    </row>
    <row r="894" spans="1:26" x14ac:dyDescent="0.25">
      <c r="A894">
        <v>950</v>
      </c>
      <c r="B894" t="s">
        <v>84</v>
      </c>
      <c r="C894" t="s">
        <v>49</v>
      </c>
      <c r="D894">
        <v>0.03</v>
      </c>
      <c r="E894">
        <v>4.28</v>
      </c>
      <c r="F894">
        <v>1.6</v>
      </c>
      <c r="G894" t="s">
        <v>40</v>
      </c>
      <c r="H894" t="s">
        <v>41</v>
      </c>
      <c r="I894" t="s">
        <v>50</v>
      </c>
      <c r="J894" t="s">
        <v>51</v>
      </c>
      <c r="K894" t="s">
        <v>52</v>
      </c>
      <c r="L894" t="s">
        <v>1793</v>
      </c>
      <c r="M894">
        <v>0.57999999999999996</v>
      </c>
      <c r="N894" t="s">
        <v>34</v>
      </c>
      <c r="O894" t="s">
        <v>54</v>
      </c>
      <c r="P894" t="s">
        <v>86</v>
      </c>
      <c r="Q894" t="s">
        <v>87</v>
      </c>
      <c r="R894">
        <v>55372</v>
      </c>
      <c r="S894" s="1">
        <v>42085</v>
      </c>
      <c r="T894" s="1">
        <v>42092</v>
      </c>
      <c r="U894">
        <v>-6.2</v>
      </c>
      <c r="V894">
        <v>1</v>
      </c>
      <c r="W894">
        <v>4.55</v>
      </c>
      <c r="X894">
        <v>89084</v>
      </c>
      <c r="Y894">
        <f>cleaneddata[[#This Row],[Unit Price]]-cleaneddata[[#This Row],[Discount]]</f>
        <v>4.25</v>
      </c>
      <c r="Z894" t="str">
        <f>_xlfn.IFS(cleaneddata[[#This Row],[Region]]="Central","Chris",cleaneddata[[#This Row],[Region]]="East","Erin",cleaneddata[[#This Row],[Region]]="South","Sam",cleaneddata[[#This Row],[Region]]="West","William")</f>
        <v>Chris</v>
      </c>
    </row>
    <row r="895" spans="1:26" x14ac:dyDescent="0.25">
      <c r="A895">
        <v>1938</v>
      </c>
      <c r="B895" t="s">
        <v>1794</v>
      </c>
      <c r="C895" t="s">
        <v>118</v>
      </c>
      <c r="D895">
        <v>0.1</v>
      </c>
      <c r="E895">
        <v>152.47999999999999</v>
      </c>
      <c r="F895">
        <v>4</v>
      </c>
      <c r="G895" t="s">
        <v>89</v>
      </c>
      <c r="H895" t="s">
        <v>96</v>
      </c>
      <c r="I895" t="s">
        <v>42</v>
      </c>
      <c r="J895" t="s">
        <v>43</v>
      </c>
      <c r="K895" t="s">
        <v>75</v>
      </c>
      <c r="L895" t="s">
        <v>1795</v>
      </c>
      <c r="M895">
        <v>0.79</v>
      </c>
      <c r="N895" t="s">
        <v>34</v>
      </c>
      <c r="O895" t="s">
        <v>54</v>
      </c>
      <c r="P895" t="s">
        <v>539</v>
      </c>
      <c r="Q895" t="s">
        <v>1796</v>
      </c>
      <c r="R895">
        <v>66801</v>
      </c>
      <c r="S895" s="1">
        <v>42085</v>
      </c>
      <c r="T895" s="1">
        <v>42086</v>
      </c>
      <c r="U895">
        <v>-521.09</v>
      </c>
      <c r="V895">
        <v>4</v>
      </c>
      <c r="W895">
        <v>558.16999999999996</v>
      </c>
      <c r="X895">
        <v>88870</v>
      </c>
      <c r="Y895">
        <f>cleaneddata[[#This Row],[Unit Price]]-cleaneddata[[#This Row],[Discount]]</f>
        <v>152.38</v>
      </c>
      <c r="Z895" t="str">
        <f>_xlfn.IFS(cleaneddata[[#This Row],[Region]]="Central","Chris",cleaneddata[[#This Row],[Region]]="East","Erin",cleaneddata[[#This Row],[Region]]="South","Sam",cleaneddata[[#This Row],[Region]]="West","William")</f>
        <v>Chris</v>
      </c>
    </row>
    <row r="896" spans="1:26" x14ac:dyDescent="0.25">
      <c r="A896">
        <v>1940</v>
      </c>
      <c r="B896" t="s">
        <v>1797</v>
      </c>
      <c r="C896" t="s">
        <v>118</v>
      </c>
      <c r="D896">
        <v>0.08</v>
      </c>
      <c r="E896">
        <v>6.84</v>
      </c>
      <c r="F896">
        <v>8.3699999999999992</v>
      </c>
      <c r="G896" t="s">
        <v>40</v>
      </c>
      <c r="H896" t="s">
        <v>96</v>
      </c>
      <c r="I896" t="s">
        <v>50</v>
      </c>
      <c r="J896" t="s">
        <v>570</v>
      </c>
      <c r="K896" t="s">
        <v>44</v>
      </c>
      <c r="L896" t="s">
        <v>738</v>
      </c>
      <c r="M896">
        <v>0.57999999999999996</v>
      </c>
      <c r="N896" t="s">
        <v>34</v>
      </c>
      <c r="O896" t="s">
        <v>61</v>
      </c>
      <c r="P896" t="s">
        <v>148</v>
      </c>
      <c r="Q896" t="s">
        <v>149</v>
      </c>
      <c r="R896">
        <v>84020</v>
      </c>
      <c r="S896" s="1">
        <v>42085</v>
      </c>
      <c r="T896" s="1">
        <v>42087</v>
      </c>
      <c r="U896">
        <v>-29.49</v>
      </c>
      <c r="V896">
        <v>1</v>
      </c>
      <c r="W896">
        <v>8.39</v>
      </c>
      <c r="X896">
        <v>88870</v>
      </c>
      <c r="Y896">
        <f>cleaneddata[[#This Row],[Unit Price]]-cleaneddata[[#This Row],[Discount]]</f>
        <v>6.76</v>
      </c>
      <c r="Z896" t="str">
        <f>_xlfn.IFS(cleaneddata[[#This Row],[Region]]="Central","Chris",cleaneddata[[#This Row],[Region]]="East","Erin",cleaneddata[[#This Row],[Region]]="South","Sam",cleaneddata[[#This Row],[Region]]="West","William")</f>
        <v>William</v>
      </c>
    </row>
    <row r="897" spans="1:26" x14ac:dyDescent="0.25">
      <c r="A897">
        <v>959</v>
      </c>
      <c r="B897" t="s">
        <v>1798</v>
      </c>
      <c r="C897" t="s">
        <v>72</v>
      </c>
      <c r="D897">
        <v>0.01</v>
      </c>
      <c r="E897">
        <v>145.44999999999999</v>
      </c>
      <c r="F897">
        <v>17.850000000000001</v>
      </c>
      <c r="G897" t="s">
        <v>28</v>
      </c>
      <c r="H897" t="s">
        <v>96</v>
      </c>
      <c r="I897" t="s">
        <v>42</v>
      </c>
      <c r="J897" t="s">
        <v>58</v>
      </c>
      <c r="K897" t="s">
        <v>59</v>
      </c>
      <c r="L897" t="s">
        <v>212</v>
      </c>
      <c r="M897">
        <v>0.56000000000000005</v>
      </c>
      <c r="N897" t="s">
        <v>34</v>
      </c>
      <c r="O897" t="s">
        <v>54</v>
      </c>
      <c r="P897" t="s">
        <v>189</v>
      </c>
      <c r="Q897" t="s">
        <v>199</v>
      </c>
      <c r="R897">
        <v>76028</v>
      </c>
      <c r="S897" s="1">
        <v>42085</v>
      </c>
      <c r="T897" s="1">
        <v>42086</v>
      </c>
      <c r="U897">
        <v>837.6807</v>
      </c>
      <c r="V897">
        <v>8</v>
      </c>
      <c r="W897">
        <v>1214.03</v>
      </c>
      <c r="X897">
        <v>91581</v>
      </c>
      <c r="Y897">
        <f>cleaneddata[[#This Row],[Unit Price]]-cleaneddata[[#This Row],[Discount]]</f>
        <v>145.44</v>
      </c>
      <c r="Z897" t="str">
        <f>_xlfn.IFS(cleaneddata[[#This Row],[Region]]="Central","Chris",cleaneddata[[#This Row],[Region]]="East","Erin",cleaneddata[[#This Row],[Region]]="South","Sam",cleaneddata[[#This Row],[Region]]="West","William")</f>
        <v>Chris</v>
      </c>
    </row>
    <row r="898" spans="1:26" x14ac:dyDescent="0.25">
      <c r="A898">
        <v>1553</v>
      </c>
      <c r="B898" t="s">
        <v>1799</v>
      </c>
      <c r="C898" t="s">
        <v>72</v>
      </c>
      <c r="D898">
        <v>0.03</v>
      </c>
      <c r="E898">
        <v>12.28</v>
      </c>
      <c r="F898">
        <v>6.35</v>
      </c>
      <c r="G898" t="s">
        <v>40</v>
      </c>
      <c r="H898" t="s">
        <v>29</v>
      </c>
      <c r="I898" t="s">
        <v>50</v>
      </c>
      <c r="J898" t="s">
        <v>90</v>
      </c>
      <c r="K898" t="s">
        <v>75</v>
      </c>
      <c r="L898" t="s">
        <v>1735</v>
      </c>
      <c r="M898">
        <v>0.38</v>
      </c>
      <c r="N898" t="s">
        <v>34</v>
      </c>
      <c r="O898" t="s">
        <v>35</v>
      </c>
      <c r="P898" t="s">
        <v>36</v>
      </c>
      <c r="Q898" t="s">
        <v>1029</v>
      </c>
      <c r="R898">
        <v>38701</v>
      </c>
      <c r="S898" s="1">
        <v>42085</v>
      </c>
      <c r="T898" s="1">
        <v>42087</v>
      </c>
      <c r="U898">
        <v>68.676000000000002</v>
      </c>
      <c r="V898">
        <v>7</v>
      </c>
      <c r="W898">
        <v>87.53</v>
      </c>
      <c r="X898">
        <v>87484</v>
      </c>
      <c r="Y898">
        <f>cleaneddata[[#This Row],[Unit Price]]-cleaneddata[[#This Row],[Discount]]</f>
        <v>12.25</v>
      </c>
      <c r="Z898" t="str">
        <f>_xlfn.IFS(cleaneddata[[#This Row],[Region]]="Central","Chris",cleaneddata[[#This Row],[Region]]="East","Erin",cleaneddata[[#This Row],[Region]]="South","Sam",cleaneddata[[#This Row],[Region]]="West","William")</f>
        <v>Sam</v>
      </c>
    </row>
    <row r="899" spans="1:26" x14ac:dyDescent="0.25">
      <c r="A899">
        <v>2561</v>
      </c>
      <c r="B899" t="s">
        <v>1800</v>
      </c>
      <c r="C899" t="s">
        <v>72</v>
      </c>
      <c r="D899">
        <v>0.03</v>
      </c>
      <c r="E899">
        <v>160.97999999999999</v>
      </c>
      <c r="F899">
        <v>30</v>
      </c>
      <c r="G899" t="s">
        <v>28</v>
      </c>
      <c r="H899" t="s">
        <v>41</v>
      </c>
      <c r="I899" t="s">
        <v>30</v>
      </c>
      <c r="J899" t="s">
        <v>111</v>
      </c>
      <c r="K899" t="s">
        <v>59</v>
      </c>
      <c r="L899" t="s">
        <v>894</v>
      </c>
      <c r="M899">
        <v>0.62</v>
      </c>
      <c r="N899" t="s">
        <v>34</v>
      </c>
      <c r="O899" t="s">
        <v>113</v>
      </c>
      <c r="P899" t="s">
        <v>114</v>
      </c>
      <c r="Q899" t="s">
        <v>1801</v>
      </c>
      <c r="R899">
        <v>10562</v>
      </c>
      <c r="S899" s="1">
        <v>42085</v>
      </c>
      <c r="T899" s="1">
        <v>42088</v>
      </c>
      <c r="U899">
        <v>1261.4718</v>
      </c>
      <c r="V899">
        <v>11</v>
      </c>
      <c r="W899">
        <v>1828.22</v>
      </c>
      <c r="X899">
        <v>86465</v>
      </c>
      <c r="Y899">
        <f>cleaneddata[[#This Row],[Unit Price]]-cleaneddata[[#This Row],[Discount]]</f>
        <v>160.94999999999999</v>
      </c>
      <c r="Z899" t="str">
        <f>_xlfn.IFS(cleaneddata[[#This Row],[Region]]="Central","Chris",cleaneddata[[#This Row],[Region]]="East","Erin",cleaneddata[[#This Row],[Region]]="South","Sam",cleaneddata[[#This Row],[Region]]="West","William")</f>
        <v>Erin</v>
      </c>
    </row>
    <row r="900" spans="1:26" x14ac:dyDescent="0.25">
      <c r="A900">
        <v>1976</v>
      </c>
      <c r="B900" t="s">
        <v>379</v>
      </c>
      <c r="C900" t="s">
        <v>27</v>
      </c>
      <c r="D900">
        <v>0.06</v>
      </c>
      <c r="E900">
        <v>40.99</v>
      </c>
      <c r="F900">
        <v>17.48</v>
      </c>
      <c r="G900" t="s">
        <v>40</v>
      </c>
      <c r="H900" t="s">
        <v>41</v>
      </c>
      <c r="I900" t="s">
        <v>50</v>
      </c>
      <c r="J900" t="s">
        <v>90</v>
      </c>
      <c r="K900" t="s">
        <v>75</v>
      </c>
      <c r="L900" t="s">
        <v>1400</v>
      </c>
      <c r="M900">
        <v>0.36</v>
      </c>
      <c r="N900" t="s">
        <v>34</v>
      </c>
      <c r="O900" t="s">
        <v>54</v>
      </c>
      <c r="P900" t="s">
        <v>291</v>
      </c>
      <c r="Q900" t="s">
        <v>381</v>
      </c>
      <c r="R900">
        <v>48823</v>
      </c>
      <c r="S900" s="1">
        <v>42086</v>
      </c>
      <c r="T900" s="1">
        <v>42088</v>
      </c>
      <c r="U900">
        <v>214.23</v>
      </c>
      <c r="V900">
        <v>14</v>
      </c>
      <c r="W900">
        <v>585.08000000000004</v>
      </c>
      <c r="X900">
        <v>89041</v>
      </c>
      <c r="Y900">
        <f>cleaneddata[[#This Row],[Unit Price]]-cleaneddata[[#This Row],[Discount]]</f>
        <v>40.93</v>
      </c>
      <c r="Z900" t="str">
        <f>_xlfn.IFS(cleaneddata[[#This Row],[Region]]="Central","Chris",cleaneddata[[#This Row],[Region]]="East","Erin",cleaneddata[[#This Row],[Region]]="South","Sam",cleaneddata[[#This Row],[Region]]="West","William")</f>
        <v>Chris</v>
      </c>
    </row>
    <row r="901" spans="1:26" x14ac:dyDescent="0.25">
      <c r="A901">
        <v>2618</v>
      </c>
      <c r="B901" t="s">
        <v>609</v>
      </c>
      <c r="C901" t="s">
        <v>27</v>
      </c>
      <c r="D901">
        <v>0.1</v>
      </c>
      <c r="E901">
        <v>20.27</v>
      </c>
      <c r="F901">
        <v>3.99</v>
      </c>
      <c r="G901" t="s">
        <v>40</v>
      </c>
      <c r="H901" t="s">
        <v>96</v>
      </c>
      <c r="I901" t="s">
        <v>50</v>
      </c>
      <c r="J901" t="s">
        <v>97</v>
      </c>
      <c r="K901" t="s">
        <v>75</v>
      </c>
      <c r="L901" t="s">
        <v>1802</v>
      </c>
      <c r="M901">
        <v>0.56999999999999995</v>
      </c>
      <c r="N901" t="s">
        <v>34</v>
      </c>
      <c r="O901" t="s">
        <v>113</v>
      </c>
      <c r="P901" t="s">
        <v>114</v>
      </c>
      <c r="Q901" t="s">
        <v>115</v>
      </c>
      <c r="R901">
        <v>10004</v>
      </c>
      <c r="S901" s="1">
        <v>42086</v>
      </c>
      <c r="T901" s="1">
        <v>42087</v>
      </c>
      <c r="U901">
        <v>84.05</v>
      </c>
      <c r="V901">
        <v>53</v>
      </c>
      <c r="W901">
        <v>1051.52</v>
      </c>
      <c r="X901">
        <v>53153</v>
      </c>
      <c r="Y901">
        <f>cleaneddata[[#This Row],[Unit Price]]-cleaneddata[[#This Row],[Discount]]</f>
        <v>20.169999999999998</v>
      </c>
      <c r="Z901" t="str">
        <f>_xlfn.IFS(cleaneddata[[#This Row],[Region]]="Central","Chris",cleaneddata[[#This Row],[Region]]="East","Erin",cleaneddata[[#This Row],[Region]]="South","Sam",cleaneddata[[#This Row],[Region]]="West","William")</f>
        <v>Erin</v>
      </c>
    </row>
    <row r="902" spans="1:26" x14ac:dyDescent="0.25">
      <c r="A902">
        <v>2620</v>
      </c>
      <c r="B902" t="s">
        <v>1803</v>
      </c>
      <c r="C902" t="s">
        <v>27</v>
      </c>
      <c r="D902">
        <v>0.1</v>
      </c>
      <c r="E902">
        <v>20.27</v>
      </c>
      <c r="F902">
        <v>3.99</v>
      </c>
      <c r="G902" t="s">
        <v>40</v>
      </c>
      <c r="H902" t="s">
        <v>96</v>
      </c>
      <c r="I902" t="s">
        <v>50</v>
      </c>
      <c r="J902" t="s">
        <v>97</v>
      </c>
      <c r="K902" t="s">
        <v>75</v>
      </c>
      <c r="L902" t="s">
        <v>1802</v>
      </c>
      <c r="M902">
        <v>0.56999999999999995</v>
      </c>
      <c r="N902" t="s">
        <v>34</v>
      </c>
      <c r="O902" t="s">
        <v>35</v>
      </c>
      <c r="P902" t="s">
        <v>402</v>
      </c>
      <c r="Q902" t="s">
        <v>1804</v>
      </c>
      <c r="R902">
        <v>38134</v>
      </c>
      <c r="S902" s="1">
        <v>42086</v>
      </c>
      <c r="T902" s="1">
        <v>42087</v>
      </c>
      <c r="U902">
        <v>381.61799999999999</v>
      </c>
      <c r="V902">
        <v>13</v>
      </c>
      <c r="W902">
        <v>257.92</v>
      </c>
      <c r="X902">
        <v>88017</v>
      </c>
      <c r="Y902">
        <f>cleaneddata[[#This Row],[Unit Price]]-cleaneddata[[#This Row],[Discount]]</f>
        <v>20.169999999999998</v>
      </c>
      <c r="Z902" t="str">
        <f>_xlfn.IFS(cleaneddata[[#This Row],[Region]]="Central","Chris",cleaneddata[[#This Row],[Region]]="East","Erin",cleaneddata[[#This Row],[Region]]="South","Sam",cleaneddata[[#This Row],[Region]]="West","William")</f>
        <v>Sam</v>
      </c>
    </row>
    <row r="903" spans="1:26" x14ac:dyDescent="0.25">
      <c r="A903">
        <v>2618</v>
      </c>
      <c r="B903" t="s">
        <v>609</v>
      </c>
      <c r="C903" t="s">
        <v>39</v>
      </c>
      <c r="D903">
        <v>0.05</v>
      </c>
      <c r="E903">
        <v>4.84</v>
      </c>
      <c r="F903">
        <v>0.71</v>
      </c>
      <c r="G903" t="s">
        <v>89</v>
      </c>
      <c r="H903" t="s">
        <v>96</v>
      </c>
      <c r="I903" t="s">
        <v>50</v>
      </c>
      <c r="J903" t="s">
        <v>51</v>
      </c>
      <c r="K903" t="s">
        <v>52</v>
      </c>
      <c r="L903" t="s">
        <v>53</v>
      </c>
      <c r="M903">
        <v>0.52</v>
      </c>
      <c r="N903" t="s">
        <v>34</v>
      </c>
      <c r="O903" t="s">
        <v>113</v>
      </c>
      <c r="P903" t="s">
        <v>114</v>
      </c>
      <c r="Q903" t="s">
        <v>115</v>
      </c>
      <c r="R903">
        <v>10004</v>
      </c>
      <c r="S903" s="1">
        <v>42086</v>
      </c>
      <c r="T903" s="1">
        <v>42086</v>
      </c>
      <c r="U903">
        <v>29.17</v>
      </c>
      <c r="V903">
        <v>20</v>
      </c>
      <c r="W903">
        <v>103.39</v>
      </c>
      <c r="X903">
        <v>34017</v>
      </c>
      <c r="Y903">
        <f>cleaneddata[[#This Row],[Unit Price]]-cleaneddata[[#This Row],[Discount]]</f>
        <v>4.79</v>
      </c>
      <c r="Z903" t="str">
        <f>_xlfn.IFS(cleaneddata[[#This Row],[Region]]="Central","Chris",cleaneddata[[#This Row],[Region]]="East","Erin",cleaneddata[[#This Row],[Region]]="South","Sam",cleaneddata[[#This Row],[Region]]="West","William")</f>
        <v>Erin</v>
      </c>
    </row>
    <row r="904" spans="1:26" x14ac:dyDescent="0.25">
      <c r="A904">
        <v>2618</v>
      </c>
      <c r="B904" t="s">
        <v>609</v>
      </c>
      <c r="C904" t="s">
        <v>39</v>
      </c>
      <c r="D904">
        <v>0.01</v>
      </c>
      <c r="E904">
        <v>14.98</v>
      </c>
      <c r="F904">
        <v>7.69</v>
      </c>
      <c r="G904" t="s">
        <v>40</v>
      </c>
      <c r="H904" t="s">
        <v>96</v>
      </c>
      <c r="I904" t="s">
        <v>50</v>
      </c>
      <c r="J904" t="s">
        <v>80</v>
      </c>
      <c r="K904" t="s">
        <v>75</v>
      </c>
      <c r="L904" t="s">
        <v>690</v>
      </c>
      <c r="M904">
        <v>0.56999999999999995</v>
      </c>
      <c r="N904" t="s">
        <v>34</v>
      </c>
      <c r="O904" t="s">
        <v>113</v>
      </c>
      <c r="P904" t="s">
        <v>114</v>
      </c>
      <c r="Q904" t="s">
        <v>115</v>
      </c>
      <c r="R904">
        <v>10004</v>
      </c>
      <c r="S904" s="1">
        <v>42086</v>
      </c>
      <c r="T904" s="1">
        <v>42088</v>
      </c>
      <c r="U904">
        <v>-48.97</v>
      </c>
      <c r="V904">
        <v>28</v>
      </c>
      <c r="W904">
        <v>435.39</v>
      </c>
      <c r="X904">
        <v>34017</v>
      </c>
      <c r="Y904">
        <f>cleaneddata[[#This Row],[Unit Price]]-cleaneddata[[#This Row],[Discount]]</f>
        <v>14.97</v>
      </c>
      <c r="Z904" t="str">
        <f>_xlfn.IFS(cleaneddata[[#This Row],[Region]]="Central","Chris",cleaneddata[[#This Row],[Region]]="East","Erin",cleaneddata[[#This Row],[Region]]="South","Sam",cleaneddata[[#This Row],[Region]]="West","William")</f>
        <v>Erin</v>
      </c>
    </row>
    <row r="905" spans="1:26" x14ac:dyDescent="0.25">
      <c r="A905">
        <v>2619</v>
      </c>
      <c r="B905" t="s">
        <v>1072</v>
      </c>
      <c r="C905" t="s">
        <v>39</v>
      </c>
      <c r="D905">
        <v>0.05</v>
      </c>
      <c r="E905">
        <v>4.84</v>
      </c>
      <c r="F905">
        <v>0.71</v>
      </c>
      <c r="G905" t="s">
        <v>89</v>
      </c>
      <c r="H905" t="s">
        <v>96</v>
      </c>
      <c r="I905" t="s">
        <v>50</v>
      </c>
      <c r="J905" t="s">
        <v>51</v>
      </c>
      <c r="K905" t="s">
        <v>52</v>
      </c>
      <c r="L905" t="s">
        <v>53</v>
      </c>
      <c r="M905">
        <v>0.52</v>
      </c>
      <c r="N905" t="s">
        <v>34</v>
      </c>
      <c r="O905" t="s">
        <v>54</v>
      </c>
      <c r="P905" t="s">
        <v>1073</v>
      </c>
      <c r="Q905" t="s">
        <v>1074</v>
      </c>
      <c r="R905">
        <v>57103</v>
      </c>
      <c r="S905" s="1">
        <v>42086</v>
      </c>
      <c r="T905" s="1">
        <v>42086</v>
      </c>
      <c r="U905">
        <v>17.836500000000001</v>
      </c>
      <c r="V905">
        <v>5</v>
      </c>
      <c r="W905">
        <v>25.85</v>
      </c>
      <c r="X905">
        <v>88014</v>
      </c>
      <c r="Y905">
        <f>cleaneddata[[#This Row],[Unit Price]]-cleaneddata[[#This Row],[Discount]]</f>
        <v>4.79</v>
      </c>
      <c r="Z905" t="str">
        <f>_xlfn.IFS(cleaneddata[[#This Row],[Region]]="Central","Chris",cleaneddata[[#This Row],[Region]]="East","Erin",cleaneddata[[#This Row],[Region]]="South","Sam",cleaneddata[[#This Row],[Region]]="West","William")</f>
        <v>Chris</v>
      </c>
    </row>
    <row r="906" spans="1:26" x14ac:dyDescent="0.25">
      <c r="A906">
        <v>2958</v>
      </c>
      <c r="B906" t="s">
        <v>1805</v>
      </c>
      <c r="C906" t="s">
        <v>49</v>
      </c>
      <c r="D906">
        <v>0.06</v>
      </c>
      <c r="E906">
        <v>20.99</v>
      </c>
      <c r="F906">
        <v>0.99</v>
      </c>
      <c r="G906" t="s">
        <v>40</v>
      </c>
      <c r="H906" t="s">
        <v>96</v>
      </c>
      <c r="I906" t="s">
        <v>42</v>
      </c>
      <c r="J906" t="s">
        <v>137</v>
      </c>
      <c r="K906" t="s">
        <v>52</v>
      </c>
      <c r="L906" t="s">
        <v>1806</v>
      </c>
      <c r="M906">
        <v>0.37</v>
      </c>
      <c r="N906" t="s">
        <v>34</v>
      </c>
      <c r="O906" t="s">
        <v>54</v>
      </c>
      <c r="P906" t="s">
        <v>359</v>
      </c>
      <c r="Q906" t="s">
        <v>1807</v>
      </c>
      <c r="R906">
        <v>54956</v>
      </c>
      <c r="S906" s="1">
        <v>42086</v>
      </c>
      <c r="T906" s="1">
        <v>42091</v>
      </c>
      <c r="U906">
        <v>224.9607</v>
      </c>
      <c r="V906">
        <v>18</v>
      </c>
      <c r="W906">
        <v>326.02999999999997</v>
      </c>
      <c r="X906">
        <v>90265</v>
      </c>
      <c r="Y906">
        <f>cleaneddata[[#This Row],[Unit Price]]-cleaneddata[[#This Row],[Discount]]</f>
        <v>20.93</v>
      </c>
      <c r="Z906" t="str">
        <f>_xlfn.IFS(cleaneddata[[#This Row],[Region]]="Central","Chris",cleaneddata[[#This Row],[Region]]="East","Erin",cleaneddata[[#This Row],[Region]]="South","Sam",cleaneddata[[#This Row],[Region]]="West","William")</f>
        <v>Chris</v>
      </c>
    </row>
    <row r="907" spans="1:26" x14ac:dyDescent="0.25">
      <c r="A907">
        <v>1368</v>
      </c>
      <c r="B907" t="s">
        <v>1808</v>
      </c>
      <c r="C907" t="s">
        <v>118</v>
      </c>
      <c r="D907">
        <v>0.09</v>
      </c>
      <c r="E907">
        <v>4.55</v>
      </c>
      <c r="F907">
        <v>1.49</v>
      </c>
      <c r="G907" t="s">
        <v>40</v>
      </c>
      <c r="H907" t="s">
        <v>41</v>
      </c>
      <c r="I907" t="s">
        <v>50</v>
      </c>
      <c r="J907" t="s">
        <v>74</v>
      </c>
      <c r="K907" t="s">
        <v>75</v>
      </c>
      <c r="L907" t="s">
        <v>1505</v>
      </c>
      <c r="M907">
        <v>0.35</v>
      </c>
      <c r="N907" t="s">
        <v>34</v>
      </c>
      <c r="O907" t="s">
        <v>54</v>
      </c>
      <c r="P907" t="s">
        <v>189</v>
      </c>
      <c r="Q907" t="s">
        <v>1809</v>
      </c>
      <c r="R907">
        <v>75901</v>
      </c>
      <c r="S907" s="1">
        <v>42086</v>
      </c>
      <c r="T907" s="1">
        <v>42088</v>
      </c>
      <c r="U907">
        <v>16.898</v>
      </c>
      <c r="V907">
        <v>6</v>
      </c>
      <c r="W907">
        <v>25.45</v>
      </c>
      <c r="X907">
        <v>90514</v>
      </c>
      <c r="Y907">
        <f>cleaneddata[[#This Row],[Unit Price]]-cleaneddata[[#This Row],[Discount]]</f>
        <v>4.46</v>
      </c>
      <c r="Z907" t="str">
        <f>_xlfn.IFS(cleaneddata[[#This Row],[Region]]="Central","Chris",cleaneddata[[#This Row],[Region]]="East","Erin",cleaneddata[[#This Row],[Region]]="South","Sam",cleaneddata[[#This Row],[Region]]="West","William")</f>
        <v>Chris</v>
      </c>
    </row>
    <row r="908" spans="1:26" x14ac:dyDescent="0.25">
      <c r="A908">
        <v>1369</v>
      </c>
      <c r="B908" t="s">
        <v>1810</v>
      </c>
      <c r="C908" t="s">
        <v>118</v>
      </c>
      <c r="D908">
        <v>7.0000000000000007E-2</v>
      </c>
      <c r="E908">
        <v>9.7799999999999994</v>
      </c>
      <c r="F908">
        <v>5.76</v>
      </c>
      <c r="G908" t="s">
        <v>89</v>
      </c>
      <c r="H908" t="s">
        <v>41</v>
      </c>
      <c r="I908" t="s">
        <v>50</v>
      </c>
      <c r="J908" t="s">
        <v>347</v>
      </c>
      <c r="K908" t="s">
        <v>75</v>
      </c>
      <c r="L908" t="s">
        <v>1513</v>
      </c>
      <c r="M908">
        <v>0.35</v>
      </c>
      <c r="N908" t="s">
        <v>34</v>
      </c>
      <c r="O908" t="s">
        <v>54</v>
      </c>
      <c r="P908" t="s">
        <v>189</v>
      </c>
      <c r="Q908" t="s">
        <v>1456</v>
      </c>
      <c r="R908">
        <v>76063</v>
      </c>
      <c r="S908" s="1">
        <v>42086</v>
      </c>
      <c r="T908" s="1">
        <v>42088</v>
      </c>
      <c r="U908">
        <v>20.14</v>
      </c>
      <c r="V908">
        <v>11</v>
      </c>
      <c r="W908">
        <v>110.72</v>
      </c>
      <c r="X908">
        <v>90514</v>
      </c>
      <c r="Y908">
        <f>cleaneddata[[#This Row],[Unit Price]]-cleaneddata[[#This Row],[Discount]]</f>
        <v>9.7099999999999991</v>
      </c>
      <c r="Z908" t="str">
        <f>_xlfn.IFS(cleaneddata[[#This Row],[Region]]="Central","Chris",cleaneddata[[#This Row],[Region]]="East","Erin",cleaneddata[[#This Row],[Region]]="South","Sam",cleaneddata[[#This Row],[Region]]="West","William")</f>
        <v>Chris</v>
      </c>
    </row>
    <row r="909" spans="1:26" x14ac:dyDescent="0.25">
      <c r="A909">
        <v>2395</v>
      </c>
      <c r="B909" t="s">
        <v>1811</v>
      </c>
      <c r="C909" t="s">
        <v>72</v>
      </c>
      <c r="D909">
        <v>0.04</v>
      </c>
      <c r="E909">
        <v>60.97</v>
      </c>
      <c r="F909">
        <v>4.5</v>
      </c>
      <c r="G909" t="s">
        <v>40</v>
      </c>
      <c r="H909" t="s">
        <v>96</v>
      </c>
      <c r="I909" t="s">
        <v>50</v>
      </c>
      <c r="J909" t="s">
        <v>97</v>
      </c>
      <c r="K909" t="s">
        <v>75</v>
      </c>
      <c r="L909" t="s">
        <v>98</v>
      </c>
      <c r="M909">
        <v>0.56000000000000005</v>
      </c>
      <c r="N909" t="s">
        <v>34</v>
      </c>
      <c r="O909" t="s">
        <v>35</v>
      </c>
      <c r="P909" t="s">
        <v>77</v>
      </c>
      <c r="Q909" t="s">
        <v>1812</v>
      </c>
      <c r="R909">
        <v>31401</v>
      </c>
      <c r="S909" s="1">
        <v>42086</v>
      </c>
      <c r="T909" s="1">
        <v>42087</v>
      </c>
      <c r="U909">
        <v>79.423199999999994</v>
      </c>
      <c r="V909">
        <v>15</v>
      </c>
      <c r="W909">
        <v>904.31</v>
      </c>
      <c r="X909">
        <v>86952</v>
      </c>
      <c r="Y909">
        <f>cleaneddata[[#This Row],[Unit Price]]-cleaneddata[[#This Row],[Discount]]</f>
        <v>60.93</v>
      </c>
      <c r="Z909" t="str">
        <f>_xlfn.IFS(cleaneddata[[#This Row],[Region]]="Central","Chris",cleaneddata[[#This Row],[Region]]="East","Erin",cleaneddata[[#This Row],[Region]]="South","Sam",cleaneddata[[#This Row],[Region]]="West","William")</f>
        <v>Sam</v>
      </c>
    </row>
    <row r="910" spans="1:26" x14ac:dyDescent="0.25">
      <c r="A910">
        <v>3381</v>
      </c>
      <c r="B910" t="s">
        <v>1813</v>
      </c>
      <c r="C910" t="s">
        <v>72</v>
      </c>
      <c r="D910">
        <v>0.05</v>
      </c>
      <c r="E910">
        <v>11.97</v>
      </c>
      <c r="F910">
        <v>5.81</v>
      </c>
      <c r="G910" t="s">
        <v>40</v>
      </c>
      <c r="H910" t="s">
        <v>96</v>
      </c>
      <c r="I910" t="s">
        <v>50</v>
      </c>
      <c r="J910" t="s">
        <v>51</v>
      </c>
      <c r="K910" t="s">
        <v>44</v>
      </c>
      <c r="L910" t="s">
        <v>1814</v>
      </c>
      <c r="M910">
        <v>0.6</v>
      </c>
      <c r="N910" t="s">
        <v>34</v>
      </c>
      <c r="O910" t="s">
        <v>35</v>
      </c>
      <c r="P910" t="s">
        <v>77</v>
      </c>
      <c r="Q910" t="s">
        <v>1815</v>
      </c>
      <c r="R910">
        <v>31204</v>
      </c>
      <c r="S910" s="1">
        <v>42086</v>
      </c>
      <c r="T910" s="1">
        <v>42088</v>
      </c>
      <c r="U910">
        <v>349.05930000000001</v>
      </c>
      <c r="V910">
        <v>2</v>
      </c>
      <c r="W910">
        <v>25.31</v>
      </c>
      <c r="X910">
        <v>88836</v>
      </c>
      <c r="Y910">
        <f>cleaneddata[[#This Row],[Unit Price]]-cleaneddata[[#This Row],[Discount]]</f>
        <v>11.92</v>
      </c>
      <c r="Z910" t="str">
        <f>_xlfn.IFS(cleaneddata[[#This Row],[Region]]="Central","Chris",cleaneddata[[#This Row],[Region]]="East","Erin",cleaneddata[[#This Row],[Region]]="South","Sam",cleaneddata[[#This Row],[Region]]="West","William")</f>
        <v>Sam</v>
      </c>
    </row>
    <row r="911" spans="1:26" x14ac:dyDescent="0.25">
      <c r="A911">
        <v>618</v>
      </c>
      <c r="B911" t="s">
        <v>1816</v>
      </c>
      <c r="C911" t="s">
        <v>27</v>
      </c>
      <c r="D911">
        <v>0.06</v>
      </c>
      <c r="E911">
        <v>17.98</v>
      </c>
      <c r="F911">
        <v>4</v>
      </c>
      <c r="G911" t="s">
        <v>40</v>
      </c>
      <c r="H911" t="s">
        <v>41</v>
      </c>
      <c r="I911" t="s">
        <v>42</v>
      </c>
      <c r="J911" t="s">
        <v>43</v>
      </c>
      <c r="K911" t="s">
        <v>75</v>
      </c>
      <c r="L911" t="s">
        <v>1659</v>
      </c>
      <c r="M911">
        <v>0.79</v>
      </c>
      <c r="N911" t="s">
        <v>34</v>
      </c>
      <c r="O911" t="s">
        <v>61</v>
      </c>
      <c r="P911" t="s">
        <v>62</v>
      </c>
      <c r="Q911" t="s">
        <v>1817</v>
      </c>
      <c r="R911">
        <v>81007</v>
      </c>
      <c r="S911" s="1">
        <v>42087</v>
      </c>
      <c r="T911" s="1">
        <v>42088</v>
      </c>
      <c r="U911">
        <v>-78.13</v>
      </c>
      <c r="V911">
        <v>4</v>
      </c>
      <c r="W911">
        <v>70.06</v>
      </c>
      <c r="X911">
        <v>88197</v>
      </c>
      <c r="Y911">
        <f>cleaneddata[[#This Row],[Unit Price]]-cleaneddata[[#This Row],[Discount]]</f>
        <v>17.920000000000002</v>
      </c>
      <c r="Z911" t="str">
        <f>_xlfn.IFS(cleaneddata[[#This Row],[Region]]="Central","Chris",cleaneddata[[#This Row],[Region]]="East","Erin",cleaneddata[[#This Row],[Region]]="South","Sam",cleaneddata[[#This Row],[Region]]="West","William")</f>
        <v>William</v>
      </c>
    </row>
    <row r="912" spans="1:26" x14ac:dyDescent="0.25">
      <c r="A912">
        <v>3309</v>
      </c>
      <c r="B912" t="s">
        <v>1818</v>
      </c>
      <c r="C912" t="s">
        <v>27</v>
      </c>
      <c r="D912">
        <v>0.1</v>
      </c>
      <c r="E912">
        <v>6.64</v>
      </c>
      <c r="F912">
        <v>54.95</v>
      </c>
      <c r="G912" t="s">
        <v>40</v>
      </c>
      <c r="H912" t="s">
        <v>29</v>
      </c>
      <c r="I912" t="s">
        <v>30</v>
      </c>
      <c r="J912" t="s">
        <v>128</v>
      </c>
      <c r="K912" t="s">
        <v>44</v>
      </c>
      <c r="L912" t="s">
        <v>270</v>
      </c>
      <c r="M912">
        <v>0.37</v>
      </c>
      <c r="N912" t="s">
        <v>34</v>
      </c>
      <c r="O912" t="s">
        <v>113</v>
      </c>
      <c r="P912" t="s">
        <v>405</v>
      </c>
      <c r="Q912" t="s">
        <v>1819</v>
      </c>
      <c r="R912">
        <v>1760</v>
      </c>
      <c r="S912" s="1">
        <v>42087</v>
      </c>
      <c r="T912" s="1">
        <v>42089</v>
      </c>
      <c r="U912">
        <v>-25</v>
      </c>
      <c r="V912">
        <v>4</v>
      </c>
      <c r="W912">
        <v>25.31</v>
      </c>
      <c r="X912">
        <v>90460</v>
      </c>
      <c r="Y912">
        <f>cleaneddata[[#This Row],[Unit Price]]-cleaneddata[[#This Row],[Discount]]</f>
        <v>6.54</v>
      </c>
      <c r="Z912" t="str">
        <f>_xlfn.IFS(cleaneddata[[#This Row],[Region]]="Central","Chris",cleaneddata[[#This Row],[Region]]="East","Erin",cleaneddata[[#This Row],[Region]]="South","Sam",cleaneddata[[#This Row],[Region]]="West","William")</f>
        <v>Erin</v>
      </c>
    </row>
    <row r="913" spans="1:26" x14ac:dyDescent="0.25">
      <c r="A913">
        <v>3310</v>
      </c>
      <c r="B913" t="s">
        <v>1820</v>
      </c>
      <c r="C913" t="s">
        <v>27</v>
      </c>
      <c r="D913">
        <v>0.05</v>
      </c>
      <c r="E913">
        <v>90.48</v>
      </c>
      <c r="F913">
        <v>19.989999999999998</v>
      </c>
      <c r="G913" t="s">
        <v>40</v>
      </c>
      <c r="H913" t="s">
        <v>29</v>
      </c>
      <c r="I913" t="s">
        <v>50</v>
      </c>
      <c r="J913" t="s">
        <v>347</v>
      </c>
      <c r="K913" t="s">
        <v>75</v>
      </c>
      <c r="L913" t="s">
        <v>504</v>
      </c>
      <c r="M913">
        <v>0.4</v>
      </c>
      <c r="N913" t="s">
        <v>34</v>
      </c>
      <c r="O913" t="s">
        <v>113</v>
      </c>
      <c r="P913" t="s">
        <v>405</v>
      </c>
      <c r="Q913" t="s">
        <v>1821</v>
      </c>
      <c r="R913">
        <v>2563</v>
      </c>
      <c r="S913" s="1">
        <v>42087</v>
      </c>
      <c r="T913" s="1">
        <v>42088</v>
      </c>
      <c r="U913">
        <v>255.1482</v>
      </c>
      <c r="V913">
        <v>4</v>
      </c>
      <c r="W913">
        <v>369.78</v>
      </c>
      <c r="X913">
        <v>90460</v>
      </c>
      <c r="Y913">
        <f>cleaneddata[[#This Row],[Unit Price]]-cleaneddata[[#This Row],[Discount]]</f>
        <v>90.43</v>
      </c>
      <c r="Z913" t="str">
        <f>_xlfn.IFS(cleaneddata[[#This Row],[Region]]="Central","Chris",cleaneddata[[#This Row],[Region]]="East","Erin",cleaneddata[[#This Row],[Region]]="South","Sam",cleaneddata[[#This Row],[Region]]="West","William")</f>
        <v>Erin</v>
      </c>
    </row>
    <row r="914" spans="1:26" x14ac:dyDescent="0.25">
      <c r="A914">
        <v>1689</v>
      </c>
      <c r="B914" t="s">
        <v>1822</v>
      </c>
      <c r="C914" t="s">
        <v>39</v>
      </c>
      <c r="D914">
        <v>0</v>
      </c>
      <c r="E914">
        <v>48.91</v>
      </c>
      <c r="F914">
        <v>35</v>
      </c>
      <c r="G914" t="s">
        <v>40</v>
      </c>
      <c r="H914" t="s">
        <v>96</v>
      </c>
      <c r="I914" t="s">
        <v>50</v>
      </c>
      <c r="J914" t="s">
        <v>80</v>
      </c>
      <c r="K914" t="s">
        <v>66</v>
      </c>
      <c r="L914" t="s">
        <v>1823</v>
      </c>
      <c r="M914">
        <v>0.83</v>
      </c>
      <c r="N914" t="s">
        <v>34</v>
      </c>
      <c r="O914" t="s">
        <v>54</v>
      </c>
      <c r="P914" t="s">
        <v>55</v>
      </c>
      <c r="Q914" t="s">
        <v>1824</v>
      </c>
      <c r="R914">
        <v>46322</v>
      </c>
      <c r="S914" s="1">
        <v>42087</v>
      </c>
      <c r="T914" s="1">
        <v>42088</v>
      </c>
      <c r="U914">
        <v>-628.38</v>
      </c>
      <c r="V914">
        <v>10</v>
      </c>
      <c r="W914">
        <v>514.79</v>
      </c>
      <c r="X914">
        <v>91077</v>
      </c>
      <c r="Y914">
        <f>cleaneddata[[#This Row],[Unit Price]]-cleaneddata[[#This Row],[Discount]]</f>
        <v>48.91</v>
      </c>
      <c r="Z914" t="str">
        <f>_xlfn.IFS(cleaneddata[[#This Row],[Region]]="Central","Chris",cleaneddata[[#This Row],[Region]]="East","Erin",cleaneddata[[#This Row],[Region]]="South","Sam",cleaneddata[[#This Row],[Region]]="West","William")</f>
        <v>Chris</v>
      </c>
    </row>
    <row r="915" spans="1:26" x14ac:dyDescent="0.25">
      <c r="A915">
        <v>2308</v>
      </c>
      <c r="B915" t="s">
        <v>1825</v>
      </c>
      <c r="C915" t="s">
        <v>49</v>
      </c>
      <c r="D915">
        <v>0.08</v>
      </c>
      <c r="E915">
        <v>9.48</v>
      </c>
      <c r="F915">
        <v>7.29</v>
      </c>
      <c r="G915" t="s">
        <v>40</v>
      </c>
      <c r="H915" t="s">
        <v>29</v>
      </c>
      <c r="I915" t="s">
        <v>30</v>
      </c>
      <c r="J915" t="s">
        <v>128</v>
      </c>
      <c r="K915" t="s">
        <v>44</v>
      </c>
      <c r="L915" t="s">
        <v>506</v>
      </c>
      <c r="M915">
        <v>0.45</v>
      </c>
      <c r="N915" t="s">
        <v>34</v>
      </c>
      <c r="O915" t="s">
        <v>35</v>
      </c>
      <c r="P915" t="s">
        <v>125</v>
      </c>
      <c r="Q915" t="s">
        <v>1826</v>
      </c>
      <c r="R915">
        <v>33971</v>
      </c>
      <c r="S915" s="1">
        <v>42087</v>
      </c>
      <c r="T915" s="1">
        <v>42089</v>
      </c>
      <c r="U915">
        <v>-50.4</v>
      </c>
      <c r="V915">
        <v>2</v>
      </c>
      <c r="W915">
        <v>20.22</v>
      </c>
      <c r="X915">
        <v>90557</v>
      </c>
      <c r="Y915">
        <f>cleaneddata[[#This Row],[Unit Price]]-cleaneddata[[#This Row],[Discount]]</f>
        <v>9.4</v>
      </c>
      <c r="Z915" t="str">
        <f>_xlfn.IFS(cleaneddata[[#This Row],[Region]]="Central","Chris",cleaneddata[[#This Row],[Region]]="East","Erin",cleaneddata[[#This Row],[Region]]="South","Sam",cleaneddata[[#This Row],[Region]]="West","William")</f>
        <v>Sam</v>
      </c>
    </row>
    <row r="916" spans="1:26" x14ac:dyDescent="0.25">
      <c r="A916">
        <v>2308</v>
      </c>
      <c r="B916" t="s">
        <v>1825</v>
      </c>
      <c r="C916" t="s">
        <v>49</v>
      </c>
      <c r="D916">
        <v>0.03</v>
      </c>
      <c r="E916">
        <v>193.17</v>
      </c>
      <c r="F916">
        <v>19.989999999999998</v>
      </c>
      <c r="G916" t="s">
        <v>40</v>
      </c>
      <c r="H916" t="s">
        <v>29</v>
      </c>
      <c r="I916" t="s">
        <v>50</v>
      </c>
      <c r="J916" t="s">
        <v>80</v>
      </c>
      <c r="K916" t="s">
        <v>75</v>
      </c>
      <c r="L916" t="s">
        <v>1584</v>
      </c>
      <c r="M916">
        <v>0.71</v>
      </c>
      <c r="N916" t="s">
        <v>34</v>
      </c>
      <c r="O916" t="s">
        <v>35</v>
      </c>
      <c r="P916" t="s">
        <v>125</v>
      </c>
      <c r="Q916" t="s">
        <v>1826</v>
      </c>
      <c r="R916">
        <v>33971</v>
      </c>
      <c r="S916" s="1">
        <v>42087</v>
      </c>
      <c r="T916" s="1">
        <v>42091</v>
      </c>
      <c r="U916">
        <v>-348.75400000000002</v>
      </c>
      <c r="V916">
        <v>8</v>
      </c>
      <c r="W916">
        <v>1548.97</v>
      </c>
      <c r="X916">
        <v>90557</v>
      </c>
      <c r="Y916">
        <f>cleaneddata[[#This Row],[Unit Price]]-cleaneddata[[#This Row],[Discount]]</f>
        <v>193.14</v>
      </c>
      <c r="Z916" t="str">
        <f>_xlfn.IFS(cleaneddata[[#This Row],[Region]]="Central","Chris",cleaneddata[[#This Row],[Region]]="East","Erin",cleaneddata[[#This Row],[Region]]="South","Sam",cleaneddata[[#This Row],[Region]]="West","William")</f>
        <v>Sam</v>
      </c>
    </row>
    <row r="917" spans="1:26" x14ac:dyDescent="0.25">
      <c r="A917">
        <v>1060</v>
      </c>
      <c r="B917" t="s">
        <v>1827</v>
      </c>
      <c r="C917" t="s">
        <v>118</v>
      </c>
      <c r="D917">
        <v>0.09</v>
      </c>
      <c r="E917">
        <v>138.75</v>
      </c>
      <c r="F917">
        <v>52.42</v>
      </c>
      <c r="G917" t="s">
        <v>28</v>
      </c>
      <c r="H917" t="s">
        <v>29</v>
      </c>
      <c r="I917" t="s">
        <v>30</v>
      </c>
      <c r="J917" t="s">
        <v>31</v>
      </c>
      <c r="K917" t="s">
        <v>32</v>
      </c>
      <c r="L917" t="s">
        <v>1828</v>
      </c>
      <c r="M917">
        <v>0.74</v>
      </c>
      <c r="N917" t="s">
        <v>34</v>
      </c>
      <c r="O917" t="s">
        <v>35</v>
      </c>
      <c r="P917" t="s">
        <v>77</v>
      </c>
      <c r="Q917" t="s">
        <v>363</v>
      </c>
      <c r="R917">
        <v>30318</v>
      </c>
      <c r="S917" s="1">
        <v>42087</v>
      </c>
      <c r="T917" s="1">
        <v>42088</v>
      </c>
      <c r="U917">
        <v>-445.97177625</v>
      </c>
      <c r="V917">
        <v>23</v>
      </c>
      <c r="W917">
        <v>2527.79</v>
      </c>
      <c r="X917">
        <v>58628</v>
      </c>
      <c r="Y917">
        <f>cleaneddata[[#This Row],[Unit Price]]-cleaneddata[[#This Row],[Discount]]</f>
        <v>138.66</v>
      </c>
      <c r="Z917" t="str">
        <f>_xlfn.IFS(cleaneddata[[#This Row],[Region]]="Central","Chris",cleaneddata[[#This Row],[Region]]="East","Erin",cleaneddata[[#This Row],[Region]]="South","Sam",cleaneddata[[#This Row],[Region]]="West","William")</f>
        <v>Sam</v>
      </c>
    </row>
    <row r="918" spans="1:26" x14ac:dyDescent="0.25">
      <c r="A918">
        <v>1062</v>
      </c>
      <c r="B918" t="s">
        <v>1829</v>
      </c>
      <c r="C918" t="s">
        <v>118</v>
      </c>
      <c r="D918">
        <v>0.09</v>
      </c>
      <c r="E918">
        <v>138.75</v>
      </c>
      <c r="F918">
        <v>52.42</v>
      </c>
      <c r="G918" t="s">
        <v>28</v>
      </c>
      <c r="H918" t="s">
        <v>29</v>
      </c>
      <c r="I918" t="s">
        <v>30</v>
      </c>
      <c r="J918" t="s">
        <v>31</v>
      </c>
      <c r="K918" t="s">
        <v>32</v>
      </c>
      <c r="L918" t="s">
        <v>1828</v>
      </c>
      <c r="M918">
        <v>0.74</v>
      </c>
      <c r="N918" t="s">
        <v>34</v>
      </c>
      <c r="O918" t="s">
        <v>113</v>
      </c>
      <c r="P918" t="s">
        <v>114</v>
      </c>
      <c r="Q918" t="s">
        <v>1830</v>
      </c>
      <c r="R918">
        <v>11727</v>
      </c>
      <c r="S918" s="1">
        <v>42087</v>
      </c>
      <c r="T918" s="1">
        <v>42088</v>
      </c>
      <c r="U918">
        <v>-335.31712499999998</v>
      </c>
      <c r="V918">
        <v>6</v>
      </c>
      <c r="W918">
        <v>659.42</v>
      </c>
      <c r="X918">
        <v>91354</v>
      </c>
      <c r="Y918">
        <f>cleaneddata[[#This Row],[Unit Price]]-cleaneddata[[#This Row],[Discount]]</f>
        <v>138.66</v>
      </c>
      <c r="Z918" t="str">
        <f>_xlfn.IFS(cleaneddata[[#This Row],[Region]]="Central","Chris",cleaneddata[[#This Row],[Region]]="East","Erin",cleaneddata[[#This Row],[Region]]="South","Sam",cleaneddata[[#This Row],[Region]]="West","William")</f>
        <v>Erin</v>
      </c>
    </row>
    <row r="919" spans="1:26" x14ac:dyDescent="0.25">
      <c r="A919">
        <v>1254</v>
      </c>
      <c r="B919" t="s">
        <v>1592</v>
      </c>
      <c r="C919" t="s">
        <v>118</v>
      </c>
      <c r="D919">
        <v>0.06</v>
      </c>
      <c r="E919">
        <v>3.95</v>
      </c>
      <c r="F919">
        <v>2</v>
      </c>
      <c r="G919" t="s">
        <v>40</v>
      </c>
      <c r="H919" t="s">
        <v>73</v>
      </c>
      <c r="I919" t="s">
        <v>50</v>
      </c>
      <c r="J919" t="s">
        <v>178</v>
      </c>
      <c r="K919" t="s">
        <v>52</v>
      </c>
      <c r="L919" t="s">
        <v>1831</v>
      </c>
      <c r="M919">
        <v>0.53</v>
      </c>
      <c r="N919" t="s">
        <v>34</v>
      </c>
      <c r="O919" t="s">
        <v>54</v>
      </c>
      <c r="P919" t="s">
        <v>189</v>
      </c>
      <c r="Q919" t="s">
        <v>1593</v>
      </c>
      <c r="R919">
        <v>77530</v>
      </c>
      <c r="S919" s="1">
        <v>42087</v>
      </c>
      <c r="T919" s="1">
        <v>42088</v>
      </c>
      <c r="U919">
        <v>-9.68</v>
      </c>
      <c r="V919">
        <v>5</v>
      </c>
      <c r="W919">
        <v>19.66</v>
      </c>
      <c r="X919">
        <v>89984</v>
      </c>
      <c r="Y919">
        <f>cleaneddata[[#This Row],[Unit Price]]-cleaneddata[[#This Row],[Discount]]</f>
        <v>3.89</v>
      </c>
      <c r="Z919" t="str">
        <f>_xlfn.IFS(cleaneddata[[#This Row],[Region]]="Central","Chris",cleaneddata[[#This Row],[Region]]="East","Erin",cleaneddata[[#This Row],[Region]]="South","Sam",cleaneddata[[#This Row],[Region]]="West","William")</f>
        <v>Chris</v>
      </c>
    </row>
    <row r="920" spans="1:26" x14ac:dyDescent="0.25">
      <c r="A920">
        <v>2256</v>
      </c>
      <c r="B920" t="s">
        <v>95</v>
      </c>
      <c r="C920" t="s">
        <v>118</v>
      </c>
      <c r="D920">
        <v>7.0000000000000007E-2</v>
      </c>
      <c r="E920">
        <v>70.98</v>
      </c>
      <c r="F920">
        <v>30</v>
      </c>
      <c r="G920" t="s">
        <v>28</v>
      </c>
      <c r="H920" t="s">
        <v>96</v>
      </c>
      <c r="I920" t="s">
        <v>30</v>
      </c>
      <c r="J920" t="s">
        <v>111</v>
      </c>
      <c r="K920" t="s">
        <v>59</v>
      </c>
      <c r="L920" t="s">
        <v>1832</v>
      </c>
      <c r="M920">
        <v>0.73</v>
      </c>
      <c r="N920" t="s">
        <v>34</v>
      </c>
      <c r="O920" t="s">
        <v>35</v>
      </c>
      <c r="P920" t="s">
        <v>99</v>
      </c>
      <c r="Q920" t="s">
        <v>100</v>
      </c>
      <c r="R920">
        <v>28560</v>
      </c>
      <c r="S920" s="1">
        <v>42087</v>
      </c>
      <c r="T920" s="1">
        <v>42089</v>
      </c>
      <c r="U920">
        <v>-222.95</v>
      </c>
      <c r="V920">
        <v>20</v>
      </c>
      <c r="W920">
        <v>1373.47</v>
      </c>
      <c r="X920">
        <v>87964</v>
      </c>
      <c r="Y920">
        <f>cleaneddata[[#This Row],[Unit Price]]-cleaneddata[[#This Row],[Discount]]</f>
        <v>70.910000000000011</v>
      </c>
      <c r="Z920" t="str">
        <f>_xlfn.IFS(cleaneddata[[#This Row],[Region]]="Central","Chris",cleaneddata[[#This Row],[Region]]="East","Erin",cleaneddata[[#This Row],[Region]]="South","Sam",cleaneddata[[#This Row],[Region]]="West","William")</f>
        <v>Sam</v>
      </c>
    </row>
    <row r="921" spans="1:26" x14ac:dyDescent="0.25">
      <c r="A921">
        <v>2330</v>
      </c>
      <c r="B921" t="s">
        <v>1833</v>
      </c>
      <c r="C921" t="s">
        <v>118</v>
      </c>
      <c r="D921">
        <v>0.06</v>
      </c>
      <c r="E921">
        <v>28.53</v>
      </c>
      <c r="F921">
        <v>1.49</v>
      </c>
      <c r="G921" t="s">
        <v>40</v>
      </c>
      <c r="H921" t="s">
        <v>73</v>
      </c>
      <c r="I921" t="s">
        <v>50</v>
      </c>
      <c r="J921" t="s">
        <v>74</v>
      </c>
      <c r="K921" t="s">
        <v>75</v>
      </c>
      <c r="L921" t="s">
        <v>1834</v>
      </c>
      <c r="M921">
        <v>0.38</v>
      </c>
      <c r="N921" t="s">
        <v>34</v>
      </c>
      <c r="O921" t="s">
        <v>54</v>
      </c>
      <c r="P921" t="s">
        <v>215</v>
      </c>
      <c r="Q921" t="s">
        <v>1835</v>
      </c>
      <c r="R921">
        <v>52302</v>
      </c>
      <c r="S921" s="1">
        <v>42087</v>
      </c>
      <c r="T921" s="1">
        <v>42090</v>
      </c>
      <c r="U921">
        <v>74.638499999999993</v>
      </c>
      <c r="V921">
        <v>5</v>
      </c>
      <c r="W921">
        <v>134.09</v>
      </c>
      <c r="X921">
        <v>90964</v>
      </c>
      <c r="Y921">
        <f>cleaneddata[[#This Row],[Unit Price]]-cleaneddata[[#This Row],[Discount]]</f>
        <v>28.470000000000002</v>
      </c>
      <c r="Z921" t="str">
        <f>_xlfn.IFS(cleaneddata[[#This Row],[Region]]="Central","Chris",cleaneddata[[#This Row],[Region]]="East","Erin",cleaneddata[[#This Row],[Region]]="South","Sam",cleaneddata[[#This Row],[Region]]="West","William")</f>
        <v>Chris</v>
      </c>
    </row>
    <row r="922" spans="1:26" x14ac:dyDescent="0.25">
      <c r="A922">
        <v>3143</v>
      </c>
      <c r="B922" t="s">
        <v>1836</v>
      </c>
      <c r="C922" t="s">
        <v>118</v>
      </c>
      <c r="D922">
        <v>0.02</v>
      </c>
      <c r="E922">
        <v>15.42</v>
      </c>
      <c r="F922">
        <v>5.41</v>
      </c>
      <c r="G922" t="s">
        <v>40</v>
      </c>
      <c r="H922" t="s">
        <v>41</v>
      </c>
      <c r="I922" t="s">
        <v>50</v>
      </c>
      <c r="J922" t="s">
        <v>80</v>
      </c>
      <c r="K922" t="s">
        <v>75</v>
      </c>
      <c r="L922" t="s">
        <v>1837</v>
      </c>
      <c r="M922">
        <v>0.59</v>
      </c>
      <c r="N922" t="s">
        <v>34</v>
      </c>
      <c r="O922" t="s">
        <v>54</v>
      </c>
      <c r="P922" t="s">
        <v>189</v>
      </c>
      <c r="Q922" t="s">
        <v>1838</v>
      </c>
      <c r="R922">
        <v>78660</v>
      </c>
      <c r="S922" s="1">
        <v>42087</v>
      </c>
      <c r="T922" s="1">
        <v>42088</v>
      </c>
      <c r="U922">
        <v>-16.37</v>
      </c>
      <c r="V922">
        <v>2</v>
      </c>
      <c r="W922">
        <v>33.840000000000003</v>
      </c>
      <c r="X922">
        <v>86368</v>
      </c>
      <c r="Y922">
        <f>cleaneddata[[#This Row],[Unit Price]]-cleaneddata[[#This Row],[Discount]]</f>
        <v>15.4</v>
      </c>
      <c r="Z922" t="str">
        <f>_xlfn.IFS(cleaneddata[[#This Row],[Region]]="Central","Chris",cleaneddata[[#This Row],[Region]]="East","Erin",cleaneddata[[#This Row],[Region]]="South","Sam",cleaneddata[[#This Row],[Region]]="West","William")</f>
        <v>Chris</v>
      </c>
    </row>
    <row r="923" spans="1:26" x14ac:dyDescent="0.25">
      <c r="A923">
        <v>2430</v>
      </c>
      <c r="B923" t="s">
        <v>1839</v>
      </c>
      <c r="C923" t="s">
        <v>72</v>
      </c>
      <c r="D923">
        <v>0.1</v>
      </c>
      <c r="E923">
        <v>14.28</v>
      </c>
      <c r="F923">
        <v>2.99</v>
      </c>
      <c r="G923" t="s">
        <v>40</v>
      </c>
      <c r="H923" t="s">
        <v>73</v>
      </c>
      <c r="I923" t="s">
        <v>50</v>
      </c>
      <c r="J923" t="s">
        <v>74</v>
      </c>
      <c r="K923" t="s">
        <v>75</v>
      </c>
      <c r="L923" t="s">
        <v>687</v>
      </c>
      <c r="M923">
        <v>0.39</v>
      </c>
      <c r="N923" t="s">
        <v>34</v>
      </c>
      <c r="O923" t="s">
        <v>54</v>
      </c>
      <c r="P923" t="s">
        <v>189</v>
      </c>
      <c r="Q923" t="s">
        <v>1840</v>
      </c>
      <c r="R923">
        <v>76541</v>
      </c>
      <c r="S923" s="1">
        <v>42087</v>
      </c>
      <c r="T923" s="1">
        <v>42088</v>
      </c>
      <c r="U923">
        <v>104.9145</v>
      </c>
      <c r="V923">
        <v>11</v>
      </c>
      <c r="W923">
        <v>152.05000000000001</v>
      </c>
      <c r="X923">
        <v>91108</v>
      </c>
      <c r="Y923">
        <f>cleaneddata[[#This Row],[Unit Price]]-cleaneddata[[#This Row],[Discount]]</f>
        <v>14.18</v>
      </c>
      <c r="Z923" t="str">
        <f>_xlfn.IFS(cleaneddata[[#This Row],[Region]]="Central","Chris",cleaneddata[[#This Row],[Region]]="East","Erin",cleaneddata[[#This Row],[Region]]="South","Sam",cleaneddata[[#This Row],[Region]]="West","William")</f>
        <v>Chris</v>
      </c>
    </row>
    <row r="924" spans="1:26" x14ac:dyDescent="0.25">
      <c r="A924">
        <v>880</v>
      </c>
      <c r="B924" t="s">
        <v>1841</v>
      </c>
      <c r="C924" t="s">
        <v>27</v>
      </c>
      <c r="D924">
        <v>7.0000000000000007E-2</v>
      </c>
      <c r="E924">
        <v>5.68</v>
      </c>
      <c r="F924">
        <v>1.39</v>
      </c>
      <c r="G924" t="s">
        <v>40</v>
      </c>
      <c r="H924" t="s">
        <v>29</v>
      </c>
      <c r="I924" t="s">
        <v>50</v>
      </c>
      <c r="J924" t="s">
        <v>347</v>
      </c>
      <c r="K924" t="s">
        <v>75</v>
      </c>
      <c r="L924" t="s">
        <v>600</v>
      </c>
      <c r="M924">
        <v>0.38</v>
      </c>
      <c r="N924" t="s">
        <v>34</v>
      </c>
      <c r="O924" t="s">
        <v>61</v>
      </c>
      <c r="P924" t="s">
        <v>590</v>
      </c>
      <c r="Q924" t="s">
        <v>1842</v>
      </c>
      <c r="R924">
        <v>85254</v>
      </c>
      <c r="S924" s="1">
        <v>42088</v>
      </c>
      <c r="T924" s="1">
        <v>42090</v>
      </c>
      <c r="U924">
        <v>18.643799999999999</v>
      </c>
      <c r="V924">
        <v>5</v>
      </c>
      <c r="W924">
        <v>27.02</v>
      </c>
      <c r="X924">
        <v>86153</v>
      </c>
      <c r="Y924">
        <f>cleaneddata[[#This Row],[Unit Price]]-cleaneddata[[#This Row],[Discount]]</f>
        <v>5.6099999999999994</v>
      </c>
      <c r="Z924" t="str">
        <f>_xlfn.IFS(cleaneddata[[#This Row],[Region]]="Central","Chris",cleaneddata[[#This Row],[Region]]="East","Erin",cleaneddata[[#This Row],[Region]]="South","Sam",cleaneddata[[#This Row],[Region]]="West","William")</f>
        <v>William</v>
      </c>
    </row>
    <row r="925" spans="1:26" x14ac:dyDescent="0.25">
      <c r="A925">
        <v>880</v>
      </c>
      <c r="B925" t="s">
        <v>1841</v>
      </c>
      <c r="C925" t="s">
        <v>27</v>
      </c>
      <c r="D925">
        <v>0.06</v>
      </c>
      <c r="E925">
        <v>22.84</v>
      </c>
      <c r="F925">
        <v>11.54</v>
      </c>
      <c r="G925" t="s">
        <v>40</v>
      </c>
      <c r="H925" t="s">
        <v>29</v>
      </c>
      <c r="I925" t="s">
        <v>50</v>
      </c>
      <c r="J925" t="s">
        <v>90</v>
      </c>
      <c r="K925" t="s">
        <v>75</v>
      </c>
      <c r="L925" t="s">
        <v>1843</v>
      </c>
      <c r="M925">
        <v>0.39</v>
      </c>
      <c r="N925" t="s">
        <v>34</v>
      </c>
      <c r="O925" t="s">
        <v>61</v>
      </c>
      <c r="P925" t="s">
        <v>590</v>
      </c>
      <c r="Q925" t="s">
        <v>1842</v>
      </c>
      <c r="R925">
        <v>85254</v>
      </c>
      <c r="S925" s="1">
        <v>42088</v>
      </c>
      <c r="T925" s="1">
        <v>42090</v>
      </c>
      <c r="U925">
        <v>-31.24</v>
      </c>
      <c r="V925">
        <v>1</v>
      </c>
      <c r="W925">
        <v>27.67</v>
      </c>
      <c r="X925">
        <v>86153</v>
      </c>
      <c r="Y925">
        <f>cleaneddata[[#This Row],[Unit Price]]-cleaneddata[[#This Row],[Discount]]</f>
        <v>22.78</v>
      </c>
      <c r="Z925" t="str">
        <f>_xlfn.IFS(cleaneddata[[#This Row],[Region]]="Central","Chris",cleaneddata[[#This Row],[Region]]="East","Erin",cleaneddata[[#This Row],[Region]]="South","Sam",cleaneddata[[#This Row],[Region]]="West","William")</f>
        <v>William</v>
      </c>
    </row>
    <row r="926" spans="1:26" x14ac:dyDescent="0.25">
      <c r="A926">
        <v>1241</v>
      </c>
      <c r="B926" t="s">
        <v>1686</v>
      </c>
      <c r="C926" t="s">
        <v>27</v>
      </c>
      <c r="D926">
        <v>0.06</v>
      </c>
      <c r="E926">
        <v>200.97</v>
      </c>
      <c r="F926">
        <v>15.59</v>
      </c>
      <c r="G926" t="s">
        <v>28</v>
      </c>
      <c r="H926" t="s">
        <v>29</v>
      </c>
      <c r="I926" t="s">
        <v>42</v>
      </c>
      <c r="J926" t="s">
        <v>58</v>
      </c>
      <c r="K926" t="s">
        <v>59</v>
      </c>
      <c r="L926" t="s">
        <v>942</v>
      </c>
      <c r="M926">
        <v>0.36</v>
      </c>
      <c r="N926" t="s">
        <v>34</v>
      </c>
      <c r="O926" t="s">
        <v>35</v>
      </c>
      <c r="P926" t="s">
        <v>166</v>
      </c>
      <c r="Q926" t="s">
        <v>1206</v>
      </c>
      <c r="R926">
        <v>36830</v>
      </c>
      <c r="S926" s="1">
        <v>42088</v>
      </c>
      <c r="T926" s="1">
        <v>42088</v>
      </c>
      <c r="U926">
        <v>531.61800000000005</v>
      </c>
      <c r="V926">
        <v>7</v>
      </c>
      <c r="W926">
        <v>1348.83</v>
      </c>
      <c r="X926">
        <v>90881</v>
      </c>
      <c r="Y926">
        <f>cleaneddata[[#This Row],[Unit Price]]-cleaneddata[[#This Row],[Discount]]</f>
        <v>200.91</v>
      </c>
      <c r="Z926" t="str">
        <f>_xlfn.IFS(cleaneddata[[#This Row],[Region]]="Central","Chris",cleaneddata[[#This Row],[Region]]="East","Erin",cleaneddata[[#This Row],[Region]]="South","Sam",cleaneddata[[#This Row],[Region]]="West","William")</f>
        <v>Sam</v>
      </c>
    </row>
    <row r="927" spans="1:26" x14ac:dyDescent="0.25">
      <c r="A927">
        <v>1648</v>
      </c>
      <c r="B927" t="s">
        <v>1844</v>
      </c>
      <c r="C927" t="s">
        <v>27</v>
      </c>
      <c r="D927">
        <v>0.08</v>
      </c>
      <c r="E927">
        <v>46.89</v>
      </c>
      <c r="F927">
        <v>5.0999999999999996</v>
      </c>
      <c r="G927" t="s">
        <v>40</v>
      </c>
      <c r="H927" t="s">
        <v>96</v>
      </c>
      <c r="I927" t="s">
        <v>50</v>
      </c>
      <c r="J927" t="s">
        <v>97</v>
      </c>
      <c r="K927" t="s">
        <v>146</v>
      </c>
      <c r="L927" t="s">
        <v>1845</v>
      </c>
      <c r="M927">
        <v>0.46</v>
      </c>
      <c r="N927" t="s">
        <v>34</v>
      </c>
      <c r="O927" t="s">
        <v>54</v>
      </c>
      <c r="P927" t="s">
        <v>105</v>
      </c>
      <c r="Q927" t="s">
        <v>666</v>
      </c>
      <c r="R927">
        <v>60098</v>
      </c>
      <c r="S927" s="1">
        <v>42088</v>
      </c>
      <c r="T927" s="1">
        <v>42090</v>
      </c>
      <c r="U927">
        <v>507.63299999999998</v>
      </c>
      <c r="V927">
        <v>17</v>
      </c>
      <c r="W927">
        <v>735.7</v>
      </c>
      <c r="X927">
        <v>91043</v>
      </c>
      <c r="Y927">
        <f>cleaneddata[[#This Row],[Unit Price]]-cleaneddata[[#This Row],[Discount]]</f>
        <v>46.81</v>
      </c>
      <c r="Z927" t="str">
        <f>_xlfn.IFS(cleaneddata[[#This Row],[Region]]="Central","Chris",cleaneddata[[#This Row],[Region]]="East","Erin",cleaneddata[[#This Row],[Region]]="South","Sam",cleaneddata[[#This Row],[Region]]="West","William")</f>
        <v>Chris</v>
      </c>
    </row>
    <row r="928" spans="1:26" x14ac:dyDescent="0.25">
      <c r="A928">
        <v>1648</v>
      </c>
      <c r="B928" t="s">
        <v>1844</v>
      </c>
      <c r="C928" t="s">
        <v>27</v>
      </c>
      <c r="D928">
        <v>0.05</v>
      </c>
      <c r="E928">
        <v>12.98</v>
      </c>
      <c r="F928">
        <v>3.14</v>
      </c>
      <c r="G928" t="s">
        <v>40</v>
      </c>
      <c r="H928" t="s">
        <v>96</v>
      </c>
      <c r="I928" t="s">
        <v>50</v>
      </c>
      <c r="J928" t="s">
        <v>570</v>
      </c>
      <c r="K928" t="s">
        <v>44</v>
      </c>
      <c r="L928" t="s">
        <v>571</v>
      </c>
      <c r="M928">
        <v>0.6</v>
      </c>
      <c r="N928" t="s">
        <v>34</v>
      </c>
      <c r="O928" t="s">
        <v>54</v>
      </c>
      <c r="P928" t="s">
        <v>105</v>
      </c>
      <c r="Q928" t="s">
        <v>666</v>
      </c>
      <c r="R928">
        <v>60098</v>
      </c>
      <c r="S928" s="1">
        <v>42088</v>
      </c>
      <c r="T928" s="1">
        <v>42088</v>
      </c>
      <c r="U928">
        <v>38.229999999999997</v>
      </c>
      <c r="V928">
        <v>18</v>
      </c>
      <c r="W928">
        <v>225.59</v>
      </c>
      <c r="X928">
        <v>91043</v>
      </c>
      <c r="Y928">
        <f>cleaneddata[[#This Row],[Unit Price]]-cleaneddata[[#This Row],[Discount]]</f>
        <v>12.93</v>
      </c>
      <c r="Z928" t="str">
        <f>_xlfn.IFS(cleaneddata[[#This Row],[Region]]="Central","Chris",cleaneddata[[#This Row],[Region]]="East","Erin",cleaneddata[[#This Row],[Region]]="South","Sam",cleaneddata[[#This Row],[Region]]="West","William")</f>
        <v>Chris</v>
      </c>
    </row>
    <row r="929" spans="1:26" x14ac:dyDescent="0.25">
      <c r="A929">
        <v>1829</v>
      </c>
      <c r="B929" t="s">
        <v>256</v>
      </c>
      <c r="C929" t="s">
        <v>27</v>
      </c>
      <c r="D929">
        <v>0.01</v>
      </c>
      <c r="E929">
        <v>10.64</v>
      </c>
      <c r="F929">
        <v>5.16</v>
      </c>
      <c r="G929" t="s">
        <v>89</v>
      </c>
      <c r="H929" t="s">
        <v>96</v>
      </c>
      <c r="I929" t="s">
        <v>30</v>
      </c>
      <c r="J929" t="s">
        <v>128</v>
      </c>
      <c r="K929" t="s">
        <v>75</v>
      </c>
      <c r="L929" t="s">
        <v>1846</v>
      </c>
      <c r="M929">
        <v>0.56999999999999995</v>
      </c>
      <c r="N929" t="s">
        <v>34</v>
      </c>
      <c r="O929" t="s">
        <v>54</v>
      </c>
      <c r="P929" t="s">
        <v>215</v>
      </c>
      <c r="Q929" t="s">
        <v>258</v>
      </c>
      <c r="R929">
        <v>52402</v>
      </c>
      <c r="S929" s="1">
        <v>42088</v>
      </c>
      <c r="T929" s="1">
        <v>42090</v>
      </c>
      <c r="U929">
        <v>-11.69</v>
      </c>
      <c r="V929">
        <v>5</v>
      </c>
      <c r="W929">
        <v>58.52</v>
      </c>
      <c r="X929">
        <v>86957</v>
      </c>
      <c r="Y929">
        <f>cleaneddata[[#This Row],[Unit Price]]-cleaneddata[[#This Row],[Discount]]</f>
        <v>10.63</v>
      </c>
      <c r="Z929" t="str">
        <f>_xlfn.IFS(cleaneddata[[#This Row],[Region]]="Central","Chris",cleaneddata[[#This Row],[Region]]="East","Erin",cleaneddata[[#This Row],[Region]]="South","Sam",cleaneddata[[#This Row],[Region]]="West","William")</f>
        <v>Chris</v>
      </c>
    </row>
    <row r="930" spans="1:26" x14ac:dyDescent="0.25">
      <c r="A930">
        <v>2201</v>
      </c>
      <c r="B930" t="s">
        <v>1847</v>
      </c>
      <c r="C930" t="s">
        <v>27</v>
      </c>
      <c r="D930">
        <v>0.17</v>
      </c>
      <c r="E930">
        <v>14.89</v>
      </c>
      <c r="F930">
        <v>13.56</v>
      </c>
      <c r="G930" t="s">
        <v>40</v>
      </c>
      <c r="H930" t="s">
        <v>29</v>
      </c>
      <c r="I930" t="s">
        <v>30</v>
      </c>
      <c r="J930" t="s">
        <v>128</v>
      </c>
      <c r="K930" t="s">
        <v>66</v>
      </c>
      <c r="L930" t="s">
        <v>1848</v>
      </c>
      <c r="M930">
        <v>0.57999999999999996</v>
      </c>
      <c r="N930" t="s">
        <v>34</v>
      </c>
      <c r="O930" t="s">
        <v>54</v>
      </c>
      <c r="P930" t="s">
        <v>86</v>
      </c>
      <c r="Q930" t="s">
        <v>1849</v>
      </c>
      <c r="R930">
        <v>55420</v>
      </c>
      <c r="S930" s="1">
        <v>42088</v>
      </c>
      <c r="T930" s="1">
        <v>42090</v>
      </c>
      <c r="U930">
        <v>-9.1300000000000008</v>
      </c>
      <c r="V930">
        <v>1</v>
      </c>
      <c r="W930">
        <v>27.96</v>
      </c>
      <c r="X930">
        <v>86054</v>
      </c>
      <c r="Y930">
        <f>cleaneddata[[#This Row],[Unit Price]]-cleaneddata[[#This Row],[Discount]]</f>
        <v>14.72</v>
      </c>
      <c r="Z930" t="str">
        <f>_xlfn.IFS(cleaneddata[[#This Row],[Region]]="Central","Chris",cleaneddata[[#This Row],[Region]]="East","Erin",cleaneddata[[#This Row],[Region]]="South","Sam",cleaneddata[[#This Row],[Region]]="West","William")</f>
        <v>Chris</v>
      </c>
    </row>
    <row r="931" spans="1:26" x14ac:dyDescent="0.25">
      <c r="A931">
        <v>3100</v>
      </c>
      <c r="B931" t="s">
        <v>1850</v>
      </c>
      <c r="C931" t="s">
        <v>27</v>
      </c>
      <c r="D931">
        <v>7.0000000000000007E-2</v>
      </c>
      <c r="E931">
        <v>35.99</v>
      </c>
      <c r="F931">
        <v>5</v>
      </c>
      <c r="G931" t="s">
        <v>40</v>
      </c>
      <c r="H931" t="s">
        <v>41</v>
      </c>
      <c r="I931" t="s">
        <v>42</v>
      </c>
      <c r="J931" t="s">
        <v>137</v>
      </c>
      <c r="K931" t="s">
        <v>52</v>
      </c>
      <c r="L931" t="s">
        <v>1851</v>
      </c>
      <c r="M931">
        <v>0.82</v>
      </c>
      <c r="N931" t="s">
        <v>34</v>
      </c>
      <c r="O931" t="s">
        <v>35</v>
      </c>
      <c r="P931" t="s">
        <v>125</v>
      </c>
      <c r="Q931" t="s">
        <v>1852</v>
      </c>
      <c r="R931">
        <v>33334</v>
      </c>
      <c r="S931" s="1">
        <v>42088</v>
      </c>
      <c r="T931" s="1">
        <v>42090</v>
      </c>
      <c r="U931">
        <v>-299.81420000000003</v>
      </c>
      <c r="V931">
        <v>1</v>
      </c>
      <c r="W931">
        <v>31.71</v>
      </c>
      <c r="X931">
        <v>89988</v>
      </c>
      <c r="Y931">
        <f>cleaneddata[[#This Row],[Unit Price]]-cleaneddata[[#This Row],[Discount]]</f>
        <v>35.92</v>
      </c>
      <c r="Z931" t="str">
        <f>_xlfn.IFS(cleaneddata[[#This Row],[Region]]="Central","Chris",cleaneddata[[#This Row],[Region]]="East","Erin",cleaneddata[[#This Row],[Region]]="South","Sam",cleaneddata[[#This Row],[Region]]="West","William")</f>
        <v>Sam</v>
      </c>
    </row>
    <row r="932" spans="1:26" x14ac:dyDescent="0.25">
      <c r="A932">
        <v>693</v>
      </c>
      <c r="B932" t="s">
        <v>1551</v>
      </c>
      <c r="C932" t="s">
        <v>49</v>
      </c>
      <c r="D932">
        <v>0.02</v>
      </c>
      <c r="E932">
        <v>500.98</v>
      </c>
      <c r="F932">
        <v>41.44</v>
      </c>
      <c r="G932" t="s">
        <v>28</v>
      </c>
      <c r="H932" t="s">
        <v>29</v>
      </c>
      <c r="I932" t="s">
        <v>30</v>
      </c>
      <c r="J932" t="s">
        <v>119</v>
      </c>
      <c r="K932" t="s">
        <v>32</v>
      </c>
      <c r="L932" t="s">
        <v>1853</v>
      </c>
      <c r="M932">
        <v>0.66</v>
      </c>
      <c r="N932" t="s">
        <v>34</v>
      </c>
      <c r="O932" t="s">
        <v>61</v>
      </c>
      <c r="P932" t="s">
        <v>62</v>
      </c>
      <c r="Q932" t="s">
        <v>1552</v>
      </c>
      <c r="R932">
        <v>80229</v>
      </c>
      <c r="S932" s="1">
        <v>42088</v>
      </c>
      <c r="T932" s="1">
        <v>42088</v>
      </c>
      <c r="U932">
        <v>2568.4629</v>
      </c>
      <c r="V932">
        <v>7</v>
      </c>
      <c r="W932">
        <v>3722.41</v>
      </c>
      <c r="X932">
        <v>87811</v>
      </c>
      <c r="Y932">
        <f>cleaneddata[[#This Row],[Unit Price]]-cleaneddata[[#This Row],[Discount]]</f>
        <v>500.96000000000004</v>
      </c>
      <c r="Z932" t="str">
        <f>_xlfn.IFS(cleaneddata[[#This Row],[Region]]="Central","Chris",cleaneddata[[#This Row],[Region]]="East","Erin",cleaneddata[[#This Row],[Region]]="South","Sam",cleaneddata[[#This Row],[Region]]="West","William")</f>
        <v>William</v>
      </c>
    </row>
    <row r="933" spans="1:26" x14ac:dyDescent="0.25">
      <c r="A933">
        <v>1557</v>
      </c>
      <c r="B933" t="s">
        <v>1854</v>
      </c>
      <c r="C933" t="s">
        <v>49</v>
      </c>
      <c r="D933">
        <v>0.09</v>
      </c>
      <c r="E933">
        <v>60.98</v>
      </c>
      <c r="F933">
        <v>49</v>
      </c>
      <c r="G933" t="s">
        <v>40</v>
      </c>
      <c r="H933" t="s">
        <v>41</v>
      </c>
      <c r="I933" t="s">
        <v>50</v>
      </c>
      <c r="J933" t="s">
        <v>97</v>
      </c>
      <c r="K933" t="s">
        <v>66</v>
      </c>
      <c r="L933" t="s">
        <v>1532</v>
      </c>
      <c r="M933">
        <v>0.59</v>
      </c>
      <c r="N933" t="s">
        <v>34</v>
      </c>
      <c r="O933" t="s">
        <v>35</v>
      </c>
      <c r="P933" t="s">
        <v>244</v>
      </c>
      <c r="Q933" t="s">
        <v>1855</v>
      </c>
      <c r="R933">
        <v>22003</v>
      </c>
      <c r="S933" s="1">
        <v>42088</v>
      </c>
      <c r="T933" s="1">
        <v>42096</v>
      </c>
      <c r="U933">
        <v>-954.75800000000004</v>
      </c>
      <c r="V933">
        <v>15</v>
      </c>
      <c r="W933">
        <v>879.62</v>
      </c>
      <c r="X933">
        <v>87426</v>
      </c>
      <c r="Y933">
        <f>cleaneddata[[#This Row],[Unit Price]]-cleaneddata[[#This Row],[Discount]]</f>
        <v>60.889999999999993</v>
      </c>
      <c r="Z933" t="str">
        <f>_xlfn.IFS(cleaneddata[[#This Row],[Region]]="Central","Chris",cleaneddata[[#This Row],[Region]]="East","Erin",cleaneddata[[#This Row],[Region]]="South","Sam",cleaneddata[[#This Row],[Region]]="West","William")</f>
        <v>Sam</v>
      </c>
    </row>
    <row r="934" spans="1:26" x14ac:dyDescent="0.25">
      <c r="A934">
        <v>1557</v>
      </c>
      <c r="B934" t="s">
        <v>1854</v>
      </c>
      <c r="C934" t="s">
        <v>49</v>
      </c>
      <c r="D934">
        <v>0.05</v>
      </c>
      <c r="E934">
        <v>29.89</v>
      </c>
      <c r="F934">
        <v>1.99</v>
      </c>
      <c r="G934" t="s">
        <v>40</v>
      </c>
      <c r="H934" t="s">
        <v>41</v>
      </c>
      <c r="I934" t="s">
        <v>42</v>
      </c>
      <c r="J934" t="s">
        <v>43</v>
      </c>
      <c r="K934" t="s">
        <v>44</v>
      </c>
      <c r="L934" t="s">
        <v>445</v>
      </c>
      <c r="M934">
        <v>0.5</v>
      </c>
      <c r="N934" t="s">
        <v>34</v>
      </c>
      <c r="O934" t="s">
        <v>35</v>
      </c>
      <c r="P934" t="s">
        <v>244</v>
      </c>
      <c r="Q934" t="s">
        <v>1855</v>
      </c>
      <c r="R934">
        <v>22003</v>
      </c>
      <c r="S934" s="1">
        <v>42088</v>
      </c>
      <c r="T934" s="1">
        <v>42090</v>
      </c>
      <c r="U934">
        <v>219.4734</v>
      </c>
      <c r="V934">
        <v>12</v>
      </c>
      <c r="W934">
        <v>361.19</v>
      </c>
      <c r="X934">
        <v>87426</v>
      </c>
      <c r="Y934">
        <f>cleaneddata[[#This Row],[Unit Price]]-cleaneddata[[#This Row],[Discount]]</f>
        <v>29.84</v>
      </c>
      <c r="Z934" t="str">
        <f>_xlfn.IFS(cleaneddata[[#This Row],[Region]]="Central","Chris",cleaneddata[[#This Row],[Region]]="East","Erin",cleaneddata[[#This Row],[Region]]="South","Sam",cleaneddata[[#This Row],[Region]]="West","William")</f>
        <v>Sam</v>
      </c>
    </row>
    <row r="935" spans="1:26" x14ac:dyDescent="0.25">
      <c r="A935">
        <v>1699</v>
      </c>
      <c r="B935" t="s">
        <v>1856</v>
      </c>
      <c r="C935" t="s">
        <v>49</v>
      </c>
      <c r="D935">
        <v>0.05</v>
      </c>
      <c r="E935">
        <v>3.98</v>
      </c>
      <c r="F935">
        <v>5.26</v>
      </c>
      <c r="G935" t="s">
        <v>40</v>
      </c>
      <c r="H935" t="s">
        <v>29</v>
      </c>
      <c r="I935" t="s">
        <v>50</v>
      </c>
      <c r="J935" t="s">
        <v>74</v>
      </c>
      <c r="K935" t="s">
        <v>75</v>
      </c>
      <c r="L935" t="s">
        <v>1857</v>
      </c>
      <c r="M935">
        <v>0.38</v>
      </c>
      <c r="N935" t="s">
        <v>34</v>
      </c>
      <c r="O935" t="s">
        <v>113</v>
      </c>
      <c r="P935" t="s">
        <v>322</v>
      </c>
      <c r="Q935" t="s">
        <v>1858</v>
      </c>
      <c r="R935">
        <v>19057</v>
      </c>
      <c r="S935" s="1">
        <v>42088</v>
      </c>
      <c r="T935" s="1">
        <v>42092</v>
      </c>
      <c r="U935">
        <v>-152.52449999999999</v>
      </c>
      <c r="V935">
        <v>12</v>
      </c>
      <c r="W935">
        <v>49.44</v>
      </c>
      <c r="X935">
        <v>87345</v>
      </c>
      <c r="Y935">
        <f>cleaneddata[[#This Row],[Unit Price]]-cleaneddata[[#This Row],[Discount]]</f>
        <v>3.93</v>
      </c>
      <c r="Z935" t="str">
        <f>_xlfn.IFS(cleaneddata[[#This Row],[Region]]="Central","Chris",cleaneddata[[#This Row],[Region]]="East","Erin",cleaneddata[[#This Row],[Region]]="South","Sam",cleaneddata[[#This Row],[Region]]="West","William")</f>
        <v>Erin</v>
      </c>
    </row>
    <row r="936" spans="1:26" x14ac:dyDescent="0.25">
      <c r="A936">
        <v>1699</v>
      </c>
      <c r="B936" t="s">
        <v>1856</v>
      </c>
      <c r="C936" t="s">
        <v>49</v>
      </c>
      <c r="D936">
        <v>0.01</v>
      </c>
      <c r="E936">
        <v>6.48</v>
      </c>
      <c r="F936">
        <v>5.4</v>
      </c>
      <c r="G936" t="s">
        <v>40</v>
      </c>
      <c r="H936" t="s">
        <v>29</v>
      </c>
      <c r="I936" t="s">
        <v>50</v>
      </c>
      <c r="J936" t="s">
        <v>90</v>
      </c>
      <c r="K936" t="s">
        <v>75</v>
      </c>
      <c r="L936" t="s">
        <v>1859</v>
      </c>
      <c r="M936">
        <v>0.37</v>
      </c>
      <c r="N936" t="s">
        <v>34</v>
      </c>
      <c r="O936" t="s">
        <v>113</v>
      </c>
      <c r="P936" t="s">
        <v>322</v>
      </c>
      <c r="Q936" t="s">
        <v>1858</v>
      </c>
      <c r="R936">
        <v>19057</v>
      </c>
      <c r="S936" s="1">
        <v>42088</v>
      </c>
      <c r="T936" s="1">
        <v>42088</v>
      </c>
      <c r="U936">
        <v>-18.850000000000001</v>
      </c>
      <c r="V936">
        <v>2</v>
      </c>
      <c r="W936">
        <v>14.29</v>
      </c>
      <c r="X936">
        <v>87345</v>
      </c>
      <c r="Y936">
        <f>cleaneddata[[#This Row],[Unit Price]]-cleaneddata[[#This Row],[Discount]]</f>
        <v>6.4700000000000006</v>
      </c>
      <c r="Z936" t="str">
        <f>_xlfn.IFS(cleaneddata[[#This Row],[Region]]="Central","Chris",cleaneddata[[#This Row],[Region]]="East","Erin",cleaneddata[[#This Row],[Region]]="South","Sam",cleaneddata[[#This Row],[Region]]="West","William")</f>
        <v>Erin</v>
      </c>
    </row>
    <row r="937" spans="1:26" x14ac:dyDescent="0.25">
      <c r="A937">
        <v>290</v>
      </c>
      <c r="B937" t="s">
        <v>1860</v>
      </c>
      <c r="C937" t="s">
        <v>72</v>
      </c>
      <c r="D937">
        <v>0.04</v>
      </c>
      <c r="E937">
        <v>4.9800000000000004</v>
      </c>
      <c r="F937">
        <v>4.62</v>
      </c>
      <c r="G937" t="s">
        <v>40</v>
      </c>
      <c r="H937" t="s">
        <v>29</v>
      </c>
      <c r="I937" t="s">
        <v>42</v>
      </c>
      <c r="J937" t="s">
        <v>43</v>
      </c>
      <c r="K937" t="s">
        <v>44</v>
      </c>
      <c r="L937" t="s">
        <v>1223</v>
      </c>
      <c r="M937">
        <v>0.64</v>
      </c>
      <c r="N937" t="s">
        <v>34</v>
      </c>
      <c r="O937" t="s">
        <v>61</v>
      </c>
      <c r="P937" t="s">
        <v>62</v>
      </c>
      <c r="Q937" t="s">
        <v>1861</v>
      </c>
      <c r="R937">
        <v>80538</v>
      </c>
      <c r="S937" s="1">
        <v>42088</v>
      </c>
      <c r="T937" s="1">
        <v>42089</v>
      </c>
      <c r="U937">
        <v>-135.16</v>
      </c>
      <c r="V937">
        <v>20</v>
      </c>
      <c r="W937">
        <v>102.54</v>
      </c>
      <c r="X937">
        <v>90837</v>
      </c>
      <c r="Y937">
        <f>cleaneddata[[#This Row],[Unit Price]]-cleaneddata[[#This Row],[Discount]]</f>
        <v>4.9400000000000004</v>
      </c>
      <c r="Z937" t="str">
        <f>_xlfn.IFS(cleaneddata[[#This Row],[Region]]="Central","Chris",cleaneddata[[#This Row],[Region]]="East","Erin",cleaneddata[[#This Row],[Region]]="South","Sam",cleaneddata[[#This Row],[Region]]="West","William")</f>
        <v>William</v>
      </c>
    </row>
    <row r="938" spans="1:26" x14ac:dyDescent="0.25">
      <c r="A938">
        <v>2287</v>
      </c>
      <c r="B938" t="s">
        <v>1265</v>
      </c>
      <c r="C938" t="s">
        <v>72</v>
      </c>
      <c r="D938">
        <v>0.01</v>
      </c>
      <c r="E938">
        <v>18.97</v>
      </c>
      <c r="F938">
        <v>9.0299999999999994</v>
      </c>
      <c r="G938" t="s">
        <v>40</v>
      </c>
      <c r="H938" t="s">
        <v>96</v>
      </c>
      <c r="I938" t="s">
        <v>50</v>
      </c>
      <c r="J938" t="s">
        <v>90</v>
      </c>
      <c r="K938" t="s">
        <v>75</v>
      </c>
      <c r="L938" t="s">
        <v>632</v>
      </c>
      <c r="M938">
        <v>0.37</v>
      </c>
      <c r="N938" t="s">
        <v>34</v>
      </c>
      <c r="O938" t="s">
        <v>35</v>
      </c>
      <c r="P938" t="s">
        <v>273</v>
      </c>
      <c r="Q938" t="s">
        <v>1267</v>
      </c>
      <c r="R938">
        <v>29483</v>
      </c>
      <c r="S938" s="1">
        <v>42088</v>
      </c>
      <c r="T938" s="1">
        <v>42088</v>
      </c>
      <c r="U938">
        <v>-12.0267</v>
      </c>
      <c r="V938">
        <v>8</v>
      </c>
      <c r="W938">
        <v>164.67</v>
      </c>
      <c r="X938">
        <v>90146</v>
      </c>
      <c r="Y938">
        <f>cleaneddata[[#This Row],[Unit Price]]-cleaneddata[[#This Row],[Discount]]</f>
        <v>18.959999999999997</v>
      </c>
      <c r="Z938" t="str">
        <f>_xlfn.IFS(cleaneddata[[#This Row],[Region]]="Central","Chris",cleaneddata[[#This Row],[Region]]="East","Erin",cleaneddata[[#This Row],[Region]]="South","Sam",cleaneddata[[#This Row],[Region]]="West","William")</f>
        <v>Sam</v>
      </c>
    </row>
    <row r="939" spans="1:26" x14ac:dyDescent="0.25">
      <c r="A939">
        <v>2287</v>
      </c>
      <c r="B939" t="s">
        <v>1265</v>
      </c>
      <c r="C939" t="s">
        <v>72</v>
      </c>
      <c r="D939">
        <v>0.03</v>
      </c>
      <c r="E939">
        <v>12.28</v>
      </c>
      <c r="F939">
        <v>4.8600000000000003</v>
      </c>
      <c r="G939" t="s">
        <v>40</v>
      </c>
      <c r="H939" t="s">
        <v>96</v>
      </c>
      <c r="I939" t="s">
        <v>50</v>
      </c>
      <c r="J939" t="s">
        <v>90</v>
      </c>
      <c r="K939" t="s">
        <v>75</v>
      </c>
      <c r="L939" t="s">
        <v>1862</v>
      </c>
      <c r="M939">
        <v>0.38</v>
      </c>
      <c r="N939" t="s">
        <v>34</v>
      </c>
      <c r="O939" t="s">
        <v>35</v>
      </c>
      <c r="P939" t="s">
        <v>273</v>
      </c>
      <c r="Q939" t="s">
        <v>1267</v>
      </c>
      <c r="R939">
        <v>29483</v>
      </c>
      <c r="S939" s="1">
        <v>42088</v>
      </c>
      <c r="T939" s="1">
        <v>42089</v>
      </c>
      <c r="U939">
        <v>122.508</v>
      </c>
      <c r="V939">
        <v>6</v>
      </c>
      <c r="W939">
        <v>72.739999999999995</v>
      </c>
      <c r="X939">
        <v>90146</v>
      </c>
      <c r="Y939">
        <f>cleaneddata[[#This Row],[Unit Price]]-cleaneddata[[#This Row],[Discount]]</f>
        <v>12.25</v>
      </c>
      <c r="Z939" t="str">
        <f>_xlfn.IFS(cleaneddata[[#This Row],[Region]]="Central","Chris",cleaneddata[[#This Row],[Region]]="East","Erin",cleaneddata[[#This Row],[Region]]="South","Sam",cleaneddata[[#This Row],[Region]]="West","William")</f>
        <v>Sam</v>
      </c>
    </row>
    <row r="940" spans="1:26" x14ac:dyDescent="0.25">
      <c r="A940">
        <v>2287</v>
      </c>
      <c r="B940" t="s">
        <v>1265</v>
      </c>
      <c r="C940" t="s">
        <v>72</v>
      </c>
      <c r="D940">
        <v>0.05</v>
      </c>
      <c r="E940">
        <v>34.99</v>
      </c>
      <c r="F940">
        <v>7.73</v>
      </c>
      <c r="G940" t="s">
        <v>89</v>
      </c>
      <c r="H940" t="s">
        <v>96</v>
      </c>
      <c r="I940" t="s">
        <v>50</v>
      </c>
      <c r="J940" t="s">
        <v>51</v>
      </c>
      <c r="K940" t="s">
        <v>75</v>
      </c>
      <c r="L940" t="s">
        <v>1306</v>
      </c>
      <c r="M940">
        <v>0.59</v>
      </c>
      <c r="N940" t="s">
        <v>34</v>
      </c>
      <c r="O940" t="s">
        <v>35</v>
      </c>
      <c r="P940" t="s">
        <v>273</v>
      </c>
      <c r="Q940" t="s">
        <v>1267</v>
      </c>
      <c r="R940">
        <v>29483</v>
      </c>
      <c r="S940" s="1">
        <v>42088</v>
      </c>
      <c r="T940" s="1">
        <v>42090</v>
      </c>
      <c r="U940">
        <v>-12.0267</v>
      </c>
      <c r="V940">
        <v>12</v>
      </c>
      <c r="W940">
        <v>418.75</v>
      </c>
      <c r="X940">
        <v>90146</v>
      </c>
      <c r="Y940">
        <f>cleaneddata[[#This Row],[Unit Price]]-cleaneddata[[#This Row],[Discount]]</f>
        <v>34.940000000000005</v>
      </c>
      <c r="Z940" t="str">
        <f>_xlfn.IFS(cleaneddata[[#This Row],[Region]]="Central","Chris",cleaneddata[[#This Row],[Region]]="East","Erin",cleaneddata[[#This Row],[Region]]="South","Sam",cleaneddata[[#This Row],[Region]]="West","William")</f>
        <v>Sam</v>
      </c>
    </row>
    <row r="941" spans="1:26" x14ac:dyDescent="0.25">
      <c r="A941">
        <v>2833</v>
      </c>
      <c r="B941" t="s">
        <v>1863</v>
      </c>
      <c r="C941" t="s">
        <v>72</v>
      </c>
      <c r="D941">
        <v>0.03</v>
      </c>
      <c r="E941">
        <v>140.97999999999999</v>
      </c>
      <c r="F941">
        <v>36.090000000000003</v>
      </c>
      <c r="G941" t="s">
        <v>28</v>
      </c>
      <c r="H941" t="s">
        <v>29</v>
      </c>
      <c r="I941" t="s">
        <v>30</v>
      </c>
      <c r="J941" t="s">
        <v>119</v>
      </c>
      <c r="K941" t="s">
        <v>32</v>
      </c>
      <c r="L941" t="s">
        <v>1864</v>
      </c>
      <c r="M941">
        <v>0.77</v>
      </c>
      <c r="N941" t="s">
        <v>34</v>
      </c>
      <c r="O941" t="s">
        <v>54</v>
      </c>
      <c r="P941" t="s">
        <v>86</v>
      </c>
      <c r="Q941" t="s">
        <v>1865</v>
      </c>
      <c r="R941">
        <v>55076</v>
      </c>
      <c r="S941" s="1">
        <v>42088</v>
      </c>
      <c r="T941" s="1">
        <v>42090</v>
      </c>
      <c r="U941">
        <v>-221.5</v>
      </c>
      <c r="V941">
        <v>4</v>
      </c>
      <c r="W941">
        <v>608.80999999999995</v>
      </c>
      <c r="X941">
        <v>91030</v>
      </c>
      <c r="Y941">
        <f>cleaneddata[[#This Row],[Unit Price]]-cleaneddata[[#This Row],[Discount]]</f>
        <v>140.94999999999999</v>
      </c>
      <c r="Z941" t="str">
        <f>_xlfn.IFS(cleaneddata[[#This Row],[Region]]="Central","Chris",cleaneddata[[#This Row],[Region]]="East","Erin",cleaneddata[[#This Row],[Region]]="South","Sam",cleaneddata[[#This Row],[Region]]="West","William")</f>
        <v>Chris</v>
      </c>
    </row>
    <row r="942" spans="1:26" x14ac:dyDescent="0.25">
      <c r="A942">
        <v>2833</v>
      </c>
      <c r="B942" t="s">
        <v>1863</v>
      </c>
      <c r="C942" t="s">
        <v>72</v>
      </c>
      <c r="D942">
        <v>0.08</v>
      </c>
      <c r="E942">
        <v>65.989999999999995</v>
      </c>
      <c r="F942">
        <v>8.99</v>
      </c>
      <c r="G942" t="s">
        <v>40</v>
      </c>
      <c r="H942" t="s">
        <v>29</v>
      </c>
      <c r="I942" t="s">
        <v>42</v>
      </c>
      <c r="J942" t="s">
        <v>137</v>
      </c>
      <c r="K942" t="s">
        <v>75</v>
      </c>
      <c r="L942" t="s">
        <v>1866</v>
      </c>
      <c r="M942">
        <v>0.56000000000000005</v>
      </c>
      <c r="N942" t="s">
        <v>34</v>
      </c>
      <c r="O942" t="s">
        <v>54</v>
      </c>
      <c r="P942" t="s">
        <v>86</v>
      </c>
      <c r="Q942" t="s">
        <v>1865</v>
      </c>
      <c r="R942">
        <v>55076</v>
      </c>
      <c r="S942" s="1">
        <v>42088</v>
      </c>
      <c r="T942" s="1">
        <v>42089</v>
      </c>
      <c r="U942">
        <v>206.352</v>
      </c>
      <c r="V942">
        <v>15</v>
      </c>
      <c r="W942">
        <v>808.61</v>
      </c>
      <c r="X942">
        <v>91030</v>
      </c>
      <c r="Y942">
        <f>cleaneddata[[#This Row],[Unit Price]]-cleaneddata[[#This Row],[Discount]]</f>
        <v>65.91</v>
      </c>
      <c r="Z942" t="str">
        <f>_xlfn.IFS(cleaneddata[[#This Row],[Region]]="Central","Chris",cleaneddata[[#This Row],[Region]]="East","Erin",cleaneddata[[#This Row],[Region]]="South","Sam",cleaneddata[[#This Row],[Region]]="West","William")</f>
        <v>Chris</v>
      </c>
    </row>
    <row r="943" spans="1:26" x14ac:dyDescent="0.25">
      <c r="A943">
        <v>1767</v>
      </c>
      <c r="B943" t="s">
        <v>1867</v>
      </c>
      <c r="C943" t="s">
        <v>27</v>
      </c>
      <c r="D943">
        <v>0.01</v>
      </c>
      <c r="E943">
        <v>50.98</v>
      </c>
      <c r="F943">
        <v>6.5</v>
      </c>
      <c r="G943" t="s">
        <v>40</v>
      </c>
      <c r="H943" t="s">
        <v>73</v>
      </c>
      <c r="I943" t="s">
        <v>42</v>
      </c>
      <c r="J943" t="s">
        <v>43</v>
      </c>
      <c r="K943" t="s">
        <v>75</v>
      </c>
      <c r="L943" t="s">
        <v>1868</v>
      </c>
      <c r="M943">
        <v>0.73</v>
      </c>
      <c r="N943" t="s">
        <v>34</v>
      </c>
      <c r="O943" t="s">
        <v>35</v>
      </c>
      <c r="P943" t="s">
        <v>77</v>
      </c>
      <c r="Q943" t="s">
        <v>1869</v>
      </c>
      <c r="R943">
        <v>30265</v>
      </c>
      <c r="S943" s="1">
        <v>42089</v>
      </c>
      <c r="T943" s="1">
        <v>42090</v>
      </c>
      <c r="U943">
        <v>5.3396999999999997</v>
      </c>
      <c r="V943">
        <v>16</v>
      </c>
      <c r="W943">
        <v>818.49</v>
      </c>
      <c r="X943">
        <v>89211</v>
      </c>
      <c r="Y943">
        <f>cleaneddata[[#This Row],[Unit Price]]-cleaneddata[[#This Row],[Discount]]</f>
        <v>50.97</v>
      </c>
      <c r="Z943" t="str">
        <f>_xlfn.IFS(cleaneddata[[#This Row],[Region]]="Central","Chris",cleaneddata[[#This Row],[Region]]="East","Erin",cleaneddata[[#This Row],[Region]]="South","Sam",cleaneddata[[#This Row],[Region]]="West","William")</f>
        <v>Sam</v>
      </c>
    </row>
    <row r="944" spans="1:26" x14ac:dyDescent="0.25">
      <c r="A944">
        <v>2114</v>
      </c>
      <c r="B944" t="s">
        <v>1377</v>
      </c>
      <c r="C944" t="s">
        <v>27</v>
      </c>
      <c r="D944">
        <v>0.08</v>
      </c>
      <c r="E944">
        <v>6.68</v>
      </c>
      <c r="F944">
        <v>1.5</v>
      </c>
      <c r="G944" t="s">
        <v>40</v>
      </c>
      <c r="H944" t="s">
        <v>96</v>
      </c>
      <c r="I944" t="s">
        <v>50</v>
      </c>
      <c r="J944" t="s">
        <v>51</v>
      </c>
      <c r="K944" t="s">
        <v>52</v>
      </c>
      <c r="L944" t="s">
        <v>1870</v>
      </c>
      <c r="M944">
        <v>0.48</v>
      </c>
      <c r="N944" t="s">
        <v>34</v>
      </c>
      <c r="O944" t="s">
        <v>35</v>
      </c>
      <c r="P944" t="s">
        <v>244</v>
      </c>
      <c r="Q944" t="s">
        <v>1379</v>
      </c>
      <c r="R944">
        <v>23518</v>
      </c>
      <c r="S944" s="1">
        <v>42089</v>
      </c>
      <c r="T944" s="1">
        <v>42091</v>
      </c>
      <c r="U944">
        <v>-601.80399999999997</v>
      </c>
      <c r="V944">
        <v>10</v>
      </c>
      <c r="W944">
        <v>66.12</v>
      </c>
      <c r="X944">
        <v>88403</v>
      </c>
      <c r="Y944">
        <f>cleaneddata[[#This Row],[Unit Price]]-cleaneddata[[#This Row],[Discount]]</f>
        <v>6.6</v>
      </c>
      <c r="Z944" t="str">
        <f>_xlfn.IFS(cleaneddata[[#This Row],[Region]]="Central","Chris",cleaneddata[[#This Row],[Region]]="East","Erin",cleaneddata[[#This Row],[Region]]="South","Sam",cleaneddata[[#This Row],[Region]]="West","William")</f>
        <v>Sam</v>
      </c>
    </row>
    <row r="945" spans="1:26" x14ac:dyDescent="0.25">
      <c r="A945">
        <v>3379</v>
      </c>
      <c r="B945" t="s">
        <v>1871</v>
      </c>
      <c r="C945" t="s">
        <v>27</v>
      </c>
      <c r="D945">
        <v>0</v>
      </c>
      <c r="E945">
        <v>19.98</v>
      </c>
      <c r="F945">
        <v>5.97</v>
      </c>
      <c r="G945" t="s">
        <v>89</v>
      </c>
      <c r="H945" t="s">
        <v>96</v>
      </c>
      <c r="I945" t="s">
        <v>50</v>
      </c>
      <c r="J945" t="s">
        <v>90</v>
      </c>
      <c r="K945" t="s">
        <v>75</v>
      </c>
      <c r="L945" t="s">
        <v>1872</v>
      </c>
      <c r="M945">
        <v>0.38</v>
      </c>
      <c r="N945" t="s">
        <v>34</v>
      </c>
      <c r="O945" t="s">
        <v>35</v>
      </c>
      <c r="P945" t="s">
        <v>77</v>
      </c>
      <c r="Q945" t="s">
        <v>1873</v>
      </c>
      <c r="R945">
        <v>30144</v>
      </c>
      <c r="S945" s="1">
        <v>42089</v>
      </c>
      <c r="T945" s="1">
        <v>42092</v>
      </c>
      <c r="U945">
        <v>-189.714</v>
      </c>
      <c r="V945">
        <v>12</v>
      </c>
      <c r="W945">
        <v>249.07</v>
      </c>
      <c r="X945">
        <v>88837</v>
      </c>
      <c r="Y945">
        <f>cleaneddata[[#This Row],[Unit Price]]-cleaneddata[[#This Row],[Discount]]</f>
        <v>19.98</v>
      </c>
      <c r="Z945" t="str">
        <f>_xlfn.IFS(cleaneddata[[#This Row],[Region]]="Central","Chris",cleaneddata[[#This Row],[Region]]="East","Erin",cleaneddata[[#This Row],[Region]]="South","Sam",cleaneddata[[#This Row],[Region]]="West","William")</f>
        <v>Sam</v>
      </c>
    </row>
    <row r="946" spans="1:26" x14ac:dyDescent="0.25">
      <c r="A946">
        <v>2124</v>
      </c>
      <c r="B946" t="s">
        <v>38</v>
      </c>
      <c r="C946" t="s">
        <v>39</v>
      </c>
      <c r="D946">
        <v>0.03</v>
      </c>
      <c r="E946">
        <v>124.49</v>
      </c>
      <c r="F946">
        <v>51.94</v>
      </c>
      <c r="G946" t="s">
        <v>28</v>
      </c>
      <c r="H946" t="s">
        <v>96</v>
      </c>
      <c r="I946" t="s">
        <v>30</v>
      </c>
      <c r="J946" t="s">
        <v>31</v>
      </c>
      <c r="K946" t="s">
        <v>32</v>
      </c>
      <c r="L946" t="s">
        <v>1151</v>
      </c>
      <c r="M946">
        <v>0.63</v>
      </c>
      <c r="N946" t="s">
        <v>34</v>
      </c>
      <c r="O946" t="s">
        <v>35</v>
      </c>
      <c r="P946" t="s">
        <v>46</v>
      </c>
      <c r="Q946" t="s">
        <v>47</v>
      </c>
      <c r="R946">
        <v>72301</v>
      </c>
      <c r="S946" s="1">
        <v>42089</v>
      </c>
      <c r="T946" s="1">
        <v>42090</v>
      </c>
      <c r="U946">
        <v>18.173999999999999</v>
      </c>
      <c r="V946">
        <v>21</v>
      </c>
      <c r="W946">
        <v>2761.94</v>
      </c>
      <c r="X946">
        <v>89666</v>
      </c>
      <c r="Y946">
        <f>cleaneddata[[#This Row],[Unit Price]]-cleaneddata[[#This Row],[Discount]]</f>
        <v>124.46</v>
      </c>
      <c r="Z946" t="str">
        <f>_xlfn.IFS(cleaneddata[[#This Row],[Region]]="Central","Chris",cleaneddata[[#This Row],[Region]]="East","Erin",cleaneddata[[#This Row],[Region]]="South","Sam",cleaneddata[[#This Row],[Region]]="West","William")</f>
        <v>Sam</v>
      </c>
    </row>
    <row r="947" spans="1:26" x14ac:dyDescent="0.25">
      <c r="A947">
        <v>2066</v>
      </c>
      <c r="B947" t="s">
        <v>1874</v>
      </c>
      <c r="C947" t="s">
        <v>118</v>
      </c>
      <c r="D947">
        <v>0.09</v>
      </c>
      <c r="E947">
        <v>20.89</v>
      </c>
      <c r="F947">
        <v>11.52</v>
      </c>
      <c r="G947" t="s">
        <v>40</v>
      </c>
      <c r="H947" t="s">
        <v>73</v>
      </c>
      <c r="I947" t="s">
        <v>50</v>
      </c>
      <c r="J947" t="s">
        <v>80</v>
      </c>
      <c r="K947" t="s">
        <v>75</v>
      </c>
      <c r="L947" t="s">
        <v>1875</v>
      </c>
      <c r="M947">
        <v>0.83</v>
      </c>
      <c r="N947" t="s">
        <v>34</v>
      </c>
      <c r="O947" t="s">
        <v>35</v>
      </c>
      <c r="P947" t="s">
        <v>99</v>
      </c>
      <c r="Q947" t="s">
        <v>1876</v>
      </c>
      <c r="R947">
        <v>28079</v>
      </c>
      <c r="S947" s="1">
        <v>42089</v>
      </c>
      <c r="T947" s="1">
        <v>42090</v>
      </c>
      <c r="U947">
        <v>-133.54599999999999</v>
      </c>
      <c r="V947">
        <v>7</v>
      </c>
      <c r="W947">
        <v>146.5</v>
      </c>
      <c r="X947">
        <v>85833</v>
      </c>
      <c r="Y947">
        <f>cleaneddata[[#This Row],[Unit Price]]-cleaneddata[[#This Row],[Discount]]</f>
        <v>20.8</v>
      </c>
      <c r="Z947" t="str">
        <f>_xlfn.IFS(cleaneddata[[#This Row],[Region]]="Central","Chris",cleaneddata[[#This Row],[Region]]="East","Erin",cleaneddata[[#This Row],[Region]]="South","Sam",cleaneddata[[#This Row],[Region]]="West","William")</f>
        <v>Sam</v>
      </c>
    </row>
    <row r="948" spans="1:26" x14ac:dyDescent="0.25">
      <c r="A948">
        <v>2419</v>
      </c>
      <c r="B948" t="s">
        <v>1877</v>
      </c>
      <c r="C948" t="s">
        <v>72</v>
      </c>
      <c r="D948">
        <v>7.0000000000000007E-2</v>
      </c>
      <c r="E948">
        <v>225.04</v>
      </c>
      <c r="F948">
        <v>11.79</v>
      </c>
      <c r="G948" t="s">
        <v>40</v>
      </c>
      <c r="H948" t="s">
        <v>41</v>
      </c>
      <c r="I948" t="s">
        <v>50</v>
      </c>
      <c r="J948" t="s">
        <v>97</v>
      </c>
      <c r="K948" t="s">
        <v>146</v>
      </c>
      <c r="L948" t="s">
        <v>1878</v>
      </c>
      <c r="M948">
        <v>0.42</v>
      </c>
      <c r="N948" t="s">
        <v>34</v>
      </c>
      <c r="O948" t="s">
        <v>35</v>
      </c>
      <c r="P948" t="s">
        <v>244</v>
      </c>
      <c r="Q948" t="s">
        <v>1879</v>
      </c>
      <c r="R948">
        <v>23701</v>
      </c>
      <c r="S948" s="1">
        <v>42089</v>
      </c>
      <c r="T948" s="1">
        <v>42089</v>
      </c>
      <c r="U948">
        <v>-162.91800000000001</v>
      </c>
      <c r="V948">
        <v>5</v>
      </c>
      <c r="W948">
        <v>1130.1500000000001</v>
      </c>
      <c r="X948">
        <v>86751</v>
      </c>
      <c r="Y948">
        <f>cleaneddata[[#This Row],[Unit Price]]-cleaneddata[[#This Row],[Discount]]</f>
        <v>224.97</v>
      </c>
      <c r="Z948" t="str">
        <f>_xlfn.IFS(cleaneddata[[#This Row],[Region]]="Central","Chris",cleaneddata[[#This Row],[Region]]="East","Erin",cleaneddata[[#This Row],[Region]]="South","Sam",cleaneddata[[#This Row],[Region]]="West","William")</f>
        <v>Sam</v>
      </c>
    </row>
    <row r="949" spans="1:26" x14ac:dyDescent="0.25">
      <c r="A949">
        <v>2419</v>
      </c>
      <c r="B949" t="s">
        <v>1877</v>
      </c>
      <c r="C949" t="s">
        <v>72</v>
      </c>
      <c r="D949">
        <v>0.03</v>
      </c>
      <c r="E949">
        <v>7.84</v>
      </c>
      <c r="F949">
        <v>4.71</v>
      </c>
      <c r="G949" t="s">
        <v>40</v>
      </c>
      <c r="H949" t="s">
        <v>41</v>
      </c>
      <c r="I949" t="s">
        <v>50</v>
      </c>
      <c r="J949" t="s">
        <v>74</v>
      </c>
      <c r="K949" t="s">
        <v>75</v>
      </c>
      <c r="L949" t="s">
        <v>681</v>
      </c>
      <c r="M949">
        <v>0.35</v>
      </c>
      <c r="N949" t="s">
        <v>34</v>
      </c>
      <c r="O949" t="s">
        <v>35</v>
      </c>
      <c r="P949" t="s">
        <v>244</v>
      </c>
      <c r="Q949" t="s">
        <v>1879</v>
      </c>
      <c r="R949">
        <v>23701</v>
      </c>
      <c r="S949" s="1">
        <v>42089</v>
      </c>
      <c r="T949" s="1">
        <v>42092</v>
      </c>
      <c r="U949">
        <v>859.71780000000001</v>
      </c>
      <c r="V949">
        <v>7</v>
      </c>
      <c r="W949">
        <v>54.37</v>
      </c>
      <c r="X949">
        <v>86751</v>
      </c>
      <c r="Y949">
        <f>cleaneddata[[#This Row],[Unit Price]]-cleaneddata[[#This Row],[Discount]]</f>
        <v>7.81</v>
      </c>
      <c r="Z949" t="str">
        <f>_xlfn.IFS(cleaneddata[[#This Row],[Region]]="Central","Chris",cleaneddata[[#This Row],[Region]]="East","Erin",cleaneddata[[#This Row],[Region]]="South","Sam",cleaneddata[[#This Row],[Region]]="West","William")</f>
        <v>Sam</v>
      </c>
    </row>
    <row r="950" spans="1:26" x14ac:dyDescent="0.25">
      <c r="A950">
        <v>2773</v>
      </c>
      <c r="B950" t="s">
        <v>1880</v>
      </c>
      <c r="C950" t="s">
        <v>72</v>
      </c>
      <c r="D950">
        <v>0.1</v>
      </c>
      <c r="E950">
        <v>5.18</v>
      </c>
      <c r="F950">
        <v>5.74</v>
      </c>
      <c r="G950" t="s">
        <v>40</v>
      </c>
      <c r="H950" t="s">
        <v>96</v>
      </c>
      <c r="I950" t="s">
        <v>50</v>
      </c>
      <c r="J950" t="s">
        <v>74</v>
      </c>
      <c r="K950" t="s">
        <v>75</v>
      </c>
      <c r="L950" t="s">
        <v>852</v>
      </c>
      <c r="M950">
        <v>0.36</v>
      </c>
      <c r="N950" t="s">
        <v>34</v>
      </c>
      <c r="O950" t="s">
        <v>61</v>
      </c>
      <c r="P950" t="s">
        <v>92</v>
      </c>
      <c r="Q950" t="s">
        <v>1612</v>
      </c>
      <c r="R950">
        <v>94568</v>
      </c>
      <c r="S950" s="1">
        <v>42089</v>
      </c>
      <c r="T950" s="1">
        <v>42091</v>
      </c>
      <c r="U950">
        <v>-29.003</v>
      </c>
      <c r="V950">
        <v>2</v>
      </c>
      <c r="W950">
        <v>10.96</v>
      </c>
      <c r="X950">
        <v>91584</v>
      </c>
      <c r="Y950">
        <f>cleaneddata[[#This Row],[Unit Price]]-cleaneddata[[#This Row],[Discount]]</f>
        <v>5.08</v>
      </c>
      <c r="Z950" t="str">
        <f>_xlfn.IFS(cleaneddata[[#This Row],[Region]]="Central","Chris",cleaneddata[[#This Row],[Region]]="East","Erin",cleaneddata[[#This Row],[Region]]="South","Sam",cleaneddata[[#This Row],[Region]]="West","William")</f>
        <v>William</v>
      </c>
    </row>
    <row r="951" spans="1:26" x14ac:dyDescent="0.25">
      <c r="A951">
        <v>2059</v>
      </c>
      <c r="B951" t="s">
        <v>618</v>
      </c>
      <c r="C951" t="s">
        <v>27</v>
      </c>
      <c r="D951">
        <v>0.1</v>
      </c>
      <c r="E951">
        <v>9.85</v>
      </c>
      <c r="F951">
        <v>4.82</v>
      </c>
      <c r="G951" t="s">
        <v>40</v>
      </c>
      <c r="H951" t="s">
        <v>96</v>
      </c>
      <c r="I951" t="s">
        <v>50</v>
      </c>
      <c r="J951" t="s">
        <v>51</v>
      </c>
      <c r="K951" t="s">
        <v>52</v>
      </c>
      <c r="L951" t="s">
        <v>1881</v>
      </c>
      <c r="M951">
        <v>0.47</v>
      </c>
      <c r="N951" t="s">
        <v>34</v>
      </c>
      <c r="O951" t="s">
        <v>35</v>
      </c>
      <c r="P951" t="s">
        <v>99</v>
      </c>
      <c r="Q951" t="s">
        <v>619</v>
      </c>
      <c r="R951">
        <v>27260</v>
      </c>
      <c r="S951" s="1">
        <v>42090</v>
      </c>
      <c r="T951" s="1">
        <v>42091</v>
      </c>
      <c r="U951">
        <v>374.904</v>
      </c>
      <c r="V951">
        <v>12</v>
      </c>
      <c r="W951">
        <v>114.91</v>
      </c>
      <c r="X951">
        <v>88041</v>
      </c>
      <c r="Y951">
        <f>cleaneddata[[#This Row],[Unit Price]]-cleaneddata[[#This Row],[Discount]]</f>
        <v>9.75</v>
      </c>
      <c r="Z951" t="str">
        <f>_xlfn.IFS(cleaneddata[[#This Row],[Region]]="Central","Chris",cleaneddata[[#This Row],[Region]]="East","Erin",cleaneddata[[#This Row],[Region]]="South","Sam",cleaneddata[[#This Row],[Region]]="West","William")</f>
        <v>Sam</v>
      </c>
    </row>
    <row r="952" spans="1:26" x14ac:dyDescent="0.25">
      <c r="A952">
        <v>2059</v>
      </c>
      <c r="B952" t="s">
        <v>618</v>
      </c>
      <c r="C952" t="s">
        <v>27</v>
      </c>
      <c r="D952">
        <v>0.04</v>
      </c>
      <c r="E952">
        <v>125.99</v>
      </c>
      <c r="F952">
        <v>7.69</v>
      </c>
      <c r="G952" t="s">
        <v>40</v>
      </c>
      <c r="H952" t="s">
        <v>96</v>
      </c>
      <c r="I952" t="s">
        <v>42</v>
      </c>
      <c r="J952" t="s">
        <v>137</v>
      </c>
      <c r="K952" t="s">
        <v>75</v>
      </c>
      <c r="L952" t="s">
        <v>1051</v>
      </c>
      <c r="M952">
        <v>0.57999999999999996</v>
      </c>
      <c r="N952" t="s">
        <v>34</v>
      </c>
      <c r="O952" t="s">
        <v>35</v>
      </c>
      <c r="P952" t="s">
        <v>99</v>
      </c>
      <c r="Q952" t="s">
        <v>619</v>
      </c>
      <c r="R952">
        <v>27260</v>
      </c>
      <c r="S952" s="1">
        <v>42090</v>
      </c>
      <c r="T952" s="1">
        <v>42091</v>
      </c>
      <c r="U952">
        <v>-528.83600000000001</v>
      </c>
      <c r="V952">
        <v>9</v>
      </c>
      <c r="W952">
        <v>934.52</v>
      </c>
      <c r="X952">
        <v>88041</v>
      </c>
      <c r="Y952">
        <f>cleaneddata[[#This Row],[Unit Price]]-cleaneddata[[#This Row],[Discount]]</f>
        <v>125.94999999999999</v>
      </c>
      <c r="Z952" t="str">
        <f>_xlfn.IFS(cleaneddata[[#This Row],[Region]]="Central","Chris",cleaneddata[[#This Row],[Region]]="East","Erin",cleaneddata[[#This Row],[Region]]="South","Sam",cleaneddata[[#This Row],[Region]]="West","William")</f>
        <v>Sam</v>
      </c>
    </row>
    <row r="953" spans="1:26" x14ac:dyDescent="0.25">
      <c r="A953">
        <v>32</v>
      </c>
      <c r="B953" t="s">
        <v>646</v>
      </c>
      <c r="C953" t="s">
        <v>39</v>
      </c>
      <c r="D953">
        <v>0.01</v>
      </c>
      <c r="E953">
        <v>17.98</v>
      </c>
      <c r="F953">
        <v>8.51</v>
      </c>
      <c r="G953" t="s">
        <v>40</v>
      </c>
      <c r="H953" t="s">
        <v>96</v>
      </c>
      <c r="I953" t="s">
        <v>42</v>
      </c>
      <c r="J953" t="s">
        <v>58</v>
      </c>
      <c r="K953" t="s">
        <v>146</v>
      </c>
      <c r="L953" t="s">
        <v>1882</v>
      </c>
      <c r="M953">
        <v>0.4</v>
      </c>
      <c r="N953" t="s">
        <v>34</v>
      </c>
      <c r="O953" t="s">
        <v>61</v>
      </c>
      <c r="P953" t="s">
        <v>141</v>
      </c>
      <c r="Q953" t="s">
        <v>648</v>
      </c>
      <c r="R953">
        <v>97526</v>
      </c>
      <c r="S953" s="1">
        <v>42090</v>
      </c>
      <c r="T953" s="1">
        <v>42091</v>
      </c>
      <c r="U953">
        <v>-35.878799999999998</v>
      </c>
      <c r="V953">
        <v>2</v>
      </c>
      <c r="W953">
        <v>40.17</v>
      </c>
      <c r="X953">
        <v>89200</v>
      </c>
      <c r="Y953">
        <f>cleaneddata[[#This Row],[Unit Price]]-cleaneddata[[#This Row],[Discount]]</f>
        <v>17.97</v>
      </c>
      <c r="Z953" t="str">
        <f>_xlfn.IFS(cleaneddata[[#This Row],[Region]]="Central","Chris",cleaneddata[[#This Row],[Region]]="East","Erin",cleaneddata[[#This Row],[Region]]="South","Sam",cleaneddata[[#This Row],[Region]]="West","William")</f>
        <v>William</v>
      </c>
    </row>
    <row r="954" spans="1:26" x14ac:dyDescent="0.25">
      <c r="A954">
        <v>234</v>
      </c>
      <c r="B954" t="s">
        <v>987</v>
      </c>
      <c r="C954" t="s">
        <v>39</v>
      </c>
      <c r="D954">
        <v>0.03</v>
      </c>
      <c r="E954">
        <v>28.53</v>
      </c>
      <c r="F954">
        <v>1.49</v>
      </c>
      <c r="G954" t="s">
        <v>40</v>
      </c>
      <c r="H954" t="s">
        <v>29</v>
      </c>
      <c r="I954" t="s">
        <v>50</v>
      </c>
      <c r="J954" t="s">
        <v>74</v>
      </c>
      <c r="K954" t="s">
        <v>75</v>
      </c>
      <c r="L954" t="s">
        <v>1834</v>
      </c>
      <c r="M954">
        <v>0.38</v>
      </c>
      <c r="N954" t="s">
        <v>34</v>
      </c>
      <c r="O954" t="s">
        <v>54</v>
      </c>
      <c r="P954" t="s">
        <v>215</v>
      </c>
      <c r="Q954" t="s">
        <v>739</v>
      </c>
      <c r="R954">
        <v>50208</v>
      </c>
      <c r="S954" s="1">
        <v>42090</v>
      </c>
      <c r="T954" s="1">
        <v>42092</v>
      </c>
      <c r="U954">
        <v>136.33709999999999</v>
      </c>
      <c r="V954">
        <v>7</v>
      </c>
      <c r="W954">
        <v>197.59</v>
      </c>
      <c r="X954">
        <v>90238</v>
      </c>
      <c r="Y954">
        <f>cleaneddata[[#This Row],[Unit Price]]-cleaneddata[[#This Row],[Discount]]</f>
        <v>28.5</v>
      </c>
      <c r="Z954" t="str">
        <f>_xlfn.IFS(cleaneddata[[#This Row],[Region]]="Central","Chris",cleaneddata[[#This Row],[Region]]="East","Erin",cleaneddata[[#This Row],[Region]]="South","Sam",cleaneddata[[#This Row],[Region]]="West","William")</f>
        <v>Chris</v>
      </c>
    </row>
    <row r="955" spans="1:26" x14ac:dyDescent="0.25">
      <c r="A955">
        <v>234</v>
      </c>
      <c r="B955" t="s">
        <v>987</v>
      </c>
      <c r="C955" t="s">
        <v>39</v>
      </c>
      <c r="D955">
        <v>0.01</v>
      </c>
      <c r="E955">
        <v>15.28</v>
      </c>
      <c r="F955">
        <v>1.99</v>
      </c>
      <c r="G955" t="s">
        <v>40</v>
      </c>
      <c r="H955" t="s">
        <v>29</v>
      </c>
      <c r="I955" t="s">
        <v>42</v>
      </c>
      <c r="J955" t="s">
        <v>43</v>
      </c>
      <c r="K955" t="s">
        <v>44</v>
      </c>
      <c r="L955" t="s">
        <v>514</v>
      </c>
      <c r="M955">
        <v>0.42</v>
      </c>
      <c r="N955" t="s">
        <v>34</v>
      </c>
      <c r="O955" t="s">
        <v>54</v>
      </c>
      <c r="P955" t="s">
        <v>215</v>
      </c>
      <c r="Q955" t="s">
        <v>739</v>
      </c>
      <c r="R955">
        <v>50208</v>
      </c>
      <c r="S955" s="1">
        <v>42090</v>
      </c>
      <c r="T955" s="1">
        <v>42092</v>
      </c>
      <c r="U955">
        <v>-12.46</v>
      </c>
      <c r="V955">
        <v>2</v>
      </c>
      <c r="W955">
        <v>33.04</v>
      </c>
      <c r="X955">
        <v>90238</v>
      </c>
      <c r="Y955">
        <f>cleaneddata[[#This Row],[Unit Price]]-cleaneddata[[#This Row],[Discount]]</f>
        <v>15.27</v>
      </c>
      <c r="Z955" t="str">
        <f>_xlfn.IFS(cleaneddata[[#This Row],[Region]]="Central","Chris",cleaneddata[[#This Row],[Region]]="East","Erin",cleaneddata[[#This Row],[Region]]="South","Sam",cleaneddata[[#This Row],[Region]]="West","William")</f>
        <v>Chris</v>
      </c>
    </row>
    <row r="956" spans="1:26" x14ac:dyDescent="0.25">
      <c r="A956">
        <v>920</v>
      </c>
      <c r="B956" t="s">
        <v>1883</v>
      </c>
      <c r="C956" t="s">
        <v>49</v>
      </c>
      <c r="D956">
        <v>0.1</v>
      </c>
      <c r="E956">
        <v>15.98</v>
      </c>
      <c r="F956">
        <v>4</v>
      </c>
      <c r="G956" t="s">
        <v>40</v>
      </c>
      <c r="H956" t="s">
        <v>96</v>
      </c>
      <c r="I956" t="s">
        <v>42</v>
      </c>
      <c r="J956" t="s">
        <v>43</v>
      </c>
      <c r="K956" t="s">
        <v>75</v>
      </c>
      <c r="L956" t="s">
        <v>1884</v>
      </c>
      <c r="M956">
        <v>0.37</v>
      </c>
      <c r="N956" t="s">
        <v>34</v>
      </c>
      <c r="O956" t="s">
        <v>61</v>
      </c>
      <c r="P956" t="s">
        <v>92</v>
      </c>
      <c r="Q956" t="s">
        <v>1231</v>
      </c>
      <c r="R956">
        <v>92374</v>
      </c>
      <c r="S956" s="1">
        <v>42090</v>
      </c>
      <c r="T956" s="1">
        <v>42095</v>
      </c>
      <c r="U956">
        <v>92.722200000000001</v>
      </c>
      <c r="V956">
        <v>9</v>
      </c>
      <c r="W956">
        <v>134.38</v>
      </c>
      <c r="X956">
        <v>90491</v>
      </c>
      <c r="Y956">
        <f>cleaneddata[[#This Row],[Unit Price]]-cleaneddata[[#This Row],[Discount]]</f>
        <v>15.88</v>
      </c>
      <c r="Z956" t="str">
        <f>_xlfn.IFS(cleaneddata[[#This Row],[Region]]="Central","Chris",cleaneddata[[#This Row],[Region]]="East","Erin",cleaneddata[[#This Row],[Region]]="South","Sam",cleaneddata[[#This Row],[Region]]="West","William")</f>
        <v>William</v>
      </c>
    </row>
    <row r="957" spans="1:26" x14ac:dyDescent="0.25">
      <c r="A957">
        <v>696</v>
      </c>
      <c r="B957" t="s">
        <v>1885</v>
      </c>
      <c r="C957" t="s">
        <v>118</v>
      </c>
      <c r="D957">
        <v>0.06</v>
      </c>
      <c r="E957">
        <v>8.1199999999999992</v>
      </c>
      <c r="F957">
        <v>2.83</v>
      </c>
      <c r="G957" t="s">
        <v>40</v>
      </c>
      <c r="H957" t="s">
        <v>96</v>
      </c>
      <c r="I957" t="s">
        <v>42</v>
      </c>
      <c r="J957" t="s">
        <v>43</v>
      </c>
      <c r="K957" t="s">
        <v>44</v>
      </c>
      <c r="L957" t="s">
        <v>1700</v>
      </c>
      <c r="M957">
        <v>0.77</v>
      </c>
      <c r="N957" t="s">
        <v>34</v>
      </c>
      <c r="O957" t="s">
        <v>54</v>
      </c>
      <c r="P957" t="s">
        <v>55</v>
      </c>
      <c r="Q957" t="s">
        <v>1886</v>
      </c>
      <c r="R957">
        <v>46307</v>
      </c>
      <c r="S957" s="1">
        <v>42090</v>
      </c>
      <c r="T957" s="1">
        <v>42091</v>
      </c>
      <c r="U957">
        <v>-82.83</v>
      </c>
      <c r="V957">
        <v>10</v>
      </c>
      <c r="W957">
        <v>78.540000000000006</v>
      </c>
      <c r="X957">
        <v>89847</v>
      </c>
      <c r="Y957">
        <f>cleaneddata[[#This Row],[Unit Price]]-cleaneddata[[#This Row],[Discount]]</f>
        <v>8.0599999999999987</v>
      </c>
      <c r="Z957" t="str">
        <f>_xlfn.IFS(cleaneddata[[#This Row],[Region]]="Central","Chris",cleaneddata[[#This Row],[Region]]="East","Erin",cleaneddata[[#This Row],[Region]]="South","Sam",cleaneddata[[#This Row],[Region]]="West","William")</f>
        <v>Chris</v>
      </c>
    </row>
    <row r="958" spans="1:26" x14ac:dyDescent="0.25">
      <c r="A958">
        <v>696</v>
      </c>
      <c r="B958" t="s">
        <v>1885</v>
      </c>
      <c r="C958" t="s">
        <v>118</v>
      </c>
      <c r="D958">
        <v>0.05</v>
      </c>
      <c r="E958">
        <v>51.65</v>
      </c>
      <c r="F958">
        <v>18.45</v>
      </c>
      <c r="G958" t="s">
        <v>40</v>
      </c>
      <c r="H958" t="s">
        <v>96</v>
      </c>
      <c r="I958" t="s">
        <v>30</v>
      </c>
      <c r="J958" t="s">
        <v>128</v>
      </c>
      <c r="K958" t="s">
        <v>146</v>
      </c>
      <c r="L958" t="s">
        <v>1887</v>
      </c>
      <c r="M958">
        <v>0.65</v>
      </c>
      <c r="N958" t="s">
        <v>34</v>
      </c>
      <c r="O958" t="s">
        <v>54</v>
      </c>
      <c r="P958" t="s">
        <v>55</v>
      </c>
      <c r="Q958" t="s">
        <v>1886</v>
      </c>
      <c r="R958">
        <v>46307</v>
      </c>
      <c r="S958" s="1">
        <v>42090</v>
      </c>
      <c r="T958" s="1">
        <v>42091</v>
      </c>
      <c r="U958">
        <v>25.04</v>
      </c>
      <c r="V958">
        <v>12</v>
      </c>
      <c r="W958">
        <v>605.1</v>
      </c>
      <c r="X958">
        <v>89847</v>
      </c>
      <c r="Y958">
        <f>cleaneddata[[#This Row],[Unit Price]]-cleaneddata[[#This Row],[Discount]]</f>
        <v>51.6</v>
      </c>
      <c r="Z958" t="str">
        <f>_xlfn.IFS(cleaneddata[[#This Row],[Region]]="Central","Chris",cleaneddata[[#This Row],[Region]]="East","Erin",cleaneddata[[#This Row],[Region]]="South","Sam",cleaneddata[[#This Row],[Region]]="West","William")</f>
        <v>Chris</v>
      </c>
    </row>
    <row r="959" spans="1:26" x14ac:dyDescent="0.25">
      <c r="A959">
        <v>697</v>
      </c>
      <c r="B959" t="s">
        <v>1043</v>
      </c>
      <c r="C959" t="s">
        <v>118</v>
      </c>
      <c r="D959">
        <v>0.1</v>
      </c>
      <c r="E959">
        <v>175.99</v>
      </c>
      <c r="F959">
        <v>8.99</v>
      </c>
      <c r="G959" t="s">
        <v>40</v>
      </c>
      <c r="H959" t="s">
        <v>96</v>
      </c>
      <c r="I959" t="s">
        <v>42</v>
      </c>
      <c r="J959" t="s">
        <v>137</v>
      </c>
      <c r="K959" t="s">
        <v>75</v>
      </c>
      <c r="L959" t="s">
        <v>1181</v>
      </c>
      <c r="M959">
        <v>0.56999999999999995</v>
      </c>
      <c r="N959" t="s">
        <v>34</v>
      </c>
      <c r="O959" t="s">
        <v>54</v>
      </c>
      <c r="P959" t="s">
        <v>55</v>
      </c>
      <c r="Q959" t="s">
        <v>1044</v>
      </c>
      <c r="R959">
        <v>46312</v>
      </c>
      <c r="S959" s="1">
        <v>42090</v>
      </c>
      <c r="T959" s="1">
        <v>42091</v>
      </c>
      <c r="U959">
        <v>928.96079999999995</v>
      </c>
      <c r="V959">
        <v>10</v>
      </c>
      <c r="W959">
        <v>1346.32</v>
      </c>
      <c r="X959">
        <v>89847</v>
      </c>
      <c r="Y959">
        <f>cleaneddata[[#This Row],[Unit Price]]-cleaneddata[[#This Row],[Discount]]</f>
        <v>175.89000000000001</v>
      </c>
      <c r="Z959" t="str">
        <f>_xlfn.IFS(cleaneddata[[#This Row],[Region]]="Central","Chris",cleaneddata[[#This Row],[Region]]="East","Erin",cleaneddata[[#This Row],[Region]]="South","Sam",cleaneddata[[#This Row],[Region]]="West","William")</f>
        <v>Chris</v>
      </c>
    </row>
    <row r="960" spans="1:26" x14ac:dyDescent="0.25">
      <c r="A960">
        <v>698</v>
      </c>
      <c r="B960" t="s">
        <v>1045</v>
      </c>
      <c r="C960" t="s">
        <v>118</v>
      </c>
      <c r="D960">
        <v>0.06</v>
      </c>
      <c r="E960">
        <v>8.1199999999999992</v>
      </c>
      <c r="F960">
        <v>2.83</v>
      </c>
      <c r="G960" t="s">
        <v>40</v>
      </c>
      <c r="H960" t="s">
        <v>96</v>
      </c>
      <c r="I960" t="s">
        <v>42</v>
      </c>
      <c r="J960" t="s">
        <v>43</v>
      </c>
      <c r="K960" t="s">
        <v>44</v>
      </c>
      <c r="L960" t="s">
        <v>1700</v>
      </c>
      <c r="M960">
        <v>0.77</v>
      </c>
      <c r="N960" t="s">
        <v>34</v>
      </c>
      <c r="O960" t="s">
        <v>61</v>
      </c>
      <c r="P960" t="s">
        <v>68</v>
      </c>
      <c r="Q960" t="s">
        <v>144</v>
      </c>
      <c r="R960">
        <v>98105</v>
      </c>
      <c r="S960" s="1">
        <v>42090</v>
      </c>
      <c r="T960" s="1">
        <v>42091</v>
      </c>
      <c r="U960">
        <v>-82.83</v>
      </c>
      <c r="V960">
        <v>41</v>
      </c>
      <c r="W960">
        <v>322.02999999999997</v>
      </c>
      <c r="X960">
        <v>32869</v>
      </c>
      <c r="Y960">
        <f>cleaneddata[[#This Row],[Unit Price]]-cleaneddata[[#This Row],[Discount]]</f>
        <v>8.0599999999999987</v>
      </c>
      <c r="Z960" t="str">
        <f>_xlfn.IFS(cleaneddata[[#This Row],[Region]]="Central","Chris",cleaneddata[[#This Row],[Region]]="East","Erin",cleaneddata[[#This Row],[Region]]="South","Sam",cleaneddata[[#This Row],[Region]]="West","William")</f>
        <v>William</v>
      </c>
    </row>
    <row r="961" spans="1:26" x14ac:dyDescent="0.25">
      <c r="A961">
        <v>698</v>
      </c>
      <c r="B961" t="s">
        <v>1045</v>
      </c>
      <c r="C961" t="s">
        <v>118</v>
      </c>
      <c r="D961">
        <v>0.05</v>
      </c>
      <c r="E961">
        <v>51.65</v>
      </c>
      <c r="F961">
        <v>18.45</v>
      </c>
      <c r="G961" t="s">
        <v>40</v>
      </c>
      <c r="H961" t="s">
        <v>96</v>
      </c>
      <c r="I961" t="s">
        <v>30</v>
      </c>
      <c r="J961" t="s">
        <v>128</v>
      </c>
      <c r="K961" t="s">
        <v>146</v>
      </c>
      <c r="L961" t="s">
        <v>1887</v>
      </c>
      <c r="M961">
        <v>0.65</v>
      </c>
      <c r="N961" t="s">
        <v>34</v>
      </c>
      <c r="O961" t="s">
        <v>61</v>
      </c>
      <c r="P961" t="s">
        <v>68</v>
      </c>
      <c r="Q961" t="s">
        <v>144</v>
      </c>
      <c r="R961">
        <v>98105</v>
      </c>
      <c r="S961" s="1">
        <v>42090</v>
      </c>
      <c r="T961" s="1">
        <v>42091</v>
      </c>
      <c r="U961">
        <v>25.04</v>
      </c>
      <c r="V961">
        <v>49</v>
      </c>
      <c r="W961">
        <v>2470.84</v>
      </c>
      <c r="X961">
        <v>32869</v>
      </c>
      <c r="Y961">
        <f>cleaneddata[[#This Row],[Unit Price]]-cleaneddata[[#This Row],[Discount]]</f>
        <v>51.6</v>
      </c>
      <c r="Z961" t="str">
        <f>_xlfn.IFS(cleaneddata[[#This Row],[Region]]="Central","Chris",cleaneddata[[#This Row],[Region]]="East","Erin",cleaneddata[[#This Row],[Region]]="South","Sam",cleaneddata[[#This Row],[Region]]="West","William")</f>
        <v>William</v>
      </c>
    </row>
    <row r="962" spans="1:26" x14ac:dyDescent="0.25">
      <c r="A962">
        <v>698</v>
      </c>
      <c r="B962" t="s">
        <v>1045</v>
      </c>
      <c r="C962" t="s">
        <v>118</v>
      </c>
      <c r="D962">
        <v>0.1</v>
      </c>
      <c r="E962">
        <v>175.99</v>
      </c>
      <c r="F962">
        <v>8.99</v>
      </c>
      <c r="G962" t="s">
        <v>40</v>
      </c>
      <c r="H962" t="s">
        <v>96</v>
      </c>
      <c r="I962" t="s">
        <v>42</v>
      </c>
      <c r="J962" t="s">
        <v>137</v>
      </c>
      <c r="K962" t="s">
        <v>75</v>
      </c>
      <c r="L962" t="s">
        <v>1181</v>
      </c>
      <c r="M962">
        <v>0.56999999999999995</v>
      </c>
      <c r="N962" t="s">
        <v>34</v>
      </c>
      <c r="O962" t="s">
        <v>61</v>
      </c>
      <c r="P962" t="s">
        <v>68</v>
      </c>
      <c r="Q962" t="s">
        <v>144</v>
      </c>
      <c r="R962">
        <v>98105</v>
      </c>
      <c r="S962" s="1">
        <v>42090</v>
      </c>
      <c r="T962" s="1">
        <v>42091</v>
      </c>
      <c r="U962">
        <v>930.98699999999997</v>
      </c>
      <c r="V962">
        <v>39</v>
      </c>
      <c r="W962">
        <v>5250.66</v>
      </c>
      <c r="X962">
        <v>32869</v>
      </c>
      <c r="Y962">
        <f>cleaneddata[[#This Row],[Unit Price]]-cleaneddata[[#This Row],[Discount]]</f>
        <v>175.89000000000001</v>
      </c>
      <c r="Z962" t="str">
        <f>_xlfn.IFS(cleaneddata[[#This Row],[Region]]="Central","Chris",cleaneddata[[#This Row],[Region]]="East","Erin",cleaneddata[[#This Row],[Region]]="South","Sam",cleaneddata[[#This Row],[Region]]="West","William")</f>
        <v>William</v>
      </c>
    </row>
    <row r="963" spans="1:26" x14ac:dyDescent="0.25">
      <c r="A963">
        <v>1625</v>
      </c>
      <c r="B963" t="s">
        <v>1225</v>
      </c>
      <c r="C963" t="s">
        <v>118</v>
      </c>
      <c r="D963">
        <v>0.08</v>
      </c>
      <c r="E963">
        <v>213.45</v>
      </c>
      <c r="F963">
        <v>14.7</v>
      </c>
      <c r="G963" t="s">
        <v>28</v>
      </c>
      <c r="H963" t="s">
        <v>73</v>
      </c>
      <c r="I963" t="s">
        <v>42</v>
      </c>
      <c r="J963" t="s">
        <v>58</v>
      </c>
      <c r="K963" t="s">
        <v>59</v>
      </c>
      <c r="L963" t="s">
        <v>182</v>
      </c>
      <c r="M963">
        <v>0.59</v>
      </c>
      <c r="N963" t="s">
        <v>34</v>
      </c>
      <c r="O963" t="s">
        <v>113</v>
      </c>
      <c r="P963" t="s">
        <v>114</v>
      </c>
      <c r="Q963" t="s">
        <v>1227</v>
      </c>
      <c r="R963">
        <v>11542</v>
      </c>
      <c r="S963" s="1">
        <v>42090</v>
      </c>
      <c r="T963" s="1">
        <v>42092</v>
      </c>
      <c r="U963">
        <v>1674.7542000000001</v>
      </c>
      <c r="V963">
        <v>12</v>
      </c>
      <c r="W963">
        <v>2427.1799999999998</v>
      </c>
      <c r="X963">
        <v>90600</v>
      </c>
      <c r="Y963">
        <f>cleaneddata[[#This Row],[Unit Price]]-cleaneddata[[#This Row],[Discount]]</f>
        <v>213.36999999999998</v>
      </c>
      <c r="Z963" t="str">
        <f>_xlfn.IFS(cleaneddata[[#This Row],[Region]]="Central","Chris",cleaneddata[[#This Row],[Region]]="East","Erin",cleaneddata[[#This Row],[Region]]="South","Sam",cleaneddata[[#This Row],[Region]]="West","William")</f>
        <v>Erin</v>
      </c>
    </row>
    <row r="964" spans="1:26" x14ac:dyDescent="0.25">
      <c r="A964">
        <v>1625</v>
      </c>
      <c r="B964" t="s">
        <v>1225</v>
      </c>
      <c r="C964" t="s">
        <v>118</v>
      </c>
      <c r="D964">
        <v>0.1</v>
      </c>
      <c r="E964">
        <v>55.98</v>
      </c>
      <c r="F964">
        <v>13.88</v>
      </c>
      <c r="G964" t="s">
        <v>40</v>
      </c>
      <c r="H964" t="s">
        <v>73</v>
      </c>
      <c r="I964" t="s">
        <v>50</v>
      </c>
      <c r="J964" t="s">
        <v>90</v>
      </c>
      <c r="K964" t="s">
        <v>75</v>
      </c>
      <c r="L964" t="s">
        <v>1888</v>
      </c>
      <c r="M964">
        <v>0.36</v>
      </c>
      <c r="N964" t="s">
        <v>34</v>
      </c>
      <c r="O964" t="s">
        <v>113</v>
      </c>
      <c r="P964" t="s">
        <v>114</v>
      </c>
      <c r="Q964" t="s">
        <v>1227</v>
      </c>
      <c r="R964">
        <v>11542</v>
      </c>
      <c r="S964" s="1">
        <v>42090</v>
      </c>
      <c r="T964" s="1">
        <v>42092</v>
      </c>
      <c r="U964">
        <v>300.04649999999998</v>
      </c>
      <c r="V964">
        <v>8</v>
      </c>
      <c r="W964">
        <v>434.85</v>
      </c>
      <c r="X964">
        <v>90600</v>
      </c>
      <c r="Y964">
        <f>cleaneddata[[#This Row],[Unit Price]]-cleaneddata[[#This Row],[Discount]]</f>
        <v>55.879999999999995</v>
      </c>
      <c r="Z964" t="str">
        <f>_xlfn.IFS(cleaneddata[[#This Row],[Region]]="Central","Chris",cleaneddata[[#This Row],[Region]]="East","Erin",cleaneddata[[#This Row],[Region]]="South","Sam",cleaneddata[[#This Row],[Region]]="West","William")</f>
        <v>Erin</v>
      </c>
    </row>
    <row r="965" spans="1:26" x14ac:dyDescent="0.25">
      <c r="A965">
        <v>1625</v>
      </c>
      <c r="B965" t="s">
        <v>1225</v>
      </c>
      <c r="C965" t="s">
        <v>118</v>
      </c>
      <c r="D965">
        <v>0</v>
      </c>
      <c r="E965">
        <v>16.059999999999999</v>
      </c>
      <c r="F965">
        <v>8.34</v>
      </c>
      <c r="G965" t="s">
        <v>40</v>
      </c>
      <c r="H965" t="s">
        <v>73</v>
      </c>
      <c r="I965" t="s">
        <v>50</v>
      </c>
      <c r="J965" t="s">
        <v>80</v>
      </c>
      <c r="K965" t="s">
        <v>75</v>
      </c>
      <c r="L965" t="s">
        <v>1889</v>
      </c>
      <c r="M965">
        <v>0.59</v>
      </c>
      <c r="N965" t="s">
        <v>34</v>
      </c>
      <c r="O965" t="s">
        <v>113</v>
      </c>
      <c r="P965" t="s">
        <v>114</v>
      </c>
      <c r="Q965" t="s">
        <v>1227</v>
      </c>
      <c r="R965">
        <v>11542</v>
      </c>
      <c r="S965" s="1">
        <v>42090</v>
      </c>
      <c r="T965" s="1">
        <v>42091</v>
      </c>
      <c r="U965">
        <v>-28.09</v>
      </c>
      <c r="V965">
        <v>1</v>
      </c>
      <c r="W965">
        <v>19.16</v>
      </c>
      <c r="X965">
        <v>90600</v>
      </c>
      <c r="Y965">
        <f>cleaneddata[[#This Row],[Unit Price]]-cleaneddata[[#This Row],[Discount]]</f>
        <v>16.059999999999999</v>
      </c>
      <c r="Z965" t="str">
        <f>_xlfn.IFS(cleaneddata[[#This Row],[Region]]="Central","Chris",cleaneddata[[#This Row],[Region]]="East","Erin",cleaneddata[[#This Row],[Region]]="South","Sam",cleaneddata[[#This Row],[Region]]="West","William")</f>
        <v>Erin</v>
      </c>
    </row>
    <row r="966" spans="1:26" x14ac:dyDescent="0.25">
      <c r="A966">
        <v>1917</v>
      </c>
      <c r="B966" t="s">
        <v>1458</v>
      </c>
      <c r="C966" t="s">
        <v>118</v>
      </c>
      <c r="D966">
        <v>0.08</v>
      </c>
      <c r="E966">
        <v>18.7</v>
      </c>
      <c r="F966">
        <v>8.99</v>
      </c>
      <c r="G966" t="s">
        <v>40</v>
      </c>
      <c r="H966" t="s">
        <v>73</v>
      </c>
      <c r="I966" t="s">
        <v>30</v>
      </c>
      <c r="J966" t="s">
        <v>128</v>
      </c>
      <c r="K966" t="s">
        <v>44</v>
      </c>
      <c r="L966" t="s">
        <v>1890</v>
      </c>
      <c r="M966">
        <v>0.47</v>
      </c>
      <c r="N966" t="s">
        <v>34</v>
      </c>
      <c r="O966" t="s">
        <v>35</v>
      </c>
      <c r="P966" t="s">
        <v>46</v>
      </c>
      <c r="Q966" t="s">
        <v>1460</v>
      </c>
      <c r="R966">
        <v>72113</v>
      </c>
      <c r="S966" s="1">
        <v>42090</v>
      </c>
      <c r="T966" s="1">
        <v>42091</v>
      </c>
      <c r="U966">
        <v>16.136399999999998</v>
      </c>
      <c r="V966">
        <v>7</v>
      </c>
      <c r="W966">
        <v>132.22999999999999</v>
      </c>
      <c r="X966">
        <v>85894</v>
      </c>
      <c r="Y966">
        <f>cleaneddata[[#This Row],[Unit Price]]-cleaneddata[[#This Row],[Discount]]</f>
        <v>18.62</v>
      </c>
      <c r="Z966" t="str">
        <f>_xlfn.IFS(cleaneddata[[#This Row],[Region]]="Central","Chris",cleaneddata[[#This Row],[Region]]="East","Erin",cleaneddata[[#This Row],[Region]]="South","Sam",cleaneddata[[#This Row],[Region]]="West","William")</f>
        <v>Sam</v>
      </c>
    </row>
    <row r="967" spans="1:26" x14ac:dyDescent="0.25">
      <c r="A967">
        <v>1072</v>
      </c>
      <c r="B967" t="s">
        <v>1891</v>
      </c>
      <c r="C967" t="s">
        <v>72</v>
      </c>
      <c r="D967">
        <v>0.01</v>
      </c>
      <c r="E967">
        <v>150.88999999999999</v>
      </c>
      <c r="F967">
        <v>60.2</v>
      </c>
      <c r="G967" t="s">
        <v>28</v>
      </c>
      <c r="H967" t="s">
        <v>96</v>
      </c>
      <c r="I967" t="s">
        <v>30</v>
      </c>
      <c r="J967" t="s">
        <v>111</v>
      </c>
      <c r="K967" t="s">
        <v>59</v>
      </c>
      <c r="L967" t="s">
        <v>1305</v>
      </c>
      <c r="M967">
        <v>0.77</v>
      </c>
      <c r="N967" t="s">
        <v>34</v>
      </c>
      <c r="O967" t="s">
        <v>113</v>
      </c>
      <c r="P967" t="s">
        <v>322</v>
      </c>
      <c r="Q967" t="s">
        <v>1892</v>
      </c>
      <c r="R967">
        <v>18018</v>
      </c>
      <c r="S967" s="1">
        <v>42090</v>
      </c>
      <c r="T967" s="1">
        <v>42093</v>
      </c>
      <c r="U967">
        <v>-505.76</v>
      </c>
      <c r="V967">
        <v>3</v>
      </c>
      <c r="W967">
        <v>473.53</v>
      </c>
      <c r="X967">
        <v>89631</v>
      </c>
      <c r="Y967">
        <f>cleaneddata[[#This Row],[Unit Price]]-cleaneddata[[#This Row],[Discount]]</f>
        <v>150.88</v>
      </c>
      <c r="Z967" t="str">
        <f>_xlfn.IFS(cleaneddata[[#This Row],[Region]]="Central","Chris",cleaneddata[[#This Row],[Region]]="East","Erin",cleaneddata[[#This Row],[Region]]="South","Sam",cleaneddata[[#This Row],[Region]]="West","William")</f>
        <v>Erin</v>
      </c>
    </row>
    <row r="968" spans="1:26" x14ac:dyDescent="0.25">
      <c r="A968">
        <v>1481</v>
      </c>
      <c r="B968" t="s">
        <v>1893</v>
      </c>
      <c r="C968" t="s">
        <v>72</v>
      </c>
      <c r="D968">
        <v>7.0000000000000007E-2</v>
      </c>
      <c r="E968">
        <v>8.9499999999999993</v>
      </c>
      <c r="F968">
        <v>2.0099999999999998</v>
      </c>
      <c r="G968" t="s">
        <v>40</v>
      </c>
      <c r="H968" t="s">
        <v>96</v>
      </c>
      <c r="I968" t="s">
        <v>50</v>
      </c>
      <c r="J968" t="s">
        <v>90</v>
      </c>
      <c r="K968" t="s">
        <v>52</v>
      </c>
      <c r="L968" t="s">
        <v>1894</v>
      </c>
      <c r="M968">
        <v>0.39</v>
      </c>
      <c r="N968" t="s">
        <v>34</v>
      </c>
      <c r="O968" t="s">
        <v>61</v>
      </c>
      <c r="P968" t="s">
        <v>92</v>
      </c>
      <c r="Q968" t="s">
        <v>102</v>
      </c>
      <c r="R968">
        <v>90049</v>
      </c>
      <c r="S968" s="1">
        <v>42090</v>
      </c>
      <c r="T968" s="1">
        <v>42091</v>
      </c>
      <c r="U968">
        <v>91.73</v>
      </c>
      <c r="V968">
        <v>36</v>
      </c>
      <c r="W968">
        <v>307.64999999999998</v>
      </c>
      <c r="X968">
        <v>53953</v>
      </c>
      <c r="Y968">
        <f>cleaneddata[[#This Row],[Unit Price]]-cleaneddata[[#This Row],[Discount]]</f>
        <v>8.879999999999999</v>
      </c>
      <c r="Z968" t="str">
        <f>_xlfn.IFS(cleaneddata[[#This Row],[Region]]="Central","Chris",cleaneddata[[#This Row],[Region]]="East","Erin",cleaneddata[[#This Row],[Region]]="South","Sam",cleaneddata[[#This Row],[Region]]="West","William")</f>
        <v>William</v>
      </c>
    </row>
    <row r="969" spans="1:26" x14ac:dyDescent="0.25">
      <c r="A969">
        <v>1482</v>
      </c>
      <c r="B969" t="s">
        <v>1440</v>
      </c>
      <c r="C969" t="s">
        <v>72</v>
      </c>
      <c r="D969">
        <v>7.0000000000000007E-2</v>
      </c>
      <c r="E969">
        <v>8.9499999999999993</v>
      </c>
      <c r="F969">
        <v>2.0099999999999998</v>
      </c>
      <c r="G969" t="s">
        <v>40</v>
      </c>
      <c r="H969" t="s">
        <v>96</v>
      </c>
      <c r="I969" t="s">
        <v>50</v>
      </c>
      <c r="J969" t="s">
        <v>90</v>
      </c>
      <c r="K969" t="s">
        <v>52</v>
      </c>
      <c r="L969" t="s">
        <v>1894</v>
      </c>
      <c r="M969">
        <v>0.39</v>
      </c>
      <c r="N969" t="s">
        <v>34</v>
      </c>
      <c r="O969" t="s">
        <v>54</v>
      </c>
      <c r="P969" t="s">
        <v>291</v>
      </c>
      <c r="Q969" t="s">
        <v>996</v>
      </c>
      <c r="R969">
        <v>48708</v>
      </c>
      <c r="S969" s="1">
        <v>42090</v>
      </c>
      <c r="T969" s="1">
        <v>42091</v>
      </c>
      <c r="U969">
        <v>53.067900000000002</v>
      </c>
      <c r="V969">
        <v>9</v>
      </c>
      <c r="W969">
        <v>76.91</v>
      </c>
      <c r="X969">
        <v>91362</v>
      </c>
      <c r="Y969">
        <f>cleaneddata[[#This Row],[Unit Price]]-cleaneddata[[#This Row],[Discount]]</f>
        <v>8.879999999999999</v>
      </c>
      <c r="Z969" t="str">
        <f>_xlfn.IFS(cleaneddata[[#This Row],[Region]]="Central","Chris",cleaneddata[[#This Row],[Region]]="East","Erin",cleaneddata[[#This Row],[Region]]="South","Sam",cleaneddata[[#This Row],[Region]]="West","William")</f>
        <v>Chris</v>
      </c>
    </row>
    <row r="970" spans="1:26" x14ac:dyDescent="0.25">
      <c r="A970">
        <v>3354</v>
      </c>
      <c r="B970" t="s">
        <v>1895</v>
      </c>
      <c r="C970" t="s">
        <v>72</v>
      </c>
      <c r="D970">
        <v>0.04</v>
      </c>
      <c r="E970">
        <v>3.69</v>
      </c>
      <c r="F970">
        <v>0.5</v>
      </c>
      <c r="G970" t="s">
        <v>40</v>
      </c>
      <c r="H970" t="s">
        <v>96</v>
      </c>
      <c r="I970" t="s">
        <v>50</v>
      </c>
      <c r="J970" t="s">
        <v>154</v>
      </c>
      <c r="K970" t="s">
        <v>75</v>
      </c>
      <c r="L970" t="s">
        <v>1896</v>
      </c>
      <c r="M970">
        <v>0.38</v>
      </c>
      <c r="N970" t="s">
        <v>34</v>
      </c>
      <c r="O970" t="s">
        <v>61</v>
      </c>
      <c r="P970" t="s">
        <v>92</v>
      </c>
      <c r="Q970" t="s">
        <v>1897</v>
      </c>
      <c r="R970">
        <v>92231</v>
      </c>
      <c r="S970" s="1">
        <v>42090</v>
      </c>
      <c r="T970" s="1">
        <v>42092</v>
      </c>
      <c r="U970">
        <v>47.527200000000001</v>
      </c>
      <c r="V970">
        <v>19</v>
      </c>
      <c r="W970">
        <v>68.88</v>
      </c>
      <c r="X970">
        <v>88590</v>
      </c>
      <c r="Y970">
        <f>cleaneddata[[#This Row],[Unit Price]]-cleaneddata[[#This Row],[Discount]]</f>
        <v>3.65</v>
      </c>
      <c r="Z970" t="str">
        <f>_xlfn.IFS(cleaneddata[[#This Row],[Region]]="Central","Chris",cleaneddata[[#This Row],[Region]]="East","Erin",cleaneddata[[#This Row],[Region]]="South","Sam",cleaneddata[[#This Row],[Region]]="West","William")</f>
        <v>William</v>
      </c>
    </row>
    <row r="971" spans="1:26" x14ac:dyDescent="0.25">
      <c r="A971">
        <v>2668</v>
      </c>
      <c r="B971" t="s">
        <v>1898</v>
      </c>
      <c r="C971" t="s">
        <v>39</v>
      </c>
      <c r="D971">
        <v>0.04</v>
      </c>
      <c r="E971">
        <v>10.4</v>
      </c>
      <c r="F971">
        <v>5.4</v>
      </c>
      <c r="G971" t="s">
        <v>40</v>
      </c>
      <c r="H971" t="s">
        <v>96</v>
      </c>
      <c r="I971" t="s">
        <v>30</v>
      </c>
      <c r="J971" t="s">
        <v>128</v>
      </c>
      <c r="K971" t="s">
        <v>44</v>
      </c>
      <c r="L971" t="s">
        <v>1899</v>
      </c>
      <c r="M971">
        <v>0.51</v>
      </c>
      <c r="N971" t="s">
        <v>34</v>
      </c>
      <c r="O971" t="s">
        <v>54</v>
      </c>
      <c r="P971" t="s">
        <v>1073</v>
      </c>
      <c r="Q971" t="s">
        <v>1900</v>
      </c>
      <c r="R971">
        <v>57701</v>
      </c>
      <c r="S971" s="1">
        <v>42091</v>
      </c>
      <c r="T971" s="1">
        <v>42092</v>
      </c>
      <c r="U971">
        <v>29.98</v>
      </c>
      <c r="V971">
        <v>12</v>
      </c>
      <c r="W971">
        <v>130.74</v>
      </c>
      <c r="X971">
        <v>87830</v>
      </c>
      <c r="Y971">
        <f>cleaneddata[[#This Row],[Unit Price]]-cleaneddata[[#This Row],[Discount]]</f>
        <v>10.360000000000001</v>
      </c>
      <c r="Z971" t="str">
        <f>_xlfn.IFS(cleaneddata[[#This Row],[Region]]="Central","Chris",cleaneddata[[#This Row],[Region]]="East","Erin",cleaneddata[[#This Row],[Region]]="South","Sam",cleaneddata[[#This Row],[Region]]="West","William")</f>
        <v>Chris</v>
      </c>
    </row>
    <row r="972" spans="1:26" x14ac:dyDescent="0.25">
      <c r="A972">
        <v>2668</v>
      </c>
      <c r="B972" t="s">
        <v>1898</v>
      </c>
      <c r="C972" t="s">
        <v>39</v>
      </c>
      <c r="D972">
        <v>0.08</v>
      </c>
      <c r="E972">
        <v>4.28</v>
      </c>
      <c r="F972">
        <v>4.79</v>
      </c>
      <c r="G972" t="s">
        <v>40</v>
      </c>
      <c r="H972" t="s">
        <v>96</v>
      </c>
      <c r="I972" t="s">
        <v>50</v>
      </c>
      <c r="J972" t="s">
        <v>90</v>
      </c>
      <c r="K972" t="s">
        <v>75</v>
      </c>
      <c r="L972" t="s">
        <v>1901</v>
      </c>
      <c r="M972">
        <v>0.4</v>
      </c>
      <c r="N972" t="s">
        <v>34</v>
      </c>
      <c r="O972" t="s">
        <v>54</v>
      </c>
      <c r="P972" t="s">
        <v>1073</v>
      </c>
      <c r="Q972" t="s">
        <v>1900</v>
      </c>
      <c r="R972">
        <v>57701</v>
      </c>
      <c r="S972" s="1">
        <v>42091</v>
      </c>
      <c r="T972" s="1">
        <v>42093</v>
      </c>
      <c r="U972">
        <v>-121.2</v>
      </c>
      <c r="V972">
        <v>12</v>
      </c>
      <c r="W972">
        <v>49.87</v>
      </c>
      <c r="X972">
        <v>87830</v>
      </c>
      <c r="Y972">
        <f>cleaneddata[[#This Row],[Unit Price]]-cleaneddata[[#This Row],[Discount]]</f>
        <v>4.2</v>
      </c>
      <c r="Z972" t="str">
        <f>_xlfn.IFS(cleaneddata[[#This Row],[Region]]="Central","Chris",cleaneddata[[#This Row],[Region]]="East","Erin",cleaneddata[[#This Row],[Region]]="South","Sam",cleaneddata[[#This Row],[Region]]="West","William")</f>
        <v>Chris</v>
      </c>
    </row>
    <row r="973" spans="1:26" x14ac:dyDescent="0.25">
      <c r="A973">
        <v>2968</v>
      </c>
      <c r="B973" t="s">
        <v>1321</v>
      </c>
      <c r="C973" t="s">
        <v>39</v>
      </c>
      <c r="D973">
        <v>0.06</v>
      </c>
      <c r="E973">
        <v>363.25</v>
      </c>
      <c r="F973">
        <v>19.989999999999998</v>
      </c>
      <c r="G973" t="s">
        <v>40</v>
      </c>
      <c r="H973" t="s">
        <v>29</v>
      </c>
      <c r="I973" t="s">
        <v>50</v>
      </c>
      <c r="J973" t="s">
        <v>97</v>
      </c>
      <c r="K973" t="s">
        <v>75</v>
      </c>
      <c r="L973" t="s">
        <v>201</v>
      </c>
      <c r="M973">
        <v>0.56999999999999995</v>
      </c>
      <c r="N973" t="s">
        <v>34</v>
      </c>
      <c r="O973" t="s">
        <v>35</v>
      </c>
      <c r="P973" t="s">
        <v>125</v>
      </c>
      <c r="Q973" t="s">
        <v>1323</v>
      </c>
      <c r="R973">
        <v>33021</v>
      </c>
      <c r="S973" s="1">
        <v>42091</v>
      </c>
      <c r="T973" s="1">
        <v>42093</v>
      </c>
      <c r="U973">
        <v>36.164099999999998</v>
      </c>
      <c r="V973">
        <v>1</v>
      </c>
      <c r="W973">
        <v>344.87</v>
      </c>
      <c r="X973">
        <v>86086</v>
      </c>
      <c r="Y973">
        <f>cleaneddata[[#This Row],[Unit Price]]-cleaneddata[[#This Row],[Discount]]</f>
        <v>363.19</v>
      </c>
      <c r="Z973" t="str">
        <f>_xlfn.IFS(cleaneddata[[#This Row],[Region]]="Central","Chris",cleaneddata[[#This Row],[Region]]="East","Erin",cleaneddata[[#This Row],[Region]]="South","Sam",cleaneddata[[#This Row],[Region]]="West","William")</f>
        <v>Sam</v>
      </c>
    </row>
    <row r="974" spans="1:26" x14ac:dyDescent="0.25">
      <c r="A974">
        <v>800</v>
      </c>
      <c r="B974" t="s">
        <v>1902</v>
      </c>
      <c r="C974" t="s">
        <v>49</v>
      </c>
      <c r="D974">
        <v>0.04</v>
      </c>
      <c r="E974">
        <v>50.98</v>
      </c>
      <c r="F974">
        <v>6.5</v>
      </c>
      <c r="G974" t="s">
        <v>40</v>
      </c>
      <c r="H974" t="s">
        <v>41</v>
      </c>
      <c r="I974" t="s">
        <v>42</v>
      </c>
      <c r="J974" t="s">
        <v>43</v>
      </c>
      <c r="K974" t="s">
        <v>75</v>
      </c>
      <c r="L974" t="s">
        <v>1868</v>
      </c>
      <c r="M974">
        <v>0.73</v>
      </c>
      <c r="N974" t="s">
        <v>34</v>
      </c>
      <c r="O974" t="s">
        <v>61</v>
      </c>
      <c r="P974" t="s">
        <v>148</v>
      </c>
      <c r="Q974" t="s">
        <v>1528</v>
      </c>
      <c r="R974">
        <v>84067</v>
      </c>
      <c r="S974" s="1">
        <v>42091</v>
      </c>
      <c r="T974" s="1">
        <v>42097</v>
      </c>
      <c r="U974">
        <v>-13.28</v>
      </c>
      <c r="V974">
        <v>11</v>
      </c>
      <c r="W974">
        <v>568.25</v>
      </c>
      <c r="X974">
        <v>89910</v>
      </c>
      <c r="Y974">
        <f>cleaneddata[[#This Row],[Unit Price]]-cleaneddata[[#This Row],[Discount]]</f>
        <v>50.94</v>
      </c>
      <c r="Z974" t="str">
        <f>_xlfn.IFS(cleaneddata[[#This Row],[Region]]="Central","Chris",cleaneddata[[#This Row],[Region]]="East","Erin",cleaneddata[[#This Row],[Region]]="South","Sam",cleaneddata[[#This Row],[Region]]="West","William")</f>
        <v>William</v>
      </c>
    </row>
    <row r="975" spans="1:26" x14ac:dyDescent="0.25">
      <c r="A975">
        <v>800</v>
      </c>
      <c r="B975" t="s">
        <v>1902</v>
      </c>
      <c r="C975" t="s">
        <v>49</v>
      </c>
      <c r="D975">
        <v>0.02</v>
      </c>
      <c r="E975">
        <v>6.48</v>
      </c>
      <c r="F975">
        <v>5.14</v>
      </c>
      <c r="G975" t="s">
        <v>40</v>
      </c>
      <c r="H975" t="s">
        <v>41</v>
      </c>
      <c r="I975" t="s">
        <v>50</v>
      </c>
      <c r="J975" t="s">
        <v>90</v>
      </c>
      <c r="K975" t="s">
        <v>75</v>
      </c>
      <c r="L975" t="s">
        <v>1747</v>
      </c>
      <c r="M975">
        <v>0.37</v>
      </c>
      <c r="N975" t="s">
        <v>34</v>
      </c>
      <c r="O975" t="s">
        <v>61</v>
      </c>
      <c r="P975" t="s">
        <v>148</v>
      </c>
      <c r="Q975" t="s">
        <v>1528</v>
      </c>
      <c r="R975">
        <v>84067</v>
      </c>
      <c r="S975" s="1">
        <v>42091</v>
      </c>
      <c r="T975" s="1">
        <v>42093</v>
      </c>
      <c r="U975">
        <v>-48.68</v>
      </c>
      <c r="V975">
        <v>19</v>
      </c>
      <c r="W975">
        <v>126.66</v>
      </c>
      <c r="X975">
        <v>89910</v>
      </c>
      <c r="Y975">
        <f>cleaneddata[[#This Row],[Unit Price]]-cleaneddata[[#This Row],[Discount]]</f>
        <v>6.4600000000000009</v>
      </c>
      <c r="Z975" t="str">
        <f>_xlfn.IFS(cleaneddata[[#This Row],[Region]]="Central","Chris",cleaneddata[[#This Row],[Region]]="East","Erin",cleaneddata[[#This Row],[Region]]="South","Sam",cleaneddata[[#This Row],[Region]]="West","William")</f>
        <v>William</v>
      </c>
    </row>
    <row r="976" spans="1:26" x14ac:dyDescent="0.25">
      <c r="A976">
        <v>1738</v>
      </c>
      <c r="B976" t="s">
        <v>1903</v>
      </c>
      <c r="C976" t="s">
        <v>118</v>
      </c>
      <c r="D976">
        <v>0.08</v>
      </c>
      <c r="E976">
        <v>175.99</v>
      </c>
      <c r="F976">
        <v>4.99</v>
      </c>
      <c r="G976" t="s">
        <v>40</v>
      </c>
      <c r="H976" t="s">
        <v>96</v>
      </c>
      <c r="I976" t="s">
        <v>42</v>
      </c>
      <c r="J976" t="s">
        <v>137</v>
      </c>
      <c r="K976" t="s">
        <v>75</v>
      </c>
      <c r="L976" t="s">
        <v>1251</v>
      </c>
      <c r="M976">
        <v>0.59</v>
      </c>
      <c r="N976" t="s">
        <v>34</v>
      </c>
      <c r="O976" t="s">
        <v>35</v>
      </c>
      <c r="P976" t="s">
        <v>99</v>
      </c>
      <c r="Q976" t="s">
        <v>1904</v>
      </c>
      <c r="R976">
        <v>28052</v>
      </c>
      <c r="S976" s="1">
        <v>42091</v>
      </c>
      <c r="T976" s="1">
        <v>42091</v>
      </c>
      <c r="U976">
        <v>-16476.838</v>
      </c>
      <c r="V976">
        <v>10</v>
      </c>
      <c r="W976">
        <v>1486.34</v>
      </c>
      <c r="X976">
        <v>85865</v>
      </c>
      <c r="Y976">
        <f>cleaneddata[[#This Row],[Unit Price]]-cleaneddata[[#This Row],[Discount]]</f>
        <v>175.91</v>
      </c>
      <c r="Z976" t="str">
        <f>_xlfn.IFS(cleaneddata[[#This Row],[Region]]="Central","Chris",cleaneddata[[#This Row],[Region]]="East","Erin",cleaneddata[[#This Row],[Region]]="South","Sam",cleaneddata[[#This Row],[Region]]="West","William")</f>
        <v>Sam</v>
      </c>
    </row>
    <row r="977" spans="1:26" x14ac:dyDescent="0.25">
      <c r="A977">
        <v>2880</v>
      </c>
      <c r="B977" t="s">
        <v>1905</v>
      </c>
      <c r="C977" t="s">
        <v>118</v>
      </c>
      <c r="D977">
        <v>0.05</v>
      </c>
      <c r="E977">
        <v>6.68</v>
      </c>
      <c r="F977">
        <v>6.93</v>
      </c>
      <c r="G977" t="s">
        <v>40</v>
      </c>
      <c r="H977" t="s">
        <v>29</v>
      </c>
      <c r="I977" t="s">
        <v>50</v>
      </c>
      <c r="J977" t="s">
        <v>90</v>
      </c>
      <c r="K977" t="s">
        <v>75</v>
      </c>
      <c r="L977" t="s">
        <v>978</v>
      </c>
      <c r="M977">
        <v>0.37</v>
      </c>
      <c r="N977" t="s">
        <v>34</v>
      </c>
      <c r="O977" t="s">
        <v>35</v>
      </c>
      <c r="P977" t="s">
        <v>125</v>
      </c>
      <c r="Q977" t="s">
        <v>1906</v>
      </c>
      <c r="R977">
        <v>33160</v>
      </c>
      <c r="S977" s="1">
        <v>42091</v>
      </c>
      <c r="T977" s="1">
        <v>42092</v>
      </c>
      <c r="U977">
        <v>-2.3519999999999999</v>
      </c>
      <c r="V977">
        <v>11</v>
      </c>
      <c r="W977">
        <v>77.2</v>
      </c>
      <c r="X977">
        <v>88626</v>
      </c>
      <c r="Y977">
        <f>cleaneddata[[#This Row],[Unit Price]]-cleaneddata[[#This Row],[Discount]]</f>
        <v>6.63</v>
      </c>
      <c r="Z977" t="str">
        <f>_xlfn.IFS(cleaneddata[[#This Row],[Region]]="Central","Chris",cleaneddata[[#This Row],[Region]]="East","Erin",cleaneddata[[#This Row],[Region]]="South","Sam",cleaneddata[[#This Row],[Region]]="West","William")</f>
        <v>Sam</v>
      </c>
    </row>
    <row r="978" spans="1:26" x14ac:dyDescent="0.25">
      <c r="A978">
        <v>152</v>
      </c>
      <c r="B978" t="s">
        <v>507</v>
      </c>
      <c r="C978" t="s">
        <v>39</v>
      </c>
      <c r="D978">
        <v>0.01</v>
      </c>
      <c r="E978">
        <v>65.989999999999995</v>
      </c>
      <c r="F978">
        <v>8.99</v>
      </c>
      <c r="G978" t="s">
        <v>40</v>
      </c>
      <c r="H978" t="s">
        <v>41</v>
      </c>
      <c r="I978" t="s">
        <v>42</v>
      </c>
      <c r="J978" t="s">
        <v>137</v>
      </c>
      <c r="K978" t="s">
        <v>75</v>
      </c>
      <c r="L978" t="s">
        <v>1907</v>
      </c>
      <c r="M978">
        <v>0.6</v>
      </c>
      <c r="N978" t="s">
        <v>34</v>
      </c>
      <c r="O978" t="s">
        <v>35</v>
      </c>
      <c r="P978" t="s">
        <v>402</v>
      </c>
      <c r="Q978" t="s">
        <v>509</v>
      </c>
      <c r="R978">
        <v>37918</v>
      </c>
      <c r="S978" s="1">
        <v>42092</v>
      </c>
      <c r="T978" s="1">
        <v>42095</v>
      </c>
      <c r="U978">
        <v>97.86</v>
      </c>
      <c r="V978">
        <v>5</v>
      </c>
      <c r="W978">
        <v>292.23</v>
      </c>
      <c r="X978">
        <v>89524</v>
      </c>
      <c r="Y978">
        <f>cleaneddata[[#This Row],[Unit Price]]-cleaneddata[[#This Row],[Discount]]</f>
        <v>65.97999999999999</v>
      </c>
      <c r="Z978" t="str">
        <f>_xlfn.IFS(cleaneddata[[#This Row],[Region]]="Central","Chris",cleaneddata[[#This Row],[Region]]="East","Erin",cleaneddata[[#This Row],[Region]]="South","Sam",cleaneddata[[#This Row],[Region]]="West","William")</f>
        <v>Sam</v>
      </c>
    </row>
    <row r="979" spans="1:26" x14ac:dyDescent="0.25">
      <c r="A979">
        <v>2338</v>
      </c>
      <c r="B979" t="s">
        <v>460</v>
      </c>
      <c r="C979" t="s">
        <v>39</v>
      </c>
      <c r="D979">
        <v>0.1</v>
      </c>
      <c r="E979">
        <v>6.75</v>
      </c>
      <c r="F979">
        <v>2.99</v>
      </c>
      <c r="G979" t="s">
        <v>40</v>
      </c>
      <c r="H979" t="s">
        <v>73</v>
      </c>
      <c r="I979" t="s">
        <v>50</v>
      </c>
      <c r="J979" t="s">
        <v>74</v>
      </c>
      <c r="K979" t="s">
        <v>75</v>
      </c>
      <c r="L979" t="s">
        <v>1908</v>
      </c>
      <c r="M979">
        <v>0.35</v>
      </c>
      <c r="N979" t="s">
        <v>34</v>
      </c>
      <c r="O979" t="s">
        <v>113</v>
      </c>
      <c r="P979" t="s">
        <v>420</v>
      </c>
      <c r="Q979" t="s">
        <v>462</v>
      </c>
      <c r="R979">
        <v>20740</v>
      </c>
      <c r="S979" s="1">
        <v>42092</v>
      </c>
      <c r="T979" s="1">
        <v>42092</v>
      </c>
      <c r="U979">
        <v>18.147500000000001</v>
      </c>
      <c r="V979">
        <v>15</v>
      </c>
      <c r="W979">
        <v>96.13</v>
      </c>
      <c r="X979">
        <v>91481</v>
      </c>
      <c r="Y979">
        <f>cleaneddata[[#This Row],[Unit Price]]-cleaneddata[[#This Row],[Discount]]</f>
        <v>6.65</v>
      </c>
      <c r="Z979" t="str">
        <f>_xlfn.IFS(cleaneddata[[#This Row],[Region]]="Central","Chris",cleaneddata[[#This Row],[Region]]="East","Erin",cleaneddata[[#This Row],[Region]]="South","Sam",cleaneddata[[#This Row],[Region]]="West","William")</f>
        <v>Erin</v>
      </c>
    </row>
    <row r="980" spans="1:26" x14ac:dyDescent="0.25">
      <c r="A980">
        <v>2530</v>
      </c>
      <c r="B980" t="s">
        <v>1909</v>
      </c>
      <c r="C980" t="s">
        <v>39</v>
      </c>
      <c r="D980">
        <v>0.04</v>
      </c>
      <c r="E980">
        <v>40.98</v>
      </c>
      <c r="F980">
        <v>6.5</v>
      </c>
      <c r="G980" t="s">
        <v>40</v>
      </c>
      <c r="H980" t="s">
        <v>29</v>
      </c>
      <c r="I980" t="s">
        <v>42</v>
      </c>
      <c r="J980" t="s">
        <v>43</v>
      </c>
      <c r="K980" t="s">
        <v>75</v>
      </c>
      <c r="L980" t="s">
        <v>448</v>
      </c>
      <c r="M980">
        <v>0.74</v>
      </c>
      <c r="N980" t="s">
        <v>34</v>
      </c>
      <c r="O980" t="s">
        <v>61</v>
      </c>
      <c r="P980" t="s">
        <v>92</v>
      </c>
      <c r="Q980" t="s">
        <v>1910</v>
      </c>
      <c r="R980">
        <v>92307</v>
      </c>
      <c r="S980" s="1">
        <v>42092</v>
      </c>
      <c r="T980" s="1">
        <v>42093</v>
      </c>
      <c r="U980">
        <v>-89.5</v>
      </c>
      <c r="V980">
        <v>7</v>
      </c>
      <c r="W980">
        <v>277.07</v>
      </c>
      <c r="X980">
        <v>87451</v>
      </c>
      <c r="Y980">
        <f>cleaneddata[[#This Row],[Unit Price]]-cleaneddata[[#This Row],[Discount]]</f>
        <v>40.94</v>
      </c>
      <c r="Z980" t="str">
        <f>_xlfn.IFS(cleaneddata[[#This Row],[Region]]="Central","Chris",cleaneddata[[#This Row],[Region]]="East","Erin",cleaneddata[[#This Row],[Region]]="South","Sam",cleaneddata[[#This Row],[Region]]="West","William")</f>
        <v>William</v>
      </c>
    </row>
    <row r="981" spans="1:26" x14ac:dyDescent="0.25">
      <c r="A981">
        <v>2534</v>
      </c>
      <c r="B981" t="s">
        <v>1911</v>
      </c>
      <c r="C981" t="s">
        <v>39</v>
      </c>
      <c r="D981">
        <v>0.05</v>
      </c>
      <c r="E981">
        <v>35.99</v>
      </c>
      <c r="F981">
        <v>3.3</v>
      </c>
      <c r="G981" t="s">
        <v>40</v>
      </c>
      <c r="H981" t="s">
        <v>29</v>
      </c>
      <c r="I981" t="s">
        <v>42</v>
      </c>
      <c r="J981" t="s">
        <v>137</v>
      </c>
      <c r="K981" t="s">
        <v>44</v>
      </c>
      <c r="L981" t="s">
        <v>1912</v>
      </c>
      <c r="M981">
        <v>0.39</v>
      </c>
      <c r="N981" t="s">
        <v>34</v>
      </c>
      <c r="O981" t="s">
        <v>113</v>
      </c>
      <c r="P981" t="s">
        <v>333</v>
      </c>
      <c r="Q981" t="s">
        <v>889</v>
      </c>
      <c r="R981">
        <v>4401</v>
      </c>
      <c r="S981" s="1">
        <v>42092</v>
      </c>
      <c r="T981" s="1">
        <v>42094</v>
      </c>
      <c r="U981">
        <v>103.2723</v>
      </c>
      <c r="V981">
        <v>5</v>
      </c>
      <c r="W981">
        <v>149.66999999999999</v>
      </c>
      <c r="X981">
        <v>87451</v>
      </c>
      <c r="Y981">
        <f>cleaneddata[[#This Row],[Unit Price]]-cleaneddata[[#This Row],[Discount]]</f>
        <v>35.940000000000005</v>
      </c>
      <c r="Z981" t="str">
        <f>_xlfn.IFS(cleaneddata[[#This Row],[Region]]="Central","Chris",cleaneddata[[#This Row],[Region]]="East","Erin",cleaneddata[[#This Row],[Region]]="South","Sam",cleaneddata[[#This Row],[Region]]="West","William")</f>
        <v>Erin</v>
      </c>
    </row>
    <row r="982" spans="1:26" x14ac:dyDescent="0.25">
      <c r="A982">
        <v>3151</v>
      </c>
      <c r="B982" t="s">
        <v>955</v>
      </c>
      <c r="C982" t="s">
        <v>39</v>
      </c>
      <c r="D982">
        <v>0.01</v>
      </c>
      <c r="E982">
        <v>99.23</v>
      </c>
      <c r="F982">
        <v>8.99</v>
      </c>
      <c r="G982" t="s">
        <v>40</v>
      </c>
      <c r="H982" t="s">
        <v>96</v>
      </c>
      <c r="I982" t="s">
        <v>30</v>
      </c>
      <c r="J982" t="s">
        <v>128</v>
      </c>
      <c r="K982" t="s">
        <v>44</v>
      </c>
      <c r="L982" t="s">
        <v>129</v>
      </c>
      <c r="M982">
        <v>0.35</v>
      </c>
      <c r="N982" t="s">
        <v>34</v>
      </c>
      <c r="O982" t="s">
        <v>61</v>
      </c>
      <c r="P982" t="s">
        <v>92</v>
      </c>
      <c r="Q982" t="s">
        <v>956</v>
      </c>
      <c r="R982">
        <v>92277</v>
      </c>
      <c r="S982" s="1">
        <v>42092</v>
      </c>
      <c r="T982" s="1">
        <v>42096</v>
      </c>
      <c r="U982">
        <v>-87.46</v>
      </c>
      <c r="V982">
        <v>1</v>
      </c>
      <c r="W982">
        <v>99.22</v>
      </c>
      <c r="X982">
        <v>88548</v>
      </c>
      <c r="Y982">
        <f>cleaneddata[[#This Row],[Unit Price]]-cleaneddata[[#This Row],[Discount]]</f>
        <v>99.22</v>
      </c>
      <c r="Z982" t="str">
        <f>_xlfn.IFS(cleaneddata[[#This Row],[Region]]="Central","Chris",cleaneddata[[#This Row],[Region]]="East","Erin",cleaneddata[[#This Row],[Region]]="South","Sam",cleaneddata[[#This Row],[Region]]="West","William")</f>
        <v>William</v>
      </c>
    </row>
    <row r="983" spans="1:26" x14ac:dyDescent="0.25">
      <c r="A983">
        <v>2430</v>
      </c>
      <c r="B983" t="s">
        <v>1839</v>
      </c>
      <c r="C983" t="s">
        <v>49</v>
      </c>
      <c r="D983">
        <v>0.03</v>
      </c>
      <c r="E983">
        <v>140.99</v>
      </c>
      <c r="F983">
        <v>4.2</v>
      </c>
      <c r="G983" t="s">
        <v>40</v>
      </c>
      <c r="H983" t="s">
        <v>73</v>
      </c>
      <c r="I983" t="s">
        <v>42</v>
      </c>
      <c r="J983" t="s">
        <v>137</v>
      </c>
      <c r="K983" t="s">
        <v>75</v>
      </c>
      <c r="L983" t="s">
        <v>1913</v>
      </c>
      <c r="M983">
        <v>0.59</v>
      </c>
      <c r="N983" t="s">
        <v>34</v>
      </c>
      <c r="O983" t="s">
        <v>54</v>
      </c>
      <c r="P983" t="s">
        <v>189</v>
      </c>
      <c r="Q983" t="s">
        <v>1840</v>
      </c>
      <c r="R983">
        <v>76541</v>
      </c>
      <c r="S983" s="1">
        <v>42092</v>
      </c>
      <c r="T983" s="1">
        <v>42100</v>
      </c>
      <c r="U983">
        <v>-458.74400000000003</v>
      </c>
      <c r="V983">
        <v>2</v>
      </c>
      <c r="W983">
        <v>246.44</v>
      </c>
      <c r="X983">
        <v>91110</v>
      </c>
      <c r="Y983">
        <f>cleaneddata[[#This Row],[Unit Price]]-cleaneddata[[#This Row],[Discount]]</f>
        <v>140.96</v>
      </c>
      <c r="Z983" t="str">
        <f>_xlfn.IFS(cleaneddata[[#This Row],[Region]]="Central","Chris",cleaneddata[[#This Row],[Region]]="East","Erin",cleaneddata[[#This Row],[Region]]="South","Sam",cleaneddata[[#This Row],[Region]]="West","William")</f>
        <v>Chris</v>
      </c>
    </row>
    <row r="984" spans="1:26" x14ac:dyDescent="0.25">
      <c r="A984">
        <v>1028</v>
      </c>
      <c r="B984" t="s">
        <v>1914</v>
      </c>
      <c r="C984" t="s">
        <v>118</v>
      </c>
      <c r="D984">
        <v>7.0000000000000007E-2</v>
      </c>
      <c r="E984">
        <v>7.08</v>
      </c>
      <c r="F984">
        <v>2.35</v>
      </c>
      <c r="G984" t="s">
        <v>89</v>
      </c>
      <c r="H984" t="s">
        <v>29</v>
      </c>
      <c r="I984" t="s">
        <v>50</v>
      </c>
      <c r="J984" t="s">
        <v>51</v>
      </c>
      <c r="K984" t="s">
        <v>52</v>
      </c>
      <c r="L984" t="s">
        <v>1915</v>
      </c>
      <c r="M984">
        <v>0.47</v>
      </c>
      <c r="N984" t="s">
        <v>34</v>
      </c>
      <c r="O984" t="s">
        <v>113</v>
      </c>
      <c r="P984" t="s">
        <v>114</v>
      </c>
      <c r="Q984" t="s">
        <v>1916</v>
      </c>
      <c r="R984">
        <v>11725</v>
      </c>
      <c r="S984" s="1">
        <v>42092</v>
      </c>
      <c r="T984" s="1">
        <v>42093</v>
      </c>
      <c r="U984">
        <v>30.49</v>
      </c>
      <c r="V984">
        <v>13</v>
      </c>
      <c r="W984">
        <v>93.82</v>
      </c>
      <c r="X984">
        <v>89006</v>
      </c>
      <c r="Y984">
        <f>cleaneddata[[#This Row],[Unit Price]]-cleaneddata[[#This Row],[Discount]]</f>
        <v>7.01</v>
      </c>
      <c r="Z984" t="str">
        <f>_xlfn.IFS(cleaneddata[[#This Row],[Region]]="Central","Chris",cleaneddata[[#This Row],[Region]]="East","Erin",cleaneddata[[#This Row],[Region]]="South","Sam",cleaneddata[[#This Row],[Region]]="West","William")</f>
        <v>Erin</v>
      </c>
    </row>
    <row r="985" spans="1:26" x14ac:dyDescent="0.25">
      <c r="A985">
        <v>1129</v>
      </c>
      <c r="B985" t="s">
        <v>788</v>
      </c>
      <c r="C985" t="s">
        <v>72</v>
      </c>
      <c r="D985">
        <v>0.05</v>
      </c>
      <c r="E985">
        <v>5.78</v>
      </c>
      <c r="F985">
        <v>7.64</v>
      </c>
      <c r="G985" t="s">
        <v>89</v>
      </c>
      <c r="H985" t="s">
        <v>96</v>
      </c>
      <c r="I985" t="s">
        <v>50</v>
      </c>
      <c r="J985" t="s">
        <v>90</v>
      </c>
      <c r="K985" t="s">
        <v>75</v>
      </c>
      <c r="L985" t="s">
        <v>1917</v>
      </c>
      <c r="M985">
        <v>0.36</v>
      </c>
      <c r="N985" t="s">
        <v>34</v>
      </c>
      <c r="O985" t="s">
        <v>113</v>
      </c>
      <c r="P985" t="s">
        <v>405</v>
      </c>
      <c r="Q985" t="s">
        <v>790</v>
      </c>
      <c r="R985">
        <v>2118</v>
      </c>
      <c r="S985" s="1">
        <v>42092</v>
      </c>
      <c r="T985" s="1">
        <v>42094</v>
      </c>
      <c r="U985">
        <v>-116.05</v>
      </c>
      <c r="V985">
        <v>29</v>
      </c>
      <c r="W985">
        <v>177.41</v>
      </c>
      <c r="X985">
        <v>49125</v>
      </c>
      <c r="Y985">
        <f>cleaneddata[[#This Row],[Unit Price]]-cleaneddata[[#This Row],[Discount]]</f>
        <v>5.73</v>
      </c>
      <c r="Z985" t="str">
        <f>_xlfn.IFS(cleaneddata[[#This Row],[Region]]="Central","Chris",cleaneddata[[#This Row],[Region]]="East","Erin",cleaneddata[[#This Row],[Region]]="South","Sam",cleaneddata[[#This Row],[Region]]="West","William")</f>
        <v>Erin</v>
      </c>
    </row>
    <row r="986" spans="1:26" x14ac:dyDescent="0.25">
      <c r="A986">
        <v>1237</v>
      </c>
      <c r="B986" t="s">
        <v>1918</v>
      </c>
      <c r="C986" t="s">
        <v>72</v>
      </c>
      <c r="D986">
        <v>0.02</v>
      </c>
      <c r="E986">
        <v>7.38</v>
      </c>
      <c r="F986">
        <v>5.21</v>
      </c>
      <c r="G986" t="s">
        <v>40</v>
      </c>
      <c r="H986" t="s">
        <v>96</v>
      </c>
      <c r="I986" t="s">
        <v>30</v>
      </c>
      <c r="J986" t="s">
        <v>128</v>
      </c>
      <c r="K986" t="s">
        <v>75</v>
      </c>
      <c r="L986" t="s">
        <v>1919</v>
      </c>
      <c r="M986">
        <v>0.56000000000000005</v>
      </c>
      <c r="N986" t="s">
        <v>34</v>
      </c>
      <c r="O986" t="s">
        <v>54</v>
      </c>
      <c r="P986" t="s">
        <v>189</v>
      </c>
      <c r="Q986" t="s">
        <v>1920</v>
      </c>
      <c r="R986">
        <v>75007</v>
      </c>
      <c r="S986" s="1">
        <v>42092</v>
      </c>
      <c r="T986" s="1">
        <v>42093</v>
      </c>
      <c r="U986">
        <v>7.74</v>
      </c>
      <c r="V986">
        <v>3</v>
      </c>
      <c r="W986">
        <v>24.52</v>
      </c>
      <c r="X986">
        <v>86076</v>
      </c>
      <c r="Y986">
        <f>cleaneddata[[#This Row],[Unit Price]]-cleaneddata[[#This Row],[Discount]]</f>
        <v>7.36</v>
      </c>
      <c r="Z986" t="str">
        <f>_xlfn.IFS(cleaneddata[[#This Row],[Region]]="Central","Chris",cleaneddata[[#This Row],[Region]]="East","Erin",cleaneddata[[#This Row],[Region]]="South","Sam",cleaneddata[[#This Row],[Region]]="West","William")</f>
        <v>Chris</v>
      </c>
    </row>
    <row r="987" spans="1:26" x14ac:dyDescent="0.25">
      <c r="A987">
        <v>3399</v>
      </c>
      <c r="B987" t="s">
        <v>1921</v>
      </c>
      <c r="C987" t="s">
        <v>72</v>
      </c>
      <c r="D987">
        <v>0.08</v>
      </c>
      <c r="E987">
        <v>11.97</v>
      </c>
      <c r="F987">
        <v>5.81</v>
      </c>
      <c r="G987" t="s">
        <v>40</v>
      </c>
      <c r="H987" t="s">
        <v>29</v>
      </c>
      <c r="I987" t="s">
        <v>50</v>
      </c>
      <c r="J987" t="s">
        <v>51</v>
      </c>
      <c r="K987" t="s">
        <v>44</v>
      </c>
      <c r="L987" t="s">
        <v>1814</v>
      </c>
      <c r="M987">
        <v>0.6</v>
      </c>
      <c r="N987" t="s">
        <v>34</v>
      </c>
      <c r="O987" t="s">
        <v>54</v>
      </c>
      <c r="P987" t="s">
        <v>105</v>
      </c>
      <c r="Q987" t="s">
        <v>1583</v>
      </c>
      <c r="R987">
        <v>60016</v>
      </c>
      <c r="S987" s="1">
        <v>42092</v>
      </c>
      <c r="T987" s="1">
        <v>42094</v>
      </c>
      <c r="U987">
        <v>-41.87</v>
      </c>
      <c r="V987">
        <v>5</v>
      </c>
      <c r="W987">
        <v>59.98</v>
      </c>
      <c r="X987">
        <v>87534</v>
      </c>
      <c r="Y987">
        <f>cleaneddata[[#This Row],[Unit Price]]-cleaneddata[[#This Row],[Discount]]</f>
        <v>11.89</v>
      </c>
      <c r="Z987" t="str">
        <f>_xlfn.IFS(cleaneddata[[#This Row],[Region]]="Central","Chris",cleaneddata[[#This Row],[Region]]="East","Erin",cleaneddata[[#This Row],[Region]]="South","Sam",cleaneddata[[#This Row],[Region]]="West","William")</f>
        <v>Chris</v>
      </c>
    </row>
    <row r="988" spans="1:26" x14ac:dyDescent="0.25">
      <c r="A988">
        <v>2351</v>
      </c>
      <c r="B988" t="s">
        <v>1922</v>
      </c>
      <c r="C988" t="s">
        <v>27</v>
      </c>
      <c r="D988">
        <v>0.08</v>
      </c>
      <c r="E988">
        <v>6.48</v>
      </c>
      <c r="F988">
        <v>7.49</v>
      </c>
      <c r="G988" t="s">
        <v>40</v>
      </c>
      <c r="H988" t="s">
        <v>96</v>
      </c>
      <c r="I988" t="s">
        <v>50</v>
      </c>
      <c r="J988" t="s">
        <v>90</v>
      </c>
      <c r="K988" t="s">
        <v>75</v>
      </c>
      <c r="L988" t="s">
        <v>1923</v>
      </c>
      <c r="M988">
        <v>0.37</v>
      </c>
      <c r="N988" t="s">
        <v>34</v>
      </c>
      <c r="O988" t="s">
        <v>113</v>
      </c>
      <c r="P988" t="s">
        <v>420</v>
      </c>
      <c r="Q988" t="s">
        <v>1924</v>
      </c>
      <c r="R988">
        <v>21114</v>
      </c>
      <c r="S988" s="1">
        <v>42093</v>
      </c>
      <c r="T988" s="1">
        <v>42096</v>
      </c>
      <c r="U988">
        <v>-119.32</v>
      </c>
      <c r="V988">
        <v>13</v>
      </c>
      <c r="W988">
        <v>80.86</v>
      </c>
      <c r="X988">
        <v>86163</v>
      </c>
      <c r="Y988">
        <f>cleaneddata[[#This Row],[Unit Price]]-cleaneddata[[#This Row],[Discount]]</f>
        <v>6.4</v>
      </c>
      <c r="Z988" t="str">
        <f>_xlfn.IFS(cleaneddata[[#This Row],[Region]]="Central","Chris",cleaneddata[[#This Row],[Region]]="East","Erin",cleaneddata[[#This Row],[Region]]="South","Sam",cleaneddata[[#This Row],[Region]]="West","William")</f>
        <v>Erin</v>
      </c>
    </row>
    <row r="989" spans="1:26" x14ac:dyDescent="0.25">
      <c r="A989">
        <v>3154</v>
      </c>
      <c r="B989" t="s">
        <v>783</v>
      </c>
      <c r="C989" t="s">
        <v>27</v>
      </c>
      <c r="D989">
        <v>0.04</v>
      </c>
      <c r="E989">
        <v>21.38</v>
      </c>
      <c r="F989">
        <v>8.99</v>
      </c>
      <c r="G989" t="s">
        <v>40</v>
      </c>
      <c r="H989" t="s">
        <v>96</v>
      </c>
      <c r="I989" t="s">
        <v>50</v>
      </c>
      <c r="J989" t="s">
        <v>51</v>
      </c>
      <c r="K989" t="s">
        <v>44</v>
      </c>
      <c r="L989" t="s">
        <v>1679</v>
      </c>
      <c r="M989">
        <v>0.59</v>
      </c>
      <c r="N989" t="s">
        <v>34</v>
      </c>
      <c r="O989" t="s">
        <v>35</v>
      </c>
      <c r="P989" t="s">
        <v>125</v>
      </c>
      <c r="Q989" t="s">
        <v>785</v>
      </c>
      <c r="R989">
        <v>33710</v>
      </c>
      <c r="S989" s="1">
        <v>42093</v>
      </c>
      <c r="T989" s="1">
        <v>42093</v>
      </c>
      <c r="U989">
        <v>-51.66</v>
      </c>
      <c r="V989">
        <v>21</v>
      </c>
      <c r="W989">
        <v>443.66</v>
      </c>
      <c r="X989">
        <v>86901</v>
      </c>
      <c r="Y989">
        <f>cleaneddata[[#This Row],[Unit Price]]-cleaneddata[[#This Row],[Discount]]</f>
        <v>21.34</v>
      </c>
      <c r="Z989" t="str">
        <f>_xlfn.IFS(cleaneddata[[#This Row],[Region]]="Central","Chris",cleaneddata[[#This Row],[Region]]="East","Erin",cleaneddata[[#This Row],[Region]]="South","Sam",cleaneddata[[#This Row],[Region]]="West","William")</f>
        <v>Sam</v>
      </c>
    </row>
    <row r="990" spans="1:26" x14ac:dyDescent="0.25">
      <c r="A990">
        <v>3252</v>
      </c>
      <c r="B990" t="s">
        <v>1925</v>
      </c>
      <c r="C990" t="s">
        <v>27</v>
      </c>
      <c r="D990">
        <v>0.01</v>
      </c>
      <c r="E990">
        <v>11.34</v>
      </c>
      <c r="F990">
        <v>5.01</v>
      </c>
      <c r="G990" t="s">
        <v>40</v>
      </c>
      <c r="H990" t="s">
        <v>29</v>
      </c>
      <c r="I990" t="s">
        <v>50</v>
      </c>
      <c r="J990" t="s">
        <v>90</v>
      </c>
      <c r="K990" t="s">
        <v>75</v>
      </c>
      <c r="L990" t="s">
        <v>417</v>
      </c>
      <c r="M990">
        <v>0.36</v>
      </c>
      <c r="N990" t="s">
        <v>34</v>
      </c>
      <c r="O990" t="s">
        <v>113</v>
      </c>
      <c r="P990" t="s">
        <v>114</v>
      </c>
      <c r="Q990" t="s">
        <v>1926</v>
      </c>
      <c r="R990">
        <v>12306</v>
      </c>
      <c r="S990" s="1">
        <v>42093</v>
      </c>
      <c r="T990" s="1">
        <v>42095</v>
      </c>
      <c r="U990">
        <v>-11.83</v>
      </c>
      <c r="V990">
        <v>1</v>
      </c>
      <c r="W990">
        <v>14.52</v>
      </c>
      <c r="X990">
        <v>87296</v>
      </c>
      <c r="Y990">
        <f>cleaneddata[[#This Row],[Unit Price]]-cleaneddata[[#This Row],[Discount]]</f>
        <v>11.33</v>
      </c>
      <c r="Z990" t="str">
        <f>_xlfn.IFS(cleaneddata[[#This Row],[Region]]="Central","Chris",cleaneddata[[#This Row],[Region]]="East","Erin",cleaneddata[[#This Row],[Region]]="South","Sam",cleaneddata[[#This Row],[Region]]="West","William")</f>
        <v>Erin</v>
      </c>
    </row>
    <row r="991" spans="1:26" x14ac:dyDescent="0.25">
      <c r="A991">
        <v>84</v>
      </c>
      <c r="B991" t="s">
        <v>935</v>
      </c>
      <c r="C991" t="s">
        <v>39</v>
      </c>
      <c r="D991">
        <v>0.08</v>
      </c>
      <c r="E991">
        <v>896.99</v>
      </c>
      <c r="F991">
        <v>19.989999999999998</v>
      </c>
      <c r="G991" t="s">
        <v>40</v>
      </c>
      <c r="H991" t="s">
        <v>96</v>
      </c>
      <c r="I991" t="s">
        <v>50</v>
      </c>
      <c r="J991" t="s">
        <v>74</v>
      </c>
      <c r="K991" t="s">
        <v>75</v>
      </c>
      <c r="L991" t="s">
        <v>325</v>
      </c>
      <c r="M991">
        <v>0.38</v>
      </c>
      <c r="N991" t="s">
        <v>34</v>
      </c>
      <c r="O991" t="s">
        <v>113</v>
      </c>
      <c r="P991" t="s">
        <v>319</v>
      </c>
      <c r="Q991" t="s">
        <v>936</v>
      </c>
      <c r="R991">
        <v>45231</v>
      </c>
      <c r="S991" s="1">
        <v>42093</v>
      </c>
      <c r="T991" s="1">
        <v>42096</v>
      </c>
      <c r="U991">
        <v>7402.32</v>
      </c>
      <c r="V991">
        <v>13</v>
      </c>
      <c r="W991">
        <v>10728</v>
      </c>
      <c r="X991">
        <v>87366</v>
      </c>
      <c r="Y991">
        <f>cleaneddata[[#This Row],[Unit Price]]-cleaneddata[[#This Row],[Discount]]</f>
        <v>896.91</v>
      </c>
      <c r="Z991" t="str">
        <f>_xlfn.IFS(cleaneddata[[#This Row],[Region]]="Central","Chris",cleaneddata[[#This Row],[Region]]="East","Erin",cleaneddata[[#This Row],[Region]]="South","Sam",cleaneddata[[#This Row],[Region]]="West","William")</f>
        <v>Erin</v>
      </c>
    </row>
    <row r="992" spans="1:26" x14ac:dyDescent="0.25">
      <c r="A992">
        <v>1527</v>
      </c>
      <c r="B992" t="s">
        <v>340</v>
      </c>
      <c r="C992" t="s">
        <v>49</v>
      </c>
      <c r="D992">
        <v>0.03</v>
      </c>
      <c r="E992">
        <v>65.989999999999995</v>
      </c>
      <c r="F992">
        <v>5.26</v>
      </c>
      <c r="G992" t="s">
        <v>40</v>
      </c>
      <c r="H992" t="s">
        <v>73</v>
      </c>
      <c r="I992" t="s">
        <v>42</v>
      </c>
      <c r="J992" t="s">
        <v>137</v>
      </c>
      <c r="K992" t="s">
        <v>75</v>
      </c>
      <c r="L992" t="s">
        <v>1727</v>
      </c>
      <c r="M992">
        <v>0.56000000000000005</v>
      </c>
      <c r="N992" t="s">
        <v>34</v>
      </c>
      <c r="O992" t="s">
        <v>35</v>
      </c>
      <c r="P992" t="s">
        <v>166</v>
      </c>
      <c r="Q992" t="s">
        <v>342</v>
      </c>
      <c r="R992">
        <v>35601</v>
      </c>
      <c r="S992" s="1">
        <v>42093</v>
      </c>
      <c r="T992" s="1">
        <v>42103</v>
      </c>
      <c r="U992">
        <v>-52.247999999999998</v>
      </c>
      <c r="V992">
        <v>23</v>
      </c>
      <c r="W992">
        <v>1316.03</v>
      </c>
      <c r="X992">
        <v>86814</v>
      </c>
      <c r="Y992">
        <f>cleaneddata[[#This Row],[Unit Price]]-cleaneddata[[#This Row],[Discount]]</f>
        <v>65.959999999999994</v>
      </c>
      <c r="Z992" t="str">
        <f>_xlfn.IFS(cleaneddata[[#This Row],[Region]]="Central","Chris",cleaneddata[[#This Row],[Region]]="East","Erin",cleaneddata[[#This Row],[Region]]="South","Sam",cleaneddata[[#This Row],[Region]]="West","William")</f>
        <v>Sam</v>
      </c>
    </row>
    <row r="993" spans="1:26" x14ac:dyDescent="0.25">
      <c r="A993">
        <v>3205</v>
      </c>
      <c r="B993" t="s">
        <v>1927</v>
      </c>
      <c r="C993" t="s">
        <v>49</v>
      </c>
      <c r="D993">
        <v>7.0000000000000007E-2</v>
      </c>
      <c r="E993">
        <v>5.98</v>
      </c>
      <c r="F993">
        <v>0.96</v>
      </c>
      <c r="G993" t="s">
        <v>40</v>
      </c>
      <c r="H993" t="s">
        <v>41</v>
      </c>
      <c r="I993" t="s">
        <v>50</v>
      </c>
      <c r="J993" t="s">
        <v>51</v>
      </c>
      <c r="K993" t="s">
        <v>52</v>
      </c>
      <c r="L993" t="s">
        <v>1269</v>
      </c>
      <c r="M993">
        <v>0.6</v>
      </c>
      <c r="N993" t="s">
        <v>34</v>
      </c>
      <c r="O993" t="s">
        <v>61</v>
      </c>
      <c r="P993" t="s">
        <v>492</v>
      </c>
      <c r="Q993" t="s">
        <v>496</v>
      </c>
      <c r="R993">
        <v>83440</v>
      </c>
      <c r="S993" s="1">
        <v>42093</v>
      </c>
      <c r="T993" s="1">
        <v>42097</v>
      </c>
      <c r="U993">
        <v>32.83</v>
      </c>
      <c r="V993">
        <v>10</v>
      </c>
      <c r="W993">
        <v>56.4</v>
      </c>
      <c r="X993">
        <v>87933</v>
      </c>
      <c r="Y993">
        <f>cleaneddata[[#This Row],[Unit Price]]-cleaneddata[[#This Row],[Discount]]</f>
        <v>5.91</v>
      </c>
      <c r="Z993" t="str">
        <f>_xlfn.IFS(cleaneddata[[#This Row],[Region]]="Central","Chris",cleaneddata[[#This Row],[Region]]="East","Erin",cleaneddata[[#This Row],[Region]]="South","Sam",cleaneddata[[#This Row],[Region]]="West","William")</f>
        <v>William</v>
      </c>
    </row>
    <row r="994" spans="1:26" x14ac:dyDescent="0.25">
      <c r="A994">
        <v>3206</v>
      </c>
      <c r="B994" t="s">
        <v>1928</v>
      </c>
      <c r="C994" t="s">
        <v>49</v>
      </c>
      <c r="D994">
        <v>0.01</v>
      </c>
      <c r="E994">
        <v>39.979999999999997</v>
      </c>
      <c r="F994">
        <v>4</v>
      </c>
      <c r="G994" t="s">
        <v>40</v>
      </c>
      <c r="H994" t="s">
        <v>41</v>
      </c>
      <c r="I994" t="s">
        <v>42</v>
      </c>
      <c r="J994" t="s">
        <v>43</v>
      </c>
      <c r="K994" t="s">
        <v>75</v>
      </c>
      <c r="L994" t="s">
        <v>1929</v>
      </c>
      <c r="M994">
        <v>0.7</v>
      </c>
      <c r="N994" t="s">
        <v>34</v>
      </c>
      <c r="O994" t="s">
        <v>61</v>
      </c>
      <c r="P994" t="s">
        <v>492</v>
      </c>
      <c r="Q994" t="s">
        <v>1930</v>
      </c>
      <c r="R994">
        <v>83301</v>
      </c>
      <c r="S994" s="1">
        <v>42093</v>
      </c>
      <c r="T994" s="1">
        <v>42098</v>
      </c>
      <c r="U994">
        <v>51.59</v>
      </c>
      <c r="V994">
        <v>6</v>
      </c>
      <c r="W994">
        <v>257.52</v>
      </c>
      <c r="X994">
        <v>87933</v>
      </c>
      <c r="Y994">
        <f>cleaneddata[[#This Row],[Unit Price]]-cleaneddata[[#This Row],[Discount]]</f>
        <v>39.97</v>
      </c>
      <c r="Z994" t="str">
        <f>_xlfn.IFS(cleaneddata[[#This Row],[Region]]="Central","Chris",cleaneddata[[#This Row],[Region]]="East","Erin",cleaneddata[[#This Row],[Region]]="South","Sam",cleaneddata[[#This Row],[Region]]="West","William")</f>
        <v>William</v>
      </c>
    </row>
    <row r="995" spans="1:26" x14ac:dyDescent="0.25">
      <c r="A995">
        <v>193</v>
      </c>
      <c r="B995" t="s">
        <v>181</v>
      </c>
      <c r="C995" t="s">
        <v>118</v>
      </c>
      <c r="D995">
        <v>7.0000000000000007E-2</v>
      </c>
      <c r="E995">
        <v>6.54</v>
      </c>
      <c r="F995">
        <v>5.27</v>
      </c>
      <c r="G995" t="s">
        <v>40</v>
      </c>
      <c r="H995" t="s">
        <v>96</v>
      </c>
      <c r="I995" t="s">
        <v>50</v>
      </c>
      <c r="J995" t="s">
        <v>74</v>
      </c>
      <c r="K995" t="s">
        <v>75</v>
      </c>
      <c r="L995" t="s">
        <v>1931</v>
      </c>
      <c r="M995">
        <v>0.36</v>
      </c>
      <c r="N995" t="s">
        <v>34</v>
      </c>
      <c r="O995" t="s">
        <v>61</v>
      </c>
      <c r="P995" t="s">
        <v>148</v>
      </c>
      <c r="Q995" t="s">
        <v>183</v>
      </c>
      <c r="R995">
        <v>84041</v>
      </c>
      <c r="S995" s="1">
        <v>42093</v>
      </c>
      <c r="T995" s="1">
        <v>42095</v>
      </c>
      <c r="U995">
        <v>-66.044499999999999</v>
      </c>
      <c r="V995">
        <v>21</v>
      </c>
      <c r="W995">
        <v>140.30000000000001</v>
      </c>
      <c r="X995">
        <v>90432</v>
      </c>
      <c r="Y995">
        <f>cleaneddata[[#This Row],[Unit Price]]-cleaneddata[[#This Row],[Discount]]</f>
        <v>6.47</v>
      </c>
      <c r="Z995" t="str">
        <f>_xlfn.IFS(cleaneddata[[#This Row],[Region]]="Central","Chris",cleaneddata[[#This Row],[Region]]="East","Erin",cleaneddata[[#This Row],[Region]]="South","Sam",cleaneddata[[#This Row],[Region]]="West","William")</f>
        <v>William</v>
      </c>
    </row>
    <row r="996" spans="1:26" x14ac:dyDescent="0.25">
      <c r="A996">
        <v>194</v>
      </c>
      <c r="B996" t="s">
        <v>395</v>
      </c>
      <c r="C996" t="s">
        <v>118</v>
      </c>
      <c r="D996">
        <v>0.09</v>
      </c>
      <c r="E996">
        <v>3.29</v>
      </c>
      <c r="F996">
        <v>1.35</v>
      </c>
      <c r="G996" t="s">
        <v>40</v>
      </c>
      <c r="H996" t="s">
        <v>96</v>
      </c>
      <c r="I996" t="s">
        <v>50</v>
      </c>
      <c r="J996" t="s">
        <v>178</v>
      </c>
      <c r="K996" t="s">
        <v>52</v>
      </c>
      <c r="L996" t="s">
        <v>1670</v>
      </c>
      <c r="M996">
        <v>0.4</v>
      </c>
      <c r="N996" t="s">
        <v>34</v>
      </c>
      <c r="O996" t="s">
        <v>61</v>
      </c>
      <c r="P996" t="s">
        <v>148</v>
      </c>
      <c r="Q996" t="s">
        <v>397</v>
      </c>
      <c r="R996">
        <v>84043</v>
      </c>
      <c r="S996" s="1">
        <v>42093</v>
      </c>
      <c r="T996" s="1">
        <v>42095</v>
      </c>
      <c r="U996">
        <v>15.66</v>
      </c>
      <c r="V996">
        <v>23</v>
      </c>
      <c r="W996">
        <v>71.55</v>
      </c>
      <c r="X996">
        <v>90432</v>
      </c>
      <c r="Y996">
        <f>cleaneddata[[#This Row],[Unit Price]]-cleaneddata[[#This Row],[Discount]]</f>
        <v>3.2</v>
      </c>
      <c r="Z996" t="str">
        <f>_xlfn.IFS(cleaneddata[[#This Row],[Region]]="Central","Chris",cleaneddata[[#This Row],[Region]]="East","Erin",cleaneddata[[#This Row],[Region]]="South","Sam",cleaneddata[[#This Row],[Region]]="West","William")</f>
        <v>William</v>
      </c>
    </row>
    <row r="997" spans="1:26" x14ac:dyDescent="0.25">
      <c r="A997">
        <v>271</v>
      </c>
      <c r="B997" t="s">
        <v>1932</v>
      </c>
      <c r="C997" t="s">
        <v>118</v>
      </c>
      <c r="D997">
        <v>0.1</v>
      </c>
      <c r="E997">
        <v>80.97</v>
      </c>
      <c r="F997">
        <v>30.06</v>
      </c>
      <c r="G997" t="s">
        <v>28</v>
      </c>
      <c r="H997" t="s">
        <v>29</v>
      </c>
      <c r="I997" t="s">
        <v>42</v>
      </c>
      <c r="J997" t="s">
        <v>58</v>
      </c>
      <c r="K997" t="s">
        <v>32</v>
      </c>
      <c r="L997" t="s">
        <v>1154</v>
      </c>
      <c r="M997">
        <v>0.4</v>
      </c>
      <c r="N997" t="s">
        <v>34</v>
      </c>
      <c r="O997" t="s">
        <v>35</v>
      </c>
      <c r="P997" t="s">
        <v>77</v>
      </c>
      <c r="Q997" t="s">
        <v>1761</v>
      </c>
      <c r="R997">
        <v>30297</v>
      </c>
      <c r="S997" s="1">
        <v>42093</v>
      </c>
      <c r="T997" s="1">
        <v>42094</v>
      </c>
      <c r="U997">
        <v>128.02529999999999</v>
      </c>
      <c r="V997">
        <v>12</v>
      </c>
      <c r="W997">
        <v>899.81</v>
      </c>
      <c r="X997">
        <v>88940</v>
      </c>
      <c r="Y997">
        <f>cleaneddata[[#This Row],[Unit Price]]-cleaneddata[[#This Row],[Discount]]</f>
        <v>80.87</v>
      </c>
      <c r="Z997" t="str">
        <f>_xlfn.IFS(cleaneddata[[#This Row],[Region]]="Central","Chris",cleaneddata[[#This Row],[Region]]="East","Erin",cleaneddata[[#This Row],[Region]]="South","Sam",cleaneddata[[#This Row],[Region]]="West","William")</f>
        <v>Sam</v>
      </c>
    </row>
    <row r="998" spans="1:26" x14ac:dyDescent="0.25">
      <c r="A998">
        <v>1314</v>
      </c>
      <c r="B998" t="s">
        <v>225</v>
      </c>
      <c r="C998" t="s">
        <v>118</v>
      </c>
      <c r="D998">
        <v>0.04</v>
      </c>
      <c r="E998">
        <v>5.34</v>
      </c>
      <c r="F998">
        <v>2.99</v>
      </c>
      <c r="G998" t="s">
        <v>40</v>
      </c>
      <c r="H998" t="s">
        <v>73</v>
      </c>
      <c r="I998" t="s">
        <v>50</v>
      </c>
      <c r="J998" t="s">
        <v>74</v>
      </c>
      <c r="K998" t="s">
        <v>75</v>
      </c>
      <c r="L998" t="s">
        <v>1380</v>
      </c>
      <c r="M998">
        <v>0.38</v>
      </c>
      <c r="N998" t="s">
        <v>34</v>
      </c>
      <c r="O998" t="s">
        <v>61</v>
      </c>
      <c r="P998" t="s">
        <v>92</v>
      </c>
      <c r="Q998" t="s">
        <v>102</v>
      </c>
      <c r="R998">
        <v>90058</v>
      </c>
      <c r="S998" s="1">
        <v>42093</v>
      </c>
      <c r="T998" s="1">
        <v>42095</v>
      </c>
      <c r="U998">
        <v>3.4510000000000001</v>
      </c>
      <c r="V998">
        <v>45</v>
      </c>
      <c r="W998">
        <v>240.6</v>
      </c>
      <c r="X998">
        <v>22755</v>
      </c>
      <c r="Y998">
        <f>cleaneddata[[#This Row],[Unit Price]]-cleaneddata[[#This Row],[Discount]]</f>
        <v>5.3</v>
      </c>
      <c r="Z998" t="str">
        <f>_xlfn.IFS(cleaneddata[[#This Row],[Region]]="Central","Chris",cleaneddata[[#This Row],[Region]]="East","Erin",cleaneddata[[#This Row],[Region]]="South","Sam",cleaneddata[[#This Row],[Region]]="West","William")</f>
        <v>William</v>
      </c>
    </row>
    <row r="999" spans="1:26" x14ac:dyDescent="0.25">
      <c r="A999">
        <v>1314</v>
      </c>
      <c r="B999" t="s">
        <v>225</v>
      </c>
      <c r="C999" t="s">
        <v>118</v>
      </c>
      <c r="D999">
        <v>0.06</v>
      </c>
      <c r="E999">
        <v>55.99</v>
      </c>
      <c r="F999">
        <v>5</v>
      </c>
      <c r="G999" t="s">
        <v>40</v>
      </c>
      <c r="H999" t="s">
        <v>73</v>
      </c>
      <c r="I999" t="s">
        <v>42</v>
      </c>
      <c r="J999" t="s">
        <v>137</v>
      </c>
      <c r="K999" t="s">
        <v>44</v>
      </c>
      <c r="L999" t="s">
        <v>1933</v>
      </c>
      <c r="M999">
        <v>0.8</v>
      </c>
      <c r="N999" t="s">
        <v>34</v>
      </c>
      <c r="O999" t="s">
        <v>61</v>
      </c>
      <c r="P999" t="s">
        <v>92</v>
      </c>
      <c r="Q999" t="s">
        <v>102</v>
      </c>
      <c r="R999">
        <v>90058</v>
      </c>
      <c r="S999" s="1">
        <v>42093</v>
      </c>
      <c r="T999" s="1">
        <v>42095</v>
      </c>
      <c r="U999">
        <v>-275.25299999999999</v>
      </c>
      <c r="V999">
        <v>5</v>
      </c>
      <c r="W999">
        <v>236.88</v>
      </c>
      <c r="X999">
        <v>22755</v>
      </c>
      <c r="Y999">
        <f>cleaneddata[[#This Row],[Unit Price]]-cleaneddata[[#This Row],[Discount]]</f>
        <v>55.93</v>
      </c>
      <c r="Z999" t="str">
        <f>_xlfn.IFS(cleaneddata[[#This Row],[Region]]="Central","Chris",cleaneddata[[#This Row],[Region]]="East","Erin",cleaneddata[[#This Row],[Region]]="South","Sam",cleaneddata[[#This Row],[Region]]="West","William")</f>
        <v>William</v>
      </c>
    </row>
    <row r="1000" spans="1:26" x14ac:dyDescent="0.25">
      <c r="A1000">
        <v>1315</v>
      </c>
      <c r="B1000" t="s">
        <v>1934</v>
      </c>
      <c r="C1000" t="s">
        <v>118</v>
      </c>
      <c r="D1000">
        <v>0</v>
      </c>
      <c r="E1000">
        <v>4.91</v>
      </c>
      <c r="F1000">
        <v>5.68</v>
      </c>
      <c r="G1000" t="s">
        <v>40</v>
      </c>
      <c r="H1000" t="s">
        <v>73</v>
      </c>
      <c r="I1000" t="s">
        <v>50</v>
      </c>
      <c r="J1000" t="s">
        <v>74</v>
      </c>
      <c r="K1000" t="s">
        <v>75</v>
      </c>
      <c r="L1000" t="s">
        <v>1935</v>
      </c>
      <c r="M1000">
        <v>0.36</v>
      </c>
      <c r="N1000" t="s">
        <v>34</v>
      </c>
      <c r="O1000" t="s">
        <v>61</v>
      </c>
      <c r="P1000" t="s">
        <v>62</v>
      </c>
      <c r="Q1000" t="s">
        <v>1936</v>
      </c>
      <c r="R1000">
        <v>80906</v>
      </c>
      <c r="S1000" s="1">
        <v>42093</v>
      </c>
      <c r="T1000" s="1">
        <v>42094</v>
      </c>
      <c r="U1000">
        <v>-95.047499999999999</v>
      </c>
      <c r="V1000">
        <v>9</v>
      </c>
      <c r="W1000">
        <v>48.3</v>
      </c>
      <c r="X1000">
        <v>87602</v>
      </c>
      <c r="Y1000">
        <f>cleaneddata[[#This Row],[Unit Price]]-cleaneddata[[#This Row],[Discount]]</f>
        <v>4.91</v>
      </c>
      <c r="Z1000" t="str">
        <f>_xlfn.IFS(cleaneddata[[#This Row],[Region]]="Central","Chris",cleaneddata[[#This Row],[Region]]="East","Erin",cleaneddata[[#This Row],[Region]]="South","Sam",cleaneddata[[#This Row],[Region]]="West","William")</f>
        <v>William</v>
      </c>
    </row>
    <row r="1001" spans="1:26" x14ac:dyDescent="0.25">
      <c r="A1001">
        <v>1316</v>
      </c>
      <c r="B1001" t="s">
        <v>228</v>
      </c>
      <c r="C1001" t="s">
        <v>118</v>
      </c>
      <c r="D1001">
        <v>0.04</v>
      </c>
      <c r="E1001">
        <v>5.34</v>
      </c>
      <c r="F1001">
        <v>2.99</v>
      </c>
      <c r="G1001" t="s">
        <v>40</v>
      </c>
      <c r="H1001" t="s">
        <v>73</v>
      </c>
      <c r="I1001" t="s">
        <v>50</v>
      </c>
      <c r="J1001" t="s">
        <v>74</v>
      </c>
      <c r="K1001" t="s">
        <v>75</v>
      </c>
      <c r="L1001" t="s">
        <v>1380</v>
      </c>
      <c r="M1001">
        <v>0.38</v>
      </c>
      <c r="N1001" t="s">
        <v>34</v>
      </c>
      <c r="O1001" t="s">
        <v>61</v>
      </c>
      <c r="P1001" t="s">
        <v>62</v>
      </c>
      <c r="Q1001" t="s">
        <v>229</v>
      </c>
      <c r="R1001">
        <v>80022</v>
      </c>
      <c r="S1001" s="1">
        <v>42093</v>
      </c>
      <c r="T1001" s="1">
        <v>42095</v>
      </c>
      <c r="U1001">
        <v>3.4510000000000001</v>
      </c>
      <c r="V1001">
        <v>11</v>
      </c>
      <c r="W1001">
        <v>58.81</v>
      </c>
      <c r="X1001">
        <v>87602</v>
      </c>
      <c r="Y1001">
        <f>cleaneddata[[#This Row],[Unit Price]]-cleaneddata[[#This Row],[Discount]]</f>
        <v>5.3</v>
      </c>
      <c r="Z1001" t="str">
        <f>_xlfn.IFS(cleaneddata[[#This Row],[Region]]="Central","Chris",cleaneddata[[#This Row],[Region]]="East","Erin",cleaneddata[[#This Row],[Region]]="South","Sam",cleaneddata[[#This Row],[Region]]="West","William")</f>
        <v>William</v>
      </c>
    </row>
    <row r="1002" spans="1:26" x14ac:dyDescent="0.25">
      <c r="A1002">
        <v>1316</v>
      </c>
      <c r="B1002" t="s">
        <v>228</v>
      </c>
      <c r="C1002" t="s">
        <v>118</v>
      </c>
      <c r="D1002">
        <v>0.06</v>
      </c>
      <c r="E1002">
        <v>55.99</v>
      </c>
      <c r="F1002">
        <v>5</v>
      </c>
      <c r="G1002" t="s">
        <v>40</v>
      </c>
      <c r="H1002" t="s">
        <v>73</v>
      </c>
      <c r="I1002" t="s">
        <v>42</v>
      </c>
      <c r="J1002" t="s">
        <v>137</v>
      </c>
      <c r="K1002" t="s">
        <v>44</v>
      </c>
      <c r="L1002" t="s">
        <v>1933</v>
      </c>
      <c r="M1002">
        <v>0.8</v>
      </c>
      <c r="N1002" t="s">
        <v>34</v>
      </c>
      <c r="O1002" t="s">
        <v>61</v>
      </c>
      <c r="P1002" t="s">
        <v>62</v>
      </c>
      <c r="Q1002" t="s">
        <v>229</v>
      </c>
      <c r="R1002">
        <v>80022</v>
      </c>
      <c r="S1002" s="1">
        <v>42093</v>
      </c>
      <c r="T1002" s="1">
        <v>42095</v>
      </c>
      <c r="U1002">
        <v>-275.25299999999999</v>
      </c>
      <c r="V1002">
        <v>1</v>
      </c>
      <c r="W1002">
        <v>47.38</v>
      </c>
      <c r="X1002">
        <v>87602</v>
      </c>
      <c r="Y1002">
        <f>cleaneddata[[#This Row],[Unit Price]]-cleaneddata[[#This Row],[Discount]]</f>
        <v>55.93</v>
      </c>
      <c r="Z1002" t="str">
        <f>_xlfn.IFS(cleaneddata[[#This Row],[Region]]="Central","Chris",cleaneddata[[#This Row],[Region]]="East","Erin",cleaneddata[[#This Row],[Region]]="South","Sam",cleaneddata[[#This Row],[Region]]="West","William")</f>
        <v>William</v>
      </c>
    </row>
    <row r="1003" spans="1:26" x14ac:dyDescent="0.25">
      <c r="A1003">
        <v>1840</v>
      </c>
      <c r="B1003" t="s">
        <v>1937</v>
      </c>
      <c r="C1003" t="s">
        <v>72</v>
      </c>
      <c r="D1003">
        <v>7.0000000000000007E-2</v>
      </c>
      <c r="E1003">
        <v>40.98</v>
      </c>
      <c r="F1003">
        <v>2.99</v>
      </c>
      <c r="G1003" t="s">
        <v>40</v>
      </c>
      <c r="H1003" t="s">
        <v>73</v>
      </c>
      <c r="I1003" t="s">
        <v>50</v>
      </c>
      <c r="J1003" t="s">
        <v>74</v>
      </c>
      <c r="K1003" t="s">
        <v>75</v>
      </c>
      <c r="L1003" t="s">
        <v>85</v>
      </c>
      <c r="M1003">
        <v>0.36</v>
      </c>
      <c r="N1003" t="s">
        <v>34</v>
      </c>
      <c r="O1003" t="s">
        <v>113</v>
      </c>
      <c r="P1003" t="s">
        <v>405</v>
      </c>
      <c r="Q1003" t="s">
        <v>1938</v>
      </c>
      <c r="R1003">
        <v>1469</v>
      </c>
      <c r="S1003" s="1">
        <v>42093</v>
      </c>
      <c r="T1003" s="1">
        <v>42095</v>
      </c>
      <c r="U1003">
        <v>369.20519999999999</v>
      </c>
      <c r="V1003">
        <v>13</v>
      </c>
      <c r="W1003">
        <v>535.08000000000004</v>
      </c>
      <c r="X1003">
        <v>86599</v>
      </c>
      <c r="Y1003">
        <f>cleaneddata[[#This Row],[Unit Price]]-cleaneddata[[#This Row],[Discount]]</f>
        <v>40.909999999999997</v>
      </c>
      <c r="Z1003" t="str">
        <f>_xlfn.IFS(cleaneddata[[#This Row],[Region]]="Central","Chris",cleaneddata[[#This Row],[Region]]="East","Erin",cleaneddata[[#This Row],[Region]]="South","Sam",cleaneddata[[#This Row],[Region]]="West","William")</f>
        <v>Erin</v>
      </c>
    </row>
    <row r="1004" spans="1:26" x14ac:dyDescent="0.25">
      <c r="A1004">
        <v>2066</v>
      </c>
      <c r="B1004" t="s">
        <v>1874</v>
      </c>
      <c r="C1004" t="s">
        <v>27</v>
      </c>
      <c r="D1004">
        <v>0.09</v>
      </c>
      <c r="E1004">
        <v>20.99</v>
      </c>
      <c r="F1004">
        <v>4.8099999999999996</v>
      </c>
      <c r="G1004" t="s">
        <v>89</v>
      </c>
      <c r="H1004" t="s">
        <v>73</v>
      </c>
      <c r="I1004" t="s">
        <v>42</v>
      </c>
      <c r="J1004" t="s">
        <v>137</v>
      </c>
      <c r="K1004" t="s">
        <v>146</v>
      </c>
      <c r="L1004" t="s">
        <v>1433</v>
      </c>
      <c r="M1004">
        <v>0.57999999999999996</v>
      </c>
      <c r="N1004" t="s">
        <v>34</v>
      </c>
      <c r="O1004" t="s">
        <v>35</v>
      </c>
      <c r="P1004" t="s">
        <v>99</v>
      </c>
      <c r="Q1004" t="s">
        <v>1876</v>
      </c>
      <c r="R1004">
        <v>28079</v>
      </c>
      <c r="S1004" s="1">
        <v>42094</v>
      </c>
      <c r="T1004" s="1">
        <v>42095</v>
      </c>
      <c r="U1004">
        <v>272.69400000000002</v>
      </c>
      <c r="V1004">
        <v>2</v>
      </c>
      <c r="W1004">
        <v>38.979999999999997</v>
      </c>
      <c r="X1004">
        <v>85834</v>
      </c>
      <c r="Y1004">
        <f>cleaneddata[[#This Row],[Unit Price]]-cleaneddata[[#This Row],[Discount]]</f>
        <v>20.9</v>
      </c>
      <c r="Z1004" t="str">
        <f>_xlfn.IFS(cleaneddata[[#This Row],[Region]]="Central","Chris",cleaneddata[[#This Row],[Region]]="East","Erin",cleaneddata[[#This Row],[Region]]="South","Sam",cleaneddata[[#This Row],[Region]]="West","William")</f>
        <v>Sam</v>
      </c>
    </row>
    <row r="1005" spans="1:26" x14ac:dyDescent="0.25">
      <c r="A1005">
        <v>3177</v>
      </c>
      <c r="B1005" t="s">
        <v>1644</v>
      </c>
      <c r="C1005" t="s">
        <v>27</v>
      </c>
      <c r="D1005">
        <v>0.06</v>
      </c>
      <c r="E1005">
        <v>1.68</v>
      </c>
      <c r="F1005">
        <v>1</v>
      </c>
      <c r="G1005" t="s">
        <v>40</v>
      </c>
      <c r="H1005" t="s">
        <v>41</v>
      </c>
      <c r="I1005" t="s">
        <v>50</v>
      </c>
      <c r="J1005" t="s">
        <v>51</v>
      </c>
      <c r="K1005" t="s">
        <v>52</v>
      </c>
      <c r="L1005" t="s">
        <v>422</v>
      </c>
      <c r="M1005">
        <v>0.35</v>
      </c>
      <c r="N1005" t="s">
        <v>34</v>
      </c>
      <c r="O1005" t="s">
        <v>35</v>
      </c>
      <c r="P1005" t="s">
        <v>125</v>
      </c>
      <c r="Q1005" t="s">
        <v>1645</v>
      </c>
      <c r="R1005">
        <v>33458</v>
      </c>
      <c r="S1005" s="1">
        <v>42094</v>
      </c>
      <c r="T1005" s="1">
        <v>42096</v>
      </c>
      <c r="U1005">
        <v>-1319.5</v>
      </c>
      <c r="V1005">
        <v>5</v>
      </c>
      <c r="W1005">
        <v>8.65</v>
      </c>
      <c r="X1005">
        <v>90819</v>
      </c>
      <c r="Y1005">
        <f>cleaneddata[[#This Row],[Unit Price]]-cleaneddata[[#This Row],[Discount]]</f>
        <v>1.6199999999999999</v>
      </c>
      <c r="Z1005" t="str">
        <f>_xlfn.IFS(cleaneddata[[#This Row],[Region]]="Central","Chris",cleaneddata[[#This Row],[Region]]="East","Erin",cleaneddata[[#This Row],[Region]]="South","Sam",cleaneddata[[#This Row],[Region]]="West","William")</f>
        <v>Sam</v>
      </c>
    </row>
    <row r="1006" spans="1:26" x14ac:dyDescent="0.25">
      <c r="A1006">
        <v>1083</v>
      </c>
      <c r="B1006" t="s">
        <v>1939</v>
      </c>
      <c r="C1006" t="s">
        <v>72</v>
      </c>
      <c r="D1006">
        <v>7.0000000000000007E-2</v>
      </c>
      <c r="E1006">
        <v>55.99</v>
      </c>
      <c r="F1006">
        <v>5</v>
      </c>
      <c r="G1006" t="s">
        <v>89</v>
      </c>
      <c r="H1006" t="s">
        <v>96</v>
      </c>
      <c r="I1006" t="s">
        <v>42</v>
      </c>
      <c r="J1006" t="s">
        <v>137</v>
      </c>
      <c r="K1006" t="s">
        <v>44</v>
      </c>
      <c r="L1006" t="s">
        <v>1940</v>
      </c>
      <c r="M1006">
        <v>0.83</v>
      </c>
      <c r="N1006" t="s">
        <v>34</v>
      </c>
      <c r="O1006" t="s">
        <v>54</v>
      </c>
      <c r="P1006" t="s">
        <v>105</v>
      </c>
      <c r="Q1006" t="s">
        <v>880</v>
      </c>
      <c r="R1006">
        <v>62701</v>
      </c>
      <c r="S1006" s="1">
        <v>42094</v>
      </c>
      <c r="T1006" s="1">
        <v>42096</v>
      </c>
      <c r="U1006">
        <v>-232.99100000000001</v>
      </c>
      <c r="V1006">
        <v>1</v>
      </c>
      <c r="W1006">
        <v>54.08</v>
      </c>
      <c r="X1006">
        <v>88460</v>
      </c>
      <c r="Y1006">
        <f>cleaneddata[[#This Row],[Unit Price]]-cleaneddata[[#This Row],[Discount]]</f>
        <v>55.92</v>
      </c>
      <c r="Z1006" t="str">
        <f>_xlfn.IFS(cleaneddata[[#This Row],[Region]]="Central","Chris",cleaneddata[[#This Row],[Region]]="East","Erin",cleaneddata[[#This Row],[Region]]="South","Sam",cleaneddata[[#This Row],[Region]]="West","William")</f>
        <v>Chris</v>
      </c>
    </row>
    <row r="1007" spans="1:26" x14ac:dyDescent="0.25">
      <c r="A1007">
        <v>3224</v>
      </c>
      <c r="B1007" t="s">
        <v>1941</v>
      </c>
      <c r="C1007" t="s">
        <v>27</v>
      </c>
      <c r="D1007">
        <v>0.06</v>
      </c>
      <c r="E1007">
        <v>60.98</v>
      </c>
      <c r="F1007">
        <v>30</v>
      </c>
      <c r="G1007" t="s">
        <v>28</v>
      </c>
      <c r="H1007" t="s">
        <v>29</v>
      </c>
      <c r="I1007" t="s">
        <v>30</v>
      </c>
      <c r="J1007" t="s">
        <v>111</v>
      </c>
      <c r="K1007" t="s">
        <v>59</v>
      </c>
      <c r="L1007" t="s">
        <v>1942</v>
      </c>
      <c r="M1007">
        <v>0.7</v>
      </c>
      <c r="N1007" t="s">
        <v>34</v>
      </c>
      <c r="O1007" t="s">
        <v>35</v>
      </c>
      <c r="P1007" t="s">
        <v>402</v>
      </c>
      <c r="Q1007" t="s">
        <v>1943</v>
      </c>
      <c r="R1007">
        <v>37066</v>
      </c>
      <c r="S1007" s="1">
        <v>42095</v>
      </c>
      <c r="T1007" s="1">
        <v>42096</v>
      </c>
      <c r="U1007">
        <v>-74.087999999999994</v>
      </c>
      <c r="V1007">
        <v>2</v>
      </c>
      <c r="W1007">
        <v>125.9</v>
      </c>
      <c r="X1007">
        <v>86508</v>
      </c>
      <c r="Y1007">
        <f>cleaneddata[[#This Row],[Unit Price]]-cleaneddata[[#This Row],[Discount]]</f>
        <v>60.919999999999995</v>
      </c>
      <c r="Z1007" t="str">
        <f>_xlfn.IFS(cleaneddata[[#This Row],[Region]]="Central","Chris",cleaneddata[[#This Row],[Region]]="East","Erin",cleaneddata[[#This Row],[Region]]="South","Sam",cleaneddata[[#This Row],[Region]]="West","William")</f>
        <v>Sam</v>
      </c>
    </row>
    <row r="1008" spans="1:26" x14ac:dyDescent="0.25">
      <c r="A1008">
        <v>623</v>
      </c>
      <c r="B1008" t="s">
        <v>1944</v>
      </c>
      <c r="C1008" t="s">
        <v>39</v>
      </c>
      <c r="D1008">
        <v>0.05</v>
      </c>
      <c r="E1008">
        <v>6.48</v>
      </c>
      <c r="F1008">
        <v>8.4</v>
      </c>
      <c r="G1008" t="s">
        <v>40</v>
      </c>
      <c r="H1008" t="s">
        <v>73</v>
      </c>
      <c r="I1008" t="s">
        <v>50</v>
      </c>
      <c r="J1008" t="s">
        <v>90</v>
      </c>
      <c r="K1008" t="s">
        <v>75</v>
      </c>
      <c r="L1008" t="s">
        <v>1945</v>
      </c>
      <c r="M1008">
        <v>0.37</v>
      </c>
      <c r="N1008" t="s">
        <v>34</v>
      </c>
      <c r="O1008" t="s">
        <v>113</v>
      </c>
      <c r="P1008" t="s">
        <v>1358</v>
      </c>
      <c r="Q1008" t="s">
        <v>1946</v>
      </c>
      <c r="R1008">
        <v>3101</v>
      </c>
      <c r="S1008" s="1">
        <v>42095</v>
      </c>
      <c r="T1008" s="1">
        <v>42097</v>
      </c>
      <c r="U1008">
        <v>-226.34639999999999</v>
      </c>
      <c r="V1008">
        <v>21</v>
      </c>
      <c r="W1008">
        <v>136.99</v>
      </c>
      <c r="X1008">
        <v>91433</v>
      </c>
      <c r="Y1008">
        <f>cleaneddata[[#This Row],[Unit Price]]-cleaneddata[[#This Row],[Discount]]</f>
        <v>6.4300000000000006</v>
      </c>
      <c r="Z1008" t="str">
        <f>_xlfn.IFS(cleaneddata[[#This Row],[Region]]="Central","Chris",cleaneddata[[#This Row],[Region]]="East","Erin",cleaneddata[[#This Row],[Region]]="South","Sam",cleaneddata[[#This Row],[Region]]="West","William")</f>
        <v>Erin</v>
      </c>
    </row>
    <row r="1009" spans="1:26" x14ac:dyDescent="0.25">
      <c r="A1009">
        <v>624</v>
      </c>
      <c r="B1009" t="s">
        <v>1947</v>
      </c>
      <c r="C1009" t="s">
        <v>39</v>
      </c>
      <c r="D1009">
        <v>0.05</v>
      </c>
      <c r="E1009">
        <v>55.99</v>
      </c>
      <c r="F1009">
        <v>5</v>
      </c>
      <c r="G1009" t="s">
        <v>40</v>
      </c>
      <c r="H1009" t="s">
        <v>73</v>
      </c>
      <c r="I1009" t="s">
        <v>42</v>
      </c>
      <c r="J1009" t="s">
        <v>137</v>
      </c>
      <c r="K1009" t="s">
        <v>44</v>
      </c>
      <c r="L1009" t="s">
        <v>1933</v>
      </c>
      <c r="M1009">
        <v>0.8</v>
      </c>
      <c r="N1009" t="s">
        <v>34</v>
      </c>
      <c r="O1009" t="s">
        <v>113</v>
      </c>
      <c r="P1009" t="s">
        <v>635</v>
      </c>
      <c r="Q1009" t="s">
        <v>1948</v>
      </c>
      <c r="R1009">
        <v>5701</v>
      </c>
      <c r="S1009" s="1">
        <v>42095</v>
      </c>
      <c r="T1009" s="1">
        <v>42095</v>
      </c>
      <c r="U1009">
        <v>-281.17583999999999</v>
      </c>
      <c r="V1009">
        <v>2</v>
      </c>
      <c r="W1009">
        <v>99.36</v>
      </c>
      <c r="X1009">
        <v>91433</v>
      </c>
      <c r="Y1009">
        <f>cleaneddata[[#This Row],[Unit Price]]-cleaneddata[[#This Row],[Discount]]</f>
        <v>55.940000000000005</v>
      </c>
      <c r="Z1009" t="str">
        <f>_xlfn.IFS(cleaneddata[[#This Row],[Region]]="Central","Chris",cleaneddata[[#This Row],[Region]]="East","Erin",cleaneddata[[#This Row],[Region]]="South","Sam",cleaneddata[[#This Row],[Region]]="West","William")</f>
        <v>Erin</v>
      </c>
    </row>
    <row r="1010" spans="1:26" x14ac:dyDescent="0.25">
      <c r="A1010">
        <v>1849</v>
      </c>
      <c r="B1010" t="s">
        <v>1949</v>
      </c>
      <c r="C1010" t="s">
        <v>39</v>
      </c>
      <c r="D1010">
        <v>0.09</v>
      </c>
      <c r="E1010">
        <v>35.99</v>
      </c>
      <c r="F1010">
        <v>1.1000000000000001</v>
      </c>
      <c r="G1010" t="s">
        <v>40</v>
      </c>
      <c r="H1010" t="s">
        <v>41</v>
      </c>
      <c r="I1010" t="s">
        <v>42</v>
      </c>
      <c r="J1010" t="s">
        <v>137</v>
      </c>
      <c r="K1010" t="s">
        <v>75</v>
      </c>
      <c r="L1010" t="s">
        <v>276</v>
      </c>
      <c r="M1010">
        <v>0.55000000000000004</v>
      </c>
      <c r="N1010" t="s">
        <v>34</v>
      </c>
      <c r="O1010" t="s">
        <v>35</v>
      </c>
      <c r="P1010" t="s">
        <v>166</v>
      </c>
      <c r="Q1010" t="s">
        <v>1950</v>
      </c>
      <c r="R1010">
        <v>36330</v>
      </c>
      <c r="S1010" s="1">
        <v>42095</v>
      </c>
      <c r="T1010" s="1">
        <v>42097</v>
      </c>
      <c r="U1010">
        <v>19.350000000000001</v>
      </c>
      <c r="V1010">
        <v>8</v>
      </c>
      <c r="W1010">
        <v>222.71</v>
      </c>
      <c r="X1010">
        <v>89697</v>
      </c>
      <c r="Y1010">
        <f>cleaneddata[[#This Row],[Unit Price]]-cleaneddata[[#This Row],[Discount]]</f>
        <v>35.9</v>
      </c>
      <c r="Z1010" t="str">
        <f>_xlfn.IFS(cleaneddata[[#This Row],[Region]]="Central","Chris",cleaneddata[[#This Row],[Region]]="East","Erin",cleaneddata[[#This Row],[Region]]="South","Sam",cleaneddata[[#This Row],[Region]]="West","William")</f>
        <v>Sam</v>
      </c>
    </row>
    <row r="1011" spans="1:26" x14ac:dyDescent="0.25">
      <c r="A1011">
        <v>1849</v>
      </c>
      <c r="B1011" t="s">
        <v>1949</v>
      </c>
      <c r="C1011" t="s">
        <v>39</v>
      </c>
      <c r="D1011">
        <v>0.01</v>
      </c>
      <c r="E1011">
        <v>125.99</v>
      </c>
      <c r="F1011">
        <v>2.5</v>
      </c>
      <c r="G1011" t="s">
        <v>40</v>
      </c>
      <c r="H1011" t="s">
        <v>41</v>
      </c>
      <c r="I1011" t="s">
        <v>42</v>
      </c>
      <c r="J1011" t="s">
        <v>137</v>
      </c>
      <c r="K1011" t="s">
        <v>75</v>
      </c>
      <c r="L1011" t="s">
        <v>950</v>
      </c>
      <c r="M1011">
        <v>0.6</v>
      </c>
      <c r="N1011" t="s">
        <v>34</v>
      </c>
      <c r="O1011" t="s">
        <v>35</v>
      </c>
      <c r="P1011" t="s">
        <v>166</v>
      </c>
      <c r="Q1011" t="s">
        <v>1950</v>
      </c>
      <c r="R1011">
        <v>36330</v>
      </c>
      <c r="S1011" s="1">
        <v>42095</v>
      </c>
      <c r="T1011" s="1">
        <v>42096</v>
      </c>
      <c r="U1011">
        <v>-967.83399999999995</v>
      </c>
      <c r="V1011">
        <v>2</v>
      </c>
      <c r="W1011">
        <v>220.52</v>
      </c>
      <c r="X1011">
        <v>89697</v>
      </c>
      <c r="Y1011">
        <f>cleaneddata[[#This Row],[Unit Price]]-cleaneddata[[#This Row],[Discount]]</f>
        <v>125.97999999999999</v>
      </c>
      <c r="Z1011" t="str">
        <f>_xlfn.IFS(cleaneddata[[#This Row],[Region]]="Central","Chris",cleaneddata[[#This Row],[Region]]="East","Erin",cleaneddata[[#This Row],[Region]]="South","Sam",cleaneddata[[#This Row],[Region]]="West","William")</f>
        <v>Sam</v>
      </c>
    </row>
    <row r="1012" spans="1:26" x14ac:dyDescent="0.25">
      <c r="A1012">
        <v>3246</v>
      </c>
      <c r="B1012" t="s">
        <v>1951</v>
      </c>
      <c r="C1012" t="s">
        <v>49</v>
      </c>
      <c r="D1012">
        <v>0.06</v>
      </c>
      <c r="E1012">
        <v>5.18</v>
      </c>
      <c r="F1012">
        <v>2.04</v>
      </c>
      <c r="G1012" t="s">
        <v>40</v>
      </c>
      <c r="H1012" t="s">
        <v>29</v>
      </c>
      <c r="I1012" t="s">
        <v>50</v>
      </c>
      <c r="J1012" t="s">
        <v>90</v>
      </c>
      <c r="K1012" t="s">
        <v>52</v>
      </c>
      <c r="L1012" t="s">
        <v>835</v>
      </c>
      <c r="M1012">
        <v>0.36</v>
      </c>
      <c r="N1012" t="s">
        <v>34</v>
      </c>
      <c r="O1012" t="s">
        <v>113</v>
      </c>
      <c r="P1012" t="s">
        <v>1358</v>
      </c>
      <c r="Q1012" t="s">
        <v>1952</v>
      </c>
      <c r="R1012">
        <v>3051</v>
      </c>
      <c r="S1012" s="1">
        <v>42095</v>
      </c>
      <c r="T1012" s="1">
        <v>42095</v>
      </c>
      <c r="U1012">
        <v>1.9503999999999999</v>
      </c>
      <c r="V1012">
        <v>4</v>
      </c>
      <c r="W1012">
        <v>21.86</v>
      </c>
      <c r="X1012">
        <v>88330</v>
      </c>
      <c r="Y1012">
        <f>cleaneddata[[#This Row],[Unit Price]]-cleaneddata[[#This Row],[Discount]]</f>
        <v>5.12</v>
      </c>
      <c r="Z1012" t="str">
        <f>_xlfn.IFS(cleaneddata[[#This Row],[Region]]="Central","Chris",cleaneddata[[#This Row],[Region]]="East","Erin",cleaneddata[[#This Row],[Region]]="South","Sam",cleaneddata[[#This Row],[Region]]="West","William")</f>
        <v>Erin</v>
      </c>
    </row>
    <row r="1013" spans="1:26" x14ac:dyDescent="0.25">
      <c r="A1013">
        <v>568</v>
      </c>
      <c r="B1013" t="s">
        <v>1484</v>
      </c>
      <c r="C1013" t="s">
        <v>118</v>
      </c>
      <c r="D1013">
        <v>0.08</v>
      </c>
      <c r="E1013">
        <v>67.28</v>
      </c>
      <c r="F1013">
        <v>19.989999999999998</v>
      </c>
      <c r="G1013" t="s">
        <v>89</v>
      </c>
      <c r="H1013" t="s">
        <v>41</v>
      </c>
      <c r="I1013" t="s">
        <v>50</v>
      </c>
      <c r="J1013" t="s">
        <v>74</v>
      </c>
      <c r="K1013" t="s">
        <v>75</v>
      </c>
      <c r="L1013" t="s">
        <v>1953</v>
      </c>
      <c r="M1013">
        <v>0.4</v>
      </c>
      <c r="N1013" t="s">
        <v>34</v>
      </c>
      <c r="O1013" t="s">
        <v>35</v>
      </c>
      <c r="P1013" t="s">
        <v>36</v>
      </c>
      <c r="Q1013" t="s">
        <v>1485</v>
      </c>
      <c r="R1013">
        <v>39701</v>
      </c>
      <c r="S1013" s="1">
        <v>42095</v>
      </c>
      <c r="T1013" s="1">
        <v>42097</v>
      </c>
      <c r="U1013">
        <v>224.85059999999999</v>
      </c>
      <c r="V1013">
        <v>16</v>
      </c>
      <c r="W1013">
        <v>1066.54</v>
      </c>
      <c r="X1013">
        <v>88882</v>
      </c>
      <c r="Y1013">
        <f>cleaneddata[[#This Row],[Unit Price]]-cleaneddata[[#This Row],[Discount]]</f>
        <v>67.2</v>
      </c>
      <c r="Z1013" t="str">
        <f>_xlfn.IFS(cleaneddata[[#This Row],[Region]]="Central","Chris",cleaneddata[[#This Row],[Region]]="East","Erin",cleaneddata[[#This Row],[Region]]="South","Sam",cleaneddata[[#This Row],[Region]]="West","William")</f>
        <v>Sam</v>
      </c>
    </row>
    <row r="1014" spans="1:26" x14ac:dyDescent="0.25">
      <c r="A1014">
        <v>3306</v>
      </c>
      <c r="B1014" t="s">
        <v>1954</v>
      </c>
      <c r="C1014" t="s">
        <v>118</v>
      </c>
      <c r="D1014">
        <v>0.06</v>
      </c>
      <c r="E1014">
        <v>11.33</v>
      </c>
      <c r="F1014">
        <v>6.12</v>
      </c>
      <c r="G1014" t="s">
        <v>40</v>
      </c>
      <c r="H1014" t="s">
        <v>29</v>
      </c>
      <c r="I1014" t="s">
        <v>50</v>
      </c>
      <c r="J1014" t="s">
        <v>97</v>
      </c>
      <c r="K1014" t="s">
        <v>146</v>
      </c>
      <c r="L1014" t="s">
        <v>1955</v>
      </c>
      <c r="M1014">
        <v>0.42</v>
      </c>
      <c r="N1014" t="s">
        <v>34</v>
      </c>
      <c r="O1014" t="s">
        <v>113</v>
      </c>
      <c r="P1014" t="s">
        <v>250</v>
      </c>
      <c r="Q1014" t="s">
        <v>1956</v>
      </c>
      <c r="R1014">
        <v>6320</v>
      </c>
      <c r="S1014" s="1">
        <v>42095</v>
      </c>
      <c r="T1014" s="1">
        <v>42097</v>
      </c>
      <c r="U1014">
        <v>-15.92</v>
      </c>
      <c r="V1014">
        <v>1</v>
      </c>
      <c r="W1014">
        <v>17.62</v>
      </c>
      <c r="X1014">
        <v>90461</v>
      </c>
      <c r="Y1014">
        <f>cleaneddata[[#This Row],[Unit Price]]-cleaneddata[[#This Row],[Discount]]</f>
        <v>11.27</v>
      </c>
      <c r="Z1014" t="str">
        <f>_xlfn.IFS(cleaneddata[[#This Row],[Region]]="Central","Chris",cleaneddata[[#This Row],[Region]]="East","Erin",cleaneddata[[#This Row],[Region]]="South","Sam",cleaneddata[[#This Row],[Region]]="West","William")</f>
        <v>Erin</v>
      </c>
    </row>
    <row r="1015" spans="1:26" x14ac:dyDescent="0.25">
      <c r="A1015">
        <v>2859</v>
      </c>
      <c r="B1015" t="s">
        <v>1957</v>
      </c>
      <c r="C1015" t="s">
        <v>72</v>
      </c>
      <c r="D1015">
        <v>0.03</v>
      </c>
      <c r="E1015">
        <v>142.86000000000001</v>
      </c>
      <c r="F1015">
        <v>19.989999999999998</v>
      </c>
      <c r="G1015" t="s">
        <v>40</v>
      </c>
      <c r="H1015" t="s">
        <v>96</v>
      </c>
      <c r="I1015" t="s">
        <v>50</v>
      </c>
      <c r="J1015" t="s">
        <v>80</v>
      </c>
      <c r="K1015" t="s">
        <v>75</v>
      </c>
      <c r="L1015" t="s">
        <v>1958</v>
      </c>
      <c r="M1015">
        <v>0.56000000000000005</v>
      </c>
      <c r="N1015" t="s">
        <v>34</v>
      </c>
      <c r="O1015" t="s">
        <v>35</v>
      </c>
      <c r="P1015" t="s">
        <v>125</v>
      </c>
      <c r="Q1015" t="s">
        <v>1959</v>
      </c>
      <c r="R1015">
        <v>32601</v>
      </c>
      <c r="S1015" s="1">
        <v>42095</v>
      </c>
      <c r="T1015" s="1">
        <v>42097</v>
      </c>
      <c r="U1015">
        <v>-8.3880999999999997</v>
      </c>
      <c r="V1015">
        <v>23</v>
      </c>
      <c r="W1015">
        <v>3292.02</v>
      </c>
      <c r="X1015">
        <v>88281</v>
      </c>
      <c r="Y1015">
        <f>cleaneddata[[#This Row],[Unit Price]]-cleaneddata[[#This Row],[Discount]]</f>
        <v>142.83000000000001</v>
      </c>
      <c r="Z1015" t="str">
        <f>_xlfn.IFS(cleaneddata[[#This Row],[Region]]="Central","Chris",cleaneddata[[#This Row],[Region]]="East","Erin",cleaneddata[[#This Row],[Region]]="South","Sam",cleaneddata[[#This Row],[Region]]="West","William")</f>
        <v>Sam</v>
      </c>
    </row>
    <row r="1016" spans="1:26" x14ac:dyDescent="0.25">
      <c r="A1016">
        <v>197</v>
      </c>
      <c r="B1016" t="s">
        <v>1960</v>
      </c>
      <c r="C1016" t="s">
        <v>27</v>
      </c>
      <c r="D1016">
        <v>0</v>
      </c>
      <c r="E1016">
        <v>161.55000000000001</v>
      </c>
      <c r="F1016">
        <v>19.989999999999998</v>
      </c>
      <c r="G1016" t="s">
        <v>40</v>
      </c>
      <c r="H1016" t="s">
        <v>29</v>
      </c>
      <c r="I1016" t="s">
        <v>50</v>
      </c>
      <c r="J1016" t="s">
        <v>80</v>
      </c>
      <c r="K1016" t="s">
        <v>75</v>
      </c>
      <c r="L1016" t="s">
        <v>81</v>
      </c>
      <c r="M1016">
        <v>0.66</v>
      </c>
      <c r="N1016" t="s">
        <v>34</v>
      </c>
      <c r="O1016" t="s">
        <v>54</v>
      </c>
      <c r="P1016" t="s">
        <v>539</v>
      </c>
      <c r="Q1016" t="s">
        <v>1961</v>
      </c>
      <c r="R1016">
        <v>66212</v>
      </c>
      <c r="S1016" s="1">
        <v>42096</v>
      </c>
      <c r="T1016" s="1">
        <v>42098</v>
      </c>
      <c r="U1016">
        <v>1167.1579999999999</v>
      </c>
      <c r="V1016">
        <v>19</v>
      </c>
      <c r="W1016">
        <v>3108.98</v>
      </c>
      <c r="X1016">
        <v>88921</v>
      </c>
      <c r="Y1016">
        <f>cleaneddata[[#This Row],[Unit Price]]-cleaneddata[[#This Row],[Discount]]</f>
        <v>161.55000000000001</v>
      </c>
      <c r="Z1016" t="str">
        <f>_xlfn.IFS(cleaneddata[[#This Row],[Region]]="Central","Chris",cleaneddata[[#This Row],[Region]]="East","Erin",cleaneddata[[#This Row],[Region]]="South","Sam",cleaneddata[[#This Row],[Region]]="West","William")</f>
        <v>Chris</v>
      </c>
    </row>
    <row r="1017" spans="1:26" x14ac:dyDescent="0.25">
      <c r="A1017">
        <v>198</v>
      </c>
      <c r="B1017" t="s">
        <v>1962</v>
      </c>
      <c r="C1017" t="s">
        <v>27</v>
      </c>
      <c r="D1017">
        <v>0</v>
      </c>
      <c r="E1017">
        <v>161.55000000000001</v>
      </c>
      <c r="F1017">
        <v>19.989999999999998</v>
      </c>
      <c r="G1017" t="s">
        <v>40</v>
      </c>
      <c r="H1017" t="s">
        <v>29</v>
      </c>
      <c r="I1017" t="s">
        <v>50</v>
      </c>
      <c r="J1017" t="s">
        <v>80</v>
      </c>
      <c r="K1017" t="s">
        <v>75</v>
      </c>
      <c r="L1017" t="s">
        <v>81</v>
      </c>
      <c r="M1017">
        <v>0.66</v>
      </c>
      <c r="N1017" t="s">
        <v>34</v>
      </c>
      <c r="O1017" t="s">
        <v>54</v>
      </c>
      <c r="P1017" t="s">
        <v>291</v>
      </c>
      <c r="Q1017" t="s">
        <v>1165</v>
      </c>
      <c r="R1017">
        <v>48138</v>
      </c>
      <c r="S1017" s="1">
        <v>42096</v>
      </c>
      <c r="T1017" s="1">
        <v>42098</v>
      </c>
      <c r="U1017">
        <v>1014.92</v>
      </c>
      <c r="V1017">
        <v>77</v>
      </c>
      <c r="W1017">
        <v>12599.55</v>
      </c>
      <c r="X1017">
        <v>51072</v>
      </c>
      <c r="Y1017">
        <f>cleaneddata[[#This Row],[Unit Price]]-cleaneddata[[#This Row],[Discount]]</f>
        <v>161.55000000000001</v>
      </c>
      <c r="Z1017" t="str">
        <f>_xlfn.IFS(cleaneddata[[#This Row],[Region]]="Central","Chris",cleaneddata[[#This Row],[Region]]="East","Erin",cleaneddata[[#This Row],[Region]]="South","Sam",cleaneddata[[#This Row],[Region]]="West","William")</f>
        <v>Chris</v>
      </c>
    </row>
    <row r="1018" spans="1:26" x14ac:dyDescent="0.25">
      <c r="A1018">
        <v>2667</v>
      </c>
      <c r="B1018" t="s">
        <v>1963</v>
      </c>
      <c r="C1018" t="s">
        <v>39</v>
      </c>
      <c r="D1018">
        <v>0.04</v>
      </c>
      <c r="E1018">
        <v>90.24</v>
      </c>
      <c r="F1018">
        <v>0.99</v>
      </c>
      <c r="G1018" t="s">
        <v>40</v>
      </c>
      <c r="H1018" t="s">
        <v>73</v>
      </c>
      <c r="I1018" t="s">
        <v>50</v>
      </c>
      <c r="J1018" t="s">
        <v>97</v>
      </c>
      <c r="K1018" t="s">
        <v>75</v>
      </c>
      <c r="L1018" t="s">
        <v>1964</v>
      </c>
      <c r="M1018">
        <v>0.56000000000000005</v>
      </c>
      <c r="N1018" t="s">
        <v>34</v>
      </c>
      <c r="O1018" t="s">
        <v>113</v>
      </c>
      <c r="P1018" t="s">
        <v>319</v>
      </c>
      <c r="Q1018" t="s">
        <v>1965</v>
      </c>
      <c r="R1018">
        <v>44107</v>
      </c>
      <c r="S1018" s="1">
        <v>42096</v>
      </c>
      <c r="T1018" s="1">
        <v>42098</v>
      </c>
      <c r="U1018">
        <v>246.2748</v>
      </c>
      <c r="V1018">
        <v>4</v>
      </c>
      <c r="W1018">
        <v>356.92</v>
      </c>
      <c r="X1018">
        <v>87831</v>
      </c>
      <c r="Y1018">
        <f>cleaneddata[[#This Row],[Unit Price]]-cleaneddata[[#This Row],[Discount]]</f>
        <v>90.199999999999989</v>
      </c>
      <c r="Z1018" t="str">
        <f>_xlfn.IFS(cleaneddata[[#This Row],[Region]]="Central","Chris",cleaneddata[[#This Row],[Region]]="East","Erin",cleaneddata[[#This Row],[Region]]="South","Sam",cleaneddata[[#This Row],[Region]]="West","William")</f>
        <v>Erin</v>
      </c>
    </row>
    <row r="1019" spans="1:26" x14ac:dyDescent="0.25">
      <c r="A1019">
        <v>2667</v>
      </c>
      <c r="B1019" t="s">
        <v>1963</v>
      </c>
      <c r="C1019" t="s">
        <v>39</v>
      </c>
      <c r="D1019">
        <v>0.09</v>
      </c>
      <c r="E1019">
        <v>47.9</v>
      </c>
      <c r="F1019">
        <v>5.86</v>
      </c>
      <c r="G1019" t="s">
        <v>89</v>
      </c>
      <c r="H1019" t="s">
        <v>73</v>
      </c>
      <c r="I1019" t="s">
        <v>50</v>
      </c>
      <c r="J1019" t="s">
        <v>90</v>
      </c>
      <c r="K1019" t="s">
        <v>75</v>
      </c>
      <c r="L1019" t="s">
        <v>1311</v>
      </c>
      <c r="M1019">
        <v>0.37</v>
      </c>
      <c r="N1019" t="s">
        <v>34</v>
      </c>
      <c r="O1019" t="s">
        <v>113</v>
      </c>
      <c r="P1019" t="s">
        <v>319</v>
      </c>
      <c r="Q1019" t="s">
        <v>1965</v>
      </c>
      <c r="R1019">
        <v>44107</v>
      </c>
      <c r="S1019" s="1">
        <v>42096</v>
      </c>
      <c r="T1019" s="1">
        <v>42098</v>
      </c>
      <c r="U1019">
        <v>93.950400000000002</v>
      </c>
      <c r="V1019">
        <v>3</v>
      </c>
      <c r="W1019">
        <v>136.16</v>
      </c>
      <c r="X1019">
        <v>87831</v>
      </c>
      <c r="Y1019">
        <f>cleaneddata[[#This Row],[Unit Price]]-cleaneddata[[#This Row],[Discount]]</f>
        <v>47.809999999999995</v>
      </c>
      <c r="Z1019" t="str">
        <f>_xlfn.IFS(cleaneddata[[#This Row],[Region]]="Central","Chris",cleaneddata[[#This Row],[Region]]="East","Erin",cleaneddata[[#This Row],[Region]]="South","Sam",cleaneddata[[#This Row],[Region]]="West","William")</f>
        <v>Erin</v>
      </c>
    </row>
    <row r="1020" spans="1:26" x14ac:dyDescent="0.25">
      <c r="A1020">
        <v>228</v>
      </c>
      <c r="B1020" t="s">
        <v>1966</v>
      </c>
      <c r="C1020" t="s">
        <v>118</v>
      </c>
      <c r="D1020">
        <v>0.03</v>
      </c>
      <c r="E1020">
        <v>60.89</v>
      </c>
      <c r="F1020">
        <v>32.409999999999997</v>
      </c>
      <c r="G1020" t="s">
        <v>28</v>
      </c>
      <c r="H1020" t="s">
        <v>29</v>
      </c>
      <c r="I1020" t="s">
        <v>30</v>
      </c>
      <c r="J1020" t="s">
        <v>111</v>
      </c>
      <c r="K1020" t="s">
        <v>59</v>
      </c>
      <c r="L1020" t="s">
        <v>1967</v>
      </c>
      <c r="M1020">
        <v>0.56000000000000005</v>
      </c>
      <c r="N1020" t="s">
        <v>34</v>
      </c>
      <c r="O1020" t="s">
        <v>35</v>
      </c>
      <c r="P1020" t="s">
        <v>99</v>
      </c>
      <c r="Q1020" t="s">
        <v>1968</v>
      </c>
      <c r="R1020">
        <v>28227</v>
      </c>
      <c r="S1020" s="1">
        <v>42096</v>
      </c>
      <c r="T1020" s="1">
        <v>42097</v>
      </c>
      <c r="U1020">
        <v>36.353999999999999</v>
      </c>
      <c r="V1020">
        <v>7</v>
      </c>
      <c r="W1020">
        <v>450.49</v>
      </c>
      <c r="X1020">
        <v>88527</v>
      </c>
      <c r="Y1020">
        <f>cleaneddata[[#This Row],[Unit Price]]-cleaneddata[[#This Row],[Discount]]</f>
        <v>60.86</v>
      </c>
      <c r="Z1020" t="str">
        <f>_xlfn.IFS(cleaneddata[[#This Row],[Region]]="Central","Chris",cleaneddata[[#This Row],[Region]]="East","Erin",cleaneddata[[#This Row],[Region]]="South","Sam",cleaneddata[[#This Row],[Region]]="West","William")</f>
        <v>Sam</v>
      </c>
    </row>
    <row r="1021" spans="1:26" x14ac:dyDescent="0.25">
      <c r="A1021">
        <v>2957</v>
      </c>
      <c r="B1021" t="s">
        <v>1969</v>
      </c>
      <c r="C1021" t="s">
        <v>118</v>
      </c>
      <c r="D1021">
        <v>0.1</v>
      </c>
      <c r="E1021">
        <v>37.94</v>
      </c>
      <c r="F1021">
        <v>5.08</v>
      </c>
      <c r="G1021" t="s">
        <v>89</v>
      </c>
      <c r="H1021" t="s">
        <v>96</v>
      </c>
      <c r="I1021" t="s">
        <v>50</v>
      </c>
      <c r="J1021" t="s">
        <v>90</v>
      </c>
      <c r="K1021" t="s">
        <v>52</v>
      </c>
      <c r="L1021" t="s">
        <v>1115</v>
      </c>
      <c r="M1021">
        <v>0.38</v>
      </c>
      <c r="N1021" t="s">
        <v>34</v>
      </c>
      <c r="O1021" t="s">
        <v>54</v>
      </c>
      <c r="P1021" t="s">
        <v>359</v>
      </c>
      <c r="Q1021" t="s">
        <v>1970</v>
      </c>
      <c r="R1021">
        <v>53209</v>
      </c>
      <c r="S1021" s="1">
        <v>42096</v>
      </c>
      <c r="T1021" s="1">
        <v>42098</v>
      </c>
      <c r="U1021">
        <v>95.054400000000001</v>
      </c>
      <c r="V1021">
        <v>4</v>
      </c>
      <c r="W1021">
        <v>137.76</v>
      </c>
      <c r="X1021">
        <v>90264</v>
      </c>
      <c r="Y1021">
        <f>cleaneddata[[#This Row],[Unit Price]]-cleaneddata[[#This Row],[Discount]]</f>
        <v>37.839999999999996</v>
      </c>
      <c r="Z1021" t="str">
        <f>_xlfn.IFS(cleaneddata[[#This Row],[Region]]="Central","Chris",cleaneddata[[#This Row],[Region]]="East","Erin",cleaneddata[[#This Row],[Region]]="South","Sam",cleaneddata[[#This Row],[Region]]="West","William")</f>
        <v>Chris</v>
      </c>
    </row>
    <row r="1022" spans="1:26" x14ac:dyDescent="0.25">
      <c r="A1022">
        <v>1112</v>
      </c>
      <c r="B1022" t="s">
        <v>1971</v>
      </c>
      <c r="C1022" t="s">
        <v>72</v>
      </c>
      <c r="D1022">
        <v>0.03</v>
      </c>
      <c r="E1022">
        <v>300.98</v>
      </c>
      <c r="F1022">
        <v>54.92</v>
      </c>
      <c r="G1022" t="s">
        <v>28</v>
      </c>
      <c r="H1022" t="s">
        <v>96</v>
      </c>
      <c r="I1022" t="s">
        <v>30</v>
      </c>
      <c r="J1022" t="s">
        <v>119</v>
      </c>
      <c r="K1022" t="s">
        <v>32</v>
      </c>
      <c r="L1022" t="s">
        <v>1972</v>
      </c>
      <c r="M1022">
        <v>0.55000000000000004</v>
      </c>
      <c r="N1022" t="s">
        <v>34</v>
      </c>
      <c r="O1022" t="s">
        <v>61</v>
      </c>
      <c r="P1022" t="s">
        <v>92</v>
      </c>
      <c r="Q1022" t="s">
        <v>1973</v>
      </c>
      <c r="R1022">
        <v>92399</v>
      </c>
      <c r="S1022" s="1">
        <v>42096</v>
      </c>
      <c r="T1022" s="1">
        <v>42098</v>
      </c>
      <c r="U1022">
        <v>1272.5808</v>
      </c>
      <c r="V1022">
        <v>12</v>
      </c>
      <c r="W1022">
        <v>3527.82</v>
      </c>
      <c r="X1022">
        <v>90832</v>
      </c>
      <c r="Y1022">
        <f>cleaneddata[[#This Row],[Unit Price]]-cleaneddata[[#This Row],[Discount]]</f>
        <v>300.95000000000005</v>
      </c>
      <c r="Z1022" t="str">
        <f>_xlfn.IFS(cleaneddata[[#This Row],[Region]]="Central","Chris",cleaneddata[[#This Row],[Region]]="East","Erin",cleaneddata[[#This Row],[Region]]="South","Sam",cleaneddata[[#This Row],[Region]]="West","William")</f>
        <v>William</v>
      </c>
    </row>
    <row r="1023" spans="1:26" x14ac:dyDescent="0.25">
      <c r="A1023">
        <v>1112</v>
      </c>
      <c r="B1023" t="s">
        <v>1971</v>
      </c>
      <c r="C1023" t="s">
        <v>72</v>
      </c>
      <c r="D1023">
        <v>0.02</v>
      </c>
      <c r="E1023">
        <v>2550.14</v>
      </c>
      <c r="F1023">
        <v>29.7</v>
      </c>
      <c r="G1023" t="s">
        <v>28</v>
      </c>
      <c r="H1023" t="s">
        <v>96</v>
      </c>
      <c r="I1023" t="s">
        <v>42</v>
      </c>
      <c r="J1023" t="s">
        <v>58</v>
      </c>
      <c r="K1023" t="s">
        <v>59</v>
      </c>
      <c r="L1023" t="s">
        <v>1974</v>
      </c>
      <c r="M1023">
        <v>0.56999999999999995</v>
      </c>
      <c r="N1023" t="s">
        <v>34</v>
      </c>
      <c r="O1023" t="s">
        <v>61</v>
      </c>
      <c r="P1023" t="s">
        <v>92</v>
      </c>
      <c r="Q1023" t="s">
        <v>1973</v>
      </c>
      <c r="R1023">
        <v>92399</v>
      </c>
      <c r="S1023" s="1">
        <v>42096</v>
      </c>
      <c r="T1023" s="1">
        <v>42098</v>
      </c>
      <c r="U1023">
        <v>-5390.7388920000003</v>
      </c>
      <c r="V1023">
        <v>2</v>
      </c>
      <c r="W1023">
        <v>4698.21</v>
      </c>
      <c r="X1023">
        <v>90832</v>
      </c>
      <c r="Y1023">
        <f>cleaneddata[[#This Row],[Unit Price]]-cleaneddata[[#This Row],[Discount]]</f>
        <v>2550.12</v>
      </c>
      <c r="Z1023" t="str">
        <f>_xlfn.IFS(cleaneddata[[#This Row],[Region]]="Central","Chris",cleaneddata[[#This Row],[Region]]="East","Erin",cleaneddata[[#This Row],[Region]]="South","Sam",cleaneddata[[#This Row],[Region]]="West","William")</f>
        <v>William</v>
      </c>
    </row>
    <row r="1024" spans="1:26" x14ac:dyDescent="0.25">
      <c r="A1024">
        <v>1777</v>
      </c>
      <c r="B1024" t="s">
        <v>174</v>
      </c>
      <c r="C1024" t="s">
        <v>72</v>
      </c>
      <c r="D1024">
        <v>0.03</v>
      </c>
      <c r="E1024">
        <v>19.989999999999998</v>
      </c>
      <c r="F1024">
        <v>11.17</v>
      </c>
      <c r="G1024" t="s">
        <v>40</v>
      </c>
      <c r="H1024" t="s">
        <v>96</v>
      </c>
      <c r="I1024" t="s">
        <v>30</v>
      </c>
      <c r="J1024" t="s">
        <v>128</v>
      </c>
      <c r="K1024" t="s">
        <v>66</v>
      </c>
      <c r="L1024" t="s">
        <v>491</v>
      </c>
      <c r="M1024">
        <v>0.6</v>
      </c>
      <c r="N1024" t="s">
        <v>34</v>
      </c>
      <c r="O1024" t="s">
        <v>54</v>
      </c>
      <c r="P1024" t="s">
        <v>55</v>
      </c>
      <c r="Q1024" t="s">
        <v>176</v>
      </c>
      <c r="R1024">
        <v>46383</v>
      </c>
      <c r="S1024" s="1">
        <v>42096</v>
      </c>
      <c r="T1024" s="1">
        <v>42097</v>
      </c>
      <c r="U1024">
        <v>-20.8764</v>
      </c>
      <c r="V1024">
        <v>12</v>
      </c>
      <c r="W1024">
        <v>251.61</v>
      </c>
      <c r="X1024">
        <v>89942</v>
      </c>
      <c r="Y1024">
        <f>cleaneddata[[#This Row],[Unit Price]]-cleaneddata[[#This Row],[Discount]]</f>
        <v>19.959999999999997</v>
      </c>
      <c r="Z1024" t="str">
        <f>_xlfn.IFS(cleaneddata[[#This Row],[Region]]="Central","Chris",cleaneddata[[#This Row],[Region]]="East","Erin",cleaneddata[[#This Row],[Region]]="South","Sam",cleaneddata[[#This Row],[Region]]="West","William")</f>
        <v>Chris</v>
      </c>
    </row>
    <row r="1025" spans="1:26" x14ac:dyDescent="0.25">
      <c r="A1025">
        <v>2014</v>
      </c>
      <c r="B1025" t="s">
        <v>1790</v>
      </c>
      <c r="C1025" t="s">
        <v>27</v>
      </c>
      <c r="D1025">
        <v>0.06</v>
      </c>
      <c r="E1025">
        <v>6.48</v>
      </c>
      <c r="F1025">
        <v>7.49</v>
      </c>
      <c r="G1025" t="s">
        <v>40</v>
      </c>
      <c r="H1025" t="s">
        <v>73</v>
      </c>
      <c r="I1025" t="s">
        <v>50</v>
      </c>
      <c r="J1025" t="s">
        <v>90</v>
      </c>
      <c r="K1025" t="s">
        <v>75</v>
      </c>
      <c r="L1025" t="s">
        <v>1923</v>
      </c>
      <c r="M1025">
        <v>0.37</v>
      </c>
      <c r="N1025" t="s">
        <v>34</v>
      </c>
      <c r="O1025" t="s">
        <v>54</v>
      </c>
      <c r="P1025" t="s">
        <v>215</v>
      </c>
      <c r="Q1025" t="s">
        <v>1791</v>
      </c>
      <c r="R1025">
        <v>51503</v>
      </c>
      <c r="S1025" s="1">
        <v>42098</v>
      </c>
      <c r="T1025" s="1">
        <v>42098</v>
      </c>
      <c r="U1025">
        <v>-191.49</v>
      </c>
      <c r="V1025">
        <v>12</v>
      </c>
      <c r="W1025">
        <v>74.930000000000007</v>
      </c>
      <c r="X1025">
        <v>88368</v>
      </c>
      <c r="Y1025">
        <f>cleaneddata[[#This Row],[Unit Price]]-cleaneddata[[#This Row],[Discount]]</f>
        <v>6.4200000000000008</v>
      </c>
      <c r="Z1025" t="str">
        <f>_xlfn.IFS(cleaneddata[[#This Row],[Region]]="Central","Chris",cleaneddata[[#This Row],[Region]]="East","Erin",cleaneddata[[#This Row],[Region]]="South","Sam",cleaneddata[[#This Row],[Region]]="West","William")</f>
        <v>Chris</v>
      </c>
    </row>
    <row r="1026" spans="1:26" x14ac:dyDescent="0.25">
      <c r="A1026">
        <v>911</v>
      </c>
      <c r="B1026" t="s">
        <v>904</v>
      </c>
      <c r="C1026" t="s">
        <v>39</v>
      </c>
      <c r="D1026">
        <v>0.01</v>
      </c>
      <c r="E1026">
        <v>59.76</v>
      </c>
      <c r="F1026">
        <v>9.7100000000000009</v>
      </c>
      <c r="G1026" t="s">
        <v>40</v>
      </c>
      <c r="H1026" t="s">
        <v>96</v>
      </c>
      <c r="I1026" t="s">
        <v>50</v>
      </c>
      <c r="J1026" t="s">
        <v>80</v>
      </c>
      <c r="K1026" t="s">
        <v>75</v>
      </c>
      <c r="L1026" t="s">
        <v>1975</v>
      </c>
      <c r="M1026">
        <v>0.56999999999999995</v>
      </c>
      <c r="N1026" t="s">
        <v>34</v>
      </c>
      <c r="O1026" t="s">
        <v>113</v>
      </c>
      <c r="P1026" t="s">
        <v>905</v>
      </c>
      <c r="Q1026" t="s">
        <v>906</v>
      </c>
      <c r="R1026">
        <v>26003</v>
      </c>
      <c r="S1026" s="1">
        <v>42098</v>
      </c>
      <c r="T1026" s="1">
        <v>42100</v>
      </c>
      <c r="U1026">
        <v>354.3288</v>
      </c>
      <c r="V1026">
        <v>8</v>
      </c>
      <c r="W1026">
        <v>513.52</v>
      </c>
      <c r="X1026">
        <v>90186</v>
      </c>
      <c r="Y1026">
        <f>cleaneddata[[#This Row],[Unit Price]]-cleaneddata[[#This Row],[Discount]]</f>
        <v>59.75</v>
      </c>
      <c r="Z1026" t="str">
        <f>_xlfn.IFS(cleaneddata[[#This Row],[Region]]="Central","Chris",cleaneddata[[#This Row],[Region]]="East","Erin",cleaneddata[[#This Row],[Region]]="South","Sam",cleaneddata[[#This Row],[Region]]="West","William")</f>
        <v>Erin</v>
      </c>
    </row>
    <row r="1027" spans="1:26" x14ac:dyDescent="0.25">
      <c r="A1027">
        <v>2685</v>
      </c>
      <c r="B1027" t="s">
        <v>1976</v>
      </c>
      <c r="C1027" t="s">
        <v>39</v>
      </c>
      <c r="D1027">
        <v>0</v>
      </c>
      <c r="E1027">
        <v>7.38</v>
      </c>
      <c r="F1027">
        <v>11.51</v>
      </c>
      <c r="G1027" t="s">
        <v>40</v>
      </c>
      <c r="H1027" t="s">
        <v>29</v>
      </c>
      <c r="I1027" t="s">
        <v>50</v>
      </c>
      <c r="J1027" t="s">
        <v>74</v>
      </c>
      <c r="K1027" t="s">
        <v>75</v>
      </c>
      <c r="L1027" t="s">
        <v>1977</v>
      </c>
      <c r="M1027">
        <v>0.36</v>
      </c>
      <c r="N1027" t="s">
        <v>34</v>
      </c>
      <c r="O1027" t="s">
        <v>113</v>
      </c>
      <c r="P1027" t="s">
        <v>114</v>
      </c>
      <c r="Q1027" t="s">
        <v>1978</v>
      </c>
      <c r="R1027">
        <v>11803</v>
      </c>
      <c r="S1027" s="1">
        <v>42098</v>
      </c>
      <c r="T1027" s="1">
        <v>42099</v>
      </c>
      <c r="U1027">
        <v>-66.171000000000006</v>
      </c>
      <c r="V1027">
        <v>2</v>
      </c>
      <c r="W1027">
        <v>17.64</v>
      </c>
      <c r="X1027">
        <v>89147</v>
      </c>
      <c r="Y1027">
        <f>cleaneddata[[#This Row],[Unit Price]]-cleaneddata[[#This Row],[Discount]]</f>
        <v>7.38</v>
      </c>
      <c r="Z1027" t="str">
        <f>_xlfn.IFS(cleaneddata[[#This Row],[Region]]="Central","Chris",cleaneddata[[#This Row],[Region]]="East","Erin",cleaneddata[[#This Row],[Region]]="South","Sam",cleaneddata[[#This Row],[Region]]="West","William")</f>
        <v>Erin</v>
      </c>
    </row>
    <row r="1028" spans="1:26" x14ac:dyDescent="0.25">
      <c r="A1028">
        <v>321</v>
      </c>
      <c r="B1028" t="s">
        <v>1979</v>
      </c>
      <c r="C1028" t="s">
        <v>49</v>
      </c>
      <c r="D1028">
        <v>0.04</v>
      </c>
      <c r="E1028">
        <v>8.33</v>
      </c>
      <c r="F1028">
        <v>1.99</v>
      </c>
      <c r="G1028" t="s">
        <v>40</v>
      </c>
      <c r="H1028" t="s">
        <v>41</v>
      </c>
      <c r="I1028" t="s">
        <v>42</v>
      </c>
      <c r="J1028" t="s">
        <v>43</v>
      </c>
      <c r="K1028" t="s">
        <v>44</v>
      </c>
      <c r="L1028" t="s">
        <v>1176</v>
      </c>
      <c r="M1028">
        <v>0.52</v>
      </c>
      <c r="N1028" t="s">
        <v>34</v>
      </c>
      <c r="O1028" t="s">
        <v>113</v>
      </c>
      <c r="P1028" t="s">
        <v>420</v>
      </c>
      <c r="Q1028" t="s">
        <v>1980</v>
      </c>
      <c r="R1028">
        <v>20854</v>
      </c>
      <c r="S1028" s="1">
        <v>42098</v>
      </c>
      <c r="T1028" s="1">
        <v>42103</v>
      </c>
      <c r="U1028">
        <v>9.9268000000000001</v>
      </c>
      <c r="V1028">
        <v>11</v>
      </c>
      <c r="W1028">
        <v>89.76</v>
      </c>
      <c r="X1028">
        <v>91057</v>
      </c>
      <c r="Y1028">
        <f>cleaneddata[[#This Row],[Unit Price]]-cleaneddata[[#This Row],[Discount]]</f>
        <v>8.2900000000000009</v>
      </c>
      <c r="Z1028" t="str">
        <f>_xlfn.IFS(cleaneddata[[#This Row],[Region]]="Central","Chris",cleaneddata[[#This Row],[Region]]="East","Erin",cleaneddata[[#This Row],[Region]]="South","Sam",cleaneddata[[#This Row],[Region]]="West","William")</f>
        <v>Erin</v>
      </c>
    </row>
    <row r="1029" spans="1:26" x14ac:dyDescent="0.25">
      <c r="A1029">
        <v>975</v>
      </c>
      <c r="B1029" t="s">
        <v>1981</v>
      </c>
      <c r="C1029" t="s">
        <v>49</v>
      </c>
      <c r="D1029">
        <v>0.1</v>
      </c>
      <c r="E1029">
        <v>2.2200000000000002</v>
      </c>
      <c r="F1029">
        <v>5</v>
      </c>
      <c r="G1029" t="s">
        <v>40</v>
      </c>
      <c r="H1029" t="s">
        <v>96</v>
      </c>
      <c r="I1029" t="s">
        <v>50</v>
      </c>
      <c r="J1029" t="s">
        <v>97</v>
      </c>
      <c r="K1029" t="s">
        <v>75</v>
      </c>
      <c r="L1029" t="s">
        <v>1982</v>
      </c>
      <c r="M1029">
        <v>0.55000000000000004</v>
      </c>
      <c r="N1029" t="s">
        <v>34</v>
      </c>
      <c r="O1029" t="s">
        <v>113</v>
      </c>
      <c r="P1029" t="s">
        <v>405</v>
      </c>
      <c r="Q1029" t="s">
        <v>790</v>
      </c>
      <c r="R1029">
        <v>2108</v>
      </c>
      <c r="S1029" s="1">
        <v>42098</v>
      </c>
      <c r="T1029" s="1">
        <v>42103</v>
      </c>
      <c r="U1029">
        <v>-21.319199999999999</v>
      </c>
      <c r="V1029">
        <v>3</v>
      </c>
      <c r="W1029">
        <v>8.8000000000000007</v>
      </c>
      <c r="X1029">
        <v>87260</v>
      </c>
      <c r="Y1029">
        <f>cleaneddata[[#This Row],[Unit Price]]-cleaneddata[[#This Row],[Discount]]</f>
        <v>2.12</v>
      </c>
      <c r="Z1029" t="str">
        <f>_xlfn.IFS(cleaneddata[[#This Row],[Region]]="Central","Chris",cleaneddata[[#This Row],[Region]]="East","Erin",cleaneddata[[#This Row],[Region]]="South","Sam",cleaneddata[[#This Row],[Region]]="West","William")</f>
        <v>Erin</v>
      </c>
    </row>
    <row r="1030" spans="1:26" x14ac:dyDescent="0.25">
      <c r="A1030">
        <v>1918</v>
      </c>
      <c r="B1030" t="s">
        <v>1983</v>
      </c>
      <c r="C1030" t="s">
        <v>49</v>
      </c>
      <c r="D1030">
        <v>0.1</v>
      </c>
      <c r="E1030">
        <v>10.44</v>
      </c>
      <c r="F1030">
        <v>5.75</v>
      </c>
      <c r="G1030" t="s">
        <v>89</v>
      </c>
      <c r="H1030" t="s">
        <v>73</v>
      </c>
      <c r="I1030" t="s">
        <v>50</v>
      </c>
      <c r="J1030" t="s">
        <v>74</v>
      </c>
      <c r="K1030" t="s">
        <v>75</v>
      </c>
      <c r="L1030" t="s">
        <v>1984</v>
      </c>
      <c r="M1030">
        <v>0.39</v>
      </c>
      <c r="N1030" t="s">
        <v>34</v>
      </c>
      <c r="O1030" t="s">
        <v>35</v>
      </c>
      <c r="P1030" t="s">
        <v>46</v>
      </c>
      <c r="Q1030" t="s">
        <v>1985</v>
      </c>
      <c r="R1030">
        <v>72450</v>
      </c>
      <c r="S1030" s="1">
        <v>42098</v>
      </c>
      <c r="T1030" s="1">
        <v>42105</v>
      </c>
      <c r="U1030">
        <v>125.724</v>
      </c>
      <c r="V1030">
        <v>17</v>
      </c>
      <c r="W1030">
        <v>168.04</v>
      </c>
      <c r="X1030">
        <v>85898</v>
      </c>
      <c r="Y1030">
        <f>cleaneddata[[#This Row],[Unit Price]]-cleaneddata[[#This Row],[Discount]]</f>
        <v>10.34</v>
      </c>
      <c r="Z1030" t="str">
        <f>_xlfn.IFS(cleaneddata[[#This Row],[Region]]="Central","Chris",cleaneddata[[#This Row],[Region]]="East","Erin",cleaneddata[[#This Row],[Region]]="South","Sam",cleaneddata[[#This Row],[Region]]="West","William")</f>
        <v>Sam</v>
      </c>
    </row>
    <row r="1031" spans="1:26" x14ac:dyDescent="0.25">
      <c r="A1031">
        <v>2548</v>
      </c>
      <c r="B1031" t="s">
        <v>1986</v>
      </c>
      <c r="C1031" t="s">
        <v>49</v>
      </c>
      <c r="D1031">
        <v>0</v>
      </c>
      <c r="E1031">
        <v>35.99</v>
      </c>
      <c r="F1031">
        <v>0.99</v>
      </c>
      <c r="G1031" t="s">
        <v>40</v>
      </c>
      <c r="H1031" t="s">
        <v>29</v>
      </c>
      <c r="I1031" t="s">
        <v>42</v>
      </c>
      <c r="J1031" t="s">
        <v>137</v>
      </c>
      <c r="K1031" t="s">
        <v>44</v>
      </c>
      <c r="L1031" t="s">
        <v>1987</v>
      </c>
      <c r="M1031">
        <v>0.35</v>
      </c>
      <c r="N1031" t="s">
        <v>34</v>
      </c>
      <c r="O1031" t="s">
        <v>61</v>
      </c>
      <c r="P1031" t="s">
        <v>92</v>
      </c>
      <c r="Q1031" t="s">
        <v>102</v>
      </c>
      <c r="R1031">
        <v>90068</v>
      </c>
      <c r="S1031" s="1">
        <v>42098</v>
      </c>
      <c r="T1031" s="1">
        <v>42105</v>
      </c>
      <c r="U1031">
        <v>840.05100000000004</v>
      </c>
      <c r="V1031">
        <v>46</v>
      </c>
      <c r="W1031">
        <v>1477.57</v>
      </c>
      <c r="X1031">
        <v>46436</v>
      </c>
      <c r="Y1031">
        <f>cleaneddata[[#This Row],[Unit Price]]-cleaneddata[[#This Row],[Discount]]</f>
        <v>35.99</v>
      </c>
      <c r="Z1031" t="str">
        <f>_xlfn.IFS(cleaneddata[[#This Row],[Region]]="Central","Chris",cleaneddata[[#This Row],[Region]]="East","Erin",cleaneddata[[#This Row],[Region]]="South","Sam",cleaneddata[[#This Row],[Region]]="West","William")</f>
        <v>William</v>
      </c>
    </row>
    <row r="1032" spans="1:26" x14ac:dyDescent="0.25">
      <c r="A1032">
        <v>2551</v>
      </c>
      <c r="B1032" t="s">
        <v>1988</v>
      </c>
      <c r="C1032" t="s">
        <v>49</v>
      </c>
      <c r="D1032">
        <v>0</v>
      </c>
      <c r="E1032">
        <v>35.99</v>
      </c>
      <c r="F1032">
        <v>0.99</v>
      </c>
      <c r="G1032" t="s">
        <v>40</v>
      </c>
      <c r="H1032" t="s">
        <v>29</v>
      </c>
      <c r="I1032" t="s">
        <v>42</v>
      </c>
      <c r="J1032" t="s">
        <v>137</v>
      </c>
      <c r="K1032" t="s">
        <v>44</v>
      </c>
      <c r="L1032" t="s">
        <v>1987</v>
      </c>
      <c r="M1032">
        <v>0.35</v>
      </c>
      <c r="N1032" t="s">
        <v>34</v>
      </c>
      <c r="O1032" t="s">
        <v>113</v>
      </c>
      <c r="P1032" t="s">
        <v>322</v>
      </c>
      <c r="Q1032" t="s">
        <v>1989</v>
      </c>
      <c r="R1032">
        <v>17403</v>
      </c>
      <c r="S1032" s="1">
        <v>42098</v>
      </c>
      <c r="T1032" s="1">
        <v>42105</v>
      </c>
      <c r="U1032">
        <v>265.96050000000002</v>
      </c>
      <c r="V1032">
        <v>12</v>
      </c>
      <c r="W1032">
        <v>385.45</v>
      </c>
      <c r="X1032">
        <v>88656</v>
      </c>
      <c r="Y1032">
        <f>cleaneddata[[#This Row],[Unit Price]]-cleaneddata[[#This Row],[Discount]]</f>
        <v>35.99</v>
      </c>
      <c r="Z1032" t="str">
        <f>_xlfn.IFS(cleaneddata[[#This Row],[Region]]="Central","Chris",cleaneddata[[#This Row],[Region]]="East","Erin",cleaneddata[[#This Row],[Region]]="South","Sam",cleaneddata[[#This Row],[Region]]="West","William")</f>
        <v>Erin</v>
      </c>
    </row>
    <row r="1033" spans="1:26" x14ac:dyDescent="0.25">
      <c r="A1033">
        <v>114</v>
      </c>
      <c r="B1033" t="s">
        <v>139</v>
      </c>
      <c r="C1033" t="s">
        <v>118</v>
      </c>
      <c r="D1033">
        <v>0.01</v>
      </c>
      <c r="E1033">
        <v>4.91</v>
      </c>
      <c r="F1033">
        <v>0.5</v>
      </c>
      <c r="G1033" t="s">
        <v>40</v>
      </c>
      <c r="H1033" t="s">
        <v>73</v>
      </c>
      <c r="I1033" t="s">
        <v>50</v>
      </c>
      <c r="J1033" t="s">
        <v>154</v>
      </c>
      <c r="K1033" t="s">
        <v>75</v>
      </c>
      <c r="L1033" t="s">
        <v>975</v>
      </c>
      <c r="M1033">
        <v>0.36</v>
      </c>
      <c r="N1033" t="s">
        <v>34</v>
      </c>
      <c r="O1033" t="s">
        <v>61</v>
      </c>
      <c r="P1033" t="s">
        <v>141</v>
      </c>
      <c r="Q1033" t="s">
        <v>142</v>
      </c>
      <c r="R1033">
        <v>97035</v>
      </c>
      <c r="S1033" s="1">
        <v>42098</v>
      </c>
      <c r="T1033" s="1">
        <v>42100</v>
      </c>
      <c r="U1033">
        <v>40.247700000000002</v>
      </c>
      <c r="V1033">
        <v>12</v>
      </c>
      <c r="W1033">
        <v>58.33</v>
      </c>
      <c r="X1033">
        <v>89584</v>
      </c>
      <c r="Y1033">
        <f>cleaneddata[[#This Row],[Unit Price]]-cleaneddata[[#This Row],[Discount]]</f>
        <v>4.9000000000000004</v>
      </c>
      <c r="Z1033" t="str">
        <f>_xlfn.IFS(cleaneddata[[#This Row],[Region]]="Central","Chris",cleaneddata[[#This Row],[Region]]="East","Erin",cleaneddata[[#This Row],[Region]]="South","Sam",cleaneddata[[#This Row],[Region]]="West","William")</f>
        <v>William</v>
      </c>
    </row>
    <row r="1034" spans="1:26" x14ac:dyDescent="0.25">
      <c r="A1034">
        <v>114</v>
      </c>
      <c r="B1034" t="s">
        <v>139</v>
      </c>
      <c r="C1034" t="s">
        <v>118</v>
      </c>
      <c r="D1034">
        <v>0.09</v>
      </c>
      <c r="E1034">
        <v>4</v>
      </c>
      <c r="F1034">
        <v>1.3</v>
      </c>
      <c r="G1034" t="s">
        <v>89</v>
      </c>
      <c r="H1034" t="s">
        <v>73</v>
      </c>
      <c r="I1034" t="s">
        <v>50</v>
      </c>
      <c r="J1034" t="s">
        <v>90</v>
      </c>
      <c r="K1034" t="s">
        <v>52</v>
      </c>
      <c r="L1034" t="s">
        <v>373</v>
      </c>
      <c r="M1034">
        <v>0.37</v>
      </c>
      <c r="N1034" t="s">
        <v>34</v>
      </c>
      <c r="O1034" t="s">
        <v>61</v>
      </c>
      <c r="P1034" t="s">
        <v>141</v>
      </c>
      <c r="Q1034" t="s">
        <v>142</v>
      </c>
      <c r="R1034">
        <v>97035</v>
      </c>
      <c r="S1034" s="1">
        <v>42098</v>
      </c>
      <c r="T1034" s="1">
        <v>42100</v>
      </c>
      <c r="U1034">
        <v>14.0898</v>
      </c>
      <c r="V1034">
        <v>5</v>
      </c>
      <c r="W1034">
        <v>20.420000000000002</v>
      </c>
      <c r="X1034">
        <v>89584</v>
      </c>
      <c r="Y1034">
        <f>cleaneddata[[#This Row],[Unit Price]]-cleaneddata[[#This Row],[Discount]]</f>
        <v>3.91</v>
      </c>
      <c r="Z1034" t="str">
        <f>_xlfn.IFS(cleaneddata[[#This Row],[Region]]="Central","Chris",cleaneddata[[#This Row],[Region]]="East","Erin",cleaneddata[[#This Row],[Region]]="South","Sam",cleaneddata[[#This Row],[Region]]="West","William")</f>
        <v>William</v>
      </c>
    </row>
    <row r="1035" spans="1:26" x14ac:dyDescent="0.25">
      <c r="A1035">
        <v>117</v>
      </c>
      <c r="B1035" t="s">
        <v>143</v>
      </c>
      <c r="C1035" t="s">
        <v>118</v>
      </c>
      <c r="D1035">
        <v>0.01</v>
      </c>
      <c r="E1035">
        <v>4.91</v>
      </c>
      <c r="F1035">
        <v>0.5</v>
      </c>
      <c r="G1035" t="s">
        <v>40</v>
      </c>
      <c r="H1035" t="s">
        <v>73</v>
      </c>
      <c r="I1035" t="s">
        <v>50</v>
      </c>
      <c r="J1035" t="s">
        <v>154</v>
      </c>
      <c r="K1035" t="s">
        <v>75</v>
      </c>
      <c r="L1035" t="s">
        <v>975</v>
      </c>
      <c r="M1035">
        <v>0.36</v>
      </c>
      <c r="N1035" t="s">
        <v>34</v>
      </c>
      <c r="O1035" t="s">
        <v>61</v>
      </c>
      <c r="P1035" t="s">
        <v>68</v>
      </c>
      <c r="Q1035" t="s">
        <v>144</v>
      </c>
      <c r="R1035">
        <v>98103</v>
      </c>
      <c r="S1035" s="1">
        <v>42098</v>
      </c>
      <c r="T1035" s="1">
        <v>42100</v>
      </c>
      <c r="U1035">
        <v>112.06</v>
      </c>
      <c r="V1035">
        <v>47</v>
      </c>
      <c r="W1035">
        <v>228.46</v>
      </c>
      <c r="X1035">
        <v>13959</v>
      </c>
      <c r="Y1035">
        <f>cleaneddata[[#This Row],[Unit Price]]-cleaneddata[[#This Row],[Discount]]</f>
        <v>4.9000000000000004</v>
      </c>
      <c r="Z1035" t="str">
        <f>_xlfn.IFS(cleaneddata[[#This Row],[Region]]="Central","Chris",cleaneddata[[#This Row],[Region]]="East","Erin",cleaneddata[[#This Row],[Region]]="South","Sam",cleaneddata[[#This Row],[Region]]="West","William")</f>
        <v>William</v>
      </c>
    </row>
    <row r="1036" spans="1:26" x14ac:dyDescent="0.25">
      <c r="A1036">
        <v>117</v>
      </c>
      <c r="B1036" t="s">
        <v>143</v>
      </c>
      <c r="C1036" t="s">
        <v>118</v>
      </c>
      <c r="D1036">
        <v>0.09</v>
      </c>
      <c r="E1036">
        <v>4</v>
      </c>
      <c r="F1036">
        <v>1.3</v>
      </c>
      <c r="G1036" t="s">
        <v>89</v>
      </c>
      <c r="H1036" t="s">
        <v>73</v>
      </c>
      <c r="I1036" t="s">
        <v>50</v>
      </c>
      <c r="J1036" t="s">
        <v>90</v>
      </c>
      <c r="K1036" t="s">
        <v>52</v>
      </c>
      <c r="L1036" t="s">
        <v>373</v>
      </c>
      <c r="M1036">
        <v>0.37</v>
      </c>
      <c r="N1036" t="s">
        <v>34</v>
      </c>
      <c r="O1036" t="s">
        <v>61</v>
      </c>
      <c r="P1036" t="s">
        <v>68</v>
      </c>
      <c r="Q1036" t="s">
        <v>144</v>
      </c>
      <c r="R1036">
        <v>98103</v>
      </c>
      <c r="S1036" s="1">
        <v>42098</v>
      </c>
      <c r="T1036" s="1">
        <v>42100</v>
      </c>
      <c r="U1036">
        <v>16.79</v>
      </c>
      <c r="V1036">
        <v>19</v>
      </c>
      <c r="W1036">
        <v>77.61</v>
      </c>
      <c r="X1036">
        <v>13959</v>
      </c>
      <c r="Y1036">
        <f>cleaneddata[[#This Row],[Unit Price]]-cleaneddata[[#This Row],[Discount]]</f>
        <v>3.91</v>
      </c>
      <c r="Z1036" t="str">
        <f>_xlfn.IFS(cleaneddata[[#This Row],[Region]]="Central","Chris",cleaneddata[[#This Row],[Region]]="East","Erin",cleaneddata[[#This Row],[Region]]="South","Sam",cleaneddata[[#This Row],[Region]]="West","William")</f>
        <v>William</v>
      </c>
    </row>
    <row r="1037" spans="1:26" x14ac:dyDescent="0.25">
      <c r="A1037">
        <v>1590</v>
      </c>
      <c r="B1037" t="s">
        <v>1990</v>
      </c>
      <c r="C1037" t="s">
        <v>118</v>
      </c>
      <c r="D1037">
        <v>0.03</v>
      </c>
      <c r="E1037">
        <v>19.04</v>
      </c>
      <c r="F1037">
        <v>6.38</v>
      </c>
      <c r="G1037" t="s">
        <v>89</v>
      </c>
      <c r="H1037" t="s">
        <v>96</v>
      </c>
      <c r="I1037" t="s">
        <v>30</v>
      </c>
      <c r="J1037" t="s">
        <v>128</v>
      </c>
      <c r="K1037" t="s">
        <v>75</v>
      </c>
      <c r="L1037" t="s">
        <v>1991</v>
      </c>
      <c r="M1037">
        <v>0.56000000000000005</v>
      </c>
      <c r="N1037" t="s">
        <v>34</v>
      </c>
      <c r="O1037" t="s">
        <v>113</v>
      </c>
      <c r="P1037" t="s">
        <v>319</v>
      </c>
      <c r="Q1037" t="s">
        <v>1992</v>
      </c>
      <c r="R1037">
        <v>44094</v>
      </c>
      <c r="S1037" s="1">
        <v>42098</v>
      </c>
      <c r="T1037" s="1">
        <v>42098</v>
      </c>
      <c r="U1037">
        <v>83.793599999999998</v>
      </c>
      <c r="V1037">
        <v>7</v>
      </c>
      <c r="W1037">
        <v>144.03</v>
      </c>
      <c r="X1037">
        <v>86668</v>
      </c>
      <c r="Y1037">
        <f>cleaneddata[[#This Row],[Unit Price]]-cleaneddata[[#This Row],[Discount]]</f>
        <v>19.009999999999998</v>
      </c>
      <c r="Z1037" t="str">
        <f>_xlfn.IFS(cleaneddata[[#This Row],[Region]]="Central","Chris",cleaneddata[[#This Row],[Region]]="East","Erin",cleaneddata[[#This Row],[Region]]="South","Sam",cleaneddata[[#This Row],[Region]]="West","William")</f>
        <v>Erin</v>
      </c>
    </row>
    <row r="1038" spans="1:26" x14ac:dyDescent="0.25">
      <c r="A1038">
        <v>1593</v>
      </c>
      <c r="B1038" t="s">
        <v>1993</v>
      </c>
      <c r="C1038" t="s">
        <v>118</v>
      </c>
      <c r="D1038">
        <v>0.02</v>
      </c>
      <c r="E1038">
        <v>5.53</v>
      </c>
      <c r="F1038">
        <v>6.98</v>
      </c>
      <c r="G1038" t="s">
        <v>40</v>
      </c>
      <c r="H1038" t="s">
        <v>96</v>
      </c>
      <c r="I1038" t="s">
        <v>50</v>
      </c>
      <c r="J1038" t="s">
        <v>74</v>
      </c>
      <c r="K1038" t="s">
        <v>75</v>
      </c>
      <c r="L1038" t="s">
        <v>1994</v>
      </c>
      <c r="M1038">
        <v>0.39</v>
      </c>
      <c r="N1038" t="s">
        <v>34</v>
      </c>
      <c r="O1038" t="s">
        <v>54</v>
      </c>
      <c r="P1038" t="s">
        <v>209</v>
      </c>
      <c r="Q1038" t="s">
        <v>552</v>
      </c>
      <c r="R1038">
        <v>74006</v>
      </c>
      <c r="S1038" s="1">
        <v>42098</v>
      </c>
      <c r="T1038" s="1">
        <v>42100</v>
      </c>
      <c r="U1038">
        <v>-77.823719999999994</v>
      </c>
      <c r="V1038">
        <v>8</v>
      </c>
      <c r="W1038">
        <v>48.81</v>
      </c>
      <c r="X1038">
        <v>86668</v>
      </c>
      <c r="Y1038">
        <f>cleaneddata[[#This Row],[Unit Price]]-cleaneddata[[#This Row],[Discount]]</f>
        <v>5.5100000000000007</v>
      </c>
      <c r="Z1038" t="str">
        <f>_xlfn.IFS(cleaneddata[[#This Row],[Region]]="Central","Chris",cleaneddata[[#This Row],[Region]]="East","Erin",cleaneddata[[#This Row],[Region]]="South","Sam",cleaneddata[[#This Row],[Region]]="West","William")</f>
        <v>Chris</v>
      </c>
    </row>
    <row r="1039" spans="1:26" x14ac:dyDescent="0.25">
      <c r="A1039">
        <v>2441</v>
      </c>
      <c r="B1039" t="s">
        <v>1995</v>
      </c>
      <c r="C1039" t="s">
        <v>118</v>
      </c>
      <c r="D1039">
        <v>0.02</v>
      </c>
      <c r="E1039">
        <v>63.94</v>
      </c>
      <c r="F1039">
        <v>14.48</v>
      </c>
      <c r="G1039" t="s">
        <v>40</v>
      </c>
      <c r="H1039" t="s">
        <v>41</v>
      </c>
      <c r="I1039" t="s">
        <v>30</v>
      </c>
      <c r="J1039" t="s">
        <v>128</v>
      </c>
      <c r="K1039" t="s">
        <v>75</v>
      </c>
      <c r="L1039" t="s">
        <v>1996</v>
      </c>
      <c r="M1039">
        <v>0.46</v>
      </c>
      <c r="N1039" t="s">
        <v>34</v>
      </c>
      <c r="O1039" t="s">
        <v>35</v>
      </c>
      <c r="P1039" t="s">
        <v>125</v>
      </c>
      <c r="Q1039" t="s">
        <v>1997</v>
      </c>
      <c r="R1039">
        <v>32935</v>
      </c>
      <c r="S1039" s="1">
        <v>42098</v>
      </c>
      <c r="T1039" s="1">
        <v>42098</v>
      </c>
      <c r="U1039">
        <v>-100.17</v>
      </c>
      <c r="V1039">
        <v>11</v>
      </c>
      <c r="W1039">
        <v>709.7</v>
      </c>
      <c r="X1039">
        <v>89300</v>
      </c>
      <c r="Y1039">
        <f>cleaneddata[[#This Row],[Unit Price]]-cleaneddata[[#This Row],[Discount]]</f>
        <v>63.919999999999995</v>
      </c>
      <c r="Z1039" t="str">
        <f>_xlfn.IFS(cleaneddata[[#This Row],[Region]]="Central","Chris",cleaneddata[[#This Row],[Region]]="East","Erin",cleaneddata[[#This Row],[Region]]="South","Sam",cleaneddata[[#This Row],[Region]]="West","William")</f>
        <v>Sam</v>
      </c>
    </row>
    <row r="1040" spans="1:26" x14ac:dyDescent="0.25">
      <c r="A1040">
        <v>2442</v>
      </c>
      <c r="B1040" t="s">
        <v>1998</v>
      </c>
      <c r="C1040" t="s">
        <v>118</v>
      </c>
      <c r="D1040">
        <v>0.01</v>
      </c>
      <c r="E1040">
        <v>5.0199999999999996</v>
      </c>
      <c r="F1040">
        <v>5.14</v>
      </c>
      <c r="G1040" t="s">
        <v>40</v>
      </c>
      <c r="H1040" t="s">
        <v>41</v>
      </c>
      <c r="I1040" t="s">
        <v>42</v>
      </c>
      <c r="J1040" t="s">
        <v>43</v>
      </c>
      <c r="K1040" t="s">
        <v>44</v>
      </c>
      <c r="L1040" t="s">
        <v>393</v>
      </c>
      <c r="M1040">
        <v>0.79</v>
      </c>
      <c r="N1040" t="s">
        <v>34</v>
      </c>
      <c r="O1040" t="s">
        <v>35</v>
      </c>
      <c r="P1040" t="s">
        <v>125</v>
      </c>
      <c r="Q1040" t="s">
        <v>1999</v>
      </c>
      <c r="R1040">
        <v>32953</v>
      </c>
      <c r="S1040" s="1">
        <v>42098</v>
      </c>
      <c r="T1040" s="1">
        <v>42100</v>
      </c>
      <c r="U1040">
        <v>-3.948</v>
      </c>
      <c r="V1040">
        <v>5</v>
      </c>
      <c r="W1040">
        <v>27.42</v>
      </c>
      <c r="X1040">
        <v>89300</v>
      </c>
      <c r="Y1040">
        <f>cleaneddata[[#This Row],[Unit Price]]-cleaneddata[[#This Row],[Discount]]</f>
        <v>5.01</v>
      </c>
      <c r="Z1040" t="str">
        <f>_xlfn.IFS(cleaneddata[[#This Row],[Region]]="Central","Chris",cleaneddata[[#This Row],[Region]]="East","Erin",cleaneddata[[#This Row],[Region]]="South","Sam",cleaneddata[[#This Row],[Region]]="West","William")</f>
        <v>Sam</v>
      </c>
    </row>
    <row r="1041" spans="1:26" x14ac:dyDescent="0.25">
      <c r="A1041">
        <v>3400</v>
      </c>
      <c r="B1041" t="s">
        <v>2000</v>
      </c>
      <c r="C1041" t="s">
        <v>118</v>
      </c>
      <c r="D1041">
        <v>0.1</v>
      </c>
      <c r="E1041">
        <v>9.3800000000000008</v>
      </c>
      <c r="F1041">
        <v>4.93</v>
      </c>
      <c r="G1041" t="s">
        <v>89</v>
      </c>
      <c r="H1041" t="s">
        <v>29</v>
      </c>
      <c r="I1041" t="s">
        <v>30</v>
      </c>
      <c r="J1041" t="s">
        <v>128</v>
      </c>
      <c r="K1041" t="s">
        <v>75</v>
      </c>
      <c r="L1041" t="s">
        <v>2001</v>
      </c>
      <c r="M1041">
        <v>0.56999999999999995</v>
      </c>
      <c r="N1041" t="s">
        <v>34</v>
      </c>
      <c r="O1041" t="s">
        <v>113</v>
      </c>
      <c r="P1041" t="s">
        <v>905</v>
      </c>
      <c r="Q1041" t="s">
        <v>2002</v>
      </c>
      <c r="R1041">
        <v>26554</v>
      </c>
      <c r="S1041" s="1">
        <v>42098</v>
      </c>
      <c r="T1041" s="1">
        <v>42098</v>
      </c>
      <c r="U1041">
        <v>-24.7104</v>
      </c>
      <c r="V1041">
        <v>15</v>
      </c>
      <c r="W1041">
        <v>135.78</v>
      </c>
      <c r="X1041">
        <v>87537</v>
      </c>
      <c r="Y1041">
        <f>cleaneddata[[#This Row],[Unit Price]]-cleaneddata[[#This Row],[Discount]]</f>
        <v>9.2800000000000011</v>
      </c>
      <c r="Z1041" t="str">
        <f>_xlfn.IFS(cleaneddata[[#This Row],[Region]]="Central","Chris",cleaneddata[[#This Row],[Region]]="East","Erin",cleaneddata[[#This Row],[Region]]="South","Sam",cleaneddata[[#This Row],[Region]]="West","William")</f>
        <v>Erin</v>
      </c>
    </row>
    <row r="1042" spans="1:26" x14ac:dyDescent="0.25">
      <c r="A1042">
        <v>1733</v>
      </c>
      <c r="B1042" t="s">
        <v>2003</v>
      </c>
      <c r="C1042" t="s">
        <v>72</v>
      </c>
      <c r="D1042">
        <v>0.02</v>
      </c>
      <c r="E1042">
        <v>60.98</v>
      </c>
      <c r="F1042">
        <v>49</v>
      </c>
      <c r="G1042" t="s">
        <v>40</v>
      </c>
      <c r="H1042" t="s">
        <v>29</v>
      </c>
      <c r="I1042" t="s">
        <v>50</v>
      </c>
      <c r="J1042" t="s">
        <v>97</v>
      </c>
      <c r="K1042" t="s">
        <v>66</v>
      </c>
      <c r="L1042" t="s">
        <v>1532</v>
      </c>
      <c r="M1042">
        <v>0.59</v>
      </c>
      <c r="N1042" t="s">
        <v>34</v>
      </c>
      <c r="O1042" t="s">
        <v>113</v>
      </c>
      <c r="P1042" t="s">
        <v>376</v>
      </c>
      <c r="Q1042" t="s">
        <v>68</v>
      </c>
      <c r="R1042">
        <v>20012</v>
      </c>
      <c r="S1042" s="1">
        <v>42098</v>
      </c>
      <c r="T1042" s="1">
        <v>42100</v>
      </c>
      <c r="U1042">
        <v>-662.52</v>
      </c>
      <c r="V1042">
        <v>34</v>
      </c>
      <c r="W1042">
        <v>2119.54</v>
      </c>
      <c r="X1042">
        <v>3841</v>
      </c>
      <c r="Y1042">
        <f>cleaneddata[[#This Row],[Unit Price]]-cleaneddata[[#This Row],[Discount]]</f>
        <v>60.959999999999994</v>
      </c>
      <c r="Z1042" t="str">
        <f>_xlfn.IFS(cleaneddata[[#This Row],[Region]]="Central","Chris",cleaneddata[[#This Row],[Region]]="East","Erin",cleaneddata[[#This Row],[Region]]="South","Sam",cleaneddata[[#This Row],[Region]]="West","William")</f>
        <v>Erin</v>
      </c>
    </row>
    <row r="1043" spans="1:26" x14ac:dyDescent="0.25">
      <c r="A1043">
        <v>1733</v>
      </c>
      <c r="B1043" t="s">
        <v>2003</v>
      </c>
      <c r="C1043" t="s">
        <v>72</v>
      </c>
      <c r="D1043">
        <v>0.02</v>
      </c>
      <c r="E1043">
        <v>1270.99</v>
      </c>
      <c r="F1043">
        <v>19.989999999999998</v>
      </c>
      <c r="G1043" t="s">
        <v>40</v>
      </c>
      <c r="H1043" t="s">
        <v>29</v>
      </c>
      <c r="I1043" t="s">
        <v>50</v>
      </c>
      <c r="J1043" t="s">
        <v>74</v>
      </c>
      <c r="K1043" t="s">
        <v>75</v>
      </c>
      <c r="L1043" t="s">
        <v>654</v>
      </c>
      <c r="M1043">
        <v>0.35</v>
      </c>
      <c r="N1043" t="s">
        <v>34</v>
      </c>
      <c r="O1043" t="s">
        <v>113</v>
      </c>
      <c r="P1043" t="s">
        <v>376</v>
      </c>
      <c r="Q1043" t="s">
        <v>68</v>
      </c>
      <c r="R1043">
        <v>20012</v>
      </c>
      <c r="S1043" s="1">
        <v>42098</v>
      </c>
      <c r="T1043" s="1">
        <v>42100</v>
      </c>
      <c r="U1043">
        <v>9228.2255999999998</v>
      </c>
      <c r="V1043">
        <v>36</v>
      </c>
      <c r="W1043">
        <v>45737.33</v>
      </c>
      <c r="X1043">
        <v>3841</v>
      </c>
      <c r="Y1043">
        <f>cleaneddata[[#This Row],[Unit Price]]-cleaneddata[[#This Row],[Discount]]</f>
        <v>1270.97</v>
      </c>
      <c r="Z1043" t="str">
        <f>_xlfn.IFS(cleaneddata[[#This Row],[Region]]="Central","Chris",cleaneddata[[#This Row],[Region]]="East","Erin",cleaneddata[[#This Row],[Region]]="South","Sam",cleaneddata[[#This Row],[Region]]="West","William")</f>
        <v>Erin</v>
      </c>
    </row>
    <row r="1044" spans="1:26" x14ac:dyDescent="0.25">
      <c r="A1044">
        <v>1734</v>
      </c>
      <c r="B1044" t="s">
        <v>2004</v>
      </c>
      <c r="C1044" t="s">
        <v>72</v>
      </c>
      <c r="D1044">
        <v>0.02</v>
      </c>
      <c r="E1044">
        <v>60.98</v>
      </c>
      <c r="F1044">
        <v>49</v>
      </c>
      <c r="G1044" t="s">
        <v>40</v>
      </c>
      <c r="H1044" t="s">
        <v>29</v>
      </c>
      <c r="I1044" t="s">
        <v>50</v>
      </c>
      <c r="J1044" t="s">
        <v>97</v>
      </c>
      <c r="K1044" t="s">
        <v>66</v>
      </c>
      <c r="L1044" t="s">
        <v>1532</v>
      </c>
      <c r="M1044">
        <v>0.59</v>
      </c>
      <c r="N1044" t="s">
        <v>34</v>
      </c>
      <c r="O1044" t="s">
        <v>113</v>
      </c>
      <c r="P1044" t="s">
        <v>114</v>
      </c>
      <c r="Q1044" t="s">
        <v>2005</v>
      </c>
      <c r="R1044">
        <v>10528</v>
      </c>
      <c r="S1044" s="1">
        <v>42098</v>
      </c>
      <c r="T1044" s="1">
        <v>42100</v>
      </c>
      <c r="U1044">
        <v>-596.26800000000003</v>
      </c>
      <c r="V1044">
        <v>9</v>
      </c>
      <c r="W1044">
        <v>561.05999999999995</v>
      </c>
      <c r="X1044">
        <v>88443</v>
      </c>
      <c r="Y1044">
        <f>cleaneddata[[#This Row],[Unit Price]]-cleaneddata[[#This Row],[Discount]]</f>
        <v>60.959999999999994</v>
      </c>
      <c r="Z1044" t="str">
        <f>_xlfn.IFS(cleaneddata[[#This Row],[Region]]="Central","Chris",cleaneddata[[#This Row],[Region]]="East","Erin",cleaneddata[[#This Row],[Region]]="South","Sam",cleaneddata[[#This Row],[Region]]="West","William")</f>
        <v>Erin</v>
      </c>
    </row>
    <row r="1045" spans="1:26" x14ac:dyDescent="0.25">
      <c r="A1045">
        <v>1734</v>
      </c>
      <c r="B1045" t="s">
        <v>2004</v>
      </c>
      <c r="C1045" t="s">
        <v>72</v>
      </c>
      <c r="D1045">
        <v>0.02</v>
      </c>
      <c r="E1045">
        <v>1270.99</v>
      </c>
      <c r="F1045">
        <v>19.989999999999998</v>
      </c>
      <c r="G1045" t="s">
        <v>40</v>
      </c>
      <c r="H1045" t="s">
        <v>29</v>
      </c>
      <c r="I1045" t="s">
        <v>50</v>
      </c>
      <c r="J1045" t="s">
        <v>74</v>
      </c>
      <c r="K1045" t="s">
        <v>75</v>
      </c>
      <c r="L1045" t="s">
        <v>654</v>
      </c>
      <c r="M1045">
        <v>0.35</v>
      </c>
      <c r="N1045" t="s">
        <v>34</v>
      </c>
      <c r="O1045" t="s">
        <v>113</v>
      </c>
      <c r="P1045" t="s">
        <v>114</v>
      </c>
      <c r="Q1045" t="s">
        <v>2005</v>
      </c>
      <c r="R1045">
        <v>10528</v>
      </c>
      <c r="S1045" s="1">
        <v>42098</v>
      </c>
      <c r="T1045" s="1">
        <v>42100</v>
      </c>
      <c r="U1045">
        <v>7889.6877000000004</v>
      </c>
      <c r="V1045">
        <v>9</v>
      </c>
      <c r="W1045">
        <v>11434.33</v>
      </c>
      <c r="X1045">
        <v>88443</v>
      </c>
      <c r="Y1045">
        <f>cleaneddata[[#This Row],[Unit Price]]-cleaneddata[[#This Row],[Discount]]</f>
        <v>1270.97</v>
      </c>
      <c r="Z1045" t="str">
        <f>_xlfn.IFS(cleaneddata[[#This Row],[Region]]="Central","Chris",cleaneddata[[#This Row],[Region]]="East","Erin",cleaneddata[[#This Row],[Region]]="South","Sam",cleaneddata[[#This Row],[Region]]="West","William")</f>
        <v>Erin</v>
      </c>
    </row>
    <row r="1046" spans="1:26" x14ac:dyDescent="0.25">
      <c r="A1046">
        <v>1734</v>
      </c>
      <c r="B1046" t="s">
        <v>2004</v>
      </c>
      <c r="C1046" t="s">
        <v>72</v>
      </c>
      <c r="D1046">
        <v>0.05</v>
      </c>
      <c r="E1046">
        <v>205.99</v>
      </c>
      <c r="F1046">
        <v>8.99</v>
      </c>
      <c r="G1046" t="s">
        <v>89</v>
      </c>
      <c r="H1046" t="s">
        <v>29</v>
      </c>
      <c r="I1046" t="s">
        <v>42</v>
      </c>
      <c r="J1046" t="s">
        <v>137</v>
      </c>
      <c r="K1046" t="s">
        <v>75</v>
      </c>
      <c r="L1046" t="s">
        <v>1034</v>
      </c>
      <c r="M1046">
        <v>0.6</v>
      </c>
      <c r="N1046" t="s">
        <v>34</v>
      </c>
      <c r="O1046" t="s">
        <v>113</v>
      </c>
      <c r="P1046" t="s">
        <v>114</v>
      </c>
      <c r="Q1046" t="s">
        <v>2005</v>
      </c>
      <c r="R1046">
        <v>10528</v>
      </c>
      <c r="S1046" s="1">
        <v>42098</v>
      </c>
      <c r="T1046" s="1">
        <v>42100</v>
      </c>
      <c r="U1046">
        <v>1545.8097600000001</v>
      </c>
      <c r="V1046">
        <v>19</v>
      </c>
      <c r="W1046">
        <v>3229.24</v>
      </c>
      <c r="X1046">
        <v>88443</v>
      </c>
      <c r="Y1046">
        <f>cleaneddata[[#This Row],[Unit Price]]-cleaneddata[[#This Row],[Discount]]</f>
        <v>205.94</v>
      </c>
      <c r="Z1046" t="str">
        <f>_xlfn.IFS(cleaneddata[[#This Row],[Region]]="Central","Chris",cleaneddata[[#This Row],[Region]]="East","Erin",cleaneddata[[#This Row],[Region]]="South","Sam",cleaneddata[[#This Row],[Region]]="West","William")</f>
        <v>Erin</v>
      </c>
    </row>
    <row r="1047" spans="1:26" x14ac:dyDescent="0.25">
      <c r="A1047">
        <v>2603</v>
      </c>
      <c r="B1047" t="s">
        <v>2006</v>
      </c>
      <c r="C1047" t="s">
        <v>27</v>
      </c>
      <c r="D1047">
        <v>7.0000000000000007E-2</v>
      </c>
      <c r="E1047">
        <v>200.99</v>
      </c>
      <c r="F1047">
        <v>4.2</v>
      </c>
      <c r="G1047" t="s">
        <v>40</v>
      </c>
      <c r="H1047" t="s">
        <v>96</v>
      </c>
      <c r="I1047" t="s">
        <v>42</v>
      </c>
      <c r="J1047" t="s">
        <v>137</v>
      </c>
      <c r="K1047" t="s">
        <v>75</v>
      </c>
      <c r="L1047" t="s">
        <v>796</v>
      </c>
      <c r="M1047">
        <v>0.59</v>
      </c>
      <c r="N1047" t="s">
        <v>34</v>
      </c>
      <c r="O1047" t="s">
        <v>113</v>
      </c>
      <c r="P1047" t="s">
        <v>399</v>
      </c>
      <c r="Q1047" t="s">
        <v>2007</v>
      </c>
      <c r="R1047">
        <v>7601</v>
      </c>
      <c r="S1047" s="1">
        <v>42099</v>
      </c>
      <c r="T1047" s="1">
        <v>42100</v>
      </c>
      <c r="U1047">
        <v>2225.0761200000002</v>
      </c>
      <c r="V1047">
        <v>22</v>
      </c>
      <c r="W1047">
        <v>3705.14</v>
      </c>
      <c r="X1047">
        <v>87383</v>
      </c>
      <c r="Y1047">
        <f>cleaneddata[[#This Row],[Unit Price]]-cleaneddata[[#This Row],[Discount]]</f>
        <v>200.92000000000002</v>
      </c>
      <c r="Z1047" t="str">
        <f>_xlfn.IFS(cleaneddata[[#This Row],[Region]]="Central","Chris",cleaneddata[[#This Row],[Region]]="East","Erin",cleaneddata[[#This Row],[Region]]="South","Sam",cleaneddata[[#This Row],[Region]]="West","William")</f>
        <v>Erin</v>
      </c>
    </row>
    <row r="1048" spans="1:26" x14ac:dyDescent="0.25">
      <c r="A1048">
        <v>2604</v>
      </c>
      <c r="B1048" t="s">
        <v>2008</v>
      </c>
      <c r="C1048" t="s">
        <v>27</v>
      </c>
      <c r="D1048">
        <v>0.01</v>
      </c>
      <c r="E1048">
        <v>297.48</v>
      </c>
      <c r="F1048">
        <v>18.059999999999999</v>
      </c>
      <c r="G1048" t="s">
        <v>28</v>
      </c>
      <c r="H1048" t="s">
        <v>96</v>
      </c>
      <c r="I1048" t="s">
        <v>42</v>
      </c>
      <c r="J1048" t="s">
        <v>58</v>
      </c>
      <c r="K1048" t="s">
        <v>59</v>
      </c>
      <c r="L1048" t="s">
        <v>389</v>
      </c>
      <c r="M1048">
        <v>0.6</v>
      </c>
      <c r="N1048" t="s">
        <v>34</v>
      </c>
      <c r="O1048" t="s">
        <v>113</v>
      </c>
      <c r="P1048" t="s">
        <v>399</v>
      </c>
      <c r="Q1048" t="s">
        <v>2009</v>
      </c>
      <c r="R1048">
        <v>8830</v>
      </c>
      <c r="S1048" s="1">
        <v>42099</v>
      </c>
      <c r="T1048" s="1">
        <v>42100</v>
      </c>
      <c r="U1048">
        <v>-338.18083200000001</v>
      </c>
      <c r="V1048">
        <v>3</v>
      </c>
      <c r="W1048">
        <v>945.36</v>
      </c>
      <c r="X1048">
        <v>87383</v>
      </c>
      <c r="Y1048">
        <f>cleaneddata[[#This Row],[Unit Price]]-cleaneddata[[#This Row],[Discount]]</f>
        <v>297.47000000000003</v>
      </c>
      <c r="Z1048" t="str">
        <f>_xlfn.IFS(cleaneddata[[#This Row],[Region]]="Central","Chris",cleaneddata[[#This Row],[Region]]="East","Erin",cleaneddata[[#This Row],[Region]]="South","Sam",cleaneddata[[#This Row],[Region]]="West","William")</f>
        <v>Erin</v>
      </c>
    </row>
    <row r="1049" spans="1:26" x14ac:dyDescent="0.25">
      <c r="A1049">
        <v>635</v>
      </c>
      <c r="B1049" t="s">
        <v>2010</v>
      </c>
      <c r="C1049" t="s">
        <v>39</v>
      </c>
      <c r="D1049">
        <v>0.01</v>
      </c>
      <c r="E1049">
        <v>2.08</v>
      </c>
      <c r="F1049">
        <v>5.33</v>
      </c>
      <c r="G1049" t="s">
        <v>40</v>
      </c>
      <c r="H1049" t="s">
        <v>96</v>
      </c>
      <c r="I1049" t="s">
        <v>30</v>
      </c>
      <c r="J1049" t="s">
        <v>128</v>
      </c>
      <c r="K1049" t="s">
        <v>75</v>
      </c>
      <c r="L1049" t="s">
        <v>461</v>
      </c>
      <c r="M1049">
        <v>0.43</v>
      </c>
      <c r="N1049" t="s">
        <v>34</v>
      </c>
      <c r="O1049" t="s">
        <v>54</v>
      </c>
      <c r="P1049" t="s">
        <v>86</v>
      </c>
      <c r="Q1049" t="s">
        <v>2011</v>
      </c>
      <c r="R1049">
        <v>55106</v>
      </c>
      <c r="S1049" s="1">
        <v>42099</v>
      </c>
      <c r="T1049" s="1">
        <v>42099</v>
      </c>
      <c r="U1049">
        <v>-103.7124</v>
      </c>
      <c r="V1049">
        <v>12</v>
      </c>
      <c r="W1049">
        <v>28.32</v>
      </c>
      <c r="X1049">
        <v>89284</v>
      </c>
      <c r="Y1049">
        <f>cleaneddata[[#This Row],[Unit Price]]-cleaneddata[[#This Row],[Discount]]</f>
        <v>2.0700000000000003</v>
      </c>
      <c r="Z1049" t="str">
        <f>_xlfn.IFS(cleaneddata[[#This Row],[Region]]="Central","Chris",cleaneddata[[#This Row],[Region]]="East","Erin",cleaneddata[[#This Row],[Region]]="South","Sam",cleaneddata[[#This Row],[Region]]="West","William")</f>
        <v>Chris</v>
      </c>
    </row>
    <row r="1050" spans="1:26" x14ac:dyDescent="0.25">
      <c r="A1050">
        <v>635</v>
      </c>
      <c r="B1050" t="s">
        <v>2010</v>
      </c>
      <c r="C1050" t="s">
        <v>39</v>
      </c>
      <c r="D1050">
        <v>0.03</v>
      </c>
      <c r="E1050">
        <v>370.98</v>
      </c>
      <c r="F1050">
        <v>99</v>
      </c>
      <c r="G1050" t="s">
        <v>28</v>
      </c>
      <c r="H1050" t="s">
        <v>96</v>
      </c>
      <c r="I1050" t="s">
        <v>50</v>
      </c>
      <c r="J1050" t="s">
        <v>80</v>
      </c>
      <c r="K1050" t="s">
        <v>59</v>
      </c>
      <c r="L1050" t="s">
        <v>2012</v>
      </c>
      <c r="M1050">
        <v>0.65</v>
      </c>
      <c r="N1050" t="s">
        <v>34</v>
      </c>
      <c r="O1050" t="s">
        <v>54</v>
      </c>
      <c r="P1050" t="s">
        <v>86</v>
      </c>
      <c r="Q1050" t="s">
        <v>2011</v>
      </c>
      <c r="R1050">
        <v>55106</v>
      </c>
      <c r="S1050" s="1">
        <v>42099</v>
      </c>
      <c r="T1050" s="1">
        <v>42100</v>
      </c>
      <c r="U1050">
        <v>-124.2864</v>
      </c>
      <c r="V1050">
        <v>6</v>
      </c>
      <c r="W1050">
        <v>2309.4899999999998</v>
      </c>
      <c r="X1050">
        <v>89284</v>
      </c>
      <c r="Y1050">
        <f>cleaneddata[[#This Row],[Unit Price]]-cleaneddata[[#This Row],[Discount]]</f>
        <v>370.95000000000005</v>
      </c>
      <c r="Z1050" t="str">
        <f>_xlfn.IFS(cleaneddata[[#This Row],[Region]]="Central","Chris",cleaneddata[[#This Row],[Region]]="East","Erin",cleaneddata[[#This Row],[Region]]="South","Sam",cleaneddata[[#This Row],[Region]]="West","William")</f>
        <v>Chris</v>
      </c>
    </row>
    <row r="1051" spans="1:26" x14ac:dyDescent="0.25">
      <c r="A1051">
        <v>1246</v>
      </c>
      <c r="B1051" t="s">
        <v>2013</v>
      </c>
      <c r="C1051" t="s">
        <v>39</v>
      </c>
      <c r="D1051">
        <v>0.1</v>
      </c>
      <c r="E1051">
        <v>22.38</v>
      </c>
      <c r="F1051">
        <v>15.1</v>
      </c>
      <c r="G1051" t="s">
        <v>40</v>
      </c>
      <c r="H1051" t="s">
        <v>73</v>
      </c>
      <c r="I1051" t="s">
        <v>50</v>
      </c>
      <c r="J1051" t="s">
        <v>74</v>
      </c>
      <c r="K1051" t="s">
        <v>75</v>
      </c>
      <c r="L1051" t="s">
        <v>1087</v>
      </c>
      <c r="M1051">
        <v>0.38</v>
      </c>
      <c r="N1051" t="s">
        <v>34</v>
      </c>
      <c r="O1051" t="s">
        <v>113</v>
      </c>
      <c r="P1051" t="s">
        <v>114</v>
      </c>
      <c r="Q1051" t="s">
        <v>115</v>
      </c>
      <c r="R1051">
        <v>10009</v>
      </c>
      <c r="S1051" s="1">
        <v>42099</v>
      </c>
      <c r="T1051" s="1">
        <v>42100</v>
      </c>
      <c r="U1051">
        <v>-107.51349999999999</v>
      </c>
      <c r="V1051">
        <v>26</v>
      </c>
      <c r="W1051">
        <v>564.98</v>
      </c>
      <c r="X1051">
        <v>36452</v>
      </c>
      <c r="Y1051">
        <f>cleaneddata[[#This Row],[Unit Price]]-cleaneddata[[#This Row],[Discount]]</f>
        <v>22.279999999999998</v>
      </c>
      <c r="Z1051" t="str">
        <f>_xlfn.IFS(cleaneddata[[#This Row],[Region]]="Central","Chris",cleaneddata[[#This Row],[Region]]="East","Erin",cleaneddata[[#This Row],[Region]]="South","Sam",cleaneddata[[#This Row],[Region]]="West","William")</f>
        <v>Erin</v>
      </c>
    </row>
    <row r="1052" spans="1:26" x14ac:dyDescent="0.25">
      <c r="A1052">
        <v>1246</v>
      </c>
      <c r="B1052" t="s">
        <v>2013</v>
      </c>
      <c r="C1052" t="s">
        <v>39</v>
      </c>
      <c r="D1052">
        <v>0.04</v>
      </c>
      <c r="E1052">
        <v>6.98</v>
      </c>
      <c r="F1052">
        <v>2.83</v>
      </c>
      <c r="G1052" t="s">
        <v>40</v>
      </c>
      <c r="H1052" t="s">
        <v>73</v>
      </c>
      <c r="I1052" t="s">
        <v>30</v>
      </c>
      <c r="J1052" t="s">
        <v>128</v>
      </c>
      <c r="K1052" t="s">
        <v>44</v>
      </c>
      <c r="L1052" t="s">
        <v>2014</v>
      </c>
      <c r="M1052">
        <v>0.37</v>
      </c>
      <c r="N1052" t="s">
        <v>34</v>
      </c>
      <c r="O1052" t="s">
        <v>113</v>
      </c>
      <c r="P1052" t="s">
        <v>114</v>
      </c>
      <c r="Q1052" t="s">
        <v>115</v>
      </c>
      <c r="R1052">
        <v>10009</v>
      </c>
      <c r="S1052" s="1">
        <v>42099</v>
      </c>
      <c r="T1052" s="1">
        <v>42101</v>
      </c>
      <c r="U1052">
        <v>46.01</v>
      </c>
      <c r="V1052">
        <v>18</v>
      </c>
      <c r="W1052">
        <v>129.47999999999999</v>
      </c>
      <c r="X1052">
        <v>36452</v>
      </c>
      <c r="Y1052">
        <f>cleaneddata[[#This Row],[Unit Price]]-cleaneddata[[#This Row],[Discount]]</f>
        <v>6.94</v>
      </c>
      <c r="Z1052" t="str">
        <f>_xlfn.IFS(cleaneddata[[#This Row],[Region]]="Central","Chris",cleaneddata[[#This Row],[Region]]="East","Erin",cleaneddata[[#This Row],[Region]]="South","Sam",cleaneddata[[#This Row],[Region]]="West","William")</f>
        <v>Erin</v>
      </c>
    </row>
    <row r="1053" spans="1:26" x14ac:dyDescent="0.25">
      <c r="A1053">
        <v>1247</v>
      </c>
      <c r="B1053" t="s">
        <v>2015</v>
      </c>
      <c r="C1053" t="s">
        <v>39</v>
      </c>
      <c r="D1053">
        <v>0.1</v>
      </c>
      <c r="E1053">
        <v>22.38</v>
      </c>
      <c r="F1053">
        <v>15.1</v>
      </c>
      <c r="G1053" t="s">
        <v>40</v>
      </c>
      <c r="H1053" t="s">
        <v>73</v>
      </c>
      <c r="I1053" t="s">
        <v>50</v>
      </c>
      <c r="J1053" t="s">
        <v>74</v>
      </c>
      <c r="K1053" t="s">
        <v>75</v>
      </c>
      <c r="L1053" t="s">
        <v>1087</v>
      </c>
      <c r="M1053">
        <v>0.38</v>
      </c>
      <c r="N1053" t="s">
        <v>34</v>
      </c>
      <c r="O1053" t="s">
        <v>54</v>
      </c>
      <c r="P1053" t="s">
        <v>189</v>
      </c>
      <c r="Q1053" t="s">
        <v>2016</v>
      </c>
      <c r="R1053">
        <v>78641</v>
      </c>
      <c r="S1053" s="1">
        <v>42099</v>
      </c>
      <c r="T1053" s="1">
        <v>42100</v>
      </c>
      <c r="U1053">
        <v>-107.51349999999999</v>
      </c>
      <c r="V1053">
        <v>7</v>
      </c>
      <c r="W1053">
        <v>152.11000000000001</v>
      </c>
      <c r="X1053">
        <v>91555</v>
      </c>
      <c r="Y1053">
        <f>cleaneddata[[#This Row],[Unit Price]]-cleaneddata[[#This Row],[Discount]]</f>
        <v>22.279999999999998</v>
      </c>
      <c r="Z1053" t="str">
        <f>_xlfn.IFS(cleaneddata[[#This Row],[Region]]="Central","Chris",cleaneddata[[#This Row],[Region]]="East","Erin",cleaneddata[[#This Row],[Region]]="South","Sam",cleaneddata[[#This Row],[Region]]="West","William")</f>
        <v>Chris</v>
      </c>
    </row>
    <row r="1054" spans="1:26" x14ac:dyDescent="0.25">
      <c r="A1054">
        <v>1247</v>
      </c>
      <c r="B1054" t="s">
        <v>2015</v>
      </c>
      <c r="C1054" t="s">
        <v>39</v>
      </c>
      <c r="D1054">
        <v>0.04</v>
      </c>
      <c r="E1054">
        <v>6.98</v>
      </c>
      <c r="F1054">
        <v>2.83</v>
      </c>
      <c r="G1054" t="s">
        <v>40</v>
      </c>
      <c r="H1054" t="s">
        <v>73</v>
      </c>
      <c r="I1054" t="s">
        <v>30</v>
      </c>
      <c r="J1054" t="s">
        <v>128</v>
      </c>
      <c r="K1054" t="s">
        <v>44</v>
      </c>
      <c r="L1054" t="s">
        <v>2014</v>
      </c>
      <c r="M1054">
        <v>0.37</v>
      </c>
      <c r="N1054" t="s">
        <v>34</v>
      </c>
      <c r="O1054" t="s">
        <v>54</v>
      </c>
      <c r="P1054" t="s">
        <v>189</v>
      </c>
      <c r="Q1054" t="s">
        <v>2016</v>
      </c>
      <c r="R1054">
        <v>78641</v>
      </c>
      <c r="S1054" s="1">
        <v>42099</v>
      </c>
      <c r="T1054" s="1">
        <v>42101</v>
      </c>
      <c r="U1054">
        <v>24.819299999999998</v>
      </c>
      <c r="V1054">
        <v>5</v>
      </c>
      <c r="W1054">
        <v>35.97</v>
      </c>
      <c r="X1054">
        <v>91555</v>
      </c>
      <c r="Y1054">
        <f>cleaneddata[[#This Row],[Unit Price]]-cleaneddata[[#This Row],[Discount]]</f>
        <v>6.94</v>
      </c>
      <c r="Z1054" t="str">
        <f>_xlfn.IFS(cleaneddata[[#This Row],[Region]]="Central","Chris",cleaneddata[[#This Row],[Region]]="East","Erin",cleaneddata[[#This Row],[Region]]="South","Sam",cleaneddata[[#This Row],[Region]]="West","William")</f>
        <v>Chris</v>
      </c>
    </row>
    <row r="1055" spans="1:26" x14ac:dyDescent="0.25">
      <c r="A1055">
        <v>1459</v>
      </c>
      <c r="B1055" t="s">
        <v>2017</v>
      </c>
      <c r="C1055" t="s">
        <v>39</v>
      </c>
      <c r="D1055">
        <v>0.05</v>
      </c>
      <c r="E1055">
        <v>85.99</v>
      </c>
      <c r="F1055">
        <v>0.99</v>
      </c>
      <c r="G1055" t="s">
        <v>40</v>
      </c>
      <c r="H1055" t="s">
        <v>41</v>
      </c>
      <c r="I1055" t="s">
        <v>42</v>
      </c>
      <c r="J1055" t="s">
        <v>137</v>
      </c>
      <c r="K1055" t="s">
        <v>52</v>
      </c>
      <c r="L1055" t="s">
        <v>1178</v>
      </c>
      <c r="M1055">
        <v>0.55000000000000004</v>
      </c>
      <c r="N1055" t="s">
        <v>34</v>
      </c>
      <c r="O1055" t="s">
        <v>35</v>
      </c>
      <c r="P1055" t="s">
        <v>273</v>
      </c>
      <c r="Q1055" t="s">
        <v>2018</v>
      </c>
      <c r="R1055">
        <v>29687</v>
      </c>
      <c r="S1055" s="1">
        <v>42099</v>
      </c>
      <c r="T1055" s="1">
        <v>42101</v>
      </c>
      <c r="U1055">
        <v>36.216000000000001</v>
      </c>
      <c r="V1055">
        <v>4</v>
      </c>
      <c r="W1055">
        <v>291.64</v>
      </c>
      <c r="X1055">
        <v>86734</v>
      </c>
      <c r="Y1055">
        <f>cleaneddata[[#This Row],[Unit Price]]-cleaneddata[[#This Row],[Discount]]</f>
        <v>85.94</v>
      </c>
      <c r="Z1055" t="str">
        <f>_xlfn.IFS(cleaneddata[[#This Row],[Region]]="Central","Chris",cleaneddata[[#This Row],[Region]]="East","Erin",cleaneddata[[#This Row],[Region]]="South","Sam",cleaneddata[[#This Row],[Region]]="West","William")</f>
        <v>Sam</v>
      </c>
    </row>
    <row r="1056" spans="1:26" x14ac:dyDescent="0.25">
      <c r="A1056">
        <v>1891</v>
      </c>
      <c r="B1056" t="s">
        <v>2019</v>
      </c>
      <c r="C1056" t="s">
        <v>72</v>
      </c>
      <c r="D1056">
        <v>0.03</v>
      </c>
      <c r="E1056">
        <v>320.64</v>
      </c>
      <c r="F1056">
        <v>29.2</v>
      </c>
      <c r="G1056" t="s">
        <v>28</v>
      </c>
      <c r="H1056" t="s">
        <v>73</v>
      </c>
      <c r="I1056" t="s">
        <v>30</v>
      </c>
      <c r="J1056" t="s">
        <v>31</v>
      </c>
      <c r="K1056" t="s">
        <v>32</v>
      </c>
      <c r="L1056" t="s">
        <v>2020</v>
      </c>
      <c r="M1056">
        <v>0.66</v>
      </c>
      <c r="N1056" t="s">
        <v>34</v>
      </c>
      <c r="O1056" t="s">
        <v>113</v>
      </c>
      <c r="P1056" t="s">
        <v>319</v>
      </c>
      <c r="Q1056" t="s">
        <v>2021</v>
      </c>
      <c r="R1056">
        <v>45801</v>
      </c>
      <c r="S1056" s="1">
        <v>42099</v>
      </c>
      <c r="T1056" s="1">
        <v>42101</v>
      </c>
      <c r="U1056">
        <v>429.75435599999997</v>
      </c>
      <c r="V1056">
        <v>7</v>
      </c>
      <c r="W1056">
        <v>2233.46</v>
      </c>
      <c r="X1056">
        <v>90630</v>
      </c>
      <c r="Y1056">
        <f>cleaneddata[[#This Row],[Unit Price]]-cleaneddata[[#This Row],[Discount]]</f>
        <v>320.61</v>
      </c>
      <c r="Z1056" t="str">
        <f>_xlfn.IFS(cleaneddata[[#This Row],[Region]]="Central","Chris",cleaneddata[[#This Row],[Region]]="East","Erin",cleaneddata[[#This Row],[Region]]="South","Sam",cleaneddata[[#This Row],[Region]]="West","William")</f>
        <v>Erin</v>
      </c>
    </row>
    <row r="1057" spans="1:26" x14ac:dyDescent="0.25">
      <c r="A1057">
        <v>2960</v>
      </c>
      <c r="B1057" t="s">
        <v>2022</v>
      </c>
      <c r="C1057" t="s">
        <v>72</v>
      </c>
      <c r="D1057">
        <v>0.1</v>
      </c>
      <c r="E1057">
        <v>36.549999999999997</v>
      </c>
      <c r="F1057">
        <v>13.89</v>
      </c>
      <c r="G1057" t="s">
        <v>40</v>
      </c>
      <c r="H1057" t="s">
        <v>96</v>
      </c>
      <c r="I1057" t="s">
        <v>50</v>
      </c>
      <c r="J1057" t="s">
        <v>51</v>
      </c>
      <c r="K1057" t="s">
        <v>52</v>
      </c>
      <c r="L1057" t="s">
        <v>1355</v>
      </c>
      <c r="M1057">
        <v>0.41</v>
      </c>
      <c r="N1057" t="s">
        <v>34</v>
      </c>
      <c r="O1057" t="s">
        <v>35</v>
      </c>
      <c r="P1057" t="s">
        <v>46</v>
      </c>
      <c r="Q1057" t="s">
        <v>2023</v>
      </c>
      <c r="R1057">
        <v>72956</v>
      </c>
      <c r="S1057" s="1">
        <v>42099</v>
      </c>
      <c r="T1057" s="1">
        <v>42101</v>
      </c>
      <c r="U1057">
        <v>-89.572000000000003</v>
      </c>
      <c r="V1057">
        <v>11</v>
      </c>
      <c r="W1057">
        <v>379.72</v>
      </c>
      <c r="X1057">
        <v>90646</v>
      </c>
      <c r="Y1057">
        <f>cleaneddata[[#This Row],[Unit Price]]-cleaneddata[[#This Row],[Discount]]</f>
        <v>36.449999999999996</v>
      </c>
      <c r="Z1057" t="str">
        <f>_xlfn.IFS(cleaneddata[[#This Row],[Region]]="Central","Chris",cleaneddata[[#This Row],[Region]]="East","Erin",cleaneddata[[#This Row],[Region]]="South","Sam",cleaneddata[[#This Row],[Region]]="West","William")</f>
        <v>Sam</v>
      </c>
    </row>
    <row r="1058" spans="1:26" x14ac:dyDescent="0.25">
      <c r="A1058">
        <v>925</v>
      </c>
      <c r="B1058" t="s">
        <v>2024</v>
      </c>
      <c r="C1058" t="s">
        <v>27</v>
      </c>
      <c r="D1058">
        <v>0.03</v>
      </c>
      <c r="E1058">
        <v>2.1800000000000002</v>
      </c>
      <c r="F1058">
        <v>1.38</v>
      </c>
      <c r="G1058" t="s">
        <v>40</v>
      </c>
      <c r="H1058" t="s">
        <v>29</v>
      </c>
      <c r="I1058" t="s">
        <v>50</v>
      </c>
      <c r="J1058" t="s">
        <v>178</v>
      </c>
      <c r="K1058" t="s">
        <v>52</v>
      </c>
      <c r="L1058" t="s">
        <v>2025</v>
      </c>
      <c r="M1058">
        <v>0.44</v>
      </c>
      <c r="N1058" t="s">
        <v>34</v>
      </c>
      <c r="O1058" t="s">
        <v>113</v>
      </c>
      <c r="P1058" t="s">
        <v>333</v>
      </c>
      <c r="Q1058" t="s">
        <v>372</v>
      </c>
      <c r="R1058">
        <v>4330</v>
      </c>
      <c r="S1058" s="1">
        <v>42100</v>
      </c>
      <c r="T1058" s="1">
        <v>42100</v>
      </c>
      <c r="U1058">
        <v>-7.04</v>
      </c>
      <c r="V1058">
        <v>7</v>
      </c>
      <c r="W1058">
        <v>15.73</v>
      </c>
      <c r="X1058">
        <v>87134</v>
      </c>
      <c r="Y1058">
        <f>cleaneddata[[#This Row],[Unit Price]]-cleaneddata[[#This Row],[Discount]]</f>
        <v>2.1500000000000004</v>
      </c>
      <c r="Z1058" t="str">
        <f>_xlfn.IFS(cleaneddata[[#This Row],[Region]]="Central","Chris",cleaneddata[[#This Row],[Region]]="East","Erin",cleaneddata[[#This Row],[Region]]="South","Sam",cleaneddata[[#This Row],[Region]]="West","William")</f>
        <v>Erin</v>
      </c>
    </row>
    <row r="1059" spans="1:26" x14ac:dyDescent="0.25">
      <c r="A1059">
        <v>929</v>
      </c>
      <c r="B1059" t="s">
        <v>2026</v>
      </c>
      <c r="C1059" t="s">
        <v>27</v>
      </c>
      <c r="D1059">
        <v>0.01</v>
      </c>
      <c r="E1059">
        <v>170.98</v>
      </c>
      <c r="F1059">
        <v>35.89</v>
      </c>
      <c r="G1059" t="s">
        <v>28</v>
      </c>
      <c r="H1059" t="s">
        <v>29</v>
      </c>
      <c r="I1059" t="s">
        <v>30</v>
      </c>
      <c r="J1059" t="s">
        <v>119</v>
      </c>
      <c r="K1059" t="s">
        <v>32</v>
      </c>
      <c r="L1059" t="s">
        <v>1471</v>
      </c>
      <c r="M1059">
        <v>0.66</v>
      </c>
      <c r="N1059" t="s">
        <v>34</v>
      </c>
      <c r="O1059" t="s">
        <v>113</v>
      </c>
      <c r="P1059" t="s">
        <v>399</v>
      </c>
      <c r="Q1059" t="s">
        <v>2027</v>
      </c>
      <c r="R1059">
        <v>8857</v>
      </c>
      <c r="S1059" s="1">
        <v>42100</v>
      </c>
      <c r="T1059" s="1">
        <v>42102</v>
      </c>
      <c r="U1059">
        <v>538.52</v>
      </c>
      <c r="V1059">
        <v>10</v>
      </c>
      <c r="W1059">
        <v>1719.07</v>
      </c>
      <c r="X1059">
        <v>87134</v>
      </c>
      <c r="Y1059">
        <f>cleaneddata[[#This Row],[Unit Price]]-cleaneddata[[#This Row],[Discount]]</f>
        <v>170.97</v>
      </c>
      <c r="Z1059" t="str">
        <f>_xlfn.IFS(cleaneddata[[#This Row],[Region]]="Central","Chris",cleaneddata[[#This Row],[Region]]="East","Erin",cleaneddata[[#This Row],[Region]]="South","Sam",cleaneddata[[#This Row],[Region]]="West","William")</f>
        <v>Erin</v>
      </c>
    </row>
    <row r="1060" spans="1:26" x14ac:dyDescent="0.25">
      <c r="A1060">
        <v>1113</v>
      </c>
      <c r="B1060" t="s">
        <v>2028</v>
      </c>
      <c r="C1060" t="s">
        <v>27</v>
      </c>
      <c r="D1060">
        <v>0.01</v>
      </c>
      <c r="E1060">
        <v>2.89</v>
      </c>
      <c r="F1060">
        <v>0.5</v>
      </c>
      <c r="G1060" t="s">
        <v>40</v>
      </c>
      <c r="H1060" t="s">
        <v>96</v>
      </c>
      <c r="I1060" t="s">
        <v>50</v>
      </c>
      <c r="J1060" t="s">
        <v>154</v>
      </c>
      <c r="K1060" t="s">
        <v>75</v>
      </c>
      <c r="L1060" t="s">
        <v>731</v>
      </c>
      <c r="M1060">
        <v>0.38</v>
      </c>
      <c r="N1060" t="s">
        <v>34</v>
      </c>
      <c r="O1060" t="s">
        <v>61</v>
      </c>
      <c r="P1060" t="s">
        <v>62</v>
      </c>
      <c r="Q1060" t="s">
        <v>2029</v>
      </c>
      <c r="R1060">
        <v>80004</v>
      </c>
      <c r="S1060" s="1">
        <v>42100</v>
      </c>
      <c r="T1060" s="1">
        <v>42101</v>
      </c>
      <c r="U1060">
        <v>29.725200000000001</v>
      </c>
      <c r="V1060">
        <v>14</v>
      </c>
      <c r="W1060">
        <v>43.08</v>
      </c>
      <c r="X1060">
        <v>90833</v>
      </c>
      <c r="Y1060">
        <f>cleaneddata[[#This Row],[Unit Price]]-cleaneddata[[#This Row],[Discount]]</f>
        <v>2.8800000000000003</v>
      </c>
      <c r="Z1060" t="str">
        <f>_xlfn.IFS(cleaneddata[[#This Row],[Region]]="Central","Chris",cleaneddata[[#This Row],[Region]]="East","Erin",cleaneddata[[#This Row],[Region]]="South","Sam",cleaneddata[[#This Row],[Region]]="West","William")</f>
        <v>William</v>
      </c>
    </row>
    <row r="1061" spans="1:26" x14ac:dyDescent="0.25">
      <c r="A1061">
        <v>1113</v>
      </c>
      <c r="B1061" t="s">
        <v>2028</v>
      </c>
      <c r="C1061" t="s">
        <v>27</v>
      </c>
      <c r="D1061">
        <v>0</v>
      </c>
      <c r="E1061">
        <v>55.99</v>
      </c>
      <c r="F1061">
        <v>5</v>
      </c>
      <c r="G1061" t="s">
        <v>40</v>
      </c>
      <c r="H1061" t="s">
        <v>96</v>
      </c>
      <c r="I1061" t="s">
        <v>42</v>
      </c>
      <c r="J1061" t="s">
        <v>137</v>
      </c>
      <c r="K1061" t="s">
        <v>44</v>
      </c>
      <c r="L1061" t="s">
        <v>1933</v>
      </c>
      <c r="M1061">
        <v>0.8</v>
      </c>
      <c r="N1061" t="s">
        <v>34</v>
      </c>
      <c r="O1061" t="s">
        <v>61</v>
      </c>
      <c r="P1061" t="s">
        <v>62</v>
      </c>
      <c r="Q1061" t="s">
        <v>2029</v>
      </c>
      <c r="R1061">
        <v>80004</v>
      </c>
      <c r="S1061" s="1">
        <v>42100</v>
      </c>
      <c r="T1061" s="1">
        <v>42102</v>
      </c>
      <c r="U1061">
        <v>-187.11</v>
      </c>
      <c r="V1061">
        <v>5</v>
      </c>
      <c r="W1061">
        <v>258.93</v>
      </c>
      <c r="X1061">
        <v>90833</v>
      </c>
      <c r="Y1061">
        <f>cleaneddata[[#This Row],[Unit Price]]-cleaneddata[[#This Row],[Discount]]</f>
        <v>55.99</v>
      </c>
      <c r="Z1061" t="str">
        <f>_xlfn.IFS(cleaneddata[[#This Row],[Region]]="Central","Chris",cleaneddata[[#This Row],[Region]]="East","Erin",cleaneddata[[#This Row],[Region]]="South","Sam",cleaneddata[[#This Row],[Region]]="West","William")</f>
        <v>William</v>
      </c>
    </row>
    <row r="1062" spans="1:26" x14ac:dyDescent="0.25">
      <c r="A1062">
        <v>2481</v>
      </c>
      <c r="B1062" t="s">
        <v>2030</v>
      </c>
      <c r="C1062" t="s">
        <v>27</v>
      </c>
      <c r="D1062">
        <v>7.0000000000000007E-2</v>
      </c>
      <c r="E1062">
        <v>5.18</v>
      </c>
      <c r="F1062">
        <v>5.74</v>
      </c>
      <c r="G1062" t="s">
        <v>89</v>
      </c>
      <c r="H1062" t="s">
        <v>96</v>
      </c>
      <c r="I1062" t="s">
        <v>50</v>
      </c>
      <c r="J1062" t="s">
        <v>74</v>
      </c>
      <c r="K1062" t="s">
        <v>75</v>
      </c>
      <c r="L1062" t="s">
        <v>852</v>
      </c>
      <c r="M1062">
        <v>0.36</v>
      </c>
      <c r="N1062" t="s">
        <v>34</v>
      </c>
      <c r="O1062" t="s">
        <v>35</v>
      </c>
      <c r="P1062" t="s">
        <v>170</v>
      </c>
      <c r="Q1062" t="s">
        <v>2031</v>
      </c>
      <c r="R1062">
        <v>70506</v>
      </c>
      <c r="S1062" s="1">
        <v>42100</v>
      </c>
      <c r="T1062" s="1">
        <v>42102</v>
      </c>
      <c r="U1062">
        <v>-188.03399999999999</v>
      </c>
      <c r="V1062">
        <v>14</v>
      </c>
      <c r="W1062">
        <v>79.61</v>
      </c>
      <c r="X1062">
        <v>91000</v>
      </c>
      <c r="Y1062">
        <f>cleaneddata[[#This Row],[Unit Price]]-cleaneddata[[#This Row],[Discount]]</f>
        <v>5.1099999999999994</v>
      </c>
      <c r="Z1062" t="str">
        <f>_xlfn.IFS(cleaneddata[[#This Row],[Region]]="Central","Chris",cleaneddata[[#This Row],[Region]]="East","Erin",cleaneddata[[#This Row],[Region]]="South","Sam",cleaneddata[[#This Row],[Region]]="West","William")</f>
        <v>Sam</v>
      </c>
    </row>
    <row r="1063" spans="1:26" x14ac:dyDescent="0.25">
      <c r="A1063">
        <v>1618</v>
      </c>
      <c r="B1063" t="s">
        <v>2032</v>
      </c>
      <c r="C1063" t="s">
        <v>39</v>
      </c>
      <c r="D1063">
        <v>0.09</v>
      </c>
      <c r="E1063">
        <v>12.88</v>
      </c>
      <c r="F1063">
        <v>4.59</v>
      </c>
      <c r="G1063" t="s">
        <v>40</v>
      </c>
      <c r="H1063" t="s">
        <v>41</v>
      </c>
      <c r="I1063" t="s">
        <v>50</v>
      </c>
      <c r="J1063" t="s">
        <v>570</v>
      </c>
      <c r="K1063" t="s">
        <v>52</v>
      </c>
      <c r="L1063" t="s">
        <v>2033</v>
      </c>
      <c r="M1063">
        <v>0.82</v>
      </c>
      <c r="N1063" t="s">
        <v>34</v>
      </c>
      <c r="O1063" t="s">
        <v>54</v>
      </c>
      <c r="P1063" t="s">
        <v>55</v>
      </c>
      <c r="Q1063" t="s">
        <v>1824</v>
      </c>
      <c r="R1063">
        <v>46322</v>
      </c>
      <c r="S1063" s="1">
        <v>42100</v>
      </c>
      <c r="T1063" s="1">
        <v>42100</v>
      </c>
      <c r="U1063">
        <v>-175.13</v>
      </c>
      <c r="V1063">
        <v>13</v>
      </c>
      <c r="W1063">
        <v>158.13</v>
      </c>
      <c r="X1063">
        <v>90248</v>
      </c>
      <c r="Y1063">
        <f>cleaneddata[[#This Row],[Unit Price]]-cleaneddata[[#This Row],[Discount]]</f>
        <v>12.790000000000001</v>
      </c>
      <c r="Z1063" t="str">
        <f>_xlfn.IFS(cleaneddata[[#This Row],[Region]]="Central","Chris",cleaneddata[[#This Row],[Region]]="East","Erin",cleaneddata[[#This Row],[Region]]="South","Sam",cleaneddata[[#This Row],[Region]]="West","William")</f>
        <v>Chris</v>
      </c>
    </row>
    <row r="1064" spans="1:26" x14ac:dyDescent="0.25">
      <c r="A1064">
        <v>1620</v>
      </c>
      <c r="B1064" t="s">
        <v>2034</v>
      </c>
      <c r="C1064" t="s">
        <v>39</v>
      </c>
      <c r="D1064">
        <v>0.02</v>
      </c>
      <c r="E1064">
        <v>45.99</v>
      </c>
      <c r="F1064">
        <v>4.99</v>
      </c>
      <c r="G1064" t="s">
        <v>89</v>
      </c>
      <c r="H1064" t="s">
        <v>41</v>
      </c>
      <c r="I1064" t="s">
        <v>42</v>
      </c>
      <c r="J1064" t="s">
        <v>137</v>
      </c>
      <c r="K1064" t="s">
        <v>75</v>
      </c>
      <c r="L1064" t="s">
        <v>2035</v>
      </c>
      <c r="M1064">
        <v>0.56999999999999995</v>
      </c>
      <c r="N1064" t="s">
        <v>34</v>
      </c>
      <c r="O1064" t="s">
        <v>113</v>
      </c>
      <c r="P1064" t="s">
        <v>322</v>
      </c>
      <c r="Q1064" t="s">
        <v>2036</v>
      </c>
      <c r="R1064">
        <v>17602</v>
      </c>
      <c r="S1064" s="1">
        <v>42100</v>
      </c>
      <c r="T1064" s="1">
        <v>42101</v>
      </c>
      <c r="U1064">
        <v>3.96</v>
      </c>
      <c r="V1064">
        <v>4</v>
      </c>
      <c r="W1064">
        <v>163.01</v>
      </c>
      <c r="X1064">
        <v>90248</v>
      </c>
      <c r="Y1064">
        <f>cleaneddata[[#This Row],[Unit Price]]-cleaneddata[[#This Row],[Discount]]</f>
        <v>45.97</v>
      </c>
      <c r="Z1064" t="str">
        <f>_xlfn.IFS(cleaneddata[[#This Row],[Region]]="Central","Chris",cleaneddata[[#This Row],[Region]]="East","Erin",cleaneddata[[#This Row],[Region]]="South","Sam",cleaneddata[[#This Row],[Region]]="West","William")</f>
        <v>Erin</v>
      </c>
    </row>
    <row r="1065" spans="1:26" x14ac:dyDescent="0.25">
      <c r="A1065">
        <v>3279</v>
      </c>
      <c r="B1065" t="s">
        <v>1638</v>
      </c>
      <c r="C1065" t="s">
        <v>39</v>
      </c>
      <c r="D1065">
        <v>0.06</v>
      </c>
      <c r="E1065">
        <v>89.83</v>
      </c>
      <c r="F1065">
        <v>35</v>
      </c>
      <c r="G1065" t="s">
        <v>40</v>
      </c>
      <c r="H1065" t="s">
        <v>73</v>
      </c>
      <c r="I1065" t="s">
        <v>50</v>
      </c>
      <c r="J1065" t="s">
        <v>80</v>
      </c>
      <c r="K1065" t="s">
        <v>66</v>
      </c>
      <c r="L1065" t="s">
        <v>2037</v>
      </c>
      <c r="M1065">
        <v>0.83</v>
      </c>
      <c r="N1065" t="s">
        <v>34</v>
      </c>
      <c r="O1065" t="s">
        <v>35</v>
      </c>
      <c r="P1065" t="s">
        <v>273</v>
      </c>
      <c r="Q1065" t="s">
        <v>1639</v>
      </c>
      <c r="R1065">
        <v>29203</v>
      </c>
      <c r="S1065" s="1">
        <v>42100</v>
      </c>
      <c r="T1065" s="1">
        <v>42102</v>
      </c>
      <c r="U1065">
        <v>31.11</v>
      </c>
      <c r="V1065">
        <v>4</v>
      </c>
      <c r="W1065">
        <v>366.26</v>
      </c>
      <c r="X1065">
        <v>90766</v>
      </c>
      <c r="Y1065">
        <f>cleaneddata[[#This Row],[Unit Price]]-cleaneddata[[#This Row],[Discount]]</f>
        <v>89.77</v>
      </c>
      <c r="Z1065" t="str">
        <f>_xlfn.IFS(cleaneddata[[#This Row],[Region]]="Central","Chris",cleaneddata[[#This Row],[Region]]="East","Erin",cleaneddata[[#This Row],[Region]]="South","Sam",cleaneddata[[#This Row],[Region]]="West","William")</f>
        <v>Sam</v>
      </c>
    </row>
    <row r="1066" spans="1:26" x14ac:dyDescent="0.25">
      <c r="A1066">
        <v>3279</v>
      </c>
      <c r="B1066" t="s">
        <v>1638</v>
      </c>
      <c r="C1066" t="s">
        <v>39</v>
      </c>
      <c r="D1066">
        <v>0.1</v>
      </c>
      <c r="E1066">
        <v>13.43</v>
      </c>
      <c r="F1066">
        <v>5.5</v>
      </c>
      <c r="G1066" t="s">
        <v>40</v>
      </c>
      <c r="H1066" t="s">
        <v>73</v>
      </c>
      <c r="I1066" t="s">
        <v>50</v>
      </c>
      <c r="J1066" t="s">
        <v>80</v>
      </c>
      <c r="K1066" t="s">
        <v>75</v>
      </c>
      <c r="L1066" t="s">
        <v>561</v>
      </c>
      <c r="M1066">
        <v>0.56999999999999995</v>
      </c>
      <c r="N1066" t="s">
        <v>34</v>
      </c>
      <c r="O1066" t="s">
        <v>35</v>
      </c>
      <c r="P1066" t="s">
        <v>273</v>
      </c>
      <c r="Q1066" t="s">
        <v>1639</v>
      </c>
      <c r="R1066">
        <v>29203</v>
      </c>
      <c r="S1066" s="1">
        <v>42100</v>
      </c>
      <c r="T1066" s="1">
        <v>42102</v>
      </c>
      <c r="U1066">
        <v>358.29539999999997</v>
      </c>
      <c r="V1066">
        <v>12</v>
      </c>
      <c r="W1066">
        <v>157.99</v>
      </c>
      <c r="X1066">
        <v>90766</v>
      </c>
      <c r="Y1066">
        <f>cleaneddata[[#This Row],[Unit Price]]-cleaneddata[[#This Row],[Discount]]</f>
        <v>13.33</v>
      </c>
      <c r="Z1066" t="str">
        <f>_xlfn.IFS(cleaneddata[[#This Row],[Region]]="Central","Chris",cleaneddata[[#This Row],[Region]]="East","Erin",cleaneddata[[#This Row],[Region]]="South","Sam",cleaneddata[[#This Row],[Region]]="West","William")</f>
        <v>Sam</v>
      </c>
    </row>
    <row r="1067" spans="1:26" x14ac:dyDescent="0.25">
      <c r="A1067">
        <v>3279</v>
      </c>
      <c r="B1067" t="s">
        <v>1638</v>
      </c>
      <c r="C1067" t="s">
        <v>39</v>
      </c>
      <c r="D1067">
        <v>0.01</v>
      </c>
      <c r="E1067">
        <v>125.99</v>
      </c>
      <c r="F1067">
        <v>7.69</v>
      </c>
      <c r="G1067" t="s">
        <v>40</v>
      </c>
      <c r="H1067" t="s">
        <v>73</v>
      </c>
      <c r="I1067" t="s">
        <v>42</v>
      </c>
      <c r="J1067" t="s">
        <v>137</v>
      </c>
      <c r="K1067" t="s">
        <v>75</v>
      </c>
      <c r="L1067" t="s">
        <v>1051</v>
      </c>
      <c r="M1067">
        <v>0.57999999999999996</v>
      </c>
      <c r="N1067" t="s">
        <v>34</v>
      </c>
      <c r="O1067" t="s">
        <v>35</v>
      </c>
      <c r="P1067" t="s">
        <v>273</v>
      </c>
      <c r="Q1067" t="s">
        <v>1639</v>
      </c>
      <c r="R1067">
        <v>29203</v>
      </c>
      <c r="S1067" s="1">
        <v>42100</v>
      </c>
      <c r="T1067" s="1">
        <v>42100</v>
      </c>
      <c r="U1067">
        <v>8.3219999999999992</v>
      </c>
      <c r="V1067">
        <v>11</v>
      </c>
      <c r="W1067">
        <v>1212.8800000000001</v>
      </c>
      <c r="X1067">
        <v>90766</v>
      </c>
      <c r="Y1067">
        <f>cleaneddata[[#This Row],[Unit Price]]-cleaneddata[[#This Row],[Discount]]</f>
        <v>125.97999999999999</v>
      </c>
      <c r="Z1067" t="str">
        <f>_xlfn.IFS(cleaneddata[[#This Row],[Region]]="Central","Chris",cleaneddata[[#This Row],[Region]]="East","Erin",cleaneddata[[#This Row],[Region]]="South","Sam",cleaneddata[[#This Row],[Region]]="West","William")</f>
        <v>Sam</v>
      </c>
    </row>
    <row r="1068" spans="1:26" x14ac:dyDescent="0.25">
      <c r="A1068">
        <v>2240</v>
      </c>
      <c r="B1068" t="s">
        <v>2038</v>
      </c>
      <c r="C1068" t="s">
        <v>49</v>
      </c>
      <c r="D1068">
        <v>0.01</v>
      </c>
      <c r="E1068">
        <v>13.43</v>
      </c>
      <c r="F1068">
        <v>5.5</v>
      </c>
      <c r="G1068" t="s">
        <v>89</v>
      </c>
      <c r="H1068" t="s">
        <v>96</v>
      </c>
      <c r="I1068" t="s">
        <v>50</v>
      </c>
      <c r="J1068" t="s">
        <v>80</v>
      </c>
      <c r="K1068" t="s">
        <v>75</v>
      </c>
      <c r="L1068" t="s">
        <v>561</v>
      </c>
      <c r="M1068">
        <v>0.56999999999999995</v>
      </c>
      <c r="N1068" t="s">
        <v>34</v>
      </c>
      <c r="O1068" t="s">
        <v>35</v>
      </c>
      <c r="P1068" t="s">
        <v>125</v>
      </c>
      <c r="Q1068" t="s">
        <v>2039</v>
      </c>
      <c r="R1068">
        <v>33801</v>
      </c>
      <c r="S1068" s="1">
        <v>42100</v>
      </c>
      <c r="T1068" s="1">
        <v>42107</v>
      </c>
      <c r="U1068">
        <v>-313.02179999999998</v>
      </c>
      <c r="V1068">
        <v>7</v>
      </c>
      <c r="W1068">
        <v>99.75</v>
      </c>
      <c r="X1068">
        <v>89102</v>
      </c>
      <c r="Y1068">
        <f>cleaneddata[[#This Row],[Unit Price]]-cleaneddata[[#This Row],[Discount]]</f>
        <v>13.42</v>
      </c>
      <c r="Z1068" t="str">
        <f>_xlfn.IFS(cleaneddata[[#This Row],[Region]]="Central","Chris",cleaneddata[[#This Row],[Region]]="East","Erin",cleaneddata[[#This Row],[Region]]="South","Sam",cleaneddata[[#This Row],[Region]]="West","William")</f>
        <v>Sam</v>
      </c>
    </row>
    <row r="1069" spans="1:26" x14ac:dyDescent="0.25">
      <c r="A1069">
        <v>2334</v>
      </c>
      <c r="B1069" t="s">
        <v>2040</v>
      </c>
      <c r="C1069" t="s">
        <v>49</v>
      </c>
      <c r="D1069">
        <v>0.06</v>
      </c>
      <c r="E1069">
        <v>60.65</v>
      </c>
      <c r="F1069">
        <v>12.23</v>
      </c>
      <c r="G1069" t="s">
        <v>40</v>
      </c>
      <c r="H1069" t="s">
        <v>41</v>
      </c>
      <c r="I1069" t="s">
        <v>30</v>
      </c>
      <c r="J1069" t="s">
        <v>128</v>
      </c>
      <c r="K1069" t="s">
        <v>146</v>
      </c>
      <c r="L1069" t="s">
        <v>1183</v>
      </c>
      <c r="M1069">
        <v>0.64</v>
      </c>
      <c r="N1069" t="s">
        <v>34</v>
      </c>
      <c r="O1069" t="s">
        <v>54</v>
      </c>
      <c r="P1069" t="s">
        <v>359</v>
      </c>
      <c r="Q1069" t="s">
        <v>2041</v>
      </c>
      <c r="R1069">
        <v>53220</v>
      </c>
      <c r="S1069" s="1">
        <v>42100</v>
      </c>
      <c r="T1069" s="1">
        <v>42102</v>
      </c>
      <c r="U1069">
        <v>427.00650000000002</v>
      </c>
      <c r="V1069">
        <v>10</v>
      </c>
      <c r="W1069">
        <v>618.85</v>
      </c>
      <c r="X1069">
        <v>89608</v>
      </c>
      <c r="Y1069">
        <f>cleaneddata[[#This Row],[Unit Price]]-cleaneddata[[#This Row],[Discount]]</f>
        <v>60.589999999999996</v>
      </c>
      <c r="Z1069" t="str">
        <f>_xlfn.IFS(cleaneddata[[#This Row],[Region]]="Central","Chris",cleaneddata[[#This Row],[Region]]="East","Erin",cleaneddata[[#This Row],[Region]]="South","Sam",cleaneddata[[#This Row],[Region]]="West","William")</f>
        <v>Chris</v>
      </c>
    </row>
    <row r="1070" spans="1:26" x14ac:dyDescent="0.25">
      <c r="A1070">
        <v>2874</v>
      </c>
      <c r="B1070" t="s">
        <v>2042</v>
      </c>
      <c r="C1070" t="s">
        <v>49</v>
      </c>
      <c r="D1070">
        <v>0.05</v>
      </c>
      <c r="E1070">
        <v>4.84</v>
      </c>
      <c r="F1070">
        <v>0.71</v>
      </c>
      <c r="G1070" t="s">
        <v>40</v>
      </c>
      <c r="H1070" t="s">
        <v>73</v>
      </c>
      <c r="I1070" t="s">
        <v>50</v>
      </c>
      <c r="J1070" t="s">
        <v>51</v>
      </c>
      <c r="K1070" t="s">
        <v>52</v>
      </c>
      <c r="L1070" t="s">
        <v>53</v>
      </c>
      <c r="M1070">
        <v>0.52</v>
      </c>
      <c r="N1070" t="s">
        <v>34</v>
      </c>
      <c r="O1070" t="s">
        <v>54</v>
      </c>
      <c r="P1070" t="s">
        <v>135</v>
      </c>
      <c r="Q1070" t="s">
        <v>2043</v>
      </c>
      <c r="R1070">
        <v>68128</v>
      </c>
      <c r="S1070" s="1">
        <v>42100</v>
      </c>
      <c r="T1070" s="1">
        <v>42109</v>
      </c>
      <c r="U1070">
        <v>13.4481</v>
      </c>
      <c r="V1070">
        <v>4</v>
      </c>
      <c r="W1070">
        <v>19.489999999999998</v>
      </c>
      <c r="X1070">
        <v>89873</v>
      </c>
      <c r="Y1070">
        <f>cleaneddata[[#This Row],[Unit Price]]-cleaneddata[[#This Row],[Discount]]</f>
        <v>4.79</v>
      </c>
      <c r="Z1070" t="str">
        <f>_xlfn.IFS(cleaneddata[[#This Row],[Region]]="Central","Chris",cleaneddata[[#This Row],[Region]]="East","Erin",cleaneddata[[#This Row],[Region]]="South","Sam",cleaneddata[[#This Row],[Region]]="West","William")</f>
        <v>Chris</v>
      </c>
    </row>
    <row r="1071" spans="1:26" x14ac:dyDescent="0.25">
      <c r="A1071">
        <v>102</v>
      </c>
      <c r="B1071" t="s">
        <v>2044</v>
      </c>
      <c r="C1071" t="s">
        <v>118</v>
      </c>
      <c r="D1071">
        <v>0.04</v>
      </c>
      <c r="E1071">
        <v>300.98</v>
      </c>
      <c r="F1071">
        <v>54.92</v>
      </c>
      <c r="G1071" t="s">
        <v>28</v>
      </c>
      <c r="H1071" t="s">
        <v>41</v>
      </c>
      <c r="I1071" t="s">
        <v>30</v>
      </c>
      <c r="J1071" t="s">
        <v>119</v>
      </c>
      <c r="K1071" t="s">
        <v>32</v>
      </c>
      <c r="L1071" t="s">
        <v>1972</v>
      </c>
      <c r="M1071">
        <v>0.55000000000000004</v>
      </c>
      <c r="N1071" t="s">
        <v>34</v>
      </c>
      <c r="O1071" t="s">
        <v>113</v>
      </c>
      <c r="P1071" t="s">
        <v>405</v>
      </c>
      <c r="Q1071" t="s">
        <v>790</v>
      </c>
      <c r="R1071">
        <v>2129</v>
      </c>
      <c r="S1071" s="1">
        <v>42100</v>
      </c>
      <c r="T1071" s="1">
        <v>42101</v>
      </c>
      <c r="U1071">
        <v>2023.75</v>
      </c>
      <c r="V1071">
        <v>31</v>
      </c>
      <c r="W1071">
        <v>9459.94</v>
      </c>
      <c r="X1071">
        <v>42599</v>
      </c>
      <c r="Y1071">
        <f>cleaneddata[[#This Row],[Unit Price]]-cleaneddata[[#This Row],[Discount]]</f>
        <v>300.94</v>
      </c>
      <c r="Z1071" t="str">
        <f>_xlfn.IFS(cleaneddata[[#This Row],[Region]]="Central","Chris",cleaneddata[[#This Row],[Region]]="East","Erin",cleaneddata[[#This Row],[Region]]="South","Sam",cleaneddata[[#This Row],[Region]]="West","William")</f>
        <v>Erin</v>
      </c>
    </row>
    <row r="1072" spans="1:26" x14ac:dyDescent="0.25">
      <c r="A1072">
        <v>107</v>
      </c>
      <c r="B1072" t="s">
        <v>2045</v>
      </c>
      <c r="C1072" t="s">
        <v>118</v>
      </c>
      <c r="D1072">
        <v>0.04</v>
      </c>
      <c r="E1072">
        <v>300.98</v>
      </c>
      <c r="F1072">
        <v>54.92</v>
      </c>
      <c r="G1072" t="s">
        <v>28</v>
      </c>
      <c r="H1072" t="s">
        <v>41</v>
      </c>
      <c r="I1072" t="s">
        <v>30</v>
      </c>
      <c r="J1072" t="s">
        <v>119</v>
      </c>
      <c r="K1072" t="s">
        <v>32</v>
      </c>
      <c r="L1072" t="s">
        <v>1972</v>
      </c>
      <c r="M1072">
        <v>0.55000000000000004</v>
      </c>
      <c r="N1072" t="s">
        <v>34</v>
      </c>
      <c r="O1072" t="s">
        <v>113</v>
      </c>
      <c r="P1072" t="s">
        <v>1358</v>
      </c>
      <c r="Q1072" t="s">
        <v>2046</v>
      </c>
      <c r="R1072">
        <v>3820</v>
      </c>
      <c r="S1072" s="1">
        <v>42100</v>
      </c>
      <c r="T1072" s="1">
        <v>42101</v>
      </c>
      <c r="U1072">
        <v>1684.4763</v>
      </c>
      <c r="V1072">
        <v>8</v>
      </c>
      <c r="W1072">
        <v>2441.27</v>
      </c>
      <c r="X1072">
        <v>88204</v>
      </c>
      <c r="Y1072">
        <f>cleaneddata[[#This Row],[Unit Price]]-cleaneddata[[#This Row],[Discount]]</f>
        <v>300.94</v>
      </c>
      <c r="Z1072" t="str">
        <f>_xlfn.IFS(cleaneddata[[#This Row],[Region]]="Central","Chris",cleaneddata[[#This Row],[Region]]="East","Erin",cleaneddata[[#This Row],[Region]]="South","Sam",cleaneddata[[#This Row],[Region]]="West","William")</f>
        <v>Erin</v>
      </c>
    </row>
    <row r="1073" spans="1:26" x14ac:dyDescent="0.25">
      <c r="A1073">
        <v>786</v>
      </c>
      <c r="B1073" t="s">
        <v>2047</v>
      </c>
      <c r="C1073" t="s">
        <v>118</v>
      </c>
      <c r="D1073">
        <v>0</v>
      </c>
      <c r="E1073">
        <v>8.34</v>
      </c>
      <c r="F1073">
        <v>4.82</v>
      </c>
      <c r="G1073" t="s">
        <v>40</v>
      </c>
      <c r="H1073" t="s">
        <v>73</v>
      </c>
      <c r="I1073" t="s">
        <v>50</v>
      </c>
      <c r="J1073" t="s">
        <v>90</v>
      </c>
      <c r="K1073" t="s">
        <v>75</v>
      </c>
      <c r="L1073" t="s">
        <v>963</v>
      </c>
      <c r="M1073">
        <v>0.4</v>
      </c>
      <c r="N1073" t="s">
        <v>34</v>
      </c>
      <c r="O1073" t="s">
        <v>61</v>
      </c>
      <c r="P1073" t="s">
        <v>92</v>
      </c>
      <c r="Q1073" t="s">
        <v>2048</v>
      </c>
      <c r="R1073">
        <v>92691</v>
      </c>
      <c r="S1073" s="1">
        <v>42100</v>
      </c>
      <c r="T1073" s="1">
        <v>42101</v>
      </c>
      <c r="U1073">
        <v>-5.05</v>
      </c>
      <c r="V1073">
        <v>9</v>
      </c>
      <c r="W1073">
        <v>76.23</v>
      </c>
      <c r="X1073">
        <v>91513</v>
      </c>
      <c r="Y1073">
        <f>cleaneddata[[#This Row],[Unit Price]]-cleaneddata[[#This Row],[Discount]]</f>
        <v>8.34</v>
      </c>
      <c r="Z1073" t="str">
        <f>_xlfn.IFS(cleaneddata[[#This Row],[Region]]="Central","Chris",cleaneddata[[#This Row],[Region]]="East","Erin",cleaneddata[[#This Row],[Region]]="South","Sam",cleaneddata[[#This Row],[Region]]="West","William")</f>
        <v>William</v>
      </c>
    </row>
    <row r="1074" spans="1:26" x14ac:dyDescent="0.25">
      <c r="A1074">
        <v>1730</v>
      </c>
      <c r="B1074" t="s">
        <v>2049</v>
      </c>
      <c r="C1074" t="s">
        <v>39</v>
      </c>
      <c r="D1074">
        <v>0.1</v>
      </c>
      <c r="E1074">
        <v>65.989999999999995</v>
      </c>
      <c r="F1074">
        <v>3.99</v>
      </c>
      <c r="G1074" t="s">
        <v>89</v>
      </c>
      <c r="H1074" t="s">
        <v>29</v>
      </c>
      <c r="I1074" t="s">
        <v>42</v>
      </c>
      <c r="J1074" t="s">
        <v>137</v>
      </c>
      <c r="K1074" t="s">
        <v>75</v>
      </c>
      <c r="L1074" t="s">
        <v>1636</v>
      </c>
      <c r="M1074">
        <v>0.59</v>
      </c>
      <c r="N1074" t="s">
        <v>34</v>
      </c>
      <c r="O1074" t="s">
        <v>61</v>
      </c>
      <c r="P1074" t="s">
        <v>492</v>
      </c>
      <c r="Q1074" t="s">
        <v>1500</v>
      </c>
      <c r="R1074">
        <v>83843</v>
      </c>
      <c r="S1074" s="1">
        <v>42101</v>
      </c>
      <c r="T1074" s="1">
        <v>42103</v>
      </c>
      <c r="U1074">
        <v>-88.624799999999993</v>
      </c>
      <c r="V1074">
        <v>5</v>
      </c>
      <c r="W1074">
        <v>272.86</v>
      </c>
      <c r="X1074">
        <v>90653</v>
      </c>
      <c r="Y1074">
        <f>cleaneddata[[#This Row],[Unit Price]]-cleaneddata[[#This Row],[Discount]]</f>
        <v>65.89</v>
      </c>
      <c r="Z1074" t="str">
        <f>_xlfn.IFS(cleaneddata[[#This Row],[Region]]="Central","Chris",cleaneddata[[#This Row],[Region]]="East","Erin",cleaneddata[[#This Row],[Region]]="South","Sam",cleaneddata[[#This Row],[Region]]="West","William")</f>
        <v>William</v>
      </c>
    </row>
    <row r="1075" spans="1:26" x14ac:dyDescent="0.25">
      <c r="A1075">
        <v>1957</v>
      </c>
      <c r="B1075" t="s">
        <v>2050</v>
      </c>
      <c r="C1075" t="s">
        <v>39</v>
      </c>
      <c r="D1075">
        <v>0.09</v>
      </c>
      <c r="E1075">
        <v>77.510000000000005</v>
      </c>
      <c r="F1075">
        <v>4</v>
      </c>
      <c r="G1075" t="s">
        <v>40</v>
      </c>
      <c r="H1075" t="s">
        <v>41</v>
      </c>
      <c r="I1075" t="s">
        <v>42</v>
      </c>
      <c r="J1075" t="s">
        <v>43</v>
      </c>
      <c r="K1075" t="s">
        <v>75</v>
      </c>
      <c r="L1075" t="s">
        <v>2051</v>
      </c>
      <c r="M1075">
        <v>0.76</v>
      </c>
      <c r="N1075" t="s">
        <v>34</v>
      </c>
      <c r="O1075" t="s">
        <v>54</v>
      </c>
      <c r="P1075" t="s">
        <v>82</v>
      </c>
      <c r="Q1075" t="s">
        <v>1026</v>
      </c>
      <c r="R1075">
        <v>63130</v>
      </c>
      <c r="S1075" s="1">
        <v>42101</v>
      </c>
      <c r="T1075" s="1">
        <v>42103</v>
      </c>
      <c r="U1075">
        <v>-387.1044</v>
      </c>
      <c r="V1075">
        <v>1</v>
      </c>
      <c r="W1075">
        <v>77.47</v>
      </c>
      <c r="X1075">
        <v>89818</v>
      </c>
      <c r="Y1075">
        <f>cleaneddata[[#This Row],[Unit Price]]-cleaneddata[[#This Row],[Discount]]</f>
        <v>77.42</v>
      </c>
      <c r="Z1075" t="str">
        <f>_xlfn.IFS(cleaneddata[[#This Row],[Region]]="Central","Chris",cleaneddata[[#This Row],[Region]]="East","Erin",cleaneddata[[#This Row],[Region]]="South","Sam",cleaneddata[[#This Row],[Region]]="West","William")</f>
        <v>Chris</v>
      </c>
    </row>
    <row r="1076" spans="1:26" x14ac:dyDescent="0.25">
      <c r="A1076">
        <v>268</v>
      </c>
      <c r="B1076" t="s">
        <v>2052</v>
      </c>
      <c r="C1076" t="s">
        <v>49</v>
      </c>
      <c r="D1076">
        <v>0.02</v>
      </c>
      <c r="E1076">
        <v>5.58</v>
      </c>
      <c r="F1076">
        <v>5.3</v>
      </c>
      <c r="G1076" t="s">
        <v>40</v>
      </c>
      <c r="H1076" t="s">
        <v>73</v>
      </c>
      <c r="I1076" t="s">
        <v>50</v>
      </c>
      <c r="J1076" t="s">
        <v>347</v>
      </c>
      <c r="K1076" t="s">
        <v>75</v>
      </c>
      <c r="L1076" t="s">
        <v>348</v>
      </c>
      <c r="M1076">
        <v>0.35</v>
      </c>
      <c r="N1076" t="s">
        <v>34</v>
      </c>
      <c r="O1076" t="s">
        <v>61</v>
      </c>
      <c r="P1076" t="s">
        <v>590</v>
      </c>
      <c r="Q1076" t="s">
        <v>2053</v>
      </c>
      <c r="R1076">
        <v>86001</v>
      </c>
      <c r="S1076" s="1">
        <v>42101</v>
      </c>
      <c r="T1076" s="1">
        <v>42106</v>
      </c>
      <c r="U1076">
        <v>-22.48</v>
      </c>
      <c r="V1076">
        <v>3</v>
      </c>
      <c r="W1076">
        <v>18.670000000000002</v>
      </c>
      <c r="X1076">
        <v>88941</v>
      </c>
      <c r="Y1076">
        <f>cleaneddata[[#This Row],[Unit Price]]-cleaneddata[[#This Row],[Discount]]</f>
        <v>5.5600000000000005</v>
      </c>
      <c r="Z1076" t="str">
        <f>_xlfn.IFS(cleaneddata[[#This Row],[Region]]="Central","Chris",cleaneddata[[#This Row],[Region]]="East","Erin",cleaneddata[[#This Row],[Region]]="South","Sam",cleaneddata[[#This Row],[Region]]="West","William")</f>
        <v>William</v>
      </c>
    </row>
    <row r="1077" spans="1:26" x14ac:dyDescent="0.25">
      <c r="A1077">
        <v>268</v>
      </c>
      <c r="B1077" t="s">
        <v>2052</v>
      </c>
      <c r="C1077" t="s">
        <v>49</v>
      </c>
      <c r="D1077">
        <v>0.03</v>
      </c>
      <c r="E1077">
        <v>40.89</v>
      </c>
      <c r="F1077">
        <v>18.98</v>
      </c>
      <c r="G1077" t="s">
        <v>40</v>
      </c>
      <c r="H1077" t="s">
        <v>73</v>
      </c>
      <c r="I1077" t="s">
        <v>30</v>
      </c>
      <c r="J1077" t="s">
        <v>128</v>
      </c>
      <c r="K1077" t="s">
        <v>75</v>
      </c>
      <c r="L1077" t="s">
        <v>2054</v>
      </c>
      <c r="M1077">
        <v>0.56999999999999995</v>
      </c>
      <c r="N1077" t="s">
        <v>34</v>
      </c>
      <c r="O1077" t="s">
        <v>61</v>
      </c>
      <c r="P1077" t="s">
        <v>590</v>
      </c>
      <c r="Q1077" t="s">
        <v>2053</v>
      </c>
      <c r="R1077">
        <v>86001</v>
      </c>
      <c r="S1077" s="1">
        <v>42101</v>
      </c>
      <c r="T1077" s="1">
        <v>42108</v>
      </c>
      <c r="U1077">
        <v>78.98</v>
      </c>
      <c r="V1077">
        <v>5</v>
      </c>
      <c r="W1077">
        <v>210.77</v>
      </c>
      <c r="X1077">
        <v>88941</v>
      </c>
      <c r="Y1077">
        <f>cleaneddata[[#This Row],[Unit Price]]-cleaneddata[[#This Row],[Discount]]</f>
        <v>40.86</v>
      </c>
      <c r="Z1077" t="str">
        <f>_xlfn.IFS(cleaneddata[[#This Row],[Region]]="Central","Chris",cleaneddata[[#This Row],[Region]]="East","Erin",cleaneddata[[#This Row],[Region]]="South","Sam",cleaneddata[[#This Row],[Region]]="West","William")</f>
        <v>William</v>
      </c>
    </row>
    <row r="1078" spans="1:26" x14ac:dyDescent="0.25">
      <c r="A1078">
        <v>272</v>
      </c>
      <c r="B1078" t="s">
        <v>2055</v>
      </c>
      <c r="C1078" t="s">
        <v>49</v>
      </c>
      <c r="D1078">
        <v>0.02</v>
      </c>
      <c r="E1078">
        <v>5.58</v>
      </c>
      <c r="F1078">
        <v>5.3</v>
      </c>
      <c r="G1078" t="s">
        <v>40</v>
      </c>
      <c r="H1078" t="s">
        <v>73</v>
      </c>
      <c r="I1078" t="s">
        <v>50</v>
      </c>
      <c r="J1078" t="s">
        <v>347</v>
      </c>
      <c r="K1078" t="s">
        <v>75</v>
      </c>
      <c r="L1078" t="s">
        <v>348</v>
      </c>
      <c r="M1078">
        <v>0.35</v>
      </c>
      <c r="N1078" t="s">
        <v>34</v>
      </c>
      <c r="O1078" t="s">
        <v>35</v>
      </c>
      <c r="P1078" t="s">
        <v>99</v>
      </c>
      <c r="Q1078" t="s">
        <v>675</v>
      </c>
      <c r="R1078">
        <v>28204</v>
      </c>
      <c r="S1078" s="1">
        <v>42101</v>
      </c>
      <c r="T1078" s="1">
        <v>42106</v>
      </c>
      <c r="U1078">
        <v>-29.898399999999999</v>
      </c>
      <c r="V1078">
        <v>11</v>
      </c>
      <c r="W1078">
        <v>68.459999999999994</v>
      </c>
      <c r="X1078">
        <v>5509</v>
      </c>
      <c r="Y1078">
        <f>cleaneddata[[#This Row],[Unit Price]]-cleaneddata[[#This Row],[Discount]]</f>
        <v>5.5600000000000005</v>
      </c>
      <c r="Z1078" t="str">
        <f>_xlfn.IFS(cleaneddata[[#This Row],[Region]]="Central","Chris",cleaneddata[[#This Row],[Region]]="East","Erin",cleaneddata[[#This Row],[Region]]="South","Sam",cleaneddata[[#This Row],[Region]]="West","William")</f>
        <v>Sam</v>
      </c>
    </row>
    <row r="1079" spans="1:26" x14ac:dyDescent="0.25">
      <c r="A1079">
        <v>272</v>
      </c>
      <c r="B1079" t="s">
        <v>2055</v>
      </c>
      <c r="C1079" t="s">
        <v>49</v>
      </c>
      <c r="D1079">
        <v>0.03</v>
      </c>
      <c r="E1079">
        <v>40.89</v>
      </c>
      <c r="F1079">
        <v>18.98</v>
      </c>
      <c r="G1079" t="s">
        <v>40</v>
      </c>
      <c r="H1079" t="s">
        <v>73</v>
      </c>
      <c r="I1079" t="s">
        <v>30</v>
      </c>
      <c r="J1079" t="s">
        <v>128</v>
      </c>
      <c r="K1079" t="s">
        <v>75</v>
      </c>
      <c r="L1079" t="s">
        <v>2054</v>
      </c>
      <c r="M1079">
        <v>0.56999999999999995</v>
      </c>
      <c r="N1079" t="s">
        <v>34</v>
      </c>
      <c r="O1079" t="s">
        <v>35</v>
      </c>
      <c r="P1079" t="s">
        <v>99</v>
      </c>
      <c r="Q1079" t="s">
        <v>675</v>
      </c>
      <c r="R1079">
        <v>28204</v>
      </c>
      <c r="S1079" s="1">
        <v>42101</v>
      </c>
      <c r="T1079" s="1">
        <v>42108</v>
      </c>
      <c r="U1079">
        <v>52.916600000000003</v>
      </c>
      <c r="V1079">
        <v>21</v>
      </c>
      <c r="W1079">
        <v>885.23</v>
      </c>
      <c r="X1079">
        <v>5509</v>
      </c>
      <c r="Y1079">
        <f>cleaneddata[[#This Row],[Unit Price]]-cleaneddata[[#This Row],[Discount]]</f>
        <v>40.86</v>
      </c>
      <c r="Z1079" t="str">
        <f>_xlfn.IFS(cleaneddata[[#This Row],[Region]]="Central","Chris",cleaneddata[[#This Row],[Region]]="East","Erin",cleaneddata[[#This Row],[Region]]="South","Sam",cleaneddata[[#This Row],[Region]]="West","William")</f>
        <v>Sam</v>
      </c>
    </row>
    <row r="1080" spans="1:26" x14ac:dyDescent="0.25">
      <c r="A1080">
        <v>696</v>
      </c>
      <c r="B1080" t="s">
        <v>1885</v>
      </c>
      <c r="C1080" t="s">
        <v>49</v>
      </c>
      <c r="D1080">
        <v>0.1</v>
      </c>
      <c r="E1080">
        <v>40.479999999999997</v>
      </c>
      <c r="F1080">
        <v>19.989999999999998</v>
      </c>
      <c r="G1080" t="s">
        <v>40</v>
      </c>
      <c r="H1080" t="s">
        <v>96</v>
      </c>
      <c r="I1080" t="s">
        <v>42</v>
      </c>
      <c r="J1080" t="s">
        <v>43</v>
      </c>
      <c r="K1080" t="s">
        <v>75</v>
      </c>
      <c r="L1080" t="s">
        <v>2056</v>
      </c>
      <c r="M1080">
        <v>0.77</v>
      </c>
      <c r="N1080" t="s">
        <v>34</v>
      </c>
      <c r="O1080" t="s">
        <v>54</v>
      </c>
      <c r="P1080" t="s">
        <v>55</v>
      </c>
      <c r="Q1080" t="s">
        <v>1886</v>
      </c>
      <c r="R1080">
        <v>46307</v>
      </c>
      <c r="S1080" s="1">
        <v>42101</v>
      </c>
      <c r="T1080" s="1">
        <v>42103</v>
      </c>
      <c r="U1080">
        <v>-580.32000000000005</v>
      </c>
      <c r="V1080">
        <v>9</v>
      </c>
      <c r="W1080">
        <v>355.84</v>
      </c>
      <c r="X1080">
        <v>89848</v>
      </c>
      <c r="Y1080">
        <f>cleaneddata[[#This Row],[Unit Price]]-cleaneddata[[#This Row],[Discount]]</f>
        <v>40.379999999999995</v>
      </c>
      <c r="Z1080" t="str">
        <f>_xlfn.IFS(cleaneddata[[#This Row],[Region]]="Central","Chris",cleaneddata[[#This Row],[Region]]="East","Erin",cleaneddata[[#This Row],[Region]]="South","Sam",cleaneddata[[#This Row],[Region]]="West","William")</f>
        <v>Chris</v>
      </c>
    </row>
    <row r="1081" spans="1:26" x14ac:dyDescent="0.25">
      <c r="A1081">
        <v>698</v>
      </c>
      <c r="B1081" t="s">
        <v>1045</v>
      </c>
      <c r="C1081" t="s">
        <v>49</v>
      </c>
      <c r="D1081">
        <v>0.1</v>
      </c>
      <c r="E1081">
        <v>40.479999999999997</v>
      </c>
      <c r="F1081">
        <v>19.989999999999998</v>
      </c>
      <c r="G1081" t="s">
        <v>40</v>
      </c>
      <c r="H1081" t="s">
        <v>96</v>
      </c>
      <c r="I1081" t="s">
        <v>42</v>
      </c>
      <c r="J1081" t="s">
        <v>43</v>
      </c>
      <c r="K1081" t="s">
        <v>75</v>
      </c>
      <c r="L1081" t="s">
        <v>2056</v>
      </c>
      <c r="M1081">
        <v>0.77</v>
      </c>
      <c r="N1081" t="s">
        <v>34</v>
      </c>
      <c r="O1081" t="s">
        <v>61</v>
      </c>
      <c r="P1081" t="s">
        <v>68</v>
      </c>
      <c r="Q1081" t="s">
        <v>144</v>
      </c>
      <c r="R1081">
        <v>98105</v>
      </c>
      <c r="S1081" s="1">
        <v>42101</v>
      </c>
      <c r="T1081" s="1">
        <v>42103</v>
      </c>
      <c r="U1081">
        <v>-580.32000000000005</v>
      </c>
      <c r="V1081">
        <v>36</v>
      </c>
      <c r="W1081">
        <v>1423.35</v>
      </c>
      <c r="X1081">
        <v>8994</v>
      </c>
      <c r="Y1081">
        <f>cleaneddata[[#This Row],[Unit Price]]-cleaneddata[[#This Row],[Discount]]</f>
        <v>40.379999999999995</v>
      </c>
      <c r="Z1081" t="str">
        <f>_xlfn.IFS(cleaneddata[[#This Row],[Region]]="Central","Chris",cleaneddata[[#This Row],[Region]]="East","Erin",cleaneddata[[#This Row],[Region]]="South","Sam",cleaneddata[[#This Row],[Region]]="West","William")</f>
        <v>William</v>
      </c>
    </row>
    <row r="1082" spans="1:26" x14ac:dyDescent="0.25">
      <c r="A1082">
        <v>683</v>
      </c>
      <c r="B1082" t="s">
        <v>2057</v>
      </c>
      <c r="C1082" t="s">
        <v>118</v>
      </c>
      <c r="D1082">
        <v>0.06</v>
      </c>
      <c r="E1082">
        <v>17.670000000000002</v>
      </c>
      <c r="F1082">
        <v>8.99</v>
      </c>
      <c r="G1082" t="s">
        <v>89</v>
      </c>
      <c r="H1082" t="s">
        <v>29</v>
      </c>
      <c r="I1082" t="s">
        <v>30</v>
      </c>
      <c r="J1082" t="s">
        <v>128</v>
      </c>
      <c r="K1082" t="s">
        <v>44</v>
      </c>
      <c r="L1082" t="s">
        <v>2058</v>
      </c>
      <c r="M1082">
        <v>0.47</v>
      </c>
      <c r="N1082" t="s">
        <v>34</v>
      </c>
      <c r="O1082" t="s">
        <v>54</v>
      </c>
      <c r="P1082" t="s">
        <v>135</v>
      </c>
      <c r="Q1082" t="s">
        <v>1591</v>
      </c>
      <c r="R1082">
        <v>68046</v>
      </c>
      <c r="S1082" s="1">
        <v>42101</v>
      </c>
      <c r="T1082" s="1">
        <v>42102</v>
      </c>
      <c r="U1082">
        <v>38.06</v>
      </c>
      <c r="V1082">
        <v>4</v>
      </c>
      <c r="W1082">
        <v>69.959999999999994</v>
      </c>
      <c r="X1082">
        <v>87765</v>
      </c>
      <c r="Y1082">
        <f>cleaneddata[[#This Row],[Unit Price]]-cleaneddata[[#This Row],[Discount]]</f>
        <v>17.610000000000003</v>
      </c>
      <c r="Z1082" t="str">
        <f>_xlfn.IFS(cleaneddata[[#This Row],[Region]]="Central","Chris",cleaneddata[[#This Row],[Region]]="East","Erin",cleaneddata[[#This Row],[Region]]="South","Sam",cleaneddata[[#This Row],[Region]]="West","William")</f>
        <v>Chris</v>
      </c>
    </row>
    <row r="1083" spans="1:26" x14ac:dyDescent="0.25">
      <c r="A1083">
        <v>1410</v>
      </c>
      <c r="B1083" t="s">
        <v>2059</v>
      </c>
      <c r="C1083" t="s">
        <v>118</v>
      </c>
      <c r="D1083">
        <v>0</v>
      </c>
      <c r="E1083">
        <v>65.989999999999995</v>
      </c>
      <c r="F1083">
        <v>5.26</v>
      </c>
      <c r="G1083" t="s">
        <v>40</v>
      </c>
      <c r="H1083" t="s">
        <v>96</v>
      </c>
      <c r="I1083" t="s">
        <v>42</v>
      </c>
      <c r="J1083" t="s">
        <v>137</v>
      </c>
      <c r="K1083" t="s">
        <v>75</v>
      </c>
      <c r="L1083" t="s">
        <v>2060</v>
      </c>
      <c r="M1083">
        <v>0.59</v>
      </c>
      <c r="N1083" t="s">
        <v>34</v>
      </c>
      <c r="O1083" t="s">
        <v>61</v>
      </c>
      <c r="P1083" t="s">
        <v>92</v>
      </c>
      <c r="Q1083" t="s">
        <v>2061</v>
      </c>
      <c r="R1083">
        <v>92553</v>
      </c>
      <c r="S1083" s="1">
        <v>42101</v>
      </c>
      <c r="T1083" s="1">
        <v>42102</v>
      </c>
      <c r="U1083">
        <v>369.99869999999999</v>
      </c>
      <c r="V1083">
        <v>9</v>
      </c>
      <c r="W1083">
        <v>536.23</v>
      </c>
      <c r="X1083">
        <v>87086</v>
      </c>
      <c r="Y1083">
        <f>cleaneddata[[#This Row],[Unit Price]]-cleaneddata[[#This Row],[Discount]]</f>
        <v>65.989999999999995</v>
      </c>
      <c r="Z1083" t="str">
        <f>_xlfn.IFS(cleaneddata[[#This Row],[Region]]="Central","Chris",cleaneddata[[#This Row],[Region]]="East","Erin",cleaneddata[[#This Row],[Region]]="South","Sam",cleaneddata[[#This Row],[Region]]="West","William")</f>
        <v>William</v>
      </c>
    </row>
    <row r="1084" spans="1:26" x14ac:dyDescent="0.25">
      <c r="A1084">
        <v>1413</v>
      </c>
      <c r="B1084" t="s">
        <v>940</v>
      </c>
      <c r="C1084" t="s">
        <v>118</v>
      </c>
      <c r="D1084">
        <v>0</v>
      </c>
      <c r="E1084">
        <v>65.989999999999995</v>
      </c>
      <c r="F1084">
        <v>5.26</v>
      </c>
      <c r="G1084" t="s">
        <v>40</v>
      </c>
      <c r="H1084" t="s">
        <v>96</v>
      </c>
      <c r="I1084" t="s">
        <v>42</v>
      </c>
      <c r="J1084" t="s">
        <v>137</v>
      </c>
      <c r="K1084" t="s">
        <v>75</v>
      </c>
      <c r="L1084" t="s">
        <v>2060</v>
      </c>
      <c r="M1084">
        <v>0.59</v>
      </c>
      <c r="N1084" t="s">
        <v>34</v>
      </c>
      <c r="O1084" t="s">
        <v>113</v>
      </c>
      <c r="P1084" t="s">
        <v>405</v>
      </c>
      <c r="Q1084" t="s">
        <v>790</v>
      </c>
      <c r="R1084">
        <v>2113</v>
      </c>
      <c r="S1084" s="1">
        <v>42101</v>
      </c>
      <c r="T1084" s="1">
        <v>42102</v>
      </c>
      <c r="U1084">
        <v>542.25</v>
      </c>
      <c r="V1084">
        <v>36</v>
      </c>
      <c r="W1084">
        <v>2144.92</v>
      </c>
      <c r="X1084">
        <v>10277</v>
      </c>
      <c r="Y1084">
        <f>cleaneddata[[#This Row],[Unit Price]]-cleaneddata[[#This Row],[Discount]]</f>
        <v>65.989999999999995</v>
      </c>
      <c r="Z1084" t="str">
        <f>_xlfn.IFS(cleaneddata[[#This Row],[Region]]="Central","Chris",cleaneddata[[#This Row],[Region]]="East","Erin",cleaneddata[[#This Row],[Region]]="South","Sam",cleaneddata[[#This Row],[Region]]="West","William")</f>
        <v>Erin</v>
      </c>
    </row>
    <row r="1085" spans="1:26" x14ac:dyDescent="0.25">
      <c r="A1085">
        <v>2196</v>
      </c>
      <c r="B1085" t="s">
        <v>2062</v>
      </c>
      <c r="C1085" t="s">
        <v>118</v>
      </c>
      <c r="D1085">
        <v>0.03</v>
      </c>
      <c r="E1085">
        <v>27.48</v>
      </c>
      <c r="F1085">
        <v>4</v>
      </c>
      <c r="G1085" t="s">
        <v>40</v>
      </c>
      <c r="H1085" t="s">
        <v>29</v>
      </c>
      <c r="I1085" t="s">
        <v>42</v>
      </c>
      <c r="J1085" t="s">
        <v>43</v>
      </c>
      <c r="K1085" t="s">
        <v>75</v>
      </c>
      <c r="L1085" t="s">
        <v>2063</v>
      </c>
      <c r="M1085">
        <v>0.75</v>
      </c>
      <c r="N1085" t="s">
        <v>34</v>
      </c>
      <c r="O1085" t="s">
        <v>113</v>
      </c>
      <c r="P1085" t="s">
        <v>114</v>
      </c>
      <c r="Q1085" t="s">
        <v>2064</v>
      </c>
      <c r="R1085">
        <v>14701</v>
      </c>
      <c r="S1085" s="1">
        <v>42101</v>
      </c>
      <c r="T1085" s="1">
        <v>42102</v>
      </c>
      <c r="U1085">
        <v>-88.840800000000002</v>
      </c>
      <c r="V1085">
        <v>11</v>
      </c>
      <c r="W1085">
        <v>294.97000000000003</v>
      </c>
      <c r="X1085">
        <v>89175</v>
      </c>
      <c r="Y1085">
        <f>cleaneddata[[#This Row],[Unit Price]]-cleaneddata[[#This Row],[Discount]]</f>
        <v>27.45</v>
      </c>
      <c r="Z1085" t="str">
        <f>_xlfn.IFS(cleaneddata[[#This Row],[Region]]="Central","Chris",cleaneddata[[#This Row],[Region]]="East","Erin",cleaneddata[[#This Row],[Region]]="South","Sam",cleaneddata[[#This Row],[Region]]="West","William")</f>
        <v>Erin</v>
      </c>
    </row>
    <row r="1086" spans="1:26" x14ac:dyDescent="0.25">
      <c r="A1086">
        <v>2196</v>
      </c>
      <c r="B1086" t="s">
        <v>2062</v>
      </c>
      <c r="C1086" t="s">
        <v>118</v>
      </c>
      <c r="D1086">
        <v>0.1</v>
      </c>
      <c r="E1086">
        <v>179.99</v>
      </c>
      <c r="F1086">
        <v>19.989999999999998</v>
      </c>
      <c r="G1086" t="s">
        <v>40</v>
      </c>
      <c r="H1086" t="s">
        <v>29</v>
      </c>
      <c r="I1086" t="s">
        <v>42</v>
      </c>
      <c r="J1086" t="s">
        <v>43</v>
      </c>
      <c r="K1086" t="s">
        <v>75</v>
      </c>
      <c r="L1086" t="s">
        <v>717</v>
      </c>
      <c r="M1086">
        <v>0.48</v>
      </c>
      <c r="N1086" t="s">
        <v>34</v>
      </c>
      <c r="O1086" t="s">
        <v>113</v>
      </c>
      <c r="P1086" t="s">
        <v>114</v>
      </c>
      <c r="Q1086" t="s">
        <v>2064</v>
      </c>
      <c r="R1086">
        <v>14701</v>
      </c>
      <c r="S1086" s="1">
        <v>42101</v>
      </c>
      <c r="T1086" s="1">
        <v>42102</v>
      </c>
      <c r="U1086">
        <v>1208.9903999999999</v>
      </c>
      <c r="V1086">
        <v>14</v>
      </c>
      <c r="W1086">
        <v>2458.0500000000002</v>
      </c>
      <c r="X1086">
        <v>89175</v>
      </c>
      <c r="Y1086">
        <f>cleaneddata[[#This Row],[Unit Price]]-cleaneddata[[#This Row],[Discount]]</f>
        <v>179.89000000000001</v>
      </c>
      <c r="Z1086" t="str">
        <f>_xlfn.IFS(cleaneddata[[#This Row],[Region]]="Central","Chris",cleaneddata[[#This Row],[Region]]="East","Erin",cleaneddata[[#This Row],[Region]]="South","Sam",cleaneddata[[#This Row],[Region]]="West","William")</f>
        <v>Erin</v>
      </c>
    </row>
    <row r="1087" spans="1:26" x14ac:dyDescent="0.25">
      <c r="A1087">
        <v>2196</v>
      </c>
      <c r="B1087" t="s">
        <v>2062</v>
      </c>
      <c r="C1087" t="s">
        <v>118</v>
      </c>
      <c r="D1087">
        <v>0.1</v>
      </c>
      <c r="E1087">
        <v>140.85</v>
      </c>
      <c r="F1087">
        <v>19.989999999999998</v>
      </c>
      <c r="G1087" t="s">
        <v>40</v>
      </c>
      <c r="H1087" t="s">
        <v>29</v>
      </c>
      <c r="I1087" t="s">
        <v>50</v>
      </c>
      <c r="J1087" t="s">
        <v>80</v>
      </c>
      <c r="K1087" t="s">
        <v>75</v>
      </c>
      <c r="L1087" t="s">
        <v>2065</v>
      </c>
      <c r="M1087">
        <v>0.73</v>
      </c>
      <c r="N1087" t="s">
        <v>34</v>
      </c>
      <c r="O1087" t="s">
        <v>113</v>
      </c>
      <c r="P1087" t="s">
        <v>114</v>
      </c>
      <c r="Q1087" t="s">
        <v>2064</v>
      </c>
      <c r="R1087">
        <v>14701</v>
      </c>
      <c r="S1087" s="1">
        <v>42101</v>
      </c>
      <c r="T1087" s="1">
        <v>42103</v>
      </c>
      <c r="U1087">
        <v>9.9911999999999992</v>
      </c>
      <c r="V1087">
        <v>19</v>
      </c>
      <c r="W1087">
        <v>2465.75</v>
      </c>
      <c r="X1087">
        <v>89175</v>
      </c>
      <c r="Y1087">
        <f>cleaneddata[[#This Row],[Unit Price]]-cleaneddata[[#This Row],[Discount]]</f>
        <v>140.75</v>
      </c>
      <c r="Z1087" t="str">
        <f>_xlfn.IFS(cleaneddata[[#This Row],[Region]]="Central","Chris",cleaneddata[[#This Row],[Region]]="East","Erin",cleaneddata[[#This Row],[Region]]="South","Sam",cleaneddata[[#This Row],[Region]]="West","William")</f>
        <v>Erin</v>
      </c>
    </row>
    <row r="1088" spans="1:26" x14ac:dyDescent="0.25">
      <c r="A1088">
        <v>2073</v>
      </c>
      <c r="B1088" t="s">
        <v>2066</v>
      </c>
      <c r="C1088" t="s">
        <v>72</v>
      </c>
      <c r="D1088">
        <v>0.05</v>
      </c>
      <c r="E1088">
        <v>291.73</v>
      </c>
      <c r="F1088">
        <v>48.8</v>
      </c>
      <c r="G1088" t="s">
        <v>28</v>
      </c>
      <c r="H1088" t="s">
        <v>41</v>
      </c>
      <c r="I1088" t="s">
        <v>30</v>
      </c>
      <c r="J1088" t="s">
        <v>111</v>
      </c>
      <c r="K1088" t="s">
        <v>59</v>
      </c>
      <c r="L1088" t="s">
        <v>112</v>
      </c>
      <c r="M1088">
        <v>0.56000000000000005</v>
      </c>
      <c r="N1088" t="s">
        <v>34</v>
      </c>
      <c r="O1088" t="s">
        <v>54</v>
      </c>
      <c r="P1088" t="s">
        <v>291</v>
      </c>
      <c r="Q1088" t="s">
        <v>2067</v>
      </c>
      <c r="R1088">
        <v>48135</v>
      </c>
      <c r="S1088" s="1">
        <v>42101</v>
      </c>
      <c r="T1088" s="1">
        <v>42103</v>
      </c>
      <c r="U1088">
        <v>550.38080000000002</v>
      </c>
      <c r="V1088">
        <v>6</v>
      </c>
      <c r="W1088">
        <v>1818.41</v>
      </c>
      <c r="X1088">
        <v>88557</v>
      </c>
      <c r="Y1088">
        <f>cleaneddata[[#This Row],[Unit Price]]-cleaneddata[[#This Row],[Discount]]</f>
        <v>291.68</v>
      </c>
      <c r="Z1088" t="str">
        <f>_xlfn.IFS(cleaneddata[[#This Row],[Region]]="Central","Chris",cleaneddata[[#This Row],[Region]]="East","Erin",cleaneddata[[#This Row],[Region]]="South","Sam",cleaneddata[[#This Row],[Region]]="West","William")</f>
        <v>Chris</v>
      </c>
    </row>
    <row r="1089" spans="1:26" x14ac:dyDescent="0.25">
      <c r="A1089">
        <v>2539</v>
      </c>
      <c r="B1089" t="s">
        <v>2068</v>
      </c>
      <c r="C1089" t="s">
        <v>72</v>
      </c>
      <c r="D1089">
        <v>0.08</v>
      </c>
      <c r="E1089">
        <v>12.53</v>
      </c>
      <c r="F1089">
        <v>0.5</v>
      </c>
      <c r="G1089" t="s">
        <v>40</v>
      </c>
      <c r="H1089" t="s">
        <v>73</v>
      </c>
      <c r="I1089" t="s">
        <v>50</v>
      </c>
      <c r="J1089" t="s">
        <v>154</v>
      </c>
      <c r="K1089" t="s">
        <v>75</v>
      </c>
      <c r="L1089" t="s">
        <v>2069</v>
      </c>
      <c r="M1089">
        <v>0.38</v>
      </c>
      <c r="N1089" t="s">
        <v>34</v>
      </c>
      <c r="O1089" t="s">
        <v>35</v>
      </c>
      <c r="P1089" t="s">
        <v>125</v>
      </c>
      <c r="Q1089" t="s">
        <v>2070</v>
      </c>
      <c r="R1089">
        <v>32789</v>
      </c>
      <c r="S1089" s="1">
        <v>42101</v>
      </c>
      <c r="T1089" s="1">
        <v>42102</v>
      </c>
      <c r="U1089">
        <v>215.71799999999999</v>
      </c>
      <c r="V1089">
        <v>5</v>
      </c>
      <c r="W1089">
        <v>61.1</v>
      </c>
      <c r="X1089">
        <v>91017</v>
      </c>
      <c r="Y1089">
        <f>cleaneddata[[#This Row],[Unit Price]]-cleaneddata[[#This Row],[Discount]]</f>
        <v>12.45</v>
      </c>
      <c r="Z1089" t="str">
        <f>_xlfn.IFS(cleaneddata[[#This Row],[Region]]="Central","Chris",cleaneddata[[#This Row],[Region]]="East","Erin",cleaneddata[[#This Row],[Region]]="South","Sam",cleaneddata[[#This Row],[Region]]="West","William")</f>
        <v>Sam</v>
      </c>
    </row>
    <row r="1090" spans="1:26" x14ac:dyDescent="0.25">
      <c r="A1090">
        <v>2540</v>
      </c>
      <c r="B1090" t="s">
        <v>2071</v>
      </c>
      <c r="C1090" t="s">
        <v>72</v>
      </c>
      <c r="D1090">
        <v>0.02</v>
      </c>
      <c r="E1090">
        <v>178.47</v>
      </c>
      <c r="F1090">
        <v>19.989999999999998</v>
      </c>
      <c r="G1090" t="s">
        <v>40</v>
      </c>
      <c r="H1090" t="s">
        <v>73</v>
      </c>
      <c r="I1090" t="s">
        <v>50</v>
      </c>
      <c r="J1090" t="s">
        <v>80</v>
      </c>
      <c r="K1090" t="s">
        <v>75</v>
      </c>
      <c r="L1090" t="s">
        <v>1013</v>
      </c>
      <c r="M1090">
        <v>0.55000000000000004</v>
      </c>
      <c r="N1090" t="s">
        <v>34</v>
      </c>
      <c r="O1090" t="s">
        <v>35</v>
      </c>
      <c r="P1090" t="s">
        <v>125</v>
      </c>
      <c r="Q1090" t="s">
        <v>2072</v>
      </c>
      <c r="R1090">
        <v>32708</v>
      </c>
      <c r="S1090" s="1">
        <v>42101</v>
      </c>
      <c r="T1090" s="1">
        <v>42102</v>
      </c>
      <c r="U1090">
        <v>106.98480000000001</v>
      </c>
      <c r="V1090">
        <v>1</v>
      </c>
      <c r="W1090">
        <v>193.81</v>
      </c>
      <c r="X1090">
        <v>91017</v>
      </c>
      <c r="Y1090">
        <f>cleaneddata[[#This Row],[Unit Price]]-cleaneddata[[#This Row],[Discount]]</f>
        <v>178.45</v>
      </c>
      <c r="Z1090" t="str">
        <f>_xlfn.IFS(cleaneddata[[#This Row],[Region]]="Central","Chris",cleaneddata[[#This Row],[Region]]="East","Erin",cleaneddata[[#This Row],[Region]]="South","Sam",cleaneddata[[#This Row],[Region]]="West","William")</f>
        <v>Sam</v>
      </c>
    </row>
    <row r="1091" spans="1:26" x14ac:dyDescent="0.25">
      <c r="A1091">
        <v>15</v>
      </c>
      <c r="B1091" t="s">
        <v>2073</v>
      </c>
      <c r="C1091" t="s">
        <v>27</v>
      </c>
      <c r="D1091">
        <v>0</v>
      </c>
      <c r="E1091">
        <v>4.42</v>
      </c>
      <c r="F1091">
        <v>4.99</v>
      </c>
      <c r="G1091" t="s">
        <v>40</v>
      </c>
      <c r="H1091" t="s">
        <v>29</v>
      </c>
      <c r="I1091" t="s">
        <v>50</v>
      </c>
      <c r="J1091" t="s">
        <v>347</v>
      </c>
      <c r="K1091" t="s">
        <v>75</v>
      </c>
      <c r="L1091" t="s">
        <v>2074</v>
      </c>
      <c r="M1091">
        <v>0.38</v>
      </c>
      <c r="N1091" t="s">
        <v>34</v>
      </c>
      <c r="O1091" t="s">
        <v>113</v>
      </c>
      <c r="P1091" t="s">
        <v>114</v>
      </c>
      <c r="Q1091" t="s">
        <v>2075</v>
      </c>
      <c r="R1091">
        <v>11787</v>
      </c>
      <c r="S1091" s="1">
        <v>42102</v>
      </c>
      <c r="T1091" s="1">
        <v>42103</v>
      </c>
      <c r="U1091">
        <v>-59.82</v>
      </c>
      <c r="V1091">
        <v>7</v>
      </c>
      <c r="W1091">
        <v>33.47</v>
      </c>
      <c r="X1091">
        <v>86837</v>
      </c>
      <c r="Y1091">
        <f>cleaneddata[[#This Row],[Unit Price]]-cleaneddata[[#This Row],[Discount]]</f>
        <v>4.42</v>
      </c>
      <c r="Z1091" t="str">
        <f>_xlfn.IFS(cleaneddata[[#This Row],[Region]]="Central","Chris",cleaneddata[[#This Row],[Region]]="East","Erin",cleaneddata[[#This Row],[Region]]="South","Sam",cleaneddata[[#This Row],[Region]]="West","William")</f>
        <v>Erin</v>
      </c>
    </row>
    <row r="1092" spans="1:26" x14ac:dyDescent="0.25">
      <c r="A1092">
        <v>1935</v>
      </c>
      <c r="B1092" t="s">
        <v>2076</v>
      </c>
      <c r="C1092" t="s">
        <v>27</v>
      </c>
      <c r="D1092">
        <v>0.01</v>
      </c>
      <c r="E1092">
        <v>42.98</v>
      </c>
      <c r="F1092">
        <v>4.62</v>
      </c>
      <c r="G1092" t="s">
        <v>89</v>
      </c>
      <c r="H1092" t="s">
        <v>96</v>
      </c>
      <c r="I1092" t="s">
        <v>50</v>
      </c>
      <c r="J1092" t="s">
        <v>97</v>
      </c>
      <c r="K1092" t="s">
        <v>75</v>
      </c>
      <c r="L1092" t="s">
        <v>282</v>
      </c>
      <c r="M1092">
        <v>0.56000000000000005</v>
      </c>
      <c r="N1092" t="s">
        <v>34</v>
      </c>
      <c r="O1092" t="s">
        <v>54</v>
      </c>
      <c r="P1092" t="s">
        <v>189</v>
      </c>
      <c r="Q1092" t="s">
        <v>2077</v>
      </c>
      <c r="R1092">
        <v>75051</v>
      </c>
      <c r="S1092" s="1">
        <v>42102</v>
      </c>
      <c r="T1092" s="1">
        <v>42104</v>
      </c>
      <c r="U1092">
        <v>285.47370000000001</v>
      </c>
      <c r="V1092">
        <v>9</v>
      </c>
      <c r="W1092">
        <v>413.73</v>
      </c>
      <c r="X1092">
        <v>86686</v>
      </c>
      <c r="Y1092">
        <f>cleaneddata[[#This Row],[Unit Price]]-cleaneddata[[#This Row],[Discount]]</f>
        <v>42.97</v>
      </c>
      <c r="Z1092" t="str">
        <f>_xlfn.IFS(cleaneddata[[#This Row],[Region]]="Central","Chris",cleaneddata[[#This Row],[Region]]="East","Erin",cleaneddata[[#This Row],[Region]]="South","Sam",cleaneddata[[#This Row],[Region]]="West","William")</f>
        <v>Chris</v>
      </c>
    </row>
    <row r="1093" spans="1:26" x14ac:dyDescent="0.25">
      <c r="A1093">
        <v>2655</v>
      </c>
      <c r="B1093" t="s">
        <v>2078</v>
      </c>
      <c r="C1093" t="s">
        <v>27</v>
      </c>
      <c r="D1093">
        <v>7.0000000000000007E-2</v>
      </c>
      <c r="E1093">
        <v>2.94</v>
      </c>
      <c r="F1093">
        <v>0.81</v>
      </c>
      <c r="G1093" t="s">
        <v>40</v>
      </c>
      <c r="H1093" t="s">
        <v>96</v>
      </c>
      <c r="I1093" t="s">
        <v>50</v>
      </c>
      <c r="J1093" t="s">
        <v>51</v>
      </c>
      <c r="K1093" t="s">
        <v>52</v>
      </c>
      <c r="L1093" t="s">
        <v>2079</v>
      </c>
      <c r="M1093">
        <v>0.4</v>
      </c>
      <c r="N1093" t="s">
        <v>34</v>
      </c>
      <c r="O1093" t="s">
        <v>35</v>
      </c>
      <c r="P1093" t="s">
        <v>77</v>
      </c>
      <c r="Q1093" t="s">
        <v>363</v>
      </c>
      <c r="R1093">
        <v>30318</v>
      </c>
      <c r="S1093" s="1">
        <v>42102</v>
      </c>
      <c r="T1093" s="1">
        <v>42103</v>
      </c>
      <c r="U1093">
        <v>-93.927400000000006</v>
      </c>
      <c r="V1093">
        <v>10</v>
      </c>
      <c r="W1093">
        <v>29.88</v>
      </c>
      <c r="X1093">
        <v>86064</v>
      </c>
      <c r="Y1093">
        <f>cleaneddata[[#This Row],[Unit Price]]-cleaneddata[[#This Row],[Discount]]</f>
        <v>2.87</v>
      </c>
      <c r="Z1093" t="str">
        <f>_xlfn.IFS(cleaneddata[[#This Row],[Region]]="Central","Chris",cleaneddata[[#This Row],[Region]]="East","Erin",cleaneddata[[#This Row],[Region]]="South","Sam",cleaneddata[[#This Row],[Region]]="West","William")</f>
        <v>Sam</v>
      </c>
    </row>
    <row r="1094" spans="1:26" x14ac:dyDescent="0.25">
      <c r="A1094">
        <v>3098</v>
      </c>
      <c r="B1094" t="s">
        <v>1422</v>
      </c>
      <c r="C1094" t="s">
        <v>27</v>
      </c>
      <c r="D1094">
        <v>0.05</v>
      </c>
      <c r="E1094">
        <v>35.44</v>
      </c>
      <c r="F1094">
        <v>5.09</v>
      </c>
      <c r="G1094" t="s">
        <v>40</v>
      </c>
      <c r="H1094" t="s">
        <v>41</v>
      </c>
      <c r="I1094" t="s">
        <v>50</v>
      </c>
      <c r="J1094" t="s">
        <v>90</v>
      </c>
      <c r="K1094" t="s">
        <v>75</v>
      </c>
      <c r="L1094" t="s">
        <v>2080</v>
      </c>
      <c r="M1094">
        <v>0.38</v>
      </c>
      <c r="N1094" t="s">
        <v>34</v>
      </c>
      <c r="O1094" t="s">
        <v>113</v>
      </c>
      <c r="P1094" t="s">
        <v>114</v>
      </c>
      <c r="Q1094" t="s">
        <v>1423</v>
      </c>
      <c r="R1094">
        <v>11967</v>
      </c>
      <c r="S1094" s="1">
        <v>42102</v>
      </c>
      <c r="T1094" s="1">
        <v>42103</v>
      </c>
      <c r="U1094">
        <v>240.17519999999999</v>
      </c>
      <c r="V1094">
        <v>10</v>
      </c>
      <c r="W1094">
        <v>348.08</v>
      </c>
      <c r="X1094">
        <v>89314</v>
      </c>
      <c r="Y1094">
        <f>cleaneddata[[#This Row],[Unit Price]]-cleaneddata[[#This Row],[Discount]]</f>
        <v>35.39</v>
      </c>
      <c r="Z1094" t="str">
        <f>_xlfn.IFS(cleaneddata[[#This Row],[Region]]="Central","Chris",cleaneddata[[#This Row],[Region]]="East","Erin",cleaneddata[[#This Row],[Region]]="South","Sam",cleaneddata[[#This Row],[Region]]="West","William")</f>
        <v>Erin</v>
      </c>
    </row>
    <row r="1095" spans="1:26" x14ac:dyDescent="0.25">
      <c r="A1095">
        <v>1614</v>
      </c>
      <c r="B1095" t="s">
        <v>2081</v>
      </c>
      <c r="C1095" t="s">
        <v>49</v>
      </c>
      <c r="D1095">
        <v>0.06</v>
      </c>
      <c r="E1095">
        <v>40.97</v>
      </c>
      <c r="F1095">
        <v>1.99</v>
      </c>
      <c r="G1095" t="s">
        <v>40</v>
      </c>
      <c r="H1095" t="s">
        <v>41</v>
      </c>
      <c r="I1095" t="s">
        <v>42</v>
      </c>
      <c r="J1095" t="s">
        <v>43</v>
      </c>
      <c r="K1095" t="s">
        <v>44</v>
      </c>
      <c r="L1095" t="s">
        <v>2082</v>
      </c>
      <c r="M1095">
        <v>0.42</v>
      </c>
      <c r="N1095" t="s">
        <v>34</v>
      </c>
      <c r="O1095" t="s">
        <v>113</v>
      </c>
      <c r="P1095" t="s">
        <v>405</v>
      </c>
      <c r="Q1095" t="s">
        <v>2083</v>
      </c>
      <c r="R1095">
        <v>1748</v>
      </c>
      <c r="S1095" s="1">
        <v>42102</v>
      </c>
      <c r="T1095" s="1">
        <v>42106</v>
      </c>
      <c r="U1095">
        <v>341.19810000000001</v>
      </c>
      <c r="V1095">
        <v>12</v>
      </c>
      <c r="W1095">
        <v>494.49</v>
      </c>
      <c r="X1095">
        <v>87823</v>
      </c>
      <c r="Y1095">
        <f>cleaneddata[[#This Row],[Unit Price]]-cleaneddata[[#This Row],[Discount]]</f>
        <v>40.909999999999997</v>
      </c>
      <c r="Z1095" t="str">
        <f>_xlfn.IFS(cleaneddata[[#This Row],[Region]]="Central","Chris",cleaneddata[[#This Row],[Region]]="East","Erin",cleaneddata[[#This Row],[Region]]="South","Sam",cleaneddata[[#This Row],[Region]]="West","William")</f>
        <v>Erin</v>
      </c>
    </row>
    <row r="1096" spans="1:26" x14ac:dyDescent="0.25">
      <c r="A1096">
        <v>1018</v>
      </c>
      <c r="B1096" t="s">
        <v>2084</v>
      </c>
      <c r="C1096" t="s">
        <v>118</v>
      </c>
      <c r="D1096">
        <v>0.05</v>
      </c>
      <c r="E1096">
        <v>35.89</v>
      </c>
      <c r="F1096">
        <v>14.72</v>
      </c>
      <c r="G1096" t="s">
        <v>40</v>
      </c>
      <c r="H1096" t="s">
        <v>73</v>
      </c>
      <c r="I1096" t="s">
        <v>50</v>
      </c>
      <c r="J1096" t="s">
        <v>347</v>
      </c>
      <c r="K1096" t="s">
        <v>75</v>
      </c>
      <c r="L1096" t="s">
        <v>2085</v>
      </c>
      <c r="M1096">
        <v>0.4</v>
      </c>
      <c r="N1096" t="s">
        <v>34</v>
      </c>
      <c r="O1096" t="s">
        <v>35</v>
      </c>
      <c r="P1096" t="s">
        <v>99</v>
      </c>
      <c r="Q1096" t="s">
        <v>2086</v>
      </c>
      <c r="R1096">
        <v>27511</v>
      </c>
      <c r="S1096" s="1">
        <v>42102</v>
      </c>
      <c r="T1096" s="1">
        <v>42103</v>
      </c>
      <c r="U1096">
        <v>22.866</v>
      </c>
      <c r="V1096">
        <v>19</v>
      </c>
      <c r="W1096">
        <v>680.39</v>
      </c>
      <c r="X1096">
        <v>88391</v>
      </c>
      <c r="Y1096">
        <f>cleaneddata[[#This Row],[Unit Price]]-cleaneddata[[#This Row],[Discount]]</f>
        <v>35.840000000000003</v>
      </c>
      <c r="Z1096" t="str">
        <f>_xlfn.IFS(cleaneddata[[#This Row],[Region]]="Central","Chris",cleaneddata[[#This Row],[Region]]="East","Erin",cleaneddata[[#This Row],[Region]]="South","Sam",cleaneddata[[#This Row],[Region]]="West","William")</f>
        <v>Sam</v>
      </c>
    </row>
    <row r="1097" spans="1:26" x14ac:dyDescent="0.25">
      <c r="A1097">
        <v>1018</v>
      </c>
      <c r="B1097" t="s">
        <v>2084</v>
      </c>
      <c r="C1097" t="s">
        <v>118</v>
      </c>
      <c r="D1097">
        <v>0</v>
      </c>
      <c r="E1097">
        <v>11.48</v>
      </c>
      <c r="F1097">
        <v>5.43</v>
      </c>
      <c r="G1097" t="s">
        <v>40</v>
      </c>
      <c r="H1097" t="s">
        <v>73</v>
      </c>
      <c r="I1097" t="s">
        <v>50</v>
      </c>
      <c r="J1097" t="s">
        <v>90</v>
      </c>
      <c r="K1097" t="s">
        <v>75</v>
      </c>
      <c r="L1097" t="s">
        <v>2087</v>
      </c>
      <c r="M1097">
        <v>0.36</v>
      </c>
      <c r="N1097" t="s">
        <v>34</v>
      </c>
      <c r="O1097" t="s">
        <v>35</v>
      </c>
      <c r="P1097" t="s">
        <v>99</v>
      </c>
      <c r="Q1097" t="s">
        <v>2086</v>
      </c>
      <c r="R1097">
        <v>27511</v>
      </c>
      <c r="S1097" s="1">
        <v>42102</v>
      </c>
      <c r="T1097" s="1">
        <v>42102</v>
      </c>
      <c r="U1097">
        <v>115.72799999999999</v>
      </c>
      <c r="V1097">
        <v>6</v>
      </c>
      <c r="W1097">
        <v>75.52</v>
      </c>
      <c r="X1097">
        <v>88391</v>
      </c>
      <c r="Y1097">
        <f>cleaneddata[[#This Row],[Unit Price]]-cleaneddata[[#This Row],[Discount]]</f>
        <v>11.48</v>
      </c>
      <c r="Z1097" t="str">
        <f>_xlfn.IFS(cleaneddata[[#This Row],[Region]]="Central","Chris",cleaneddata[[#This Row],[Region]]="East","Erin",cleaneddata[[#This Row],[Region]]="South","Sam",cleaneddata[[#This Row],[Region]]="West","William")</f>
        <v>Sam</v>
      </c>
    </row>
    <row r="1098" spans="1:26" x14ac:dyDescent="0.25">
      <c r="A1098">
        <v>2561</v>
      </c>
      <c r="B1098" t="s">
        <v>1800</v>
      </c>
      <c r="C1098" t="s">
        <v>72</v>
      </c>
      <c r="D1098">
        <v>7.0000000000000007E-2</v>
      </c>
      <c r="E1098">
        <v>3.98</v>
      </c>
      <c r="F1098">
        <v>5.26</v>
      </c>
      <c r="G1098" t="s">
        <v>40</v>
      </c>
      <c r="H1098" t="s">
        <v>41</v>
      </c>
      <c r="I1098" t="s">
        <v>50</v>
      </c>
      <c r="J1098" t="s">
        <v>74</v>
      </c>
      <c r="K1098" t="s">
        <v>75</v>
      </c>
      <c r="L1098" t="s">
        <v>1857</v>
      </c>
      <c r="M1098">
        <v>0.38</v>
      </c>
      <c r="N1098" t="s">
        <v>34</v>
      </c>
      <c r="O1098" t="s">
        <v>113</v>
      </c>
      <c r="P1098" t="s">
        <v>114</v>
      </c>
      <c r="Q1098" t="s">
        <v>1801</v>
      </c>
      <c r="R1098">
        <v>10562</v>
      </c>
      <c r="S1098" s="1">
        <v>42102</v>
      </c>
      <c r="T1098" s="1">
        <v>42104</v>
      </c>
      <c r="U1098">
        <v>-59.963760000000001</v>
      </c>
      <c r="V1098">
        <v>7</v>
      </c>
      <c r="W1098">
        <v>29.77</v>
      </c>
      <c r="X1098">
        <v>86466</v>
      </c>
      <c r="Y1098">
        <f>cleaneddata[[#This Row],[Unit Price]]-cleaneddata[[#This Row],[Discount]]</f>
        <v>3.91</v>
      </c>
      <c r="Z1098" t="str">
        <f>_xlfn.IFS(cleaneddata[[#This Row],[Region]]="Central","Chris",cleaneddata[[#This Row],[Region]]="East","Erin",cleaneddata[[#This Row],[Region]]="South","Sam",cleaneddata[[#This Row],[Region]]="West","William")</f>
        <v>Erin</v>
      </c>
    </row>
    <row r="1099" spans="1:26" x14ac:dyDescent="0.25">
      <c r="A1099">
        <v>2561</v>
      </c>
      <c r="B1099" t="s">
        <v>1800</v>
      </c>
      <c r="C1099" t="s">
        <v>72</v>
      </c>
      <c r="D1099">
        <v>7.0000000000000007E-2</v>
      </c>
      <c r="E1099">
        <v>12.22</v>
      </c>
      <c r="F1099">
        <v>2.85</v>
      </c>
      <c r="G1099" t="s">
        <v>40</v>
      </c>
      <c r="H1099" t="s">
        <v>41</v>
      </c>
      <c r="I1099" t="s">
        <v>30</v>
      </c>
      <c r="J1099" t="s">
        <v>128</v>
      </c>
      <c r="K1099" t="s">
        <v>44</v>
      </c>
      <c r="L1099" t="s">
        <v>2088</v>
      </c>
      <c r="M1099">
        <v>0.55000000000000004</v>
      </c>
      <c r="N1099" t="s">
        <v>34</v>
      </c>
      <c r="O1099" t="s">
        <v>113</v>
      </c>
      <c r="P1099" t="s">
        <v>114</v>
      </c>
      <c r="Q1099" t="s">
        <v>1801</v>
      </c>
      <c r="R1099">
        <v>10562</v>
      </c>
      <c r="S1099" s="1">
        <v>42102</v>
      </c>
      <c r="T1099" s="1">
        <v>42102</v>
      </c>
      <c r="U1099">
        <v>89.4148</v>
      </c>
      <c r="V1099">
        <v>12</v>
      </c>
      <c r="W1099">
        <v>147.19</v>
      </c>
      <c r="X1099">
        <v>86466</v>
      </c>
      <c r="Y1099">
        <f>cleaneddata[[#This Row],[Unit Price]]-cleaneddata[[#This Row],[Discount]]</f>
        <v>12.15</v>
      </c>
      <c r="Z1099" t="str">
        <f>_xlfn.IFS(cleaneddata[[#This Row],[Region]]="Central","Chris",cleaneddata[[#This Row],[Region]]="East","Erin",cleaneddata[[#This Row],[Region]]="South","Sam",cleaneddata[[#This Row],[Region]]="West","William")</f>
        <v>Erin</v>
      </c>
    </row>
    <row r="1100" spans="1:26" x14ac:dyDescent="0.25">
      <c r="A1100">
        <v>2563</v>
      </c>
      <c r="B1100" t="s">
        <v>2089</v>
      </c>
      <c r="C1100" t="s">
        <v>72</v>
      </c>
      <c r="D1100">
        <v>0.08</v>
      </c>
      <c r="E1100">
        <v>4.55</v>
      </c>
      <c r="F1100">
        <v>1.49</v>
      </c>
      <c r="G1100" t="s">
        <v>40</v>
      </c>
      <c r="H1100" t="s">
        <v>73</v>
      </c>
      <c r="I1100" t="s">
        <v>50</v>
      </c>
      <c r="J1100" t="s">
        <v>74</v>
      </c>
      <c r="K1100" t="s">
        <v>75</v>
      </c>
      <c r="L1100" t="s">
        <v>1505</v>
      </c>
      <c r="M1100">
        <v>0.35</v>
      </c>
      <c r="N1100" t="s">
        <v>34</v>
      </c>
      <c r="O1100" t="s">
        <v>54</v>
      </c>
      <c r="P1100" t="s">
        <v>86</v>
      </c>
      <c r="Q1100" t="s">
        <v>2090</v>
      </c>
      <c r="R1100">
        <v>55432</v>
      </c>
      <c r="S1100" s="1">
        <v>42102</v>
      </c>
      <c r="T1100" s="1">
        <v>42103</v>
      </c>
      <c r="U1100">
        <v>27.0273</v>
      </c>
      <c r="V1100">
        <v>9</v>
      </c>
      <c r="W1100">
        <v>39.17</v>
      </c>
      <c r="X1100">
        <v>91447</v>
      </c>
      <c r="Y1100">
        <f>cleaneddata[[#This Row],[Unit Price]]-cleaneddata[[#This Row],[Discount]]</f>
        <v>4.47</v>
      </c>
      <c r="Z1100" t="str">
        <f>_xlfn.IFS(cleaneddata[[#This Row],[Region]]="Central","Chris",cleaneddata[[#This Row],[Region]]="East","Erin",cleaneddata[[#This Row],[Region]]="South","Sam",cleaneddata[[#This Row],[Region]]="West","William")</f>
        <v>Chris</v>
      </c>
    </row>
    <row r="1101" spans="1:26" x14ac:dyDescent="0.25">
      <c r="A1101">
        <v>2699</v>
      </c>
      <c r="B1101" t="s">
        <v>2091</v>
      </c>
      <c r="C1101" t="s">
        <v>72</v>
      </c>
      <c r="D1101">
        <v>0.04</v>
      </c>
      <c r="E1101">
        <v>70.98</v>
      </c>
      <c r="F1101">
        <v>26.74</v>
      </c>
      <c r="G1101" t="s">
        <v>28</v>
      </c>
      <c r="H1101" t="s">
        <v>96</v>
      </c>
      <c r="I1101" t="s">
        <v>30</v>
      </c>
      <c r="J1101" t="s">
        <v>119</v>
      </c>
      <c r="K1101" t="s">
        <v>32</v>
      </c>
      <c r="L1101" t="s">
        <v>2092</v>
      </c>
      <c r="M1101">
        <v>0.6</v>
      </c>
      <c r="N1101" t="s">
        <v>34</v>
      </c>
      <c r="O1101" t="s">
        <v>61</v>
      </c>
      <c r="P1101" t="s">
        <v>590</v>
      </c>
      <c r="Q1101" t="s">
        <v>2093</v>
      </c>
      <c r="R1101">
        <v>86442</v>
      </c>
      <c r="S1101" s="1">
        <v>42102</v>
      </c>
      <c r="T1101" s="1">
        <v>42104</v>
      </c>
      <c r="U1101">
        <v>-84.628799999999998</v>
      </c>
      <c r="V1101">
        <v>19</v>
      </c>
      <c r="W1101">
        <v>1345.33</v>
      </c>
      <c r="X1101">
        <v>87679</v>
      </c>
      <c r="Y1101">
        <f>cleaneddata[[#This Row],[Unit Price]]-cleaneddata[[#This Row],[Discount]]</f>
        <v>70.94</v>
      </c>
      <c r="Z1101" t="str">
        <f>_xlfn.IFS(cleaneddata[[#This Row],[Region]]="Central","Chris",cleaneddata[[#This Row],[Region]]="East","Erin",cleaneddata[[#This Row],[Region]]="South","Sam",cleaneddata[[#This Row],[Region]]="West","William")</f>
        <v>William</v>
      </c>
    </row>
    <row r="1102" spans="1:26" x14ac:dyDescent="0.25">
      <c r="A1102">
        <v>123</v>
      </c>
      <c r="B1102" t="s">
        <v>2094</v>
      </c>
      <c r="C1102" t="s">
        <v>27</v>
      </c>
      <c r="D1102">
        <v>0.06</v>
      </c>
      <c r="E1102">
        <v>8.57</v>
      </c>
      <c r="F1102">
        <v>6.14</v>
      </c>
      <c r="G1102" t="s">
        <v>40</v>
      </c>
      <c r="H1102" t="s">
        <v>73</v>
      </c>
      <c r="I1102" t="s">
        <v>50</v>
      </c>
      <c r="J1102" t="s">
        <v>570</v>
      </c>
      <c r="K1102" t="s">
        <v>44</v>
      </c>
      <c r="L1102" t="s">
        <v>2095</v>
      </c>
      <c r="M1102">
        <v>0.59</v>
      </c>
      <c r="N1102" t="s">
        <v>34</v>
      </c>
      <c r="O1102" t="s">
        <v>35</v>
      </c>
      <c r="P1102" t="s">
        <v>244</v>
      </c>
      <c r="Q1102" t="s">
        <v>2096</v>
      </c>
      <c r="R1102">
        <v>22102</v>
      </c>
      <c r="S1102" s="1">
        <v>42103</v>
      </c>
      <c r="T1102" s="1">
        <v>42104</v>
      </c>
      <c r="U1102">
        <v>105.678</v>
      </c>
      <c r="V1102">
        <v>11</v>
      </c>
      <c r="W1102">
        <v>94.97</v>
      </c>
      <c r="X1102">
        <v>90669</v>
      </c>
      <c r="Y1102">
        <f>cleaneddata[[#This Row],[Unit Price]]-cleaneddata[[#This Row],[Discount]]</f>
        <v>8.51</v>
      </c>
      <c r="Z1102" t="str">
        <f>_xlfn.IFS(cleaneddata[[#This Row],[Region]]="Central","Chris",cleaneddata[[#This Row],[Region]]="East","Erin",cleaneddata[[#This Row],[Region]]="South","Sam",cleaneddata[[#This Row],[Region]]="West","William")</f>
        <v>Sam</v>
      </c>
    </row>
    <row r="1103" spans="1:26" x14ac:dyDescent="0.25">
      <c r="A1103">
        <v>1186</v>
      </c>
      <c r="B1103" t="s">
        <v>2097</v>
      </c>
      <c r="C1103" t="s">
        <v>27</v>
      </c>
      <c r="D1103">
        <v>7.0000000000000007E-2</v>
      </c>
      <c r="E1103">
        <v>400.97</v>
      </c>
      <c r="F1103">
        <v>48.26</v>
      </c>
      <c r="G1103" t="s">
        <v>28</v>
      </c>
      <c r="H1103" t="s">
        <v>41</v>
      </c>
      <c r="I1103" t="s">
        <v>42</v>
      </c>
      <c r="J1103" t="s">
        <v>58</v>
      </c>
      <c r="K1103" t="s">
        <v>32</v>
      </c>
      <c r="L1103" t="s">
        <v>1562</v>
      </c>
      <c r="M1103">
        <v>0.36</v>
      </c>
      <c r="N1103" t="s">
        <v>34</v>
      </c>
      <c r="O1103" t="s">
        <v>61</v>
      </c>
      <c r="P1103" t="s">
        <v>92</v>
      </c>
      <c r="Q1103" t="s">
        <v>2098</v>
      </c>
      <c r="R1103">
        <v>92646</v>
      </c>
      <c r="S1103" s="1">
        <v>42103</v>
      </c>
      <c r="T1103" s="1">
        <v>42104</v>
      </c>
      <c r="U1103">
        <v>2581.5590999999999</v>
      </c>
      <c r="V1103">
        <v>10</v>
      </c>
      <c r="W1103">
        <v>3741.39</v>
      </c>
      <c r="X1103">
        <v>85939</v>
      </c>
      <c r="Y1103">
        <f>cleaneddata[[#This Row],[Unit Price]]-cleaneddata[[#This Row],[Discount]]</f>
        <v>400.90000000000003</v>
      </c>
      <c r="Z1103" t="str">
        <f>_xlfn.IFS(cleaneddata[[#This Row],[Region]]="Central","Chris",cleaneddata[[#This Row],[Region]]="East","Erin",cleaneddata[[#This Row],[Region]]="South","Sam",cleaneddata[[#This Row],[Region]]="West","William")</f>
        <v>William</v>
      </c>
    </row>
    <row r="1104" spans="1:26" x14ac:dyDescent="0.25">
      <c r="A1104">
        <v>1233</v>
      </c>
      <c r="B1104" t="s">
        <v>2099</v>
      </c>
      <c r="C1104" t="s">
        <v>27</v>
      </c>
      <c r="D1104">
        <v>0.1</v>
      </c>
      <c r="E1104">
        <v>120.98</v>
      </c>
      <c r="F1104">
        <v>9.07</v>
      </c>
      <c r="G1104" t="s">
        <v>89</v>
      </c>
      <c r="H1104" t="s">
        <v>41</v>
      </c>
      <c r="I1104" t="s">
        <v>50</v>
      </c>
      <c r="J1104" t="s">
        <v>74</v>
      </c>
      <c r="K1104" t="s">
        <v>75</v>
      </c>
      <c r="L1104" t="s">
        <v>1425</v>
      </c>
      <c r="M1104">
        <v>0.35</v>
      </c>
      <c r="N1104" t="s">
        <v>34</v>
      </c>
      <c r="O1104" t="s">
        <v>54</v>
      </c>
      <c r="P1104" t="s">
        <v>189</v>
      </c>
      <c r="Q1104" t="s">
        <v>2100</v>
      </c>
      <c r="R1104">
        <v>75028</v>
      </c>
      <c r="S1104" s="1">
        <v>42103</v>
      </c>
      <c r="T1104" s="1">
        <v>42105</v>
      </c>
      <c r="U1104">
        <v>297.45715999999999</v>
      </c>
      <c r="V1104">
        <v>5</v>
      </c>
      <c r="W1104">
        <v>568.24</v>
      </c>
      <c r="X1104">
        <v>89375</v>
      </c>
      <c r="Y1104">
        <f>cleaneddata[[#This Row],[Unit Price]]-cleaneddata[[#This Row],[Discount]]</f>
        <v>120.88000000000001</v>
      </c>
      <c r="Z1104" t="str">
        <f>_xlfn.IFS(cleaneddata[[#This Row],[Region]]="Central","Chris",cleaneddata[[#This Row],[Region]]="East","Erin",cleaneddata[[#This Row],[Region]]="South","Sam",cleaneddata[[#This Row],[Region]]="West","William")</f>
        <v>Chris</v>
      </c>
    </row>
    <row r="1105" spans="1:26" x14ac:dyDescent="0.25">
      <c r="A1105">
        <v>1233</v>
      </c>
      <c r="B1105" t="s">
        <v>2099</v>
      </c>
      <c r="C1105" t="s">
        <v>27</v>
      </c>
      <c r="D1105">
        <v>0.02</v>
      </c>
      <c r="E1105">
        <v>152.47999999999999</v>
      </c>
      <c r="F1105">
        <v>6.5</v>
      </c>
      <c r="G1105" t="s">
        <v>89</v>
      </c>
      <c r="H1105" t="s">
        <v>41</v>
      </c>
      <c r="I1105" t="s">
        <v>42</v>
      </c>
      <c r="J1105" t="s">
        <v>43</v>
      </c>
      <c r="K1105" t="s">
        <v>75</v>
      </c>
      <c r="L1105" t="s">
        <v>1795</v>
      </c>
      <c r="M1105">
        <v>0.74</v>
      </c>
      <c r="N1105" t="s">
        <v>34</v>
      </c>
      <c r="O1105" t="s">
        <v>54</v>
      </c>
      <c r="P1105" t="s">
        <v>189</v>
      </c>
      <c r="Q1105" t="s">
        <v>2100</v>
      </c>
      <c r="R1105">
        <v>75028</v>
      </c>
      <c r="S1105" s="1">
        <v>42103</v>
      </c>
      <c r="T1105" s="1">
        <v>42105</v>
      </c>
      <c r="U1105">
        <v>-564.60239999999999</v>
      </c>
      <c r="V1105">
        <v>1</v>
      </c>
      <c r="W1105">
        <v>162.91</v>
      </c>
      <c r="X1105">
        <v>89375</v>
      </c>
      <c r="Y1105">
        <f>cleaneddata[[#This Row],[Unit Price]]-cleaneddata[[#This Row],[Discount]]</f>
        <v>152.45999999999998</v>
      </c>
      <c r="Z1105" t="str">
        <f>_xlfn.IFS(cleaneddata[[#This Row],[Region]]="Central","Chris",cleaneddata[[#This Row],[Region]]="East","Erin",cleaneddata[[#This Row],[Region]]="South","Sam",cleaneddata[[#This Row],[Region]]="West","William")</f>
        <v>Chris</v>
      </c>
    </row>
    <row r="1106" spans="1:26" x14ac:dyDescent="0.25">
      <c r="A1106">
        <v>1178</v>
      </c>
      <c r="B1106" t="s">
        <v>2101</v>
      </c>
      <c r="C1106" t="s">
        <v>39</v>
      </c>
      <c r="D1106">
        <v>0.03</v>
      </c>
      <c r="E1106">
        <v>4.4800000000000004</v>
      </c>
      <c r="F1106">
        <v>49</v>
      </c>
      <c r="G1106" t="s">
        <v>40</v>
      </c>
      <c r="H1106" t="s">
        <v>41</v>
      </c>
      <c r="I1106" t="s">
        <v>50</v>
      </c>
      <c r="J1106" t="s">
        <v>97</v>
      </c>
      <c r="K1106" t="s">
        <v>66</v>
      </c>
      <c r="L1106" t="s">
        <v>470</v>
      </c>
      <c r="M1106">
        <v>0.6</v>
      </c>
      <c r="N1106" t="s">
        <v>34</v>
      </c>
      <c r="O1106" t="s">
        <v>35</v>
      </c>
      <c r="P1106" t="s">
        <v>125</v>
      </c>
      <c r="Q1106" t="s">
        <v>2102</v>
      </c>
      <c r="R1106">
        <v>32701</v>
      </c>
      <c r="S1106" s="1">
        <v>42103</v>
      </c>
      <c r="T1106" s="1">
        <v>42105</v>
      </c>
      <c r="U1106">
        <v>64.266000000000005</v>
      </c>
      <c r="V1106">
        <v>2</v>
      </c>
      <c r="W1106">
        <v>21.46</v>
      </c>
      <c r="X1106">
        <v>89787</v>
      </c>
      <c r="Y1106">
        <f>cleaneddata[[#This Row],[Unit Price]]-cleaneddata[[#This Row],[Discount]]</f>
        <v>4.45</v>
      </c>
      <c r="Z1106" t="str">
        <f>_xlfn.IFS(cleaneddata[[#This Row],[Region]]="Central","Chris",cleaneddata[[#This Row],[Region]]="East","Erin",cleaneddata[[#This Row],[Region]]="South","Sam",cleaneddata[[#This Row],[Region]]="West","William")</f>
        <v>Sam</v>
      </c>
    </row>
    <row r="1107" spans="1:26" x14ac:dyDescent="0.25">
      <c r="A1107">
        <v>1178</v>
      </c>
      <c r="B1107" t="s">
        <v>2101</v>
      </c>
      <c r="C1107" t="s">
        <v>39</v>
      </c>
      <c r="D1107">
        <v>0.06</v>
      </c>
      <c r="E1107">
        <v>350.99</v>
      </c>
      <c r="F1107">
        <v>39</v>
      </c>
      <c r="G1107" t="s">
        <v>28</v>
      </c>
      <c r="H1107" t="s">
        <v>41</v>
      </c>
      <c r="I1107" t="s">
        <v>30</v>
      </c>
      <c r="J1107" t="s">
        <v>111</v>
      </c>
      <c r="K1107" t="s">
        <v>59</v>
      </c>
      <c r="L1107" t="s">
        <v>440</v>
      </c>
      <c r="M1107">
        <v>0.55000000000000004</v>
      </c>
      <c r="N1107" t="s">
        <v>34</v>
      </c>
      <c r="O1107" t="s">
        <v>35</v>
      </c>
      <c r="P1107" t="s">
        <v>125</v>
      </c>
      <c r="Q1107" t="s">
        <v>2102</v>
      </c>
      <c r="R1107">
        <v>32701</v>
      </c>
      <c r="S1107" s="1">
        <v>42103</v>
      </c>
      <c r="T1107" s="1">
        <v>42105</v>
      </c>
      <c r="U1107">
        <v>-302.61559999999997</v>
      </c>
      <c r="V1107">
        <v>10</v>
      </c>
      <c r="W1107">
        <v>3506.78</v>
      </c>
      <c r="X1107">
        <v>89787</v>
      </c>
      <c r="Y1107">
        <f>cleaneddata[[#This Row],[Unit Price]]-cleaneddata[[#This Row],[Discount]]</f>
        <v>350.93</v>
      </c>
      <c r="Z1107" t="str">
        <f>_xlfn.IFS(cleaneddata[[#This Row],[Region]]="Central","Chris",cleaneddata[[#This Row],[Region]]="East","Erin",cleaneddata[[#This Row],[Region]]="South","Sam",cleaneddata[[#This Row],[Region]]="West","William")</f>
        <v>Sam</v>
      </c>
    </row>
    <row r="1108" spans="1:26" x14ac:dyDescent="0.25">
      <c r="A1108">
        <v>1178</v>
      </c>
      <c r="B1108" t="s">
        <v>2101</v>
      </c>
      <c r="C1108" t="s">
        <v>39</v>
      </c>
      <c r="D1108">
        <v>0.09</v>
      </c>
      <c r="E1108">
        <v>40.98</v>
      </c>
      <c r="F1108">
        <v>6.5</v>
      </c>
      <c r="G1108" t="s">
        <v>89</v>
      </c>
      <c r="H1108" t="s">
        <v>41</v>
      </c>
      <c r="I1108" t="s">
        <v>42</v>
      </c>
      <c r="J1108" t="s">
        <v>43</v>
      </c>
      <c r="K1108" t="s">
        <v>75</v>
      </c>
      <c r="L1108" t="s">
        <v>448</v>
      </c>
      <c r="M1108">
        <v>0.74</v>
      </c>
      <c r="N1108" t="s">
        <v>34</v>
      </c>
      <c r="O1108" t="s">
        <v>35</v>
      </c>
      <c r="P1108" t="s">
        <v>125</v>
      </c>
      <c r="Q1108" t="s">
        <v>2102</v>
      </c>
      <c r="R1108">
        <v>32701</v>
      </c>
      <c r="S1108" s="1">
        <v>42103</v>
      </c>
      <c r="T1108" s="1">
        <v>42105</v>
      </c>
      <c r="U1108">
        <v>5.6916000000000002</v>
      </c>
      <c r="V1108">
        <v>7</v>
      </c>
      <c r="W1108">
        <v>267.69</v>
      </c>
      <c r="X1108">
        <v>89787</v>
      </c>
      <c r="Y1108">
        <f>cleaneddata[[#This Row],[Unit Price]]-cleaneddata[[#This Row],[Discount]]</f>
        <v>40.889999999999993</v>
      </c>
      <c r="Z1108" t="str">
        <f>_xlfn.IFS(cleaneddata[[#This Row],[Region]]="Central","Chris",cleaneddata[[#This Row],[Region]]="East","Erin",cleaneddata[[#This Row],[Region]]="South","Sam",cleaneddata[[#This Row],[Region]]="West","William")</f>
        <v>Sam</v>
      </c>
    </row>
    <row r="1109" spans="1:26" x14ac:dyDescent="0.25">
      <c r="A1109">
        <v>1250</v>
      </c>
      <c r="B1109" t="s">
        <v>2103</v>
      </c>
      <c r="C1109" t="s">
        <v>39</v>
      </c>
      <c r="D1109">
        <v>0</v>
      </c>
      <c r="E1109">
        <v>3.89</v>
      </c>
      <c r="F1109">
        <v>7.01</v>
      </c>
      <c r="G1109" t="s">
        <v>40</v>
      </c>
      <c r="H1109" t="s">
        <v>96</v>
      </c>
      <c r="I1109" t="s">
        <v>50</v>
      </c>
      <c r="J1109" t="s">
        <v>74</v>
      </c>
      <c r="K1109" t="s">
        <v>75</v>
      </c>
      <c r="L1109" t="s">
        <v>728</v>
      </c>
      <c r="M1109">
        <v>0.37</v>
      </c>
      <c r="N1109" t="s">
        <v>34</v>
      </c>
      <c r="O1109" t="s">
        <v>54</v>
      </c>
      <c r="P1109" t="s">
        <v>105</v>
      </c>
      <c r="Q1109" t="s">
        <v>2104</v>
      </c>
      <c r="R1109">
        <v>60110</v>
      </c>
      <c r="S1109" s="1">
        <v>42103</v>
      </c>
      <c r="T1109" s="1">
        <v>42103</v>
      </c>
      <c r="U1109">
        <v>-255.16890000000001</v>
      </c>
      <c r="V1109">
        <v>21</v>
      </c>
      <c r="W1109">
        <v>85.64</v>
      </c>
      <c r="X1109">
        <v>87877</v>
      </c>
      <c r="Y1109">
        <f>cleaneddata[[#This Row],[Unit Price]]-cleaneddata[[#This Row],[Discount]]</f>
        <v>3.89</v>
      </c>
      <c r="Z1109" t="str">
        <f>_xlfn.IFS(cleaneddata[[#This Row],[Region]]="Central","Chris",cleaneddata[[#This Row],[Region]]="East","Erin",cleaneddata[[#This Row],[Region]]="South","Sam",cleaneddata[[#This Row],[Region]]="West","William")</f>
        <v>Chris</v>
      </c>
    </row>
    <row r="1110" spans="1:26" x14ac:dyDescent="0.25">
      <c r="A1110">
        <v>1250</v>
      </c>
      <c r="B1110" t="s">
        <v>2103</v>
      </c>
      <c r="C1110" t="s">
        <v>39</v>
      </c>
      <c r="D1110">
        <v>0.09</v>
      </c>
      <c r="E1110">
        <v>120.98</v>
      </c>
      <c r="F1110">
        <v>30</v>
      </c>
      <c r="G1110" t="s">
        <v>28</v>
      </c>
      <c r="H1110" t="s">
        <v>96</v>
      </c>
      <c r="I1110" t="s">
        <v>30</v>
      </c>
      <c r="J1110" t="s">
        <v>111</v>
      </c>
      <c r="K1110" t="s">
        <v>59</v>
      </c>
      <c r="L1110" t="s">
        <v>1127</v>
      </c>
      <c r="M1110">
        <v>0.64</v>
      </c>
      <c r="N1110" t="s">
        <v>34</v>
      </c>
      <c r="O1110" t="s">
        <v>54</v>
      </c>
      <c r="P1110" t="s">
        <v>105</v>
      </c>
      <c r="Q1110" t="s">
        <v>2104</v>
      </c>
      <c r="R1110">
        <v>60110</v>
      </c>
      <c r="S1110" s="1">
        <v>42103</v>
      </c>
      <c r="T1110" s="1">
        <v>42105</v>
      </c>
      <c r="U1110">
        <v>74.004800000000003</v>
      </c>
      <c r="V1110">
        <v>22</v>
      </c>
      <c r="W1110">
        <v>2508.15</v>
      </c>
      <c r="X1110">
        <v>87877</v>
      </c>
      <c r="Y1110">
        <f>cleaneddata[[#This Row],[Unit Price]]-cleaneddata[[#This Row],[Discount]]</f>
        <v>120.89</v>
      </c>
      <c r="Z1110" t="str">
        <f>_xlfn.IFS(cleaneddata[[#This Row],[Region]]="Central","Chris",cleaneddata[[#This Row],[Region]]="East","Erin",cleaneddata[[#This Row],[Region]]="South","Sam",cleaneddata[[#This Row],[Region]]="West","William")</f>
        <v>Chris</v>
      </c>
    </row>
    <row r="1111" spans="1:26" x14ac:dyDescent="0.25">
      <c r="A1111">
        <v>1250</v>
      </c>
      <c r="B1111" t="s">
        <v>2103</v>
      </c>
      <c r="C1111" t="s">
        <v>39</v>
      </c>
      <c r="D1111">
        <v>0.1</v>
      </c>
      <c r="E1111">
        <v>30.98</v>
      </c>
      <c r="F1111">
        <v>5.76</v>
      </c>
      <c r="G1111" t="s">
        <v>40</v>
      </c>
      <c r="H1111" t="s">
        <v>96</v>
      </c>
      <c r="I1111" t="s">
        <v>50</v>
      </c>
      <c r="J1111" t="s">
        <v>90</v>
      </c>
      <c r="K1111" t="s">
        <v>75</v>
      </c>
      <c r="L1111" t="s">
        <v>741</v>
      </c>
      <c r="M1111">
        <v>0.4</v>
      </c>
      <c r="N1111" t="s">
        <v>34</v>
      </c>
      <c r="O1111" t="s">
        <v>54</v>
      </c>
      <c r="P1111" t="s">
        <v>105</v>
      </c>
      <c r="Q1111" t="s">
        <v>2104</v>
      </c>
      <c r="R1111">
        <v>60110</v>
      </c>
      <c r="S1111" s="1">
        <v>42103</v>
      </c>
      <c r="T1111" s="1">
        <v>42104</v>
      </c>
      <c r="U1111">
        <v>109.4248</v>
      </c>
      <c r="V1111">
        <v>8</v>
      </c>
      <c r="W1111">
        <v>225.62</v>
      </c>
      <c r="X1111">
        <v>87877</v>
      </c>
      <c r="Y1111">
        <f>cleaneddata[[#This Row],[Unit Price]]-cleaneddata[[#This Row],[Discount]]</f>
        <v>30.88</v>
      </c>
      <c r="Z1111" t="str">
        <f>_xlfn.IFS(cleaneddata[[#This Row],[Region]]="Central","Chris",cleaneddata[[#This Row],[Region]]="East","Erin",cleaneddata[[#This Row],[Region]]="South","Sam",cleaneddata[[#This Row],[Region]]="West","William")</f>
        <v>Chris</v>
      </c>
    </row>
    <row r="1112" spans="1:26" x14ac:dyDescent="0.25">
      <c r="A1112">
        <v>2488</v>
      </c>
      <c r="B1112" t="s">
        <v>2105</v>
      </c>
      <c r="C1112" t="s">
        <v>39</v>
      </c>
      <c r="D1112">
        <v>0.08</v>
      </c>
      <c r="E1112">
        <v>4.91</v>
      </c>
      <c r="F1112">
        <v>0.5</v>
      </c>
      <c r="G1112" t="s">
        <v>40</v>
      </c>
      <c r="H1112" t="s">
        <v>41</v>
      </c>
      <c r="I1112" t="s">
        <v>50</v>
      </c>
      <c r="J1112" t="s">
        <v>154</v>
      </c>
      <c r="K1112" t="s">
        <v>75</v>
      </c>
      <c r="L1112" t="s">
        <v>975</v>
      </c>
      <c r="M1112">
        <v>0.36</v>
      </c>
      <c r="N1112" t="s">
        <v>34</v>
      </c>
      <c r="O1112" t="s">
        <v>35</v>
      </c>
      <c r="P1112" t="s">
        <v>46</v>
      </c>
      <c r="Q1112" t="s">
        <v>2106</v>
      </c>
      <c r="R1112">
        <v>72023</v>
      </c>
      <c r="S1112" s="1">
        <v>42103</v>
      </c>
      <c r="T1112" s="1">
        <v>42103</v>
      </c>
      <c r="U1112">
        <v>12.726000000000001</v>
      </c>
      <c r="V1112">
        <v>9</v>
      </c>
      <c r="W1112">
        <v>42.69</v>
      </c>
      <c r="X1112">
        <v>86887</v>
      </c>
      <c r="Y1112">
        <f>cleaneddata[[#This Row],[Unit Price]]-cleaneddata[[#This Row],[Discount]]</f>
        <v>4.83</v>
      </c>
      <c r="Z1112" t="str">
        <f>_xlfn.IFS(cleaneddata[[#This Row],[Region]]="Central","Chris",cleaneddata[[#This Row],[Region]]="East","Erin",cleaneddata[[#This Row],[Region]]="South","Sam",cleaneddata[[#This Row],[Region]]="West","William")</f>
        <v>Sam</v>
      </c>
    </row>
    <row r="1113" spans="1:26" x14ac:dyDescent="0.25">
      <c r="A1113">
        <v>2488</v>
      </c>
      <c r="B1113" t="s">
        <v>2105</v>
      </c>
      <c r="C1113" t="s">
        <v>39</v>
      </c>
      <c r="D1113">
        <v>0.02</v>
      </c>
      <c r="E1113">
        <v>28.15</v>
      </c>
      <c r="F1113">
        <v>6.17</v>
      </c>
      <c r="G1113" t="s">
        <v>40</v>
      </c>
      <c r="H1113" t="s">
        <v>41</v>
      </c>
      <c r="I1113" t="s">
        <v>50</v>
      </c>
      <c r="J1113" t="s">
        <v>51</v>
      </c>
      <c r="K1113" t="s">
        <v>44</v>
      </c>
      <c r="L1113" t="s">
        <v>621</v>
      </c>
      <c r="M1113">
        <v>0.55000000000000004</v>
      </c>
      <c r="N1113" t="s">
        <v>34</v>
      </c>
      <c r="O1113" t="s">
        <v>35</v>
      </c>
      <c r="P1113" t="s">
        <v>46</v>
      </c>
      <c r="Q1113" t="s">
        <v>2106</v>
      </c>
      <c r="R1113">
        <v>72023</v>
      </c>
      <c r="S1113" s="1">
        <v>42103</v>
      </c>
      <c r="T1113" s="1">
        <v>42104</v>
      </c>
      <c r="U1113">
        <v>160.8066</v>
      </c>
      <c r="V1113">
        <v>11</v>
      </c>
      <c r="W1113">
        <v>327.41000000000003</v>
      </c>
      <c r="X1113">
        <v>86887</v>
      </c>
      <c r="Y1113">
        <f>cleaneddata[[#This Row],[Unit Price]]-cleaneddata[[#This Row],[Discount]]</f>
        <v>28.13</v>
      </c>
      <c r="Z1113" t="str">
        <f>_xlfn.IFS(cleaneddata[[#This Row],[Region]]="Central","Chris",cleaneddata[[#This Row],[Region]]="East","Erin",cleaneddata[[#This Row],[Region]]="South","Sam",cleaneddata[[#This Row],[Region]]="West","William")</f>
        <v>Sam</v>
      </c>
    </row>
    <row r="1114" spans="1:26" x14ac:dyDescent="0.25">
      <c r="A1114">
        <v>2491</v>
      </c>
      <c r="B1114" t="s">
        <v>459</v>
      </c>
      <c r="C1114" t="s">
        <v>39</v>
      </c>
      <c r="D1114">
        <v>0.08</v>
      </c>
      <c r="E1114">
        <v>4.91</v>
      </c>
      <c r="F1114">
        <v>0.5</v>
      </c>
      <c r="G1114" t="s">
        <v>40</v>
      </c>
      <c r="H1114" t="s">
        <v>41</v>
      </c>
      <c r="I1114" t="s">
        <v>50</v>
      </c>
      <c r="J1114" t="s">
        <v>154</v>
      </c>
      <c r="K1114" t="s">
        <v>75</v>
      </c>
      <c r="L1114" t="s">
        <v>975</v>
      </c>
      <c r="M1114">
        <v>0.36</v>
      </c>
      <c r="N1114" t="s">
        <v>34</v>
      </c>
      <c r="O1114" t="s">
        <v>61</v>
      </c>
      <c r="P1114" t="s">
        <v>92</v>
      </c>
      <c r="Q1114" t="s">
        <v>102</v>
      </c>
      <c r="R1114">
        <v>90045</v>
      </c>
      <c r="S1114" s="1">
        <v>42103</v>
      </c>
      <c r="T1114" s="1">
        <v>42103</v>
      </c>
      <c r="U1114">
        <v>31.751999999999999</v>
      </c>
      <c r="V1114">
        <v>36</v>
      </c>
      <c r="W1114">
        <v>170.75</v>
      </c>
      <c r="X1114">
        <v>14785</v>
      </c>
      <c r="Y1114">
        <f>cleaneddata[[#This Row],[Unit Price]]-cleaneddata[[#This Row],[Discount]]</f>
        <v>4.83</v>
      </c>
      <c r="Z1114" t="str">
        <f>_xlfn.IFS(cleaneddata[[#This Row],[Region]]="Central","Chris",cleaneddata[[#This Row],[Region]]="East","Erin",cleaneddata[[#This Row],[Region]]="South","Sam",cleaneddata[[#This Row],[Region]]="West","William")</f>
        <v>William</v>
      </c>
    </row>
    <row r="1115" spans="1:26" x14ac:dyDescent="0.25">
      <c r="A1115">
        <v>2491</v>
      </c>
      <c r="B1115" t="s">
        <v>459</v>
      </c>
      <c r="C1115" t="s">
        <v>39</v>
      </c>
      <c r="D1115">
        <v>0.02</v>
      </c>
      <c r="E1115">
        <v>28.15</v>
      </c>
      <c r="F1115">
        <v>6.17</v>
      </c>
      <c r="G1115" t="s">
        <v>40</v>
      </c>
      <c r="H1115" t="s">
        <v>41</v>
      </c>
      <c r="I1115" t="s">
        <v>50</v>
      </c>
      <c r="J1115" t="s">
        <v>51</v>
      </c>
      <c r="K1115" t="s">
        <v>44</v>
      </c>
      <c r="L1115" t="s">
        <v>621</v>
      </c>
      <c r="M1115">
        <v>0.55000000000000004</v>
      </c>
      <c r="N1115" t="s">
        <v>34</v>
      </c>
      <c r="O1115" t="s">
        <v>61</v>
      </c>
      <c r="P1115" t="s">
        <v>92</v>
      </c>
      <c r="Q1115" t="s">
        <v>102</v>
      </c>
      <c r="R1115">
        <v>90045</v>
      </c>
      <c r="S1115" s="1">
        <v>42103</v>
      </c>
      <c r="T1115" s="1">
        <v>42104</v>
      </c>
      <c r="U1115">
        <v>117.208</v>
      </c>
      <c r="V1115">
        <v>45</v>
      </c>
      <c r="W1115">
        <v>1339.42</v>
      </c>
      <c r="X1115">
        <v>14785</v>
      </c>
      <c r="Y1115">
        <f>cleaneddata[[#This Row],[Unit Price]]-cleaneddata[[#This Row],[Discount]]</f>
        <v>28.13</v>
      </c>
      <c r="Z1115" t="str">
        <f>_xlfn.IFS(cleaneddata[[#This Row],[Region]]="Central","Chris",cleaneddata[[#This Row],[Region]]="East","Erin",cleaneddata[[#This Row],[Region]]="South","Sam",cleaneddata[[#This Row],[Region]]="West","William")</f>
        <v>William</v>
      </c>
    </row>
    <row r="1116" spans="1:26" x14ac:dyDescent="0.25">
      <c r="A1116">
        <v>115</v>
      </c>
      <c r="B1116" t="s">
        <v>2107</v>
      </c>
      <c r="C1116" t="s">
        <v>49</v>
      </c>
      <c r="D1116">
        <v>7.0000000000000007E-2</v>
      </c>
      <c r="E1116">
        <v>2.12</v>
      </c>
      <c r="F1116">
        <v>1.99</v>
      </c>
      <c r="G1116" t="s">
        <v>40</v>
      </c>
      <c r="H1116" t="s">
        <v>73</v>
      </c>
      <c r="I1116" t="s">
        <v>42</v>
      </c>
      <c r="J1116" t="s">
        <v>43</v>
      </c>
      <c r="K1116" t="s">
        <v>44</v>
      </c>
      <c r="L1116" t="s">
        <v>2108</v>
      </c>
      <c r="M1116">
        <v>0.55000000000000004</v>
      </c>
      <c r="N1116" t="s">
        <v>34</v>
      </c>
      <c r="O1116" t="s">
        <v>61</v>
      </c>
      <c r="P1116" t="s">
        <v>141</v>
      </c>
      <c r="Q1116" t="s">
        <v>2109</v>
      </c>
      <c r="R1116">
        <v>97128</v>
      </c>
      <c r="S1116" s="1">
        <v>42103</v>
      </c>
      <c r="T1116" s="1">
        <v>42105</v>
      </c>
      <c r="U1116">
        <v>-55.84</v>
      </c>
      <c r="V1116">
        <v>12</v>
      </c>
      <c r="W1116">
        <v>26.07</v>
      </c>
      <c r="X1116">
        <v>89585</v>
      </c>
      <c r="Y1116">
        <f>cleaneddata[[#This Row],[Unit Price]]-cleaneddata[[#This Row],[Discount]]</f>
        <v>2.0500000000000003</v>
      </c>
      <c r="Z1116" t="str">
        <f>_xlfn.IFS(cleaneddata[[#This Row],[Region]]="Central","Chris",cleaneddata[[#This Row],[Region]]="East","Erin",cleaneddata[[#This Row],[Region]]="South","Sam",cleaneddata[[#This Row],[Region]]="West","William")</f>
        <v>William</v>
      </c>
    </row>
    <row r="1117" spans="1:26" x14ac:dyDescent="0.25">
      <c r="A1117">
        <v>117</v>
      </c>
      <c r="B1117" t="s">
        <v>143</v>
      </c>
      <c r="C1117" t="s">
        <v>49</v>
      </c>
      <c r="D1117">
        <v>7.0000000000000007E-2</v>
      </c>
      <c r="E1117">
        <v>2.12</v>
      </c>
      <c r="F1117">
        <v>1.99</v>
      </c>
      <c r="G1117" t="s">
        <v>40</v>
      </c>
      <c r="H1117" t="s">
        <v>73</v>
      </c>
      <c r="I1117" t="s">
        <v>42</v>
      </c>
      <c r="J1117" t="s">
        <v>43</v>
      </c>
      <c r="K1117" t="s">
        <v>44</v>
      </c>
      <c r="L1117" t="s">
        <v>2108</v>
      </c>
      <c r="M1117">
        <v>0.55000000000000004</v>
      </c>
      <c r="N1117" t="s">
        <v>34</v>
      </c>
      <c r="O1117" t="s">
        <v>61</v>
      </c>
      <c r="P1117" t="s">
        <v>68</v>
      </c>
      <c r="Q1117" t="s">
        <v>144</v>
      </c>
      <c r="R1117">
        <v>98103</v>
      </c>
      <c r="S1117" s="1">
        <v>42103</v>
      </c>
      <c r="T1117" s="1">
        <v>42105</v>
      </c>
      <c r="U1117">
        <v>-55.84</v>
      </c>
      <c r="V1117">
        <v>46</v>
      </c>
      <c r="W1117">
        <v>99.94</v>
      </c>
      <c r="X1117">
        <v>58914</v>
      </c>
      <c r="Y1117">
        <f>cleaneddata[[#This Row],[Unit Price]]-cleaneddata[[#This Row],[Discount]]</f>
        <v>2.0500000000000003</v>
      </c>
      <c r="Z1117" t="str">
        <f>_xlfn.IFS(cleaneddata[[#This Row],[Region]]="Central","Chris",cleaneddata[[#This Row],[Region]]="East","Erin",cleaneddata[[#This Row],[Region]]="South","Sam",cleaneddata[[#This Row],[Region]]="West","William")</f>
        <v>William</v>
      </c>
    </row>
    <row r="1118" spans="1:26" x14ac:dyDescent="0.25">
      <c r="A1118">
        <v>2851</v>
      </c>
      <c r="B1118" t="s">
        <v>2110</v>
      </c>
      <c r="C1118" t="s">
        <v>49</v>
      </c>
      <c r="D1118">
        <v>0.05</v>
      </c>
      <c r="E1118">
        <v>115.99</v>
      </c>
      <c r="F1118">
        <v>8.99</v>
      </c>
      <c r="G1118" t="s">
        <v>40</v>
      </c>
      <c r="H1118" t="s">
        <v>41</v>
      </c>
      <c r="I1118" t="s">
        <v>42</v>
      </c>
      <c r="J1118" t="s">
        <v>137</v>
      </c>
      <c r="K1118" t="s">
        <v>75</v>
      </c>
      <c r="L1118" t="s">
        <v>2111</v>
      </c>
      <c r="M1118">
        <v>0.57999999999999996</v>
      </c>
      <c r="N1118" t="s">
        <v>34</v>
      </c>
      <c r="O1118" t="s">
        <v>54</v>
      </c>
      <c r="P1118" t="s">
        <v>189</v>
      </c>
      <c r="Q1118" t="s">
        <v>2112</v>
      </c>
      <c r="R1118">
        <v>79762</v>
      </c>
      <c r="S1118" s="1">
        <v>42103</v>
      </c>
      <c r="T1118" s="1">
        <v>42107</v>
      </c>
      <c r="U1118">
        <v>719.35260000000005</v>
      </c>
      <c r="V1118">
        <v>11</v>
      </c>
      <c r="W1118">
        <v>1042.54</v>
      </c>
      <c r="X1118">
        <v>86454</v>
      </c>
      <c r="Y1118">
        <f>cleaneddata[[#This Row],[Unit Price]]-cleaneddata[[#This Row],[Discount]]</f>
        <v>115.94</v>
      </c>
      <c r="Z1118" t="str">
        <f>_xlfn.IFS(cleaneddata[[#This Row],[Region]]="Central","Chris",cleaneddata[[#This Row],[Region]]="East","Erin",cleaneddata[[#This Row],[Region]]="South","Sam",cleaneddata[[#This Row],[Region]]="West","William")</f>
        <v>Chris</v>
      </c>
    </row>
    <row r="1119" spans="1:26" x14ac:dyDescent="0.25">
      <c r="A1119">
        <v>1271</v>
      </c>
      <c r="B1119" t="s">
        <v>2113</v>
      </c>
      <c r="C1119" t="s">
        <v>118</v>
      </c>
      <c r="D1119">
        <v>7.0000000000000007E-2</v>
      </c>
      <c r="E1119">
        <v>125.99</v>
      </c>
      <c r="F1119">
        <v>7.69</v>
      </c>
      <c r="G1119" t="s">
        <v>40</v>
      </c>
      <c r="H1119" t="s">
        <v>96</v>
      </c>
      <c r="I1119" t="s">
        <v>42</v>
      </c>
      <c r="J1119" t="s">
        <v>137</v>
      </c>
      <c r="K1119" t="s">
        <v>75</v>
      </c>
      <c r="L1119" t="s">
        <v>647</v>
      </c>
      <c r="M1119">
        <v>0.59</v>
      </c>
      <c r="N1119" t="s">
        <v>34</v>
      </c>
      <c r="O1119" t="s">
        <v>61</v>
      </c>
      <c r="P1119" t="s">
        <v>92</v>
      </c>
      <c r="Q1119" t="s">
        <v>2114</v>
      </c>
      <c r="R1119">
        <v>91941</v>
      </c>
      <c r="S1119" s="1">
        <v>42103</v>
      </c>
      <c r="T1119" s="1">
        <v>42104</v>
      </c>
      <c r="U1119">
        <v>588.24570000000006</v>
      </c>
      <c r="V1119">
        <v>8</v>
      </c>
      <c r="W1119">
        <v>852.53</v>
      </c>
      <c r="X1119">
        <v>88410</v>
      </c>
      <c r="Y1119">
        <f>cleaneddata[[#This Row],[Unit Price]]-cleaneddata[[#This Row],[Discount]]</f>
        <v>125.92</v>
      </c>
      <c r="Z1119" t="str">
        <f>_xlfn.IFS(cleaneddata[[#This Row],[Region]]="Central","Chris",cleaneddata[[#This Row],[Region]]="East","Erin",cleaneddata[[#This Row],[Region]]="South","Sam",cleaneddata[[#This Row],[Region]]="West","William")</f>
        <v>William</v>
      </c>
    </row>
    <row r="1120" spans="1:26" x14ac:dyDescent="0.25">
      <c r="A1120">
        <v>191</v>
      </c>
      <c r="B1120" t="s">
        <v>1123</v>
      </c>
      <c r="C1120" t="s">
        <v>72</v>
      </c>
      <c r="D1120">
        <v>0.05</v>
      </c>
      <c r="E1120">
        <v>3.8</v>
      </c>
      <c r="F1120">
        <v>1.49</v>
      </c>
      <c r="G1120" t="s">
        <v>40</v>
      </c>
      <c r="H1120" t="s">
        <v>96</v>
      </c>
      <c r="I1120" t="s">
        <v>50</v>
      </c>
      <c r="J1120" t="s">
        <v>74</v>
      </c>
      <c r="K1120" t="s">
        <v>75</v>
      </c>
      <c r="L1120" t="s">
        <v>1194</v>
      </c>
      <c r="M1120">
        <v>0.38</v>
      </c>
      <c r="N1120" t="s">
        <v>34</v>
      </c>
      <c r="O1120" t="s">
        <v>54</v>
      </c>
      <c r="P1120" t="s">
        <v>105</v>
      </c>
      <c r="Q1120" t="s">
        <v>1125</v>
      </c>
      <c r="R1120">
        <v>60505</v>
      </c>
      <c r="S1120" s="1">
        <v>42103</v>
      </c>
      <c r="T1120" s="1">
        <v>42105</v>
      </c>
      <c r="U1120">
        <v>14.467000000000001</v>
      </c>
      <c r="V1120">
        <v>14</v>
      </c>
      <c r="W1120">
        <v>53.26</v>
      </c>
      <c r="X1120">
        <v>89093</v>
      </c>
      <c r="Y1120">
        <f>cleaneddata[[#This Row],[Unit Price]]-cleaneddata[[#This Row],[Discount]]</f>
        <v>3.75</v>
      </c>
      <c r="Z1120" t="str">
        <f>_xlfn.IFS(cleaneddata[[#This Row],[Region]]="Central","Chris",cleaneddata[[#This Row],[Region]]="East","Erin",cleaneddata[[#This Row],[Region]]="South","Sam",cleaneddata[[#This Row],[Region]]="West","William")</f>
        <v>Chris</v>
      </c>
    </row>
    <row r="1121" spans="1:26" x14ac:dyDescent="0.25">
      <c r="A1121">
        <v>191</v>
      </c>
      <c r="B1121" t="s">
        <v>1123</v>
      </c>
      <c r="C1121" t="s">
        <v>72</v>
      </c>
      <c r="D1121">
        <v>0.09</v>
      </c>
      <c r="E1121">
        <v>30.73</v>
      </c>
      <c r="F1121">
        <v>4</v>
      </c>
      <c r="G1121" t="s">
        <v>40</v>
      </c>
      <c r="H1121" t="s">
        <v>96</v>
      </c>
      <c r="I1121" t="s">
        <v>42</v>
      </c>
      <c r="J1121" t="s">
        <v>43</v>
      </c>
      <c r="K1121" t="s">
        <v>75</v>
      </c>
      <c r="L1121" t="s">
        <v>676</v>
      </c>
      <c r="M1121">
        <v>0.75</v>
      </c>
      <c r="N1121" t="s">
        <v>34</v>
      </c>
      <c r="O1121" t="s">
        <v>54</v>
      </c>
      <c r="P1121" t="s">
        <v>105</v>
      </c>
      <c r="Q1121" t="s">
        <v>1125</v>
      </c>
      <c r="R1121">
        <v>60505</v>
      </c>
      <c r="S1121" s="1">
        <v>42103</v>
      </c>
      <c r="T1121" s="1">
        <v>42103</v>
      </c>
      <c r="U1121">
        <v>-99.986400000000003</v>
      </c>
      <c r="V1121">
        <v>7</v>
      </c>
      <c r="W1121">
        <v>203.49</v>
      </c>
      <c r="X1121">
        <v>89093</v>
      </c>
      <c r="Y1121">
        <f>cleaneddata[[#This Row],[Unit Price]]-cleaneddata[[#This Row],[Discount]]</f>
        <v>30.64</v>
      </c>
      <c r="Z1121" t="str">
        <f>_xlfn.IFS(cleaneddata[[#This Row],[Region]]="Central","Chris",cleaneddata[[#This Row],[Region]]="East","Erin",cleaneddata[[#This Row],[Region]]="South","Sam",cleaneddata[[#This Row],[Region]]="West","William")</f>
        <v>Chris</v>
      </c>
    </row>
    <row r="1122" spans="1:26" x14ac:dyDescent="0.25">
      <c r="A1122">
        <v>191</v>
      </c>
      <c r="B1122" t="s">
        <v>1123</v>
      </c>
      <c r="C1122" t="s">
        <v>72</v>
      </c>
      <c r="D1122">
        <v>0</v>
      </c>
      <c r="E1122">
        <v>125.99</v>
      </c>
      <c r="F1122">
        <v>8.08</v>
      </c>
      <c r="G1122" t="s">
        <v>40</v>
      </c>
      <c r="H1122" t="s">
        <v>96</v>
      </c>
      <c r="I1122" t="s">
        <v>42</v>
      </c>
      <c r="J1122" t="s">
        <v>137</v>
      </c>
      <c r="K1122" t="s">
        <v>75</v>
      </c>
      <c r="L1122" t="s">
        <v>2115</v>
      </c>
      <c r="M1122">
        <v>0.56999999999999995</v>
      </c>
      <c r="N1122" t="s">
        <v>34</v>
      </c>
      <c r="O1122" t="s">
        <v>54</v>
      </c>
      <c r="P1122" t="s">
        <v>105</v>
      </c>
      <c r="Q1122" t="s">
        <v>1125</v>
      </c>
      <c r="R1122">
        <v>60505</v>
      </c>
      <c r="S1122" s="1">
        <v>42103</v>
      </c>
      <c r="T1122" s="1">
        <v>42104</v>
      </c>
      <c r="U1122">
        <v>1348.59672</v>
      </c>
      <c r="V1122">
        <v>22</v>
      </c>
      <c r="W1122">
        <v>2356.0100000000002</v>
      </c>
      <c r="X1122">
        <v>89093</v>
      </c>
      <c r="Y1122">
        <f>cleaneddata[[#This Row],[Unit Price]]-cleaneddata[[#This Row],[Discount]]</f>
        <v>125.99</v>
      </c>
      <c r="Z1122" t="str">
        <f>_xlfn.IFS(cleaneddata[[#This Row],[Region]]="Central","Chris",cleaneddata[[#This Row],[Region]]="East","Erin",cleaneddata[[#This Row],[Region]]="South","Sam",cleaneddata[[#This Row],[Region]]="West","William")</f>
        <v>Chris</v>
      </c>
    </row>
    <row r="1123" spans="1:26" x14ac:dyDescent="0.25">
      <c r="A1123">
        <v>1634</v>
      </c>
      <c r="B1123" t="s">
        <v>2116</v>
      </c>
      <c r="C1123" t="s">
        <v>72</v>
      </c>
      <c r="D1123">
        <v>0.08</v>
      </c>
      <c r="E1123">
        <v>100.97</v>
      </c>
      <c r="F1123">
        <v>14</v>
      </c>
      <c r="G1123" t="s">
        <v>28</v>
      </c>
      <c r="H1123" t="s">
        <v>73</v>
      </c>
      <c r="I1123" t="s">
        <v>42</v>
      </c>
      <c r="J1123" t="s">
        <v>58</v>
      </c>
      <c r="K1123" t="s">
        <v>59</v>
      </c>
      <c r="L1123" t="s">
        <v>2117</v>
      </c>
      <c r="M1123">
        <v>0.37</v>
      </c>
      <c r="N1123" t="s">
        <v>34</v>
      </c>
      <c r="O1123" t="s">
        <v>35</v>
      </c>
      <c r="P1123" t="s">
        <v>36</v>
      </c>
      <c r="Q1123" t="s">
        <v>2118</v>
      </c>
      <c r="R1123">
        <v>39212</v>
      </c>
      <c r="S1123" s="1">
        <v>42103</v>
      </c>
      <c r="T1123" s="1">
        <v>42104</v>
      </c>
      <c r="U1123">
        <v>-73.494119999999995</v>
      </c>
      <c r="V1123">
        <v>15</v>
      </c>
      <c r="W1123">
        <v>1483.16</v>
      </c>
      <c r="X1123">
        <v>90532</v>
      </c>
      <c r="Y1123">
        <f>cleaneddata[[#This Row],[Unit Price]]-cleaneddata[[#This Row],[Discount]]</f>
        <v>100.89</v>
      </c>
      <c r="Z1123" t="str">
        <f>_xlfn.IFS(cleaneddata[[#This Row],[Region]]="Central","Chris",cleaneddata[[#This Row],[Region]]="East","Erin",cleaneddata[[#This Row],[Region]]="South","Sam",cleaneddata[[#This Row],[Region]]="West","William")</f>
        <v>Sam</v>
      </c>
    </row>
    <row r="1124" spans="1:26" x14ac:dyDescent="0.25">
      <c r="A1124">
        <v>2334</v>
      </c>
      <c r="B1124" t="s">
        <v>2040</v>
      </c>
      <c r="C1124" t="s">
        <v>72</v>
      </c>
      <c r="D1124">
        <v>0.05</v>
      </c>
      <c r="E1124">
        <v>14.81</v>
      </c>
      <c r="F1124">
        <v>13.32</v>
      </c>
      <c r="G1124" t="s">
        <v>40</v>
      </c>
      <c r="H1124" t="s">
        <v>29</v>
      </c>
      <c r="I1124" t="s">
        <v>50</v>
      </c>
      <c r="J1124" t="s">
        <v>97</v>
      </c>
      <c r="K1124" t="s">
        <v>75</v>
      </c>
      <c r="L1124" t="s">
        <v>596</v>
      </c>
      <c r="M1124">
        <v>0.43</v>
      </c>
      <c r="N1124" t="s">
        <v>34</v>
      </c>
      <c r="O1124" t="s">
        <v>54</v>
      </c>
      <c r="P1124" t="s">
        <v>359</v>
      </c>
      <c r="Q1124" t="s">
        <v>2041</v>
      </c>
      <c r="R1124">
        <v>53220</v>
      </c>
      <c r="S1124" s="1">
        <v>42103</v>
      </c>
      <c r="T1124" s="1">
        <v>42105</v>
      </c>
      <c r="U1124">
        <v>-190.49</v>
      </c>
      <c r="V1124">
        <v>8</v>
      </c>
      <c r="W1124">
        <v>115.99</v>
      </c>
      <c r="X1124">
        <v>89609</v>
      </c>
      <c r="Y1124">
        <f>cleaneddata[[#This Row],[Unit Price]]-cleaneddata[[#This Row],[Discount]]</f>
        <v>14.76</v>
      </c>
      <c r="Z1124" t="str">
        <f>_xlfn.IFS(cleaneddata[[#This Row],[Region]]="Central","Chris",cleaneddata[[#This Row],[Region]]="East","Erin",cleaneddata[[#This Row],[Region]]="South","Sam",cleaneddata[[#This Row],[Region]]="West","William")</f>
        <v>Chris</v>
      </c>
    </row>
    <row r="1125" spans="1:26" x14ac:dyDescent="0.25">
      <c r="A1125">
        <v>2334</v>
      </c>
      <c r="B1125" t="s">
        <v>2040</v>
      </c>
      <c r="C1125" t="s">
        <v>72</v>
      </c>
      <c r="D1125">
        <v>0.08</v>
      </c>
      <c r="E1125">
        <v>2.78</v>
      </c>
      <c r="F1125">
        <v>1.25</v>
      </c>
      <c r="G1125" t="s">
        <v>40</v>
      </c>
      <c r="H1125" t="s">
        <v>29</v>
      </c>
      <c r="I1125" t="s">
        <v>50</v>
      </c>
      <c r="J1125" t="s">
        <v>51</v>
      </c>
      <c r="K1125" t="s">
        <v>52</v>
      </c>
      <c r="L1125" t="s">
        <v>384</v>
      </c>
      <c r="M1125">
        <v>0.59</v>
      </c>
      <c r="N1125" t="s">
        <v>34</v>
      </c>
      <c r="O1125" t="s">
        <v>54</v>
      </c>
      <c r="P1125" t="s">
        <v>359</v>
      </c>
      <c r="Q1125" t="s">
        <v>2041</v>
      </c>
      <c r="R1125">
        <v>53220</v>
      </c>
      <c r="S1125" s="1">
        <v>42103</v>
      </c>
      <c r="T1125" s="1">
        <v>42104</v>
      </c>
      <c r="U1125">
        <v>-8.77</v>
      </c>
      <c r="V1125">
        <v>7</v>
      </c>
      <c r="W1125">
        <v>19.46</v>
      </c>
      <c r="X1125">
        <v>89609</v>
      </c>
      <c r="Y1125">
        <f>cleaneddata[[#This Row],[Unit Price]]-cleaneddata[[#This Row],[Discount]]</f>
        <v>2.6999999999999997</v>
      </c>
      <c r="Z1125" t="str">
        <f>_xlfn.IFS(cleaneddata[[#This Row],[Region]]="Central","Chris",cleaneddata[[#This Row],[Region]]="East","Erin",cleaneddata[[#This Row],[Region]]="South","Sam",cleaneddata[[#This Row],[Region]]="West","William")</f>
        <v>Chris</v>
      </c>
    </row>
    <row r="1126" spans="1:26" x14ac:dyDescent="0.25">
      <c r="A1126">
        <v>2847</v>
      </c>
      <c r="B1126" t="s">
        <v>2119</v>
      </c>
      <c r="C1126" t="s">
        <v>72</v>
      </c>
      <c r="D1126">
        <v>0.04</v>
      </c>
      <c r="E1126">
        <v>90.48</v>
      </c>
      <c r="F1126">
        <v>19.989999999999998</v>
      </c>
      <c r="G1126" t="s">
        <v>40</v>
      </c>
      <c r="H1126" t="s">
        <v>96</v>
      </c>
      <c r="I1126" t="s">
        <v>50</v>
      </c>
      <c r="J1126" t="s">
        <v>347</v>
      </c>
      <c r="K1126" t="s">
        <v>75</v>
      </c>
      <c r="L1126" t="s">
        <v>504</v>
      </c>
      <c r="M1126">
        <v>0.4</v>
      </c>
      <c r="N1126" t="s">
        <v>34</v>
      </c>
      <c r="O1126" t="s">
        <v>35</v>
      </c>
      <c r="P1126" t="s">
        <v>402</v>
      </c>
      <c r="Q1126" t="s">
        <v>2120</v>
      </c>
      <c r="R1126">
        <v>38017</v>
      </c>
      <c r="S1126" s="1">
        <v>42103</v>
      </c>
      <c r="T1126" s="1">
        <v>42105</v>
      </c>
      <c r="U1126">
        <v>55.555199999999999</v>
      </c>
      <c r="V1126">
        <v>3</v>
      </c>
      <c r="W1126">
        <v>268.64</v>
      </c>
      <c r="X1126">
        <v>85928</v>
      </c>
      <c r="Y1126">
        <f>cleaneddata[[#This Row],[Unit Price]]-cleaneddata[[#This Row],[Discount]]</f>
        <v>90.44</v>
      </c>
      <c r="Z1126" t="str">
        <f>_xlfn.IFS(cleaneddata[[#This Row],[Region]]="Central","Chris",cleaneddata[[#This Row],[Region]]="East","Erin",cleaneddata[[#This Row],[Region]]="South","Sam",cleaneddata[[#This Row],[Region]]="West","William")</f>
        <v>Sam</v>
      </c>
    </row>
    <row r="1127" spans="1:26" x14ac:dyDescent="0.25">
      <c r="A1127">
        <v>2847</v>
      </c>
      <c r="B1127" t="s">
        <v>2119</v>
      </c>
      <c r="C1127" t="s">
        <v>72</v>
      </c>
      <c r="D1127">
        <v>0.02</v>
      </c>
      <c r="E1127">
        <v>9.77</v>
      </c>
      <c r="F1127">
        <v>6.02</v>
      </c>
      <c r="G1127" t="s">
        <v>40</v>
      </c>
      <c r="H1127" t="s">
        <v>96</v>
      </c>
      <c r="I1127" t="s">
        <v>30</v>
      </c>
      <c r="J1127" t="s">
        <v>128</v>
      </c>
      <c r="K1127" t="s">
        <v>146</v>
      </c>
      <c r="L1127" t="s">
        <v>2121</v>
      </c>
      <c r="M1127">
        <v>0.48</v>
      </c>
      <c r="N1127" t="s">
        <v>34</v>
      </c>
      <c r="O1127" t="s">
        <v>35</v>
      </c>
      <c r="P1127" t="s">
        <v>402</v>
      </c>
      <c r="Q1127" t="s">
        <v>2120</v>
      </c>
      <c r="R1127">
        <v>38017</v>
      </c>
      <c r="S1127" s="1">
        <v>42103</v>
      </c>
      <c r="T1127" s="1">
        <v>42104</v>
      </c>
      <c r="U1127">
        <v>-535.33199999999999</v>
      </c>
      <c r="V1127">
        <v>9</v>
      </c>
      <c r="W1127">
        <v>87.68</v>
      </c>
      <c r="X1127">
        <v>85928</v>
      </c>
      <c r="Y1127">
        <f>cleaneddata[[#This Row],[Unit Price]]-cleaneddata[[#This Row],[Discount]]</f>
        <v>9.75</v>
      </c>
      <c r="Z1127" t="str">
        <f>_xlfn.IFS(cleaneddata[[#This Row],[Region]]="Central","Chris",cleaneddata[[#This Row],[Region]]="East","Erin",cleaneddata[[#This Row],[Region]]="South","Sam",cleaneddata[[#This Row],[Region]]="West","William")</f>
        <v>Sam</v>
      </c>
    </row>
    <row r="1128" spans="1:26" x14ac:dyDescent="0.25">
      <c r="A1128">
        <v>2847</v>
      </c>
      <c r="B1128" t="s">
        <v>2119</v>
      </c>
      <c r="C1128" t="s">
        <v>72</v>
      </c>
      <c r="D1128">
        <v>0.09</v>
      </c>
      <c r="E1128">
        <v>34.99</v>
      </c>
      <c r="F1128">
        <v>7.73</v>
      </c>
      <c r="G1128" t="s">
        <v>40</v>
      </c>
      <c r="H1128" t="s">
        <v>96</v>
      </c>
      <c r="I1128" t="s">
        <v>50</v>
      </c>
      <c r="J1128" t="s">
        <v>51</v>
      </c>
      <c r="K1128" t="s">
        <v>75</v>
      </c>
      <c r="L1128" t="s">
        <v>1306</v>
      </c>
      <c r="M1128">
        <v>0.59</v>
      </c>
      <c r="N1128" t="s">
        <v>34</v>
      </c>
      <c r="O1128" t="s">
        <v>35</v>
      </c>
      <c r="P1128" t="s">
        <v>402</v>
      </c>
      <c r="Q1128" t="s">
        <v>2120</v>
      </c>
      <c r="R1128">
        <v>38017</v>
      </c>
      <c r="S1128" s="1">
        <v>42103</v>
      </c>
      <c r="T1128" s="1">
        <v>42105</v>
      </c>
      <c r="U1128">
        <v>-208.72040000000001</v>
      </c>
      <c r="V1128">
        <v>1</v>
      </c>
      <c r="W1128">
        <v>37.619999999999997</v>
      </c>
      <c r="X1128">
        <v>85928</v>
      </c>
      <c r="Y1128">
        <f>cleaneddata[[#This Row],[Unit Price]]-cleaneddata[[#This Row],[Discount]]</f>
        <v>34.9</v>
      </c>
      <c r="Z1128" t="str">
        <f>_xlfn.IFS(cleaneddata[[#This Row],[Region]]="Central","Chris",cleaneddata[[#This Row],[Region]]="East","Erin",cleaneddata[[#This Row],[Region]]="South","Sam",cleaneddata[[#This Row],[Region]]="West","William")</f>
        <v>Sam</v>
      </c>
    </row>
    <row r="1129" spans="1:26" x14ac:dyDescent="0.25">
      <c r="A1129">
        <v>1602</v>
      </c>
      <c r="B1129" t="s">
        <v>2122</v>
      </c>
      <c r="C1129" t="s">
        <v>27</v>
      </c>
      <c r="D1129">
        <v>0.1</v>
      </c>
      <c r="E1129">
        <v>9.11</v>
      </c>
      <c r="F1129">
        <v>2.15</v>
      </c>
      <c r="G1129" t="s">
        <v>40</v>
      </c>
      <c r="H1129" t="s">
        <v>73</v>
      </c>
      <c r="I1129" t="s">
        <v>50</v>
      </c>
      <c r="J1129" t="s">
        <v>90</v>
      </c>
      <c r="K1129" t="s">
        <v>52</v>
      </c>
      <c r="L1129" t="s">
        <v>91</v>
      </c>
      <c r="M1129">
        <v>0.4</v>
      </c>
      <c r="N1129" t="s">
        <v>34</v>
      </c>
      <c r="O1129" t="s">
        <v>113</v>
      </c>
      <c r="P1129" t="s">
        <v>420</v>
      </c>
      <c r="Q1129" t="s">
        <v>2123</v>
      </c>
      <c r="R1129">
        <v>20601</v>
      </c>
      <c r="S1129" s="1">
        <v>42104</v>
      </c>
      <c r="T1129" s="1">
        <v>42106</v>
      </c>
      <c r="U1129">
        <v>-3.9312</v>
      </c>
      <c r="V1129">
        <v>2</v>
      </c>
      <c r="W1129">
        <v>17.420000000000002</v>
      </c>
      <c r="X1129">
        <v>89680</v>
      </c>
      <c r="Y1129">
        <f>cleaneddata[[#This Row],[Unit Price]]-cleaneddata[[#This Row],[Discount]]</f>
        <v>9.01</v>
      </c>
      <c r="Z1129" t="str">
        <f>_xlfn.IFS(cleaneddata[[#This Row],[Region]]="Central","Chris",cleaneddata[[#This Row],[Region]]="East","Erin",cleaneddata[[#This Row],[Region]]="South","Sam",cleaneddata[[#This Row],[Region]]="West","William")</f>
        <v>Erin</v>
      </c>
    </row>
    <row r="1130" spans="1:26" x14ac:dyDescent="0.25">
      <c r="A1130">
        <v>451</v>
      </c>
      <c r="B1130" t="s">
        <v>221</v>
      </c>
      <c r="C1130" t="s">
        <v>39</v>
      </c>
      <c r="D1130">
        <v>0.03</v>
      </c>
      <c r="E1130">
        <v>15.99</v>
      </c>
      <c r="F1130">
        <v>11.28</v>
      </c>
      <c r="G1130" t="s">
        <v>40</v>
      </c>
      <c r="H1130" t="s">
        <v>73</v>
      </c>
      <c r="I1130" t="s">
        <v>42</v>
      </c>
      <c r="J1130" t="s">
        <v>58</v>
      </c>
      <c r="K1130" t="s">
        <v>146</v>
      </c>
      <c r="L1130" t="s">
        <v>1208</v>
      </c>
      <c r="M1130">
        <v>0.38</v>
      </c>
      <c r="N1130" t="s">
        <v>34</v>
      </c>
      <c r="O1130" t="s">
        <v>61</v>
      </c>
      <c r="P1130" t="s">
        <v>92</v>
      </c>
      <c r="Q1130" t="s">
        <v>223</v>
      </c>
      <c r="R1130">
        <v>94024</v>
      </c>
      <c r="S1130" s="1">
        <v>42104</v>
      </c>
      <c r="T1130" s="1">
        <v>42105</v>
      </c>
      <c r="U1130">
        <v>-53.296199999999999</v>
      </c>
      <c r="V1130">
        <v>2</v>
      </c>
      <c r="W1130">
        <v>35.479999999999997</v>
      </c>
      <c r="X1130">
        <v>86010</v>
      </c>
      <c r="Y1130">
        <f>cleaneddata[[#This Row],[Unit Price]]-cleaneddata[[#This Row],[Discount]]</f>
        <v>15.96</v>
      </c>
      <c r="Z1130" t="str">
        <f>_xlfn.IFS(cleaneddata[[#This Row],[Region]]="Central","Chris",cleaneddata[[#This Row],[Region]]="East","Erin",cleaneddata[[#This Row],[Region]]="South","Sam",cleaneddata[[#This Row],[Region]]="West","William")</f>
        <v>William</v>
      </c>
    </row>
    <row r="1131" spans="1:26" x14ac:dyDescent="0.25">
      <c r="A1131">
        <v>3191</v>
      </c>
      <c r="B1131" t="s">
        <v>1708</v>
      </c>
      <c r="C1131" t="s">
        <v>39</v>
      </c>
      <c r="D1131">
        <v>0.09</v>
      </c>
      <c r="E1131">
        <v>35.94</v>
      </c>
      <c r="F1131">
        <v>6.66</v>
      </c>
      <c r="G1131" t="s">
        <v>40</v>
      </c>
      <c r="H1131" t="s">
        <v>96</v>
      </c>
      <c r="I1131" t="s">
        <v>50</v>
      </c>
      <c r="J1131" t="s">
        <v>347</v>
      </c>
      <c r="K1131" t="s">
        <v>75</v>
      </c>
      <c r="L1131" t="s">
        <v>2124</v>
      </c>
      <c r="M1131">
        <v>0.4</v>
      </c>
      <c r="N1131" t="s">
        <v>34</v>
      </c>
      <c r="O1131" t="s">
        <v>54</v>
      </c>
      <c r="P1131" t="s">
        <v>359</v>
      </c>
      <c r="Q1131" t="s">
        <v>1709</v>
      </c>
      <c r="R1131">
        <v>54481</v>
      </c>
      <c r="S1131" s="1">
        <v>42104</v>
      </c>
      <c r="T1131" s="1">
        <v>42106</v>
      </c>
      <c r="U1131">
        <v>172.56440000000001</v>
      </c>
      <c r="V1131">
        <v>9</v>
      </c>
      <c r="W1131">
        <v>312.22000000000003</v>
      </c>
      <c r="X1131">
        <v>86448</v>
      </c>
      <c r="Y1131">
        <f>cleaneddata[[#This Row],[Unit Price]]-cleaneddata[[#This Row],[Discount]]</f>
        <v>35.849999999999994</v>
      </c>
      <c r="Z1131" t="str">
        <f>_xlfn.IFS(cleaneddata[[#This Row],[Region]]="Central","Chris",cleaneddata[[#This Row],[Region]]="East","Erin",cleaneddata[[#This Row],[Region]]="South","Sam",cleaneddata[[#This Row],[Region]]="West","William")</f>
        <v>Chris</v>
      </c>
    </row>
    <row r="1132" spans="1:26" x14ac:dyDescent="0.25">
      <c r="A1132">
        <v>2684</v>
      </c>
      <c r="B1132" t="s">
        <v>1209</v>
      </c>
      <c r="C1132" t="s">
        <v>49</v>
      </c>
      <c r="D1132">
        <v>7.0000000000000007E-2</v>
      </c>
      <c r="E1132">
        <v>4.97</v>
      </c>
      <c r="F1132">
        <v>5.71</v>
      </c>
      <c r="G1132" t="s">
        <v>40</v>
      </c>
      <c r="H1132" t="s">
        <v>29</v>
      </c>
      <c r="I1132" t="s">
        <v>30</v>
      </c>
      <c r="J1132" t="s">
        <v>128</v>
      </c>
      <c r="K1132" t="s">
        <v>146</v>
      </c>
      <c r="L1132" t="s">
        <v>2125</v>
      </c>
      <c r="M1132">
        <v>0.54</v>
      </c>
      <c r="N1132" t="s">
        <v>34</v>
      </c>
      <c r="O1132" t="s">
        <v>35</v>
      </c>
      <c r="P1132" t="s">
        <v>125</v>
      </c>
      <c r="Q1132" t="s">
        <v>1210</v>
      </c>
      <c r="R1132">
        <v>33952</v>
      </c>
      <c r="S1132" s="1">
        <v>42104</v>
      </c>
      <c r="T1132" s="1">
        <v>42109</v>
      </c>
      <c r="U1132">
        <v>-180.15199999999999</v>
      </c>
      <c r="V1132">
        <v>5</v>
      </c>
      <c r="W1132">
        <v>26.66</v>
      </c>
      <c r="X1132">
        <v>89148</v>
      </c>
      <c r="Y1132">
        <f>cleaneddata[[#This Row],[Unit Price]]-cleaneddata[[#This Row],[Discount]]</f>
        <v>4.8999999999999995</v>
      </c>
      <c r="Z1132" t="str">
        <f>_xlfn.IFS(cleaneddata[[#This Row],[Region]]="Central","Chris",cleaneddata[[#This Row],[Region]]="East","Erin",cleaneddata[[#This Row],[Region]]="South","Sam",cleaneddata[[#This Row],[Region]]="West","William")</f>
        <v>Sam</v>
      </c>
    </row>
    <row r="1133" spans="1:26" x14ac:dyDescent="0.25">
      <c r="A1133">
        <v>2684</v>
      </c>
      <c r="B1133" t="s">
        <v>1209</v>
      </c>
      <c r="C1133" t="s">
        <v>49</v>
      </c>
      <c r="D1133">
        <v>0.09</v>
      </c>
      <c r="E1133">
        <v>2.62</v>
      </c>
      <c r="F1133">
        <v>0.8</v>
      </c>
      <c r="G1133" t="s">
        <v>40</v>
      </c>
      <c r="H1133" t="s">
        <v>29</v>
      </c>
      <c r="I1133" t="s">
        <v>50</v>
      </c>
      <c r="J1133" t="s">
        <v>178</v>
      </c>
      <c r="K1133" t="s">
        <v>52</v>
      </c>
      <c r="L1133" t="s">
        <v>2126</v>
      </c>
      <c r="M1133">
        <v>0.39</v>
      </c>
      <c r="N1133" t="s">
        <v>34</v>
      </c>
      <c r="O1133" t="s">
        <v>35</v>
      </c>
      <c r="P1133" t="s">
        <v>125</v>
      </c>
      <c r="Q1133" t="s">
        <v>1210</v>
      </c>
      <c r="R1133">
        <v>33952</v>
      </c>
      <c r="S1133" s="1">
        <v>42104</v>
      </c>
      <c r="T1133" s="1">
        <v>42106</v>
      </c>
      <c r="U1133">
        <v>8.3879999999999999</v>
      </c>
      <c r="V1133">
        <v>12</v>
      </c>
      <c r="W1133">
        <v>29.55</v>
      </c>
      <c r="X1133">
        <v>89148</v>
      </c>
      <c r="Y1133">
        <f>cleaneddata[[#This Row],[Unit Price]]-cleaneddata[[#This Row],[Discount]]</f>
        <v>2.5300000000000002</v>
      </c>
      <c r="Z1133" t="str">
        <f>_xlfn.IFS(cleaneddata[[#This Row],[Region]]="Central","Chris",cleaneddata[[#This Row],[Region]]="East","Erin",cleaneddata[[#This Row],[Region]]="South","Sam",cleaneddata[[#This Row],[Region]]="West","William")</f>
        <v>Sam</v>
      </c>
    </row>
    <row r="1134" spans="1:26" x14ac:dyDescent="0.25">
      <c r="A1134">
        <v>2684</v>
      </c>
      <c r="B1134" t="s">
        <v>1209</v>
      </c>
      <c r="C1134" t="s">
        <v>49</v>
      </c>
      <c r="D1134">
        <v>0.03</v>
      </c>
      <c r="E1134">
        <v>65.989999999999995</v>
      </c>
      <c r="F1134">
        <v>8.8000000000000007</v>
      </c>
      <c r="G1134" t="s">
        <v>40</v>
      </c>
      <c r="H1134" t="s">
        <v>29</v>
      </c>
      <c r="I1134" t="s">
        <v>42</v>
      </c>
      <c r="J1134" t="s">
        <v>137</v>
      </c>
      <c r="K1134" t="s">
        <v>75</v>
      </c>
      <c r="L1134" t="s">
        <v>454</v>
      </c>
      <c r="M1134">
        <v>0.57999999999999996</v>
      </c>
      <c r="N1134" t="s">
        <v>34</v>
      </c>
      <c r="O1134" t="s">
        <v>35</v>
      </c>
      <c r="P1134" t="s">
        <v>125</v>
      </c>
      <c r="Q1134" t="s">
        <v>1210</v>
      </c>
      <c r="R1134">
        <v>33952</v>
      </c>
      <c r="S1134" s="1">
        <v>42104</v>
      </c>
      <c r="T1134" s="1">
        <v>42104</v>
      </c>
      <c r="U1134">
        <v>9.9398999999999997</v>
      </c>
      <c r="V1134">
        <v>21</v>
      </c>
      <c r="W1134">
        <v>1237.4000000000001</v>
      </c>
      <c r="X1134">
        <v>89148</v>
      </c>
      <c r="Y1134">
        <f>cleaneddata[[#This Row],[Unit Price]]-cleaneddata[[#This Row],[Discount]]</f>
        <v>65.959999999999994</v>
      </c>
      <c r="Z1134" t="str">
        <f>_xlfn.IFS(cleaneddata[[#This Row],[Region]]="Central","Chris",cleaneddata[[#This Row],[Region]]="East","Erin",cleaneddata[[#This Row],[Region]]="South","Sam",cleaneddata[[#This Row],[Region]]="West","William")</f>
        <v>Sam</v>
      </c>
    </row>
    <row r="1135" spans="1:26" x14ac:dyDescent="0.25">
      <c r="A1135">
        <v>1103</v>
      </c>
      <c r="B1135" t="s">
        <v>2127</v>
      </c>
      <c r="C1135" t="s">
        <v>72</v>
      </c>
      <c r="D1135">
        <v>0.05</v>
      </c>
      <c r="E1135">
        <v>328.14</v>
      </c>
      <c r="F1135">
        <v>91.05</v>
      </c>
      <c r="G1135" t="s">
        <v>28</v>
      </c>
      <c r="H1135" t="s">
        <v>73</v>
      </c>
      <c r="I1135" t="s">
        <v>50</v>
      </c>
      <c r="J1135" t="s">
        <v>97</v>
      </c>
      <c r="K1135" t="s">
        <v>59</v>
      </c>
      <c r="L1135" t="s">
        <v>585</v>
      </c>
      <c r="M1135">
        <v>0.56999999999999995</v>
      </c>
      <c r="N1135" t="s">
        <v>34</v>
      </c>
      <c r="O1135" t="s">
        <v>54</v>
      </c>
      <c r="P1135" t="s">
        <v>135</v>
      </c>
      <c r="Q1135" t="s">
        <v>2128</v>
      </c>
      <c r="R1135">
        <v>68046</v>
      </c>
      <c r="S1135" s="1">
        <v>42104</v>
      </c>
      <c r="T1135" s="1">
        <v>42105</v>
      </c>
      <c r="U1135">
        <v>772.04</v>
      </c>
      <c r="V1135">
        <v>7</v>
      </c>
      <c r="W1135">
        <v>2291.39</v>
      </c>
      <c r="X1135">
        <v>90977</v>
      </c>
      <c r="Y1135">
        <f>cleaneddata[[#This Row],[Unit Price]]-cleaneddata[[#This Row],[Discount]]</f>
        <v>328.09</v>
      </c>
      <c r="Z1135" t="str">
        <f>_xlfn.IFS(cleaneddata[[#This Row],[Region]]="Central","Chris",cleaneddata[[#This Row],[Region]]="East","Erin",cleaneddata[[#This Row],[Region]]="South","Sam",cleaneddata[[#This Row],[Region]]="West","William")</f>
        <v>Chris</v>
      </c>
    </row>
    <row r="1136" spans="1:26" x14ac:dyDescent="0.25">
      <c r="A1136">
        <v>1104</v>
      </c>
      <c r="B1136" t="s">
        <v>2129</v>
      </c>
      <c r="C1136" t="s">
        <v>72</v>
      </c>
      <c r="D1136">
        <v>0.05</v>
      </c>
      <c r="E1136">
        <v>328.14</v>
      </c>
      <c r="F1136">
        <v>91.05</v>
      </c>
      <c r="G1136" t="s">
        <v>28</v>
      </c>
      <c r="H1136" t="s">
        <v>73</v>
      </c>
      <c r="I1136" t="s">
        <v>50</v>
      </c>
      <c r="J1136" t="s">
        <v>97</v>
      </c>
      <c r="K1136" t="s">
        <v>59</v>
      </c>
      <c r="L1136" t="s">
        <v>585</v>
      </c>
      <c r="M1136">
        <v>0.56999999999999995</v>
      </c>
      <c r="N1136" t="s">
        <v>34</v>
      </c>
      <c r="O1136" t="s">
        <v>113</v>
      </c>
      <c r="P1136" t="s">
        <v>114</v>
      </c>
      <c r="Q1136" t="s">
        <v>115</v>
      </c>
      <c r="R1136">
        <v>10282</v>
      </c>
      <c r="S1136" s="1">
        <v>42104</v>
      </c>
      <c r="T1136" s="1">
        <v>42105</v>
      </c>
      <c r="U1136">
        <v>772.04</v>
      </c>
      <c r="V1136">
        <v>29</v>
      </c>
      <c r="W1136">
        <v>9492.92</v>
      </c>
      <c r="X1136">
        <v>27456</v>
      </c>
      <c r="Y1136">
        <f>cleaneddata[[#This Row],[Unit Price]]-cleaneddata[[#This Row],[Discount]]</f>
        <v>328.09</v>
      </c>
      <c r="Z1136" t="str">
        <f>_xlfn.IFS(cleaneddata[[#This Row],[Region]]="Central","Chris",cleaneddata[[#This Row],[Region]]="East","Erin",cleaneddata[[#This Row],[Region]]="South","Sam",cleaneddata[[#This Row],[Region]]="West","William")</f>
        <v>Erin</v>
      </c>
    </row>
    <row r="1137" spans="1:26" x14ac:dyDescent="0.25">
      <c r="A1137">
        <v>1185</v>
      </c>
      <c r="B1137" t="s">
        <v>1784</v>
      </c>
      <c r="C1137" t="s">
        <v>72</v>
      </c>
      <c r="D1137">
        <v>0.08</v>
      </c>
      <c r="E1137">
        <v>11.7</v>
      </c>
      <c r="F1137">
        <v>6.96</v>
      </c>
      <c r="G1137" t="s">
        <v>40</v>
      </c>
      <c r="H1137" t="s">
        <v>41</v>
      </c>
      <c r="I1137" t="s">
        <v>50</v>
      </c>
      <c r="J1137" t="s">
        <v>97</v>
      </c>
      <c r="K1137" t="s">
        <v>146</v>
      </c>
      <c r="L1137" t="s">
        <v>762</v>
      </c>
      <c r="M1137">
        <v>0.5</v>
      </c>
      <c r="N1137" t="s">
        <v>34</v>
      </c>
      <c r="O1137" t="s">
        <v>35</v>
      </c>
      <c r="P1137" t="s">
        <v>166</v>
      </c>
      <c r="Q1137" t="s">
        <v>360</v>
      </c>
      <c r="R1137">
        <v>35756</v>
      </c>
      <c r="S1137" s="1">
        <v>42104</v>
      </c>
      <c r="T1137" s="1">
        <v>42107</v>
      </c>
      <c r="U1137">
        <v>28.565999999999999</v>
      </c>
      <c r="V1137">
        <v>8</v>
      </c>
      <c r="W1137">
        <v>87.8</v>
      </c>
      <c r="X1137">
        <v>85940</v>
      </c>
      <c r="Y1137">
        <f>cleaneddata[[#This Row],[Unit Price]]-cleaneddata[[#This Row],[Discount]]</f>
        <v>11.62</v>
      </c>
      <c r="Z1137" t="str">
        <f>_xlfn.IFS(cleaneddata[[#This Row],[Region]]="Central","Chris",cleaneddata[[#This Row],[Region]]="East","Erin",cleaneddata[[#This Row],[Region]]="South","Sam",cleaneddata[[#This Row],[Region]]="West","William")</f>
        <v>Sam</v>
      </c>
    </row>
    <row r="1138" spans="1:26" x14ac:dyDescent="0.25">
      <c r="A1138">
        <v>2430</v>
      </c>
      <c r="B1138" t="s">
        <v>1839</v>
      </c>
      <c r="C1138" t="s">
        <v>72</v>
      </c>
      <c r="D1138">
        <v>0.04</v>
      </c>
      <c r="E1138">
        <v>7.08</v>
      </c>
      <c r="F1138">
        <v>2.35</v>
      </c>
      <c r="G1138" t="s">
        <v>40</v>
      </c>
      <c r="H1138" t="s">
        <v>73</v>
      </c>
      <c r="I1138" t="s">
        <v>50</v>
      </c>
      <c r="J1138" t="s">
        <v>51</v>
      </c>
      <c r="K1138" t="s">
        <v>52</v>
      </c>
      <c r="L1138" t="s">
        <v>1915</v>
      </c>
      <c r="M1138">
        <v>0.47</v>
      </c>
      <c r="N1138" t="s">
        <v>34</v>
      </c>
      <c r="O1138" t="s">
        <v>54</v>
      </c>
      <c r="P1138" t="s">
        <v>189</v>
      </c>
      <c r="Q1138" t="s">
        <v>1840</v>
      </c>
      <c r="R1138">
        <v>76541</v>
      </c>
      <c r="S1138" s="1">
        <v>42104</v>
      </c>
      <c r="T1138" s="1">
        <v>42105</v>
      </c>
      <c r="U1138">
        <v>24.59</v>
      </c>
      <c r="V1138">
        <v>7</v>
      </c>
      <c r="W1138">
        <v>49.1</v>
      </c>
      <c r="X1138">
        <v>91109</v>
      </c>
      <c r="Y1138">
        <f>cleaneddata[[#This Row],[Unit Price]]-cleaneddata[[#This Row],[Discount]]</f>
        <v>7.04</v>
      </c>
      <c r="Z1138" t="str">
        <f>_xlfn.IFS(cleaneddata[[#This Row],[Region]]="Central","Chris",cleaneddata[[#This Row],[Region]]="East","Erin",cleaneddata[[#This Row],[Region]]="South","Sam",cleaneddata[[#This Row],[Region]]="West","William")</f>
        <v>Chris</v>
      </c>
    </row>
    <row r="1139" spans="1:26" x14ac:dyDescent="0.25">
      <c r="A1139">
        <v>2999</v>
      </c>
      <c r="B1139" t="s">
        <v>2130</v>
      </c>
      <c r="C1139" t="s">
        <v>72</v>
      </c>
      <c r="D1139">
        <v>0.03</v>
      </c>
      <c r="E1139">
        <v>10.98</v>
      </c>
      <c r="F1139">
        <v>3.37</v>
      </c>
      <c r="G1139" t="s">
        <v>40</v>
      </c>
      <c r="H1139" t="s">
        <v>41</v>
      </c>
      <c r="I1139" t="s">
        <v>50</v>
      </c>
      <c r="J1139" t="s">
        <v>570</v>
      </c>
      <c r="K1139" t="s">
        <v>44</v>
      </c>
      <c r="L1139" t="s">
        <v>2131</v>
      </c>
      <c r="M1139">
        <v>0.56999999999999995</v>
      </c>
      <c r="N1139" t="s">
        <v>34</v>
      </c>
      <c r="O1139" t="s">
        <v>54</v>
      </c>
      <c r="P1139" t="s">
        <v>291</v>
      </c>
      <c r="Q1139" t="s">
        <v>2132</v>
      </c>
      <c r="R1139">
        <v>48237</v>
      </c>
      <c r="S1139" s="1">
        <v>42104</v>
      </c>
      <c r="T1139" s="1">
        <v>42105</v>
      </c>
      <c r="U1139">
        <v>11.82</v>
      </c>
      <c r="V1139">
        <v>5</v>
      </c>
      <c r="W1139">
        <v>56.19</v>
      </c>
      <c r="X1139">
        <v>87041</v>
      </c>
      <c r="Y1139">
        <f>cleaneddata[[#This Row],[Unit Price]]-cleaneddata[[#This Row],[Discount]]</f>
        <v>10.950000000000001</v>
      </c>
      <c r="Z1139" t="str">
        <f>_xlfn.IFS(cleaneddata[[#This Row],[Region]]="Central","Chris",cleaneddata[[#This Row],[Region]]="East","Erin",cleaneddata[[#This Row],[Region]]="South","Sam",cleaneddata[[#This Row],[Region]]="West","William")</f>
        <v>Chris</v>
      </c>
    </row>
    <row r="1140" spans="1:26" x14ac:dyDescent="0.25">
      <c r="A1140">
        <v>2363</v>
      </c>
      <c r="B1140" t="s">
        <v>2133</v>
      </c>
      <c r="C1140" t="s">
        <v>39</v>
      </c>
      <c r="D1140">
        <v>0</v>
      </c>
      <c r="E1140">
        <v>5.77</v>
      </c>
      <c r="F1140">
        <v>5.92</v>
      </c>
      <c r="G1140" t="s">
        <v>40</v>
      </c>
      <c r="H1140" t="s">
        <v>73</v>
      </c>
      <c r="I1140" t="s">
        <v>30</v>
      </c>
      <c r="J1140" t="s">
        <v>128</v>
      </c>
      <c r="K1140" t="s">
        <v>146</v>
      </c>
      <c r="L1140" t="s">
        <v>2134</v>
      </c>
      <c r="M1140">
        <v>0.55000000000000004</v>
      </c>
      <c r="N1140" t="s">
        <v>34</v>
      </c>
      <c r="O1140" t="s">
        <v>113</v>
      </c>
      <c r="P1140" t="s">
        <v>319</v>
      </c>
      <c r="Q1140" t="s">
        <v>2135</v>
      </c>
      <c r="R1140">
        <v>44256</v>
      </c>
      <c r="S1140" s="1">
        <v>42105</v>
      </c>
      <c r="T1140" s="1">
        <v>42107</v>
      </c>
      <c r="U1140">
        <v>-61.5276</v>
      </c>
      <c r="V1140">
        <v>11</v>
      </c>
      <c r="W1140">
        <v>69.89</v>
      </c>
      <c r="X1140">
        <v>90040</v>
      </c>
      <c r="Y1140">
        <f>cleaneddata[[#This Row],[Unit Price]]-cleaneddata[[#This Row],[Discount]]</f>
        <v>5.77</v>
      </c>
      <c r="Z1140" t="str">
        <f>_xlfn.IFS(cleaneddata[[#This Row],[Region]]="Central","Chris",cleaneddata[[#This Row],[Region]]="East","Erin",cleaneddata[[#This Row],[Region]]="South","Sam",cleaneddata[[#This Row],[Region]]="West","William")</f>
        <v>Erin</v>
      </c>
    </row>
    <row r="1141" spans="1:26" x14ac:dyDescent="0.25">
      <c r="A1141">
        <v>2862</v>
      </c>
      <c r="B1141" t="s">
        <v>2136</v>
      </c>
      <c r="C1141" t="s">
        <v>39</v>
      </c>
      <c r="D1141">
        <v>0</v>
      </c>
      <c r="E1141">
        <v>12.22</v>
      </c>
      <c r="F1141">
        <v>2.85</v>
      </c>
      <c r="G1141" t="s">
        <v>40</v>
      </c>
      <c r="H1141" t="s">
        <v>96</v>
      </c>
      <c r="I1141" t="s">
        <v>30</v>
      </c>
      <c r="J1141" t="s">
        <v>128</v>
      </c>
      <c r="K1141" t="s">
        <v>44</v>
      </c>
      <c r="L1141" t="s">
        <v>2088</v>
      </c>
      <c r="M1141">
        <v>0.55000000000000004</v>
      </c>
      <c r="N1141" t="s">
        <v>34</v>
      </c>
      <c r="O1141" t="s">
        <v>54</v>
      </c>
      <c r="P1141" t="s">
        <v>135</v>
      </c>
      <c r="Q1141" t="s">
        <v>2043</v>
      </c>
      <c r="R1141">
        <v>68128</v>
      </c>
      <c r="S1141" s="1">
        <v>42105</v>
      </c>
      <c r="T1141" s="1">
        <v>42106</v>
      </c>
      <c r="U1141">
        <v>76.389899999999997</v>
      </c>
      <c r="V1141">
        <v>9</v>
      </c>
      <c r="W1141">
        <v>110.71</v>
      </c>
      <c r="X1141">
        <v>88278</v>
      </c>
      <c r="Y1141">
        <f>cleaneddata[[#This Row],[Unit Price]]-cleaneddata[[#This Row],[Discount]]</f>
        <v>12.22</v>
      </c>
      <c r="Z1141" t="str">
        <f>_xlfn.IFS(cleaneddata[[#This Row],[Region]]="Central","Chris",cleaneddata[[#This Row],[Region]]="East","Erin",cleaneddata[[#This Row],[Region]]="South","Sam",cleaneddata[[#This Row],[Region]]="West","William")</f>
        <v>Chris</v>
      </c>
    </row>
    <row r="1142" spans="1:26" x14ac:dyDescent="0.25">
      <c r="A1142">
        <v>369</v>
      </c>
      <c r="B1142" t="s">
        <v>2137</v>
      </c>
      <c r="C1142" t="s">
        <v>49</v>
      </c>
      <c r="D1142">
        <v>0.09</v>
      </c>
      <c r="E1142">
        <v>19.23</v>
      </c>
      <c r="F1142">
        <v>6.15</v>
      </c>
      <c r="G1142" t="s">
        <v>89</v>
      </c>
      <c r="H1142" t="s">
        <v>96</v>
      </c>
      <c r="I1142" t="s">
        <v>30</v>
      </c>
      <c r="J1142" t="s">
        <v>128</v>
      </c>
      <c r="K1142" t="s">
        <v>44</v>
      </c>
      <c r="L1142" t="s">
        <v>1279</v>
      </c>
      <c r="M1142">
        <v>0.44</v>
      </c>
      <c r="N1142" t="s">
        <v>34</v>
      </c>
      <c r="O1142" t="s">
        <v>61</v>
      </c>
      <c r="P1142" t="s">
        <v>92</v>
      </c>
      <c r="Q1142" t="s">
        <v>2138</v>
      </c>
      <c r="R1142">
        <v>94601</v>
      </c>
      <c r="S1142" s="1">
        <v>42105</v>
      </c>
      <c r="T1142" s="1">
        <v>42107</v>
      </c>
      <c r="U1142">
        <v>211.232</v>
      </c>
      <c r="V1142">
        <v>21</v>
      </c>
      <c r="W1142">
        <v>394.1</v>
      </c>
      <c r="X1142">
        <v>90292</v>
      </c>
      <c r="Y1142">
        <f>cleaneddata[[#This Row],[Unit Price]]-cleaneddata[[#This Row],[Discount]]</f>
        <v>19.14</v>
      </c>
      <c r="Z1142" t="str">
        <f>_xlfn.IFS(cleaneddata[[#This Row],[Region]]="Central","Chris",cleaneddata[[#This Row],[Region]]="East","Erin",cleaneddata[[#This Row],[Region]]="South","Sam",cleaneddata[[#This Row],[Region]]="West","William")</f>
        <v>William</v>
      </c>
    </row>
    <row r="1143" spans="1:26" x14ac:dyDescent="0.25">
      <c r="A1143">
        <v>1712</v>
      </c>
      <c r="B1143" t="s">
        <v>2139</v>
      </c>
      <c r="C1143" t="s">
        <v>49</v>
      </c>
      <c r="D1143">
        <v>0.03</v>
      </c>
      <c r="E1143">
        <v>11.66</v>
      </c>
      <c r="F1143">
        <v>7.95</v>
      </c>
      <c r="G1143" t="s">
        <v>40</v>
      </c>
      <c r="H1143" t="s">
        <v>96</v>
      </c>
      <c r="I1143" t="s">
        <v>50</v>
      </c>
      <c r="J1143" t="s">
        <v>51</v>
      </c>
      <c r="K1143" t="s">
        <v>44</v>
      </c>
      <c r="L1143" t="s">
        <v>2140</v>
      </c>
      <c r="M1143">
        <v>0.57999999999999996</v>
      </c>
      <c r="N1143" t="s">
        <v>34</v>
      </c>
      <c r="O1143" t="s">
        <v>35</v>
      </c>
      <c r="P1143" t="s">
        <v>77</v>
      </c>
      <c r="Q1143" t="s">
        <v>2141</v>
      </c>
      <c r="R1143">
        <v>30907</v>
      </c>
      <c r="S1143" s="1">
        <v>42105</v>
      </c>
      <c r="T1143" s="1">
        <v>42114</v>
      </c>
      <c r="U1143">
        <v>-31.094000000000001</v>
      </c>
      <c r="V1143">
        <v>22</v>
      </c>
      <c r="W1143">
        <v>267.32</v>
      </c>
      <c r="X1143">
        <v>87749</v>
      </c>
      <c r="Y1143">
        <f>cleaneddata[[#This Row],[Unit Price]]-cleaneddata[[#This Row],[Discount]]</f>
        <v>11.63</v>
      </c>
      <c r="Z1143" t="str">
        <f>_xlfn.IFS(cleaneddata[[#This Row],[Region]]="Central","Chris",cleaneddata[[#This Row],[Region]]="East","Erin",cleaneddata[[#This Row],[Region]]="South","Sam",cleaneddata[[#This Row],[Region]]="West","William")</f>
        <v>Sam</v>
      </c>
    </row>
    <row r="1144" spans="1:26" x14ac:dyDescent="0.25">
      <c r="A1144">
        <v>721</v>
      </c>
      <c r="B1144" t="s">
        <v>2142</v>
      </c>
      <c r="C1144" t="s">
        <v>118</v>
      </c>
      <c r="D1144">
        <v>0.01</v>
      </c>
      <c r="E1144">
        <v>7.28</v>
      </c>
      <c r="F1144">
        <v>11.15</v>
      </c>
      <c r="G1144" t="s">
        <v>40</v>
      </c>
      <c r="H1144" t="s">
        <v>96</v>
      </c>
      <c r="I1144" t="s">
        <v>50</v>
      </c>
      <c r="J1144" t="s">
        <v>90</v>
      </c>
      <c r="K1144" t="s">
        <v>75</v>
      </c>
      <c r="L1144" t="s">
        <v>977</v>
      </c>
      <c r="M1144">
        <v>0.37</v>
      </c>
      <c r="N1144" t="s">
        <v>34</v>
      </c>
      <c r="O1144" t="s">
        <v>54</v>
      </c>
      <c r="P1144" t="s">
        <v>55</v>
      </c>
      <c r="Q1144" t="s">
        <v>2143</v>
      </c>
      <c r="R1144">
        <v>46041</v>
      </c>
      <c r="S1144" s="1">
        <v>42105</v>
      </c>
      <c r="T1144" s="1">
        <v>42107</v>
      </c>
      <c r="U1144">
        <v>-24.245999999999999</v>
      </c>
      <c r="V1144">
        <v>1</v>
      </c>
      <c r="W1144">
        <v>11.21</v>
      </c>
      <c r="X1144">
        <v>91054</v>
      </c>
      <c r="Y1144">
        <f>cleaneddata[[#This Row],[Unit Price]]-cleaneddata[[#This Row],[Discount]]</f>
        <v>7.2700000000000005</v>
      </c>
      <c r="Z1144" t="str">
        <f>_xlfn.IFS(cleaneddata[[#This Row],[Region]]="Central","Chris",cleaneddata[[#This Row],[Region]]="East","Erin",cleaneddata[[#This Row],[Region]]="South","Sam",cleaneddata[[#This Row],[Region]]="West","William")</f>
        <v>Chris</v>
      </c>
    </row>
    <row r="1145" spans="1:26" x14ac:dyDescent="0.25">
      <c r="A1145">
        <v>445</v>
      </c>
      <c r="B1145" t="s">
        <v>2144</v>
      </c>
      <c r="C1145" t="s">
        <v>72</v>
      </c>
      <c r="D1145">
        <v>0.03</v>
      </c>
      <c r="E1145">
        <v>48.04</v>
      </c>
      <c r="F1145">
        <v>19.989999999999998</v>
      </c>
      <c r="G1145" t="s">
        <v>40</v>
      </c>
      <c r="H1145" t="s">
        <v>29</v>
      </c>
      <c r="I1145" t="s">
        <v>50</v>
      </c>
      <c r="J1145" t="s">
        <v>90</v>
      </c>
      <c r="K1145" t="s">
        <v>75</v>
      </c>
      <c r="L1145" t="s">
        <v>2145</v>
      </c>
      <c r="M1145">
        <v>0.37</v>
      </c>
      <c r="N1145" t="s">
        <v>34</v>
      </c>
      <c r="O1145" t="s">
        <v>54</v>
      </c>
      <c r="P1145" t="s">
        <v>135</v>
      </c>
      <c r="Q1145" t="s">
        <v>1379</v>
      </c>
      <c r="R1145">
        <v>68701</v>
      </c>
      <c r="S1145" s="1">
        <v>42105</v>
      </c>
      <c r="T1145" s="1">
        <v>42107</v>
      </c>
      <c r="U1145">
        <v>-4.46</v>
      </c>
      <c r="V1145">
        <v>2</v>
      </c>
      <c r="W1145">
        <v>101.71</v>
      </c>
      <c r="X1145">
        <v>88083</v>
      </c>
      <c r="Y1145">
        <f>cleaneddata[[#This Row],[Unit Price]]-cleaneddata[[#This Row],[Discount]]</f>
        <v>48.01</v>
      </c>
      <c r="Z1145" t="str">
        <f>_xlfn.IFS(cleaneddata[[#This Row],[Region]]="Central","Chris",cleaneddata[[#This Row],[Region]]="East","Erin",cleaneddata[[#This Row],[Region]]="South","Sam",cleaneddata[[#This Row],[Region]]="West","William")</f>
        <v>Chris</v>
      </c>
    </row>
    <row r="1146" spans="1:26" x14ac:dyDescent="0.25">
      <c r="A1146">
        <v>918</v>
      </c>
      <c r="B1146" t="s">
        <v>2146</v>
      </c>
      <c r="C1146" t="s">
        <v>39</v>
      </c>
      <c r="D1146">
        <v>0.05</v>
      </c>
      <c r="E1146">
        <v>35.51</v>
      </c>
      <c r="F1146">
        <v>6.31</v>
      </c>
      <c r="G1146" t="s">
        <v>40</v>
      </c>
      <c r="H1146" t="s">
        <v>41</v>
      </c>
      <c r="I1146" t="s">
        <v>50</v>
      </c>
      <c r="J1146" t="s">
        <v>80</v>
      </c>
      <c r="K1146" t="s">
        <v>75</v>
      </c>
      <c r="L1146" t="s">
        <v>2147</v>
      </c>
      <c r="M1146">
        <v>0.57999999999999996</v>
      </c>
      <c r="N1146" t="s">
        <v>34</v>
      </c>
      <c r="O1146" t="s">
        <v>61</v>
      </c>
      <c r="P1146" t="s">
        <v>92</v>
      </c>
      <c r="Q1146" t="s">
        <v>2148</v>
      </c>
      <c r="R1146">
        <v>91730</v>
      </c>
      <c r="S1146" s="1">
        <v>42106</v>
      </c>
      <c r="T1146" s="1">
        <v>42108</v>
      </c>
      <c r="U1146">
        <v>6.11</v>
      </c>
      <c r="V1146">
        <v>2</v>
      </c>
      <c r="W1146">
        <v>73.099999999999994</v>
      </c>
      <c r="X1146">
        <v>90492</v>
      </c>
      <c r="Y1146">
        <f>cleaneddata[[#This Row],[Unit Price]]-cleaneddata[[#This Row],[Discount]]</f>
        <v>35.46</v>
      </c>
      <c r="Z1146" t="str">
        <f>_xlfn.IFS(cleaneddata[[#This Row],[Region]]="Central","Chris",cleaneddata[[#This Row],[Region]]="East","Erin",cleaneddata[[#This Row],[Region]]="South","Sam",cleaneddata[[#This Row],[Region]]="West","William")</f>
        <v>William</v>
      </c>
    </row>
    <row r="1147" spans="1:26" x14ac:dyDescent="0.25">
      <c r="A1147">
        <v>919</v>
      </c>
      <c r="B1147" t="s">
        <v>2149</v>
      </c>
      <c r="C1147" t="s">
        <v>39</v>
      </c>
      <c r="D1147">
        <v>0.1</v>
      </c>
      <c r="E1147">
        <v>8.34</v>
      </c>
      <c r="F1147">
        <v>2.64</v>
      </c>
      <c r="G1147" t="s">
        <v>40</v>
      </c>
      <c r="H1147" t="s">
        <v>41</v>
      </c>
      <c r="I1147" t="s">
        <v>50</v>
      </c>
      <c r="J1147" t="s">
        <v>570</v>
      </c>
      <c r="K1147" t="s">
        <v>44</v>
      </c>
      <c r="L1147" t="s">
        <v>885</v>
      </c>
      <c r="M1147">
        <v>0.59</v>
      </c>
      <c r="N1147" t="s">
        <v>34</v>
      </c>
      <c r="O1147" t="s">
        <v>61</v>
      </c>
      <c r="P1147" t="s">
        <v>92</v>
      </c>
      <c r="Q1147" t="s">
        <v>2150</v>
      </c>
      <c r="R1147">
        <v>96003</v>
      </c>
      <c r="S1147" s="1">
        <v>42106</v>
      </c>
      <c r="T1147" s="1">
        <v>42106</v>
      </c>
      <c r="U1147">
        <v>-6.34</v>
      </c>
      <c r="V1147">
        <v>6</v>
      </c>
      <c r="W1147">
        <v>47.95</v>
      </c>
      <c r="X1147">
        <v>90492</v>
      </c>
      <c r="Y1147">
        <f>cleaneddata[[#This Row],[Unit Price]]-cleaneddata[[#This Row],[Discount]]</f>
        <v>8.24</v>
      </c>
      <c r="Z1147" t="str">
        <f>_xlfn.IFS(cleaneddata[[#This Row],[Region]]="Central","Chris",cleaneddata[[#This Row],[Region]]="East","Erin",cleaneddata[[#This Row],[Region]]="South","Sam",cleaneddata[[#This Row],[Region]]="West","William")</f>
        <v>William</v>
      </c>
    </row>
    <row r="1148" spans="1:26" x14ac:dyDescent="0.25">
      <c r="A1148">
        <v>920</v>
      </c>
      <c r="B1148" t="s">
        <v>1883</v>
      </c>
      <c r="C1148" t="s">
        <v>39</v>
      </c>
      <c r="D1148">
        <v>0.03</v>
      </c>
      <c r="E1148">
        <v>8.0399999999999991</v>
      </c>
      <c r="F1148">
        <v>8.94</v>
      </c>
      <c r="G1148" t="s">
        <v>40</v>
      </c>
      <c r="H1148" t="s">
        <v>41</v>
      </c>
      <c r="I1148" t="s">
        <v>50</v>
      </c>
      <c r="J1148" t="s">
        <v>74</v>
      </c>
      <c r="K1148" t="s">
        <v>75</v>
      </c>
      <c r="L1148" t="s">
        <v>2151</v>
      </c>
      <c r="M1148">
        <v>0.4</v>
      </c>
      <c r="N1148" t="s">
        <v>34</v>
      </c>
      <c r="O1148" t="s">
        <v>61</v>
      </c>
      <c r="P1148" t="s">
        <v>92</v>
      </c>
      <c r="Q1148" t="s">
        <v>1231</v>
      </c>
      <c r="R1148">
        <v>92374</v>
      </c>
      <c r="S1148" s="1">
        <v>42106</v>
      </c>
      <c r="T1148" s="1">
        <v>42108</v>
      </c>
      <c r="U1148">
        <v>-160.27549999999999</v>
      </c>
      <c r="V1148">
        <v>9</v>
      </c>
      <c r="W1148">
        <v>76.77</v>
      </c>
      <c r="X1148">
        <v>90492</v>
      </c>
      <c r="Y1148">
        <f>cleaneddata[[#This Row],[Unit Price]]-cleaneddata[[#This Row],[Discount]]</f>
        <v>8.01</v>
      </c>
      <c r="Z1148" t="str">
        <f>_xlfn.IFS(cleaneddata[[#This Row],[Region]]="Central","Chris",cleaneddata[[#This Row],[Region]]="East","Erin",cleaneddata[[#This Row],[Region]]="South","Sam",cleaneddata[[#This Row],[Region]]="West","William")</f>
        <v>William</v>
      </c>
    </row>
    <row r="1149" spans="1:26" x14ac:dyDescent="0.25">
      <c r="A1149">
        <v>754</v>
      </c>
      <c r="B1149" t="s">
        <v>2152</v>
      </c>
      <c r="C1149" t="s">
        <v>49</v>
      </c>
      <c r="D1149">
        <v>0.06</v>
      </c>
      <c r="E1149">
        <v>119.99</v>
      </c>
      <c r="F1149">
        <v>14</v>
      </c>
      <c r="G1149" t="s">
        <v>28</v>
      </c>
      <c r="H1149" t="s">
        <v>41</v>
      </c>
      <c r="I1149" t="s">
        <v>42</v>
      </c>
      <c r="J1149" t="s">
        <v>58</v>
      </c>
      <c r="K1149" t="s">
        <v>59</v>
      </c>
      <c r="L1149" t="s">
        <v>2153</v>
      </c>
      <c r="M1149">
        <v>0.36</v>
      </c>
      <c r="N1149" t="s">
        <v>34</v>
      </c>
      <c r="O1149" t="s">
        <v>61</v>
      </c>
      <c r="P1149" t="s">
        <v>590</v>
      </c>
      <c r="Q1149" t="s">
        <v>2154</v>
      </c>
      <c r="R1149">
        <v>86314</v>
      </c>
      <c r="S1149" s="1">
        <v>42106</v>
      </c>
      <c r="T1149" s="1">
        <v>42113</v>
      </c>
      <c r="U1149">
        <v>-207.679788</v>
      </c>
      <c r="V1149">
        <v>2</v>
      </c>
      <c r="W1149">
        <v>243.86</v>
      </c>
      <c r="X1149">
        <v>90439</v>
      </c>
      <c r="Y1149">
        <f>cleaneddata[[#This Row],[Unit Price]]-cleaneddata[[#This Row],[Discount]]</f>
        <v>119.92999999999999</v>
      </c>
      <c r="Z1149" t="str">
        <f>_xlfn.IFS(cleaneddata[[#This Row],[Region]]="Central","Chris",cleaneddata[[#This Row],[Region]]="East","Erin",cleaneddata[[#This Row],[Region]]="South","Sam",cleaneddata[[#This Row],[Region]]="West","William")</f>
        <v>William</v>
      </c>
    </row>
    <row r="1150" spans="1:26" x14ac:dyDescent="0.25">
      <c r="A1150">
        <v>3221</v>
      </c>
      <c r="B1150" t="s">
        <v>2155</v>
      </c>
      <c r="C1150" t="s">
        <v>72</v>
      </c>
      <c r="D1150">
        <v>0.03</v>
      </c>
      <c r="E1150">
        <v>6.68</v>
      </c>
      <c r="F1150">
        <v>1.5</v>
      </c>
      <c r="G1150" t="s">
        <v>40</v>
      </c>
      <c r="H1150" t="s">
        <v>96</v>
      </c>
      <c r="I1150" t="s">
        <v>50</v>
      </c>
      <c r="J1150" t="s">
        <v>51</v>
      </c>
      <c r="K1150" t="s">
        <v>52</v>
      </c>
      <c r="L1150" t="s">
        <v>1870</v>
      </c>
      <c r="M1150">
        <v>0.48</v>
      </c>
      <c r="N1150" t="s">
        <v>34</v>
      </c>
      <c r="O1150" t="s">
        <v>35</v>
      </c>
      <c r="P1150" t="s">
        <v>125</v>
      </c>
      <c r="Q1150" t="s">
        <v>2156</v>
      </c>
      <c r="R1150">
        <v>33322</v>
      </c>
      <c r="S1150" s="1">
        <v>42106</v>
      </c>
      <c r="T1150" s="1">
        <v>42107</v>
      </c>
      <c r="U1150">
        <v>-577.30399999999997</v>
      </c>
      <c r="V1150">
        <v>7</v>
      </c>
      <c r="W1150">
        <v>48.32</v>
      </c>
      <c r="X1150">
        <v>90815</v>
      </c>
      <c r="Y1150">
        <f>cleaneddata[[#This Row],[Unit Price]]-cleaneddata[[#This Row],[Discount]]</f>
        <v>6.6499999999999995</v>
      </c>
      <c r="Z1150" t="str">
        <f>_xlfn.IFS(cleaneddata[[#This Row],[Region]]="Central","Chris",cleaneddata[[#This Row],[Region]]="East","Erin",cleaneddata[[#This Row],[Region]]="South","Sam",cleaneddata[[#This Row],[Region]]="West","William")</f>
        <v>Sam</v>
      </c>
    </row>
    <row r="1151" spans="1:26" x14ac:dyDescent="0.25">
      <c r="A1151">
        <v>171</v>
      </c>
      <c r="B1151" t="s">
        <v>2157</v>
      </c>
      <c r="C1151" t="s">
        <v>27</v>
      </c>
      <c r="D1151">
        <v>0.05</v>
      </c>
      <c r="E1151">
        <v>1.88</v>
      </c>
      <c r="F1151">
        <v>1.49</v>
      </c>
      <c r="G1151" t="s">
        <v>40</v>
      </c>
      <c r="H1151" t="s">
        <v>96</v>
      </c>
      <c r="I1151" t="s">
        <v>50</v>
      </c>
      <c r="J1151" t="s">
        <v>74</v>
      </c>
      <c r="K1151" t="s">
        <v>75</v>
      </c>
      <c r="L1151" t="s">
        <v>615</v>
      </c>
      <c r="M1151">
        <v>0.37</v>
      </c>
      <c r="N1151" t="s">
        <v>34</v>
      </c>
      <c r="O1151" t="s">
        <v>113</v>
      </c>
      <c r="P1151" t="s">
        <v>399</v>
      </c>
      <c r="Q1151" t="s">
        <v>807</v>
      </c>
      <c r="R1151">
        <v>7024</v>
      </c>
      <c r="S1151" s="1">
        <v>42107</v>
      </c>
      <c r="T1151" s="1">
        <v>42109</v>
      </c>
      <c r="U1151">
        <v>-2.9095</v>
      </c>
      <c r="V1151">
        <v>1</v>
      </c>
      <c r="W1151">
        <v>3.42</v>
      </c>
      <c r="X1151">
        <v>87464</v>
      </c>
      <c r="Y1151">
        <f>cleaneddata[[#This Row],[Unit Price]]-cleaneddata[[#This Row],[Discount]]</f>
        <v>1.8299999999999998</v>
      </c>
      <c r="Z1151" t="str">
        <f>_xlfn.IFS(cleaneddata[[#This Row],[Region]]="Central","Chris",cleaneddata[[#This Row],[Region]]="East","Erin",cleaneddata[[#This Row],[Region]]="South","Sam",cleaneddata[[#This Row],[Region]]="West","William")</f>
        <v>Erin</v>
      </c>
    </row>
    <row r="1152" spans="1:26" x14ac:dyDescent="0.25">
      <c r="A1152">
        <v>1561</v>
      </c>
      <c r="B1152" t="s">
        <v>1454</v>
      </c>
      <c r="C1152" t="s">
        <v>27</v>
      </c>
      <c r="D1152">
        <v>0.05</v>
      </c>
      <c r="E1152">
        <v>12.2</v>
      </c>
      <c r="F1152">
        <v>6.02</v>
      </c>
      <c r="G1152" t="s">
        <v>40</v>
      </c>
      <c r="H1152" t="s">
        <v>96</v>
      </c>
      <c r="I1152" t="s">
        <v>30</v>
      </c>
      <c r="J1152" t="s">
        <v>128</v>
      </c>
      <c r="K1152" t="s">
        <v>44</v>
      </c>
      <c r="L1152" t="s">
        <v>2158</v>
      </c>
      <c r="M1152">
        <v>0.43</v>
      </c>
      <c r="N1152" t="s">
        <v>34</v>
      </c>
      <c r="O1152" t="s">
        <v>54</v>
      </c>
      <c r="P1152" t="s">
        <v>189</v>
      </c>
      <c r="Q1152" t="s">
        <v>1456</v>
      </c>
      <c r="R1152">
        <v>76063</v>
      </c>
      <c r="S1152" s="1">
        <v>42107</v>
      </c>
      <c r="T1152" s="1">
        <v>42108</v>
      </c>
      <c r="U1152">
        <v>-6.6420000000000003</v>
      </c>
      <c r="V1152">
        <v>5</v>
      </c>
      <c r="W1152">
        <v>63.93</v>
      </c>
      <c r="X1152">
        <v>88094</v>
      </c>
      <c r="Y1152">
        <f>cleaneddata[[#This Row],[Unit Price]]-cleaneddata[[#This Row],[Discount]]</f>
        <v>12.149999999999999</v>
      </c>
      <c r="Z1152" t="str">
        <f>_xlfn.IFS(cleaneddata[[#This Row],[Region]]="Central","Chris",cleaneddata[[#This Row],[Region]]="East","Erin",cleaneddata[[#This Row],[Region]]="South","Sam",cleaneddata[[#This Row],[Region]]="West","William")</f>
        <v>Chris</v>
      </c>
    </row>
    <row r="1153" spans="1:26" x14ac:dyDescent="0.25">
      <c r="A1153">
        <v>2738</v>
      </c>
      <c r="B1153" t="s">
        <v>2159</v>
      </c>
      <c r="C1153" t="s">
        <v>27</v>
      </c>
      <c r="D1153">
        <v>0.02</v>
      </c>
      <c r="E1153">
        <v>33.979999999999997</v>
      </c>
      <c r="F1153">
        <v>1.99</v>
      </c>
      <c r="G1153" t="s">
        <v>40</v>
      </c>
      <c r="H1153" t="s">
        <v>29</v>
      </c>
      <c r="I1153" t="s">
        <v>42</v>
      </c>
      <c r="J1153" t="s">
        <v>43</v>
      </c>
      <c r="K1153" t="s">
        <v>44</v>
      </c>
      <c r="L1153" t="s">
        <v>2160</v>
      </c>
      <c r="M1153">
        <v>0.45</v>
      </c>
      <c r="N1153" t="s">
        <v>34</v>
      </c>
      <c r="O1153" t="s">
        <v>113</v>
      </c>
      <c r="P1153" t="s">
        <v>635</v>
      </c>
      <c r="Q1153" t="s">
        <v>636</v>
      </c>
      <c r="R1153">
        <v>5403</v>
      </c>
      <c r="S1153" s="1">
        <v>42107</v>
      </c>
      <c r="T1153" s="1">
        <v>42109</v>
      </c>
      <c r="U1153">
        <v>164.06129999999999</v>
      </c>
      <c r="V1153">
        <v>7</v>
      </c>
      <c r="W1153">
        <v>237.77</v>
      </c>
      <c r="X1153">
        <v>89017</v>
      </c>
      <c r="Y1153">
        <f>cleaneddata[[#This Row],[Unit Price]]-cleaneddata[[#This Row],[Discount]]</f>
        <v>33.959999999999994</v>
      </c>
      <c r="Z1153" t="str">
        <f>_xlfn.IFS(cleaneddata[[#This Row],[Region]]="Central","Chris",cleaneddata[[#This Row],[Region]]="East","Erin",cleaneddata[[#This Row],[Region]]="South","Sam",cleaneddata[[#This Row],[Region]]="West","William")</f>
        <v>Erin</v>
      </c>
    </row>
    <row r="1154" spans="1:26" x14ac:dyDescent="0.25">
      <c r="A1154">
        <v>3169</v>
      </c>
      <c r="B1154" t="s">
        <v>2161</v>
      </c>
      <c r="C1154" t="s">
        <v>27</v>
      </c>
      <c r="D1154">
        <v>0.08</v>
      </c>
      <c r="E1154">
        <v>7.28</v>
      </c>
      <c r="F1154">
        <v>11.15</v>
      </c>
      <c r="G1154" t="s">
        <v>89</v>
      </c>
      <c r="H1154" t="s">
        <v>29</v>
      </c>
      <c r="I1154" t="s">
        <v>50</v>
      </c>
      <c r="J1154" t="s">
        <v>90</v>
      </c>
      <c r="K1154" t="s">
        <v>75</v>
      </c>
      <c r="L1154" t="s">
        <v>977</v>
      </c>
      <c r="M1154">
        <v>0.37</v>
      </c>
      <c r="N1154" t="s">
        <v>34</v>
      </c>
      <c r="O1154" t="s">
        <v>35</v>
      </c>
      <c r="P1154" t="s">
        <v>125</v>
      </c>
      <c r="Q1154" t="s">
        <v>2162</v>
      </c>
      <c r="R1154">
        <v>32127</v>
      </c>
      <c r="S1154" s="1">
        <v>42107</v>
      </c>
      <c r="T1154" s="1">
        <v>42108</v>
      </c>
      <c r="U1154">
        <v>-44.414999999999999</v>
      </c>
      <c r="V1154">
        <v>1</v>
      </c>
      <c r="W1154">
        <v>14.66</v>
      </c>
      <c r="X1154">
        <v>86490</v>
      </c>
      <c r="Y1154">
        <f>cleaneddata[[#This Row],[Unit Price]]-cleaneddata[[#This Row],[Discount]]</f>
        <v>7.2</v>
      </c>
      <c r="Z1154" t="str">
        <f>_xlfn.IFS(cleaneddata[[#This Row],[Region]]="Central","Chris",cleaneddata[[#This Row],[Region]]="East","Erin",cleaneddata[[#This Row],[Region]]="South","Sam",cleaneddata[[#This Row],[Region]]="West","William")</f>
        <v>Sam</v>
      </c>
    </row>
    <row r="1155" spans="1:26" x14ac:dyDescent="0.25">
      <c r="A1155">
        <v>2973</v>
      </c>
      <c r="B1155" t="s">
        <v>2163</v>
      </c>
      <c r="C1155" t="s">
        <v>39</v>
      </c>
      <c r="D1155">
        <v>0.01</v>
      </c>
      <c r="E1155">
        <v>30.97</v>
      </c>
      <c r="F1155">
        <v>4</v>
      </c>
      <c r="G1155" t="s">
        <v>40</v>
      </c>
      <c r="H1155" t="s">
        <v>73</v>
      </c>
      <c r="I1155" t="s">
        <v>42</v>
      </c>
      <c r="J1155" t="s">
        <v>43</v>
      </c>
      <c r="K1155" t="s">
        <v>75</v>
      </c>
      <c r="L1155" t="s">
        <v>2164</v>
      </c>
      <c r="M1155">
        <v>0.74</v>
      </c>
      <c r="N1155" t="s">
        <v>34</v>
      </c>
      <c r="O1155" t="s">
        <v>54</v>
      </c>
      <c r="P1155" t="s">
        <v>359</v>
      </c>
      <c r="Q1155" t="s">
        <v>2165</v>
      </c>
      <c r="R1155">
        <v>53151</v>
      </c>
      <c r="S1155" s="1">
        <v>42107</v>
      </c>
      <c r="T1155" s="1">
        <v>42109</v>
      </c>
      <c r="U1155">
        <v>17.102799999999998</v>
      </c>
      <c r="V1155">
        <v>17</v>
      </c>
      <c r="W1155">
        <v>523.05999999999995</v>
      </c>
      <c r="X1155">
        <v>87186</v>
      </c>
      <c r="Y1155">
        <f>cleaneddata[[#This Row],[Unit Price]]-cleaneddata[[#This Row],[Discount]]</f>
        <v>30.959999999999997</v>
      </c>
      <c r="Z1155" t="str">
        <f>_xlfn.IFS(cleaneddata[[#This Row],[Region]]="Central","Chris",cleaneddata[[#This Row],[Region]]="East","Erin",cleaneddata[[#This Row],[Region]]="South","Sam",cleaneddata[[#This Row],[Region]]="West","William")</f>
        <v>Chris</v>
      </c>
    </row>
    <row r="1156" spans="1:26" x14ac:dyDescent="0.25">
      <c r="A1156">
        <v>2973</v>
      </c>
      <c r="B1156" t="s">
        <v>2163</v>
      </c>
      <c r="C1156" t="s">
        <v>39</v>
      </c>
      <c r="D1156">
        <v>0.08</v>
      </c>
      <c r="E1156">
        <v>125.99</v>
      </c>
      <c r="F1156">
        <v>7.69</v>
      </c>
      <c r="G1156" t="s">
        <v>40</v>
      </c>
      <c r="H1156" t="s">
        <v>73</v>
      </c>
      <c r="I1156" t="s">
        <v>42</v>
      </c>
      <c r="J1156" t="s">
        <v>137</v>
      </c>
      <c r="K1156" t="s">
        <v>75</v>
      </c>
      <c r="L1156" t="s">
        <v>1051</v>
      </c>
      <c r="M1156">
        <v>0.57999999999999996</v>
      </c>
      <c r="N1156" t="s">
        <v>34</v>
      </c>
      <c r="O1156" t="s">
        <v>54</v>
      </c>
      <c r="P1156" t="s">
        <v>359</v>
      </c>
      <c r="Q1156" t="s">
        <v>2165</v>
      </c>
      <c r="R1156">
        <v>53151</v>
      </c>
      <c r="S1156" s="1">
        <v>42107</v>
      </c>
      <c r="T1156" s="1">
        <v>42109</v>
      </c>
      <c r="U1156">
        <v>1269.3819599999999</v>
      </c>
      <c r="V1156">
        <v>23</v>
      </c>
      <c r="W1156">
        <v>2424.6799999999998</v>
      </c>
      <c r="X1156">
        <v>87186</v>
      </c>
      <c r="Y1156">
        <f>cleaneddata[[#This Row],[Unit Price]]-cleaneddata[[#This Row],[Discount]]</f>
        <v>125.91</v>
      </c>
      <c r="Z1156" t="str">
        <f>_xlfn.IFS(cleaneddata[[#This Row],[Region]]="Central","Chris",cleaneddata[[#This Row],[Region]]="East","Erin",cleaneddata[[#This Row],[Region]]="South","Sam",cleaneddata[[#This Row],[Region]]="West","William")</f>
        <v>Chris</v>
      </c>
    </row>
    <row r="1157" spans="1:26" x14ac:dyDescent="0.25">
      <c r="A1157">
        <v>2250</v>
      </c>
      <c r="B1157" t="s">
        <v>2166</v>
      </c>
      <c r="C1157" t="s">
        <v>49</v>
      </c>
      <c r="D1157">
        <v>0</v>
      </c>
      <c r="E1157">
        <v>2.08</v>
      </c>
      <c r="F1157">
        <v>5.33</v>
      </c>
      <c r="G1157" t="s">
        <v>40</v>
      </c>
      <c r="H1157" t="s">
        <v>73</v>
      </c>
      <c r="I1157" t="s">
        <v>30</v>
      </c>
      <c r="J1157" t="s">
        <v>128</v>
      </c>
      <c r="K1157" t="s">
        <v>75</v>
      </c>
      <c r="L1157" t="s">
        <v>461</v>
      </c>
      <c r="M1157">
        <v>0.43</v>
      </c>
      <c r="N1157" t="s">
        <v>34</v>
      </c>
      <c r="O1157" t="s">
        <v>113</v>
      </c>
      <c r="P1157" t="s">
        <v>322</v>
      </c>
      <c r="Q1157" t="s">
        <v>2167</v>
      </c>
      <c r="R1157">
        <v>16801</v>
      </c>
      <c r="S1157" s="1">
        <v>42107</v>
      </c>
      <c r="T1157" s="1">
        <v>42114</v>
      </c>
      <c r="U1157">
        <v>-192.5532</v>
      </c>
      <c r="V1157">
        <v>22</v>
      </c>
      <c r="W1157">
        <v>51.41</v>
      </c>
      <c r="X1157">
        <v>86699</v>
      </c>
      <c r="Y1157">
        <f>cleaneddata[[#This Row],[Unit Price]]-cleaneddata[[#This Row],[Discount]]</f>
        <v>2.08</v>
      </c>
      <c r="Z1157" t="str">
        <f>_xlfn.IFS(cleaneddata[[#This Row],[Region]]="Central","Chris",cleaneddata[[#This Row],[Region]]="East","Erin",cleaneddata[[#This Row],[Region]]="South","Sam",cleaneddata[[#This Row],[Region]]="West","William")</f>
        <v>Erin</v>
      </c>
    </row>
    <row r="1158" spans="1:26" x14ac:dyDescent="0.25">
      <c r="A1158">
        <v>940</v>
      </c>
      <c r="B1158" t="s">
        <v>2168</v>
      </c>
      <c r="C1158" t="s">
        <v>49</v>
      </c>
      <c r="D1158">
        <v>0.09</v>
      </c>
      <c r="E1158">
        <v>100.98</v>
      </c>
      <c r="F1158">
        <v>35.840000000000003</v>
      </c>
      <c r="G1158" t="s">
        <v>28</v>
      </c>
      <c r="H1158" t="s">
        <v>73</v>
      </c>
      <c r="I1158" t="s">
        <v>30</v>
      </c>
      <c r="J1158" t="s">
        <v>119</v>
      </c>
      <c r="K1158" t="s">
        <v>32</v>
      </c>
      <c r="L1158" t="s">
        <v>120</v>
      </c>
      <c r="M1158">
        <v>0.62</v>
      </c>
      <c r="N1158" t="s">
        <v>34</v>
      </c>
      <c r="O1158" t="s">
        <v>113</v>
      </c>
      <c r="P1158" t="s">
        <v>250</v>
      </c>
      <c r="Q1158" t="s">
        <v>2169</v>
      </c>
      <c r="R1158">
        <v>6776</v>
      </c>
      <c r="S1158" s="1">
        <v>42108</v>
      </c>
      <c r="T1158" s="1">
        <v>42113</v>
      </c>
      <c r="U1158">
        <v>-193.58</v>
      </c>
      <c r="V1158">
        <v>4</v>
      </c>
      <c r="W1158">
        <v>396.19</v>
      </c>
      <c r="X1158">
        <v>90844</v>
      </c>
      <c r="Y1158">
        <f>cleaneddata[[#This Row],[Unit Price]]-cleaneddata[[#This Row],[Discount]]</f>
        <v>100.89</v>
      </c>
      <c r="Z1158" t="str">
        <f>_xlfn.IFS(cleaneddata[[#This Row],[Region]]="Central","Chris",cleaneddata[[#This Row],[Region]]="East","Erin",cleaneddata[[#This Row],[Region]]="South","Sam",cleaneddata[[#This Row],[Region]]="West","William")</f>
        <v>Erin</v>
      </c>
    </row>
    <row r="1159" spans="1:26" x14ac:dyDescent="0.25">
      <c r="A1159">
        <v>329</v>
      </c>
      <c r="B1159" t="s">
        <v>2170</v>
      </c>
      <c r="C1159" t="s">
        <v>118</v>
      </c>
      <c r="D1159">
        <v>0.06</v>
      </c>
      <c r="E1159">
        <v>296.18</v>
      </c>
      <c r="F1159">
        <v>54.12</v>
      </c>
      <c r="G1159" t="s">
        <v>28</v>
      </c>
      <c r="H1159" t="s">
        <v>73</v>
      </c>
      <c r="I1159" t="s">
        <v>30</v>
      </c>
      <c r="J1159" t="s">
        <v>31</v>
      </c>
      <c r="K1159" t="s">
        <v>32</v>
      </c>
      <c r="L1159" t="s">
        <v>1081</v>
      </c>
      <c r="M1159">
        <v>0.76</v>
      </c>
      <c r="N1159" t="s">
        <v>34</v>
      </c>
      <c r="O1159" t="s">
        <v>113</v>
      </c>
      <c r="P1159" t="s">
        <v>333</v>
      </c>
      <c r="Q1159" t="s">
        <v>334</v>
      </c>
      <c r="R1159">
        <v>4073</v>
      </c>
      <c r="S1159" s="1">
        <v>42108</v>
      </c>
      <c r="T1159" s="1">
        <v>42109</v>
      </c>
      <c r="U1159">
        <v>-715.77820599999995</v>
      </c>
      <c r="V1159">
        <v>5</v>
      </c>
      <c r="W1159">
        <v>1170.21</v>
      </c>
      <c r="X1159">
        <v>89726</v>
      </c>
      <c r="Y1159">
        <f>cleaneddata[[#This Row],[Unit Price]]-cleaneddata[[#This Row],[Discount]]</f>
        <v>296.12</v>
      </c>
      <c r="Z1159" t="str">
        <f>_xlfn.IFS(cleaneddata[[#This Row],[Region]]="Central","Chris",cleaneddata[[#This Row],[Region]]="East","Erin",cleaneddata[[#This Row],[Region]]="South","Sam",cleaneddata[[#This Row],[Region]]="West","William")</f>
        <v>Erin</v>
      </c>
    </row>
    <row r="1160" spans="1:26" x14ac:dyDescent="0.25">
      <c r="A1160">
        <v>331</v>
      </c>
      <c r="B1160" t="s">
        <v>2171</v>
      </c>
      <c r="C1160" t="s">
        <v>118</v>
      </c>
      <c r="D1160">
        <v>0.01</v>
      </c>
      <c r="E1160">
        <v>29.1</v>
      </c>
      <c r="F1160">
        <v>4</v>
      </c>
      <c r="G1160" t="s">
        <v>89</v>
      </c>
      <c r="H1160" t="s">
        <v>73</v>
      </c>
      <c r="I1160" t="s">
        <v>42</v>
      </c>
      <c r="J1160" t="s">
        <v>43</v>
      </c>
      <c r="K1160" t="s">
        <v>75</v>
      </c>
      <c r="L1160" t="s">
        <v>2172</v>
      </c>
      <c r="M1160">
        <v>0.78</v>
      </c>
      <c r="N1160" t="s">
        <v>34</v>
      </c>
      <c r="O1160" t="s">
        <v>113</v>
      </c>
      <c r="P1160" t="s">
        <v>1358</v>
      </c>
      <c r="Q1160" t="s">
        <v>2173</v>
      </c>
      <c r="R1160">
        <v>3045</v>
      </c>
      <c r="S1160" s="1">
        <v>42108</v>
      </c>
      <c r="T1160" s="1">
        <v>42110</v>
      </c>
      <c r="U1160">
        <v>-22.82</v>
      </c>
      <c r="V1160">
        <v>8</v>
      </c>
      <c r="W1160">
        <v>243.32</v>
      </c>
      <c r="X1160">
        <v>89726</v>
      </c>
      <c r="Y1160">
        <f>cleaneddata[[#This Row],[Unit Price]]-cleaneddata[[#This Row],[Discount]]</f>
        <v>29.09</v>
      </c>
      <c r="Z1160" t="str">
        <f>_xlfn.IFS(cleaneddata[[#This Row],[Region]]="Central","Chris",cleaneddata[[#This Row],[Region]]="East","Erin",cleaneddata[[#This Row],[Region]]="South","Sam",cleaneddata[[#This Row],[Region]]="West","William")</f>
        <v>Erin</v>
      </c>
    </row>
    <row r="1161" spans="1:26" x14ac:dyDescent="0.25">
      <c r="A1161">
        <v>1559</v>
      </c>
      <c r="B1161" t="s">
        <v>2174</v>
      </c>
      <c r="C1161" t="s">
        <v>27</v>
      </c>
      <c r="D1161">
        <v>0.1</v>
      </c>
      <c r="E1161">
        <v>226.67</v>
      </c>
      <c r="F1161">
        <v>28.16</v>
      </c>
      <c r="G1161" t="s">
        <v>28</v>
      </c>
      <c r="H1161" t="s">
        <v>41</v>
      </c>
      <c r="I1161" t="s">
        <v>30</v>
      </c>
      <c r="J1161" t="s">
        <v>111</v>
      </c>
      <c r="K1161" t="s">
        <v>59</v>
      </c>
      <c r="L1161" t="s">
        <v>1378</v>
      </c>
      <c r="M1161">
        <v>0.59</v>
      </c>
      <c r="N1161" t="s">
        <v>34</v>
      </c>
      <c r="O1161" t="s">
        <v>35</v>
      </c>
      <c r="P1161" t="s">
        <v>244</v>
      </c>
      <c r="Q1161" t="s">
        <v>2175</v>
      </c>
      <c r="R1161">
        <v>24060</v>
      </c>
      <c r="S1161" s="1">
        <v>42109</v>
      </c>
      <c r="T1161" s="1">
        <v>42111</v>
      </c>
      <c r="U1161">
        <v>-390.76799999999997</v>
      </c>
      <c r="V1161">
        <v>5</v>
      </c>
      <c r="W1161">
        <v>1088.26</v>
      </c>
      <c r="X1161">
        <v>87424</v>
      </c>
      <c r="Y1161">
        <f>cleaneddata[[#This Row],[Unit Price]]-cleaneddata[[#This Row],[Discount]]</f>
        <v>226.57</v>
      </c>
      <c r="Z1161" t="str">
        <f>_xlfn.IFS(cleaneddata[[#This Row],[Region]]="Central","Chris",cleaneddata[[#This Row],[Region]]="East","Erin",cleaneddata[[#This Row],[Region]]="South","Sam",cleaneddata[[#This Row],[Region]]="West","William")</f>
        <v>Sam</v>
      </c>
    </row>
    <row r="1162" spans="1:26" x14ac:dyDescent="0.25">
      <c r="A1162">
        <v>1632</v>
      </c>
      <c r="B1162" t="s">
        <v>523</v>
      </c>
      <c r="C1162" t="s">
        <v>39</v>
      </c>
      <c r="D1162">
        <v>0.02</v>
      </c>
      <c r="E1162">
        <v>25.99</v>
      </c>
      <c r="F1162">
        <v>5.37</v>
      </c>
      <c r="G1162" t="s">
        <v>40</v>
      </c>
      <c r="H1162" t="s">
        <v>73</v>
      </c>
      <c r="I1162" t="s">
        <v>50</v>
      </c>
      <c r="J1162" t="s">
        <v>51</v>
      </c>
      <c r="K1162" t="s">
        <v>75</v>
      </c>
      <c r="L1162" t="s">
        <v>1228</v>
      </c>
      <c r="M1162">
        <v>0.56000000000000005</v>
      </c>
      <c r="N1162" t="s">
        <v>34</v>
      </c>
      <c r="O1162" t="s">
        <v>35</v>
      </c>
      <c r="P1162" t="s">
        <v>36</v>
      </c>
      <c r="Q1162" t="s">
        <v>525</v>
      </c>
      <c r="R1162">
        <v>39401</v>
      </c>
      <c r="S1162" s="1">
        <v>42109</v>
      </c>
      <c r="T1162" s="1">
        <v>42111</v>
      </c>
      <c r="U1162">
        <v>-88.158000000000001</v>
      </c>
      <c r="V1162">
        <v>9</v>
      </c>
      <c r="W1162">
        <v>243.24</v>
      </c>
      <c r="X1162">
        <v>90533</v>
      </c>
      <c r="Y1162">
        <f>cleaneddata[[#This Row],[Unit Price]]-cleaneddata[[#This Row],[Discount]]</f>
        <v>25.97</v>
      </c>
      <c r="Z1162" t="str">
        <f>_xlfn.IFS(cleaneddata[[#This Row],[Region]]="Central","Chris",cleaneddata[[#This Row],[Region]]="East","Erin",cleaneddata[[#This Row],[Region]]="South","Sam",cleaneddata[[#This Row],[Region]]="West","William")</f>
        <v>Sam</v>
      </c>
    </row>
    <row r="1163" spans="1:26" x14ac:dyDescent="0.25">
      <c r="A1163">
        <v>553</v>
      </c>
      <c r="B1163" t="s">
        <v>853</v>
      </c>
      <c r="C1163" t="s">
        <v>49</v>
      </c>
      <c r="D1163">
        <v>0.01</v>
      </c>
      <c r="E1163">
        <v>4.9800000000000004</v>
      </c>
      <c r="F1163">
        <v>7.44</v>
      </c>
      <c r="G1163" t="s">
        <v>40</v>
      </c>
      <c r="H1163" t="s">
        <v>96</v>
      </c>
      <c r="I1163" t="s">
        <v>50</v>
      </c>
      <c r="J1163" t="s">
        <v>90</v>
      </c>
      <c r="K1163" t="s">
        <v>75</v>
      </c>
      <c r="L1163" t="s">
        <v>2176</v>
      </c>
      <c r="M1163">
        <v>0.36</v>
      </c>
      <c r="N1163" t="s">
        <v>34</v>
      </c>
      <c r="O1163" t="s">
        <v>61</v>
      </c>
      <c r="P1163" t="s">
        <v>92</v>
      </c>
      <c r="Q1163" t="s">
        <v>102</v>
      </c>
      <c r="R1163">
        <v>90008</v>
      </c>
      <c r="S1163" s="1">
        <v>42109</v>
      </c>
      <c r="T1163" s="1">
        <v>42118</v>
      </c>
      <c r="U1163">
        <v>-179.59200000000001</v>
      </c>
      <c r="V1163">
        <v>63</v>
      </c>
      <c r="W1163">
        <v>330.21</v>
      </c>
      <c r="X1163">
        <v>8165</v>
      </c>
      <c r="Y1163">
        <f>cleaneddata[[#This Row],[Unit Price]]-cleaneddata[[#This Row],[Discount]]</f>
        <v>4.9700000000000006</v>
      </c>
      <c r="Z1163" t="str">
        <f>_xlfn.IFS(cleaneddata[[#This Row],[Region]]="Central","Chris",cleaneddata[[#This Row],[Region]]="East","Erin",cleaneddata[[#This Row],[Region]]="South","Sam",cleaneddata[[#This Row],[Region]]="West","William")</f>
        <v>William</v>
      </c>
    </row>
    <row r="1164" spans="1:26" x14ac:dyDescent="0.25">
      <c r="A1164">
        <v>555</v>
      </c>
      <c r="B1164" t="s">
        <v>1302</v>
      </c>
      <c r="C1164" t="s">
        <v>49</v>
      </c>
      <c r="D1164">
        <v>0.01</v>
      </c>
      <c r="E1164">
        <v>4.9800000000000004</v>
      </c>
      <c r="F1164">
        <v>7.44</v>
      </c>
      <c r="G1164" t="s">
        <v>40</v>
      </c>
      <c r="H1164" t="s">
        <v>96</v>
      </c>
      <c r="I1164" t="s">
        <v>50</v>
      </c>
      <c r="J1164" t="s">
        <v>90</v>
      </c>
      <c r="K1164" t="s">
        <v>75</v>
      </c>
      <c r="L1164" t="s">
        <v>2176</v>
      </c>
      <c r="M1164">
        <v>0.36</v>
      </c>
      <c r="N1164" t="s">
        <v>34</v>
      </c>
      <c r="O1164" t="s">
        <v>61</v>
      </c>
      <c r="P1164" t="s">
        <v>148</v>
      </c>
      <c r="Q1164" t="s">
        <v>1303</v>
      </c>
      <c r="R1164">
        <v>84062</v>
      </c>
      <c r="S1164" s="1">
        <v>42109</v>
      </c>
      <c r="T1164" s="1">
        <v>42118</v>
      </c>
      <c r="U1164">
        <v>-161.6328</v>
      </c>
      <c r="V1164">
        <v>16</v>
      </c>
      <c r="W1164">
        <v>83.86</v>
      </c>
      <c r="X1164">
        <v>86191</v>
      </c>
      <c r="Y1164">
        <f>cleaneddata[[#This Row],[Unit Price]]-cleaneddata[[#This Row],[Discount]]</f>
        <v>4.9700000000000006</v>
      </c>
      <c r="Z1164" t="str">
        <f>_xlfn.IFS(cleaneddata[[#This Row],[Region]]="Central","Chris",cleaneddata[[#This Row],[Region]]="East","Erin",cleaneddata[[#This Row],[Region]]="South","Sam",cleaneddata[[#This Row],[Region]]="West","William")</f>
        <v>William</v>
      </c>
    </row>
    <row r="1165" spans="1:26" x14ac:dyDescent="0.25">
      <c r="A1165">
        <v>2952</v>
      </c>
      <c r="B1165" t="s">
        <v>2177</v>
      </c>
      <c r="C1165" t="s">
        <v>118</v>
      </c>
      <c r="D1165">
        <v>0.08</v>
      </c>
      <c r="E1165">
        <v>5.74</v>
      </c>
      <c r="F1165">
        <v>5.01</v>
      </c>
      <c r="G1165" t="s">
        <v>89</v>
      </c>
      <c r="H1165" t="s">
        <v>96</v>
      </c>
      <c r="I1165" t="s">
        <v>50</v>
      </c>
      <c r="J1165" t="s">
        <v>74</v>
      </c>
      <c r="K1165" t="s">
        <v>75</v>
      </c>
      <c r="L1165" t="s">
        <v>1067</v>
      </c>
      <c r="M1165">
        <v>0.39</v>
      </c>
      <c r="N1165" t="s">
        <v>34</v>
      </c>
      <c r="O1165" t="s">
        <v>113</v>
      </c>
      <c r="P1165" t="s">
        <v>319</v>
      </c>
      <c r="Q1165" t="s">
        <v>2178</v>
      </c>
      <c r="R1165">
        <v>43123</v>
      </c>
      <c r="S1165" s="1">
        <v>42109</v>
      </c>
      <c r="T1165" s="1">
        <v>42111</v>
      </c>
      <c r="U1165">
        <v>-61.628039999999999</v>
      </c>
      <c r="V1165">
        <v>12</v>
      </c>
      <c r="W1165">
        <v>70.03</v>
      </c>
      <c r="X1165">
        <v>91398</v>
      </c>
      <c r="Y1165">
        <f>cleaneddata[[#This Row],[Unit Price]]-cleaneddata[[#This Row],[Discount]]</f>
        <v>5.66</v>
      </c>
      <c r="Z1165" t="str">
        <f>_xlfn.IFS(cleaneddata[[#This Row],[Region]]="Central","Chris",cleaneddata[[#This Row],[Region]]="East","Erin",cleaneddata[[#This Row],[Region]]="South","Sam",cleaneddata[[#This Row],[Region]]="West","William")</f>
        <v>Erin</v>
      </c>
    </row>
    <row r="1166" spans="1:26" x14ac:dyDescent="0.25">
      <c r="A1166">
        <v>568</v>
      </c>
      <c r="B1166" t="s">
        <v>1484</v>
      </c>
      <c r="C1166" t="s">
        <v>72</v>
      </c>
      <c r="D1166">
        <v>0.09</v>
      </c>
      <c r="E1166">
        <v>70.97</v>
      </c>
      <c r="F1166">
        <v>3.5</v>
      </c>
      <c r="G1166" t="s">
        <v>40</v>
      </c>
      <c r="H1166" t="s">
        <v>41</v>
      </c>
      <c r="I1166" t="s">
        <v>50</v>
      </c>
      <c r="J1166" t="s">
        <v>97</v>
      </c>
      <c r="K1166" t="s">
        <v>75</v>
      </c>
      <c r="L1166" t="s">
        <v>2179</v>
      </c>
      <c r="M1166">
        <v>0.59</v>
      </c>
      <c r="N1166" t="s">
        <v>34</v>
      </c>
      <c r="O1166" t="s">
        <v>35</v>
      </c>
      <c r="P1166" t="s">
        <v>36</v>
      </c>
      <c r="Q1166" t="s">
        <v>1485</v>
      </c>
      <c r="R1166">
        <v>39701</v>
      </c>
      <c r="S1166" s="1">
        <v>42109</v>
      </c>
      <c r="T1166" s="1">
        <v>42109</v>
      </c>
      <c r="U1166">
        <v>-99.567999999999998</v>
      </c>
      <c r="V1166">
        <v>12</v>
      </c>
      <c r="W1166">
        <v>805.99</v>
      </c>
      <c r="X1166">
        <v>88880</v>
      </c>
      <c r="Y1166">
        <f>cleaneddata[[#This Row],[Unit Price]]-cleaneddata[[#This Row],[Discount]]</f>
        <v>70.88</v>
      </c>
      <c r="Z1166" t="str">
        <f>_xlfn.IFS(cleaneddata[[#This Row],[Region]]="Central","Chris",cleaneddata[[#This Row],[Region]]="East","Erin",cleaneddata[[#This Row],[Region]]="South","Sam",cleaneddata[[#This Row],[Region]]="West","William")</f>
        <v>Sam</v>
      </c>
    </row>
    <row r="1167" spans="1:26" x14ac:dyDescent="0.25">
      <c r="A1167">
        <v>1607</v>
      </c>
      <c r="B1167" t="s">
        <v>1037</v>
      </c>
      <c r="C1167" t="s">
        <v>72</v>
      </c>
      <c r="D1167">
        <v>0.01</v>
      </c>
      <c r="E1167">
        <v>15.16</v>
      </c>
      <c r="F1167">
        <v>15.09</v>
      </c>
      <c r="G1167" t="s">
        <v>40</v>
      </c>
      <c r="H1167" t="s">
        <v>73</v>
      </c>
      <c r="I1167" t="s">
        <v>50</v>
      </c>
      <c r="J1167" t="s">
        <v>74</v>
      </c>
      <c r="K1167" t="s">
        <v>75</v>
      </c>
      <c r="L1167" t="s">
        <v>2180</v>
      </c>
      <c r="M1167">
        <v>0.39</v>
      </c>
      <c r="N1167" t="s">
        <v>34</v>
      </c>
      <c r="O1167" t="s">
        <v>113</v>
      </c>
      <c r="P1167" t="s">
        <v>114</v>
      </c>
      <c r="Q1167" t="s">
        <v>1039</v>
      </c>
      <c r="R1167">
        <v>11520</v>
      </c>
      <c r="S1167" s="1">
        <v>42109</v>
      </c>
      <c r="T1167" s="1">
        <v>42109</v>
      </c>
      <c r="U1167">
        <v>-200.85900000000001</v>
      </c>
      <c r="V1167">
        <v>7</v>
      </c>
      <c r="W1167">
        <v>110.93</v>
      </c>
      <c r="X1167">
        <v>87994</v>
      </c>
      <c r="Y1167">
        <f>cleaneddata[[#This Row],[Unit Price]]-cleaneddata[[#This Row],[Discount]]</f>
        <v>15.15</v>
      </c>
      <c r="Z1167" t="str">
        <f>_xlfn.IFS(cleaneddata[[#This Row],[Region]]="Central","Chris",cleaneddata[[#This Row],[Region]]="East","Erin",cleaneddata[[#This Row],[Region]]="South","Sam",cleaneddata[[#This Row],[Region]]="West","William")</f>
        <v>Erin</v>
      </c>
    </row>
    <row r="1168" spans="1:26" x14ac:dyDescent="0.25">
      <c r="A1168">
        <v>1818</v>
      </c>
      <c r="B1168" t="s">
        <v>2181</v>
      </c>
      <c r="C1168" t="s">
        <v>72</v>
      </c>
      <c r="D1168">
        <v>0.06</v>
      </c>
      <c r="E1168">
        <v>17.98</v>
      </c>
      <c r="F1168">
        <v>8.51</v>
      </c>
      <c r="G1168" t="s">
        <v>40</v>
      </c>
      <c r="H1168" t="s">
        <v>41</v>
      </c>
      <c r="I1168" t="s">
        <v>42</v>
      </c>
      <c r="J1168" t="s">
        <v>58</v>
      </c>
      <c r="K1168" t="s">
        <v>146</v>
      </c>
      <c r="L1168" t="s">
        <v>1882</v>
      </c>
      <c r="M1168">
        <v>0.4</v>
      </c>
      <c r="N1168" t="s">
        <v>34</v>
      </c>
      <c r="O1168" t="s">
        <v>54</v>
      </c>
      <c r="P1168" t="s">
        <v>291</v>
      </c>
      <c r="Q1168" t="s">
        <v>2182</v>
      </c>
      <c r="R1168">
        <v>48126</v>
      </c>
      <c r="S1168" s="1">
        <v>42109</v>
      </c>
      <c r="T1168" s="1">
        <v>42111</v>
      </c>
      <c r="U1168">
        <v>-47.243088</v>
      </c>
      <c r="V1168">
        <v>3</v>
      </c>
      <c r="W1168">
        <v>56.38</v>
      </c>
      <c r="X1168">
        <v>85991</v>
      </c>
      <c r="Y1168">
        <f>cleaneddata[[#This Row],[Unit Price]]-cleaneddata[[#This Row],[Discount]]</f>
        <v>17.920000000000002</v>
      </c>
      <c r="Z1168" t="str">
        <f>_xlfn.IFS(cleaneddata[[#This Row],[Region]]="Central","Chris",cleaneddata[[#This Row],[Region]]="East","Erin",cleaneddata[[#This Row],[Region]]="South","Sam",cleaneddata[[#This Row],[Region]]="West","William")</f>
        <v>Chris</v>
      </c>
    </row>
    <row r="1169" spans="1:26" x14ac:dyDescent="0.25">
      <c r="A1169">
        <v>1818</v>
      </c>
      <c r="B1169" t="s">
        <v>2181</v>
      </c>
      <c r="C1169" t="s">
        <v>72</v>
      </c>
      <c r="D1169">
        <v>0.1</v>
      </c>
      <c r="E1169">
        <v>9.99</v>
      </c>
      <c r="F1169">
        <v>4.78</v>
      </c>
      <c r="G1169" t="s">
        <v>89</v>
      </c>
      <c r="H1169" t="s">
        <v>41</v>
      </c>
      <c r="I1169" t="s">
        <v>50</v>
      </c>
      <c r="J1169" t="s">
        <v>90</v>
      </c>
      <c r="K1169" t="s">
        <v>75</v>
      </c>
      <c r="L1169" t="s">
        <v>1521</v>
      </c>
      <c r="M1169">
        <v>0.4</v>
      </c>
      <c r="N1169" t="s">
        <v>34</v>
      </c>
      <c r="O1169" t="s">
        <v>54</v>
      </c>
      <c r="P1169" t="s">
        <v>291</v>
      </c>
      <c r="Q1169" t="s">
        <v>2182</v>
      </c>
      <c r="R1169">
        <v>48126</v>
      </c>
      <c r="S1169" s="1">
        <v>42109</v>
      </c>
      <c r="T1169" s="1">
        <v>42112</v>
      </c>
      <c r="U1169">
        <v>9.1539999999999999</v>
      </c>
      <c r="V1169">
        <v>12</v>
      </c>
      <c r="W1169">
        <v>119.13</v>
      </c>
      <c r="X1169">
        <v>85991</v>
      </c>
      <c r="Y1169">
        <f>cleaneddata[[#This Row],[Unit Price]]-cleaneddata[[#This Row],[Discount]]</f>
        <v>9.89</v>
      </c>
      <c r="Z1169" t="str">
        <f>_xlfn.IFS(cleaneddata[[#This Row],[Region]]="Central","Chris",cleaneddata[[#This Row],[Region]]="East","Erin",cleaneddata[[#This Row],[Region]]="South","Sam",cleaneddata[[#This Row],[Region]]="West","William")</f>
        <v>Chris</v>
      </c>
    </row>
    <row r="1170" spans="1:26" x14ac:dyDescent="0.25">
      <c r="A1170">
        <v>1821</v>
      </c>
      <c r="B1170" t="s">
        <v>1000</v>
      </c>
      <c r="C1170" t="s">
        <v>72</v>
      </c>
      <c r="D1170">
        <v>7.0000000000000007E-2</v>
      </c>
      <c r="E1170">
        <v>18.649999999999999</v>
      </c>
      <c r="F1170">
        <v>3.77</v>
      </c>
      <c r="G1170" t="s">
        <v>40</v>
      </c>
      <c r="H1170" t="s">
        <v>41</v>
      </c>
      <c r="I1170" t="s">
        <v>30</v>
      </c>
      <c r="J1170" t="s">
        <v>128</v>
      </c>
      <c r="K1170" t="s">
        <v>44</v>
      </c>
      <c r="L1170" t="s">
        <v>2183</v>
      </c>
      <c r="M1170">
        <v>0.39</v>
      </c>
      <c r="N1170" t="s">
        <v>34</v>
      </c>
      <c r="O1170" t="s">
        <v>113</v>
      </c>
      <c r="P1170" t="s">
        <v>114</v>
      </c>
      <c r="Q1170" t="s">
        <v>115</v>
      </c>
      <c r="R1170">
        <v>10177</v>
      </c>
      <c r="S1170" s="1">
        <v>42109</v>
      </c>
      <c r="T1170" s="1">
        <v>42110</v>
      </c>
      <c r="U1170">
        <v>149.72</v>
      </c>
      <c r="V1170">
        <v>34</v>
      </c>
      <c r="W1170">
        <v>643.64</v>
      </c>
      <c r="X1170">
        <v>47108</v>
      </c>
      <c r="Y1170">
        <f>cleaneddata[[#This Row],[Unit Price]]-cleaneddata[[#This Row],[Discount]]</f>
        <v>18.579999999999998</v>
      </c>
      <c r="Z1170" t="str">
        <f>_xlfn.IFS(cleaneddata[[#This Row],[Region]]="Central","Chris",cleaneddata[[#This Row],[Region]]="East","Erin",cleaneddata[[#This Row],[Region]]="South","Sam",cleaneddata[[#This Row],[Region]]="West","William")</f>
        <v>Erin</v>
      </c>
    </row>
    <row r="1171" spans="1:26" x14ac:dyDescent="0.25">
      <c r="A1171">
        <v>1821</v>
      </c>
      <c r="B1171" t="s">
        <v>1000</v>
      </c>
      <c r="C1171" t="s">
        <v>72</v>
      </c>
      <c r="D1171">
        <v>0.06</v>
      </c>
      <c r="E1171">
        <v>17.98</v>
      </c>
      <c r="F1171">
        <v>8.51</v>
      </c>
      <c r="G1171" t="s">
        <v>40</v>
      </c>
      <c r="H1171" t="s">
        <v>41</v>
      </c>
      <c r="I1171" t="s">
        <v>42</v>
      </c>
      <c r="J1171" t="s">
        <v>58</v>
      </c>
      <c r="K1171" t="s">
        <v>146</v>
      </c>
      <c r="L1171" t="s">
        <v>1882</v>
      </c>
      <c r="M1171">
        <v>0.4</v>
      </c>
      <c r="N1171" t="s">
        <v>34</v>
      </c>
      <c r="O1171" t="s">
        <v>113</v>
      </c>
      <c r="P1171" t="s">
        <v>114</v>
      </c>
      <c r="Q1171" t="s">
        <v>115</v>
      </c>
      <c r="R1171">
        <v>10177</v>
      </c>
      <c r="S1171" s="1">
        <v>42109</v>
      </c>
      <c r="T1171" s="1">
        <v>42111</v>
      </c>
      <c r="U1171">
        <v>-52.492319999999999</v>
      </c>
      <c r="V1171">
        <v>13</v>
      </c>
      <c r="W1171">
        <v>244.31</v>
      </c>
      <c r="X1171">
        <v>47108</v>
      </c>
      <c r="Y1171">
        <f>cleaneddata[[#This Row],[Unit Price]]-cleaneddata[[#This Row],[Discount]]</f>
        <v>17.920000000000002</v>
      </c>
      <c r="Z1171" t="str">
        <f>_xlfn.IFS(cleaneddata[[#This Row],[Region]]="Central","Chris",cleaneddata[[#This Row],[Region]]="East","Erin",cleaneddata[[#This Row],[Region]]="South","Sam",cleaneddata[[#This Row],[Region]]="West","William")</f>
        <v>Erin</v>
      </c>
    </row>
    <row r="1172" spans="1:26" x14ac:dyDescent="0.25">
      <c r="A1172">
        <v>1821</v>
      </c>
      <c r="B1172" t="s">
        <v>1000</v>
      </c>
      <c r="C1172" t="s">
        <v>72</v>
      </c>
      <c r="D1172">
        <v>0.1</v>
      </c>
      <c r="E1172">
        <v>9.99</v>
      </c>
      <c r="F1172">
        <v>4.78</v>
      </c>
      <c r="G1172" t="s">
        <v>89</v>
      </c>
      <c r="H1172" t="s">
        <v>41</v>
      </c>
      <c r="I1172" t="s">
        <v>50</v>
      </c>
      <c r="J1172" t="s">
        <v>90</v>
      </c>
      <c r="K1172" t="s">
        <v>75</v>
      </c>
      <c r="L1172" t="s">
        <v>1521</v>
      </c>
      <c r="M1172">
        <v>0.4</v>
      </c>
      <c r="N1172" t="s">
        <v>34</v>
      </c>
      <c r="O1172" t="s">
        <v>113</v>
      </c>
      <c r="P1172" t="s">
        <v>114</v>
      </c>
      <c r="Q1172" t="s">
        <v>115</v>
      </c>
      <c r="R1172">
        <v>10177</v>
      </c>
      <c r="S1172" s="1">
        <v>42109</v>
      </c>
      <c r="T1172" s="1">
        <v>42112</v>
      </c>
      <c r="U1172">
        <v>7.96</v>
      </c>
      <c r="V1172">
        <v>47</v>
      </c>
      <c r="W1172">
        <v>466.58</v>
      </c>
      <c r="X1172">
        <v>47108</v>
      </c>
      <c r="Y1172">
        <f>cleaneddata[[#This Row],[Unit Price]]-cleaneddata[[#This Row],[Discount]]</f>
        <v>9.89</v>
      </c>
      <c r="Z1172" t="str">
        <f>_xlfn.IFS(cleaneddata[[#This Row],[Region]]="Central","Chris",cleaneddata[[#This Row],[Region]]="East","Erin",cleaneddata[[#This Row],[Region]]="South","Sam",cleaneddata[[#This Row],[Region]]="West","William")</f>
        <v>Erin</v>
      </c>
    </row>
    <row r="1173" spans="1:26" x14ac:dyDescent="0.25">
      <c r="A1173">
        <v>1821</v>
      </c>
      <c r="B1173" t="s">
        <v>1000</v>
      </c>
      <c r="C1173" t="s">
        <v>72</v>
      </c>
      <c r="D1173">
        <v>0.08</v>
      </c>
      <c r="E1173">
        <v>175.99</v>
      </c>
      <c r="F1173">
        <v>8.99</v>
      </c>
      <c r="G1173" t="s">
        <v>89</v>
      </c>
      <c r="H1173" t="s">
        <v>41</v>
      </c>
      <c r="I1173" t="s">
        <v>42</v>
      </c>
      <c r="J1173" t="s">
        <v>137</v>
      </c>
      <c r="K1173" t="s">
        <v>75</v>
      </c>
      <c r="L1173" t="s">
        <v>1181</v>
      </c>
      <c r="M1173">
        <v>0.56999999999999995</v>
      </c>
      <c r="N1173" t="s">
        <v>34</v>
      </c>
      <c r="O1173" t="s">
        <v>113</v>
      </c>
      <c r="P1173" t="s">
        <v>114</v>
      </c>
      <c r="Q1173" t="s">
        <v>115</v>
      </c>
      <c r="R1173">
        <v>10177</v>
      </c>
      <c r="S1173" s="1">
        <v>42109</v>
      </c>
      <c r="T1173" s="1">
        <v>42110</v>
      </c>
      <c r="U1173">
        <v>-459.08280000000002</v>
      </c>
      <c r="V1173">
        <v>16</v>
      </c>
      <c r="W1173">
        <v>2290.69</v>
      </c>
      <c r="X1173">
        <v>47108</v>
      </c>
      <c r="Y1173">
        <f>cleaneddata[[#This Row],[Unit Price]]-cleaneddata[[#This Row],[Discount]]</f>
        <v>175.91</v>
      </c>
      <c r="Z1173" t="str">
        <f>_xlfn.IFS(cleaneddata[[#This Row],[Region]]="Central","Chris",cleaneddata[[#This Row],[Region]]="East","Erin",cleaneddata[[#This Row],[Region]]="South","Sam",cleaneddata[[#This Row],[Region]]="West","William")</f>
        <v>Erin</v>
      </c>
    </row>
    <row r="1174" spans="1:26" x14ac:dyDescent="0.25">
      <c r="A1174">
        <v>2139</v>
      </c>
      <c r="B1174" t="s">
        <v>2184</v>
      </c>
      <c r="C1174" t="s">
        <v>27</v>
      </c>
      <c r="D1174">
        <v>0.05</v>
      </c>
      <c r="E1174">
        <v>2550.14</v>
      </c>
      <c r="F1174">
        <v>29.7</v>
      </c>
      <c r="G1174" t="s">
        <v>28</v>
      </c>
      <c r="H1174" t="s">
        <v>96</v>
      </c>
      <c r="I1174" t="s">
        <v>42</v>
      </c>
      <c r="J1174" t="s">
        <v>58</v>
      </c>
      <c r="K1174" t="s">
        <v>59</v>
      </c>
      <c r="L1174" t="s">
        <v>1974</v>
      </c>
      <c r="M1174">
        <v>0.56999999999999995</v>
      </c>
      <c r="N1174" t="s">
        <v>34</v>
      </c>
      <c r="O1174" t="s">
        <v>54</v>
      </c>
      <c r="P1174" t="s">
        <v>359</v>
      </c>
      <c r="Q1174" t="s">
        <v>132</v>
      </c>
      <c r="R1174">
        <v>53094</v>
      </c>
      <c r="S1174" s="1">
        <v>42110</v>
      </c>
      <c r="T1174" s="1">
        <v>42111</v>
      </c>
      <c r="U1174">
        <v>-3971.0628000000002</v>
      </c>
      <c r="V1174">
        <v>2</v>
      </c>
      <c r="W1174">
        <v>4845.2700000000004</v>
      </c>
      <c r="X1174">
        <v>86003</v>
      </c>
      <c r="Y1174">
        <f>cleaneddata[[#This Row],[Unit Price]]-cleaneddata[[#This Row],[Discount]]</f>
        <v>2550.0899999999997</v>
      </c>
      <c r="Z1174" t="str">
        <f>_xlfn.IFS(cleaneddata[[#This Row],[Region]]="Central","Chris",cleaneddata[[#This Row],[Region]]="East","Erin",cleaneddata[[#This Row],[Region]]="South","Sam",cleaneddata[[#This Row],[Region]]="West","William")</f>
        <v>Chris</v>
      </c>
    </row>
    <row r="1175" spans="1:26" x14ac:dyDescent="0.25">
      <c r="A1175">
        <v>1916</v>
      </c>
      <c r="B1175" t="s">
        <v>1396</v>
      </c>
      <c r="C1175" t="s">
        <v>39</v>
      </c>
      <c r="D1175">
        <v>0.01</v>
      </c>
      <c r="E1175">
        <v>125.99</v>
      </c>
      <c r="F1175">
        <v>8.99</v>
      </c>
      <c r="G1175" t="s">
        <v>40</v>
      </c>
      <c r="H1175" t="s">
        <v>73</v>
      </c>
      <c r="I1175" t="s">
        <v>42</v>
      </c>
      <c r="J1175" t="s">
        <v>137</v>
      </c>
      <c r="K1175" t="s">
        <v>75</v>
      </c>
      <c r="L1175" t="s">
        <v>1656</v>
      </c>
      <c r="M1175">
        <v>0.55000000000000004</v>
      </c>
      <c r="N1175" t="s">
        <v>34</v>
      </c>
      <c r="O1175" t="s">
        <v>35</v>
      </c>
      <c r="P1175" t="s">
        <v>46</v>
      </c>
      <c r="Q1175" t="s">
        <v>1398</v>
      </c>
      <c r="R1175">
        <v>72209</v>
      </c>
      <c r="S1175" s="1">
        <v>42110</v>
      </c>
      <c r="T1175" s="1">
        <v>42112</v>
      </c>
      <c r="U1175">
        <v>-45.472000000000001</v>
      </c>
      <c r="V1175">
        <v>9</v>
      </c>
      <c r="W1175">
        <v>1011.44</v>
      </c>
      <c r="X1175">
        <v>85895</v>
      </c>
      <c r="Y1175">
        <f>cleaneddata[[#This Row],[Unit Price]]-cleaneddata[[#This Row],[Discount]]</f>
        <v>125.97999999999999</v>
      </c>
      <c r="Z1175" t="str">
        <f>_xlfn.IFS(cleaneddata[[#This Row],[Region]]="Central","Chris",cleaneddata[[#This Row],[Region]]="East","Erin",cleaneddata[[#This Row],[Region]]="South","Sam",cleaneddata[[#This Row],[Region]]="West","William")</f>
        <v>Sam</v>
      </c>
    </row>
    <row r="1176" spans="1:26" x14ac:dyDescent="0.25">
      <c r="A1176">
        <v>653</v>
      </c>
      <c r="B1176" t="s">
        <v>2185</v>
      </c>
      <c r="C1176" t="s">
        <v>72</v>
      </c>
      <c r="D1176">
        <v>0</v>
      </c>
      <c r="E1176">
        <v>2.78</v>
      </c>
      <c r="F1176">
        <v>1.49</v>
      </c>
      <c r="G1176" t="s">
        <v>89</v>
      </c>
      <c r="H1176" t="s">
        <v>41</v>
      </c>
      <c r="I1176" t="s">
        <v>50</v>
      </c>
      <c r="J1176" t="s">
        <v>74</v>
      </c>
      <c r="K1176" t="s">
        <v>75</v>
      </c>
      <c r="L1176" t="s">
        <v>2186</v>
      </c>
      <c r="M1176">
        <v>0.36</v>
      </c>
      <c r="N1176" t="s">
        <v>34</v>
      </c>
      <c r="O1176" t="s">
        <v>61</v>
      </c>
      <c r="P1176" t="s">
        <v>92</v>
      </c>
      <c r="Q1176" t="s">
        <v>2148</v>
      </c>
      <c r="R1176">
        <v>91730</v>
      </c>
      <c r="S1176" s="1">
        <v>42110</v>
      </c>
      <c r="T1176" s="1">
        <v>42111</v>
      </c>
      <c r="U1176">
        <v>20.6448</v>
      </c>
      <c r="V1176">
        <v>9</v>
      </c>
      <c r="W1176">
        <v>29.92</v>
      </c>
      <c r="X1176">
        <v>91213</v>
      </c>
      <c r="Y1176">
        <f>cleaneddata[[#This Row],[Unit Price]]-cleaneddata[[#This Row],[Discount]]</f>
        <v>2.78</v>
      </c>
      <c r="Z1176" t="str">
        <f>_xlfn.IFS(cleaneddata[[#This Row],[Region]]="Central","Chris",cleaneddata[[#This Row],[Region]]="East","Erin",cleaneddata[[#This Row],[Region]]="South","Sam",cleaneddata[[#This Row],[Region]]="West","William")</f>
        <v>William</v>
      </c>
    </row>
    <row r="1177" spans="1:26" x14ac:dyDescent="0.25">
      <c r="A1177">
        <v>1041</v>
      </c>
      <c r="B1177" t="s">
        <v>2187</v>
      </c>
      <c r="C1177" t="s">
        <v>27</v>
      </c>
      <c r="D1177">
        <v>0.06</v>
      </c>
      <c r="E1177">
        <v>55.94</v>
      </c>
      <c r="F1177">
        <v>4</v>
      </c>
      <c r="G1177" t="s">
        <v>40</v>
      </c>
      <c r="H1177" t="s">
        <v>29</v>
      </c>
      <c r="I1177" t="s">
        <v>42</v>
      </c>
      <c r="J1177" t="s">
        <v>43</v>
      </c>
      <c r="K1177" t="s">
        <v>75</v>
      </c>
      <c r="L1177" t="s">
        <v>1786</v>
      </c>
      <c r="M1177">
        <v>0.74</v>
      </c>
      <c r="N1177" t="s">
        <v>34</v>
      </c>
      <c r="O1177" t="s">
        <v>61</v>
      </c>
      <c r="P1177" t="s">
        <v>92</v>
      </c>
      <c r="Q1177" t="s">
        <v>2188</v>
      </c>
      <c r="R1177">
        <v>95695</v>
      </c>
      <c r="S1177" s="1">
        <v>42111</v>
      </c>
      <c r="T1177" s="1">
        <v>42112</v>
      </c>
      <c r="U1177">
        <v>-13.77</v>
      </c>
      <c r="V1177">
        <v>6</v>
      </c>
      <c r="W1177">
        <v>322.77</v>
      </c>
      <c r="X1177">
        <v>87846</v>
      </c>
      <c r="Y1177">
        <f>cleaneddata[[#This Row],[Unit Price]]-cleaneddata[[#This Row],[Discount]]</f>
        <v>55.879999999999995</v>
      </c>
      <c r="Z1177" t="str">
        <f>_xlfn.IFS(cleaneddata[[#This Row],[Region]]="Central","Chris",cleaneddata[[#This Row],[Region]]="East","Erin",cleaneddata[[#This Row],[Region]]="South","Sam",cleaneddata[[#This Row],[Region]]="West","William")</f>
        <v>William</v>
      </c>
    </row>
    <row r="1178" spans="1:26" x14ac:dyDescent="0.25">
      <c r="A1178">
        <v>1041</v>
      </c>
      <c r="B1178" t="s">
        <v>2187</v>
      </c>
      <c r="C1178" t="s">
        <v>27</v>
      </c>
      <c r="D1178">
        <v>7.0000000000000007E-2</v>
      </c>
      <c r="E1178">
        <v>6.3</v>
      </c>
      <c r="F1178">
        <v>0.5</v>
      </c>
      <c r="G1178" t="s">
        <v>40</v>
      </c>
      <c r="H1178" t="s">
        <v>29</v>
      </c>
      <c r="I1178" t="s">
        <v>50</v>
      </c>
      <c r="J1178" t="s">
        <v>154</v>
      </c>
      <c r="K1178" t="s">
        <v>75</v>
      </c>
      <c r="L1178" t="s">
        <v>828</v>
      </c>
      <c r="M1178">
        <v>0.39</v>
      </c>
      <c r="N1178" t="s">
        <v>34</v>
      </c>
      <c r="O1178" t="s">
        <v>61</v>
      </c>
      <c r="P1178" t="s">
        <v>92</v>
      </c>
      <c r="Q1178" t="s">
        <v>2188</v>
      </c>
      <c r="R1178">
        <v>95695</v>
      </c>
      <c r="S1178" s="1">
        <v>42111</v>
      </c>
      <c r="T1178" s="1">
        <v>42111</v>
      </c>
      <c r="U1178">
        <v>44.912100000000002</v>
      </c>
      <c r="V1178">
        <v>11</v>
      </c>
      <c r="W1178">
        <v>65.09</v>
      </c>
      <c r="X1178">
        <v>87846</v>
      </c>
      <c r="Y1178">
        <f>cleaneddata[[#This Row],[Unit Price]]-cleaneddata[[#This Row],[Discount]]</f>
        <v>6.2299999999999995</v>
      </c>
      <c r="Z1178" t="str">
        <f>_xlfn.IFS(cleaneddata[[#This Row],[Region]]="Central","Chris",cleaneddata[[#This Row],[Region]]="East","Erin",cleaneddata[[#This Row],[Region]]="South","Sam",cleaneddata[[#This Row],[Region]]="West","William")</f>
        <v>William</v>
      </c>
    </row>
    <row r="1179" spans="1:26" x14ac:dyDescent="0.25">
      <c r="A1179">
        <v>1350</v>
      </c>
      <c r="B1179" t="s">
        <v>2189</v>
      </c>
      <c r="C1179" t="s">
        <v>39</v>
      </c>
      <c r="D1179">
        <v>0</v>
      </c>
      <c r="E1179">
        <v>12.2</v>
      </c>
      <c r="F1179">
        <v>6.02</v>
      </c>
      <c r="G1179" t="s">
        <v>89</v>
      </c>
      <c r="H1179" t="s">
        <v>73</v>
      </c>
      <c r="I1179" t="s">
        <v>30</v>
      </c>
      <c r="J1179" t="s">
        <v>128</v>
      </c>
      <c r="K1179" t="s">
        <v>44</v>
      </c>
      <c r="L1179" t="s">
        <v>2158</v>
      </c>
      <c r="M1179">
        <v>0.43</v>
      </c>
      <c r="N1179" t="s">
        <v>34</v>
      </c>
      <c r="O1179" t="s">
        <v>35</v>
      </c>
      <c r="P1179" t="s">
        <v>125</v>
      </c>
      <c r="Q1179" t="s">
        <v>2190</v>
      </c>
      <c r="R1179">
        <v>33055</v>
      </c>
      <c r="S1179" s="1">
        <v>42111</v>
      </c>
      <c r="T1179" s="1">
        <v>42112</v>
      </c>
      <c r="U1179">
        <v>-172.298</v>
      </c>
      <c r="V1179">
        <v>4</v>
      </c>
      <c r="W1179">
        <v>56.24</v>
      </c>
      <c r="X1179">
        <v>88233</v>
      </c>
      <c r="Y1179">
        <f>cleaneddata[[#This Row],[Unit Price]]-cleaneddata[[#This Row],[Discount]]</f>
        <v>12.2</v>
      </c>
      <c r="Z1179" t="str">
        <f>_xlfn.IFS(cleaneddata[[#This Row],[Region]]="Central","Chris",cleaneddata[[#This Row],[Region]]="East","Erin",cleaneddata[[#This Row],[Region]]="South","Sam",cleaneddata[[#This Row],[Region]]="West","William")</f>
        <v>Sam</v>
      </c>
    </row>
    <row r="1180" spans="1:26" x14ac:dyDescent="0.25">
      <c r="A1180">
        <v>2867</v>
      </c>
      <c r="B1180" t="s">
        <v>2191</v>
      </c>
      <c r="C1180" t="s">
        <v>39</v>
      </c>
      <c r="D1180">
        <v>0.01</v>
      </c>
      <c r="E1180">
        <v>125.99</v>
      </c>
      <c r="F1180">
        <v>8.99</v>
      </c>
      <c r="G1180" t="s">
        <v>40</v>
      </c>
      <c r="H1180" t="s">
        <v>96</v>
      </c>
      <c r="I1180" t="s">
        <v>42</v>
      </c>
      <c r="J1180" t="s">
        <v>137</v>
      </c>
      <c r="K1180" t="s">
        <v>75</v>
      </c>
      <c r="L1180" t="s">
        <v>355</v>
      </c>
      <c r="M1180">
        <v>0.59</v>
      </c>
      <c r="N1180" t="s">
        <v>34</v>
      </c>
      <c r="O1180" t="s">
        <v>113</v>
      </c>
      <c r="P1180" t="s">
        <v>376</v>
      </c>
      <c r="Q1180" t="s">
        <v>68</v>
      </c>
      <c r="R1180">
        <v>20016</v>
      </c>
      <c r="S1180" s="1">
        <v>42111</v>
      </c>
      <c r="T1180" s="1">
        <v>42112</v>
      </c>
      <c r="U1180">
        <v>-582.64800000000002</v>
      </c>
      <c r="V1180">
        <v>2</v>
      </c>
      <c r="W1180">
        <v>226.88</v>
      </c>
      <c r="X1180">
        <v>11013</v>
      </c>
      <c r="Y1180">
        <f>cleaneddata[[#This Row],[Unit Price]]-cleaneddata[[#This Row],[Discount]]</f>
        <v>125.97999999999999</v>
      </c>
      <c r="Z1180" t="str">
        <f>_xlfn.IFS(cleaneddata[[#This Row],[Region]]="Central","Chris",cleaneddata[[#This Row],[Region]]="East","Erin",cleaneddata[[#This Row],[Region]]="South","Sam",cleaneddata[[#This Row],[Region]]="West","William")</f>
        <v>Erin</v>
      </c>
    </row>
    <row r="1181" spans="1:26" x14ac:dyDescent="0.25">
      <c r="A1181">
        <v>2868</v>
      </c>
      <c r="B1181" t="s">
        <v>324</v>
      </c>
      <c r="C1181" t="s">
        <v>39</v>
      </c>
      <c r="D1181">
        <v>0.01</v>
      </c>
      <c r="E1181">
        <v>125.99</v>
      </c>
      <c r="F1181">
        <v>8.99</v>
      </c>
      <c r="G1181" t="s">
        <v>40</v>
      </c>
      <c r="H1181" t="s">
        <v>96</v>
      </c>
      <c r="I1181" t="s">
        <v>42</v>
      </c>
      <c r="J1181" t="s">
        <v>137</v>
      </c>
      <c r="K1181" t="s">
        <v>75</v>
      </c>
      <c r="L1181" t="s">
        <v>355</v>
      </c>
      <c r="M1181">
        <v>0.59</v>
      </c>
      <c r="N1181" t="s">
        <v>34</v>
      </c>
      <c r="O1181" t="s">
        <v>61</v>
      </c>
      <c r="P1181" t="s">
        <v>68</v>
      </c>
      <c r="Q1181" t="s">
        <v>326</v>
      </c>
      <c r="R1181">
        <v>98026</v>
      </c>
      <c r="S1181" s="1">
        <v>42111</v>
      </c>
      <c r="T1181" s="1">
        <v>42112</v>
      </c>
      <c r="U1181">
        <v>-582.64800000000002</v>
      </c>
      <c r="V1181">
        <v>1</v>
      </c>
      <c r="W1181">
        <v>113.44</v>
      </c>
      <c r="X1181">
        <v>85827</v>
      </c>
      <c r="Y1181">
        <f>cleaneddata[[#This Row],[Unit Price]]-cleaneddata[[#This Row],[Discount]]</f>
        <v>125.97999999999999</v>
      </c>
      <c r="Z1181" t="str">
        <f>_xlfn.IFS(cleaneddata[[#This Row],[Region]]="Central","Chris",cleaneddata[[#This Row],[Region]]="East","Erin",cleaneddata[[#This Row],[Region]]="South","Sam",cleaneddata[[#This Row],[Region]]="West","William")</f>
        <v>William</v>
      </c>
    </row>
    <row r="1182" spans="1:26" x14ac:dyDescent="0.25">
      <c r="A1182">
        <v>1889</v>
      </c>
      <c r="B1182" t="s">
        <v>2192</v>
      </c>
      <c r="C1182" t="s">
        <v>49</v>
      </c>
      <c r="D1182">
        <v>0.09</v>
      </c>
      <c r="E1182">
        <v>78.8</v>
      </c>
      <c r="F1182">
        <v>35</v>
      </c>
      <c r="G1182" t="s">
        <v>40</v>
      </c>
      <c r="H1182" t="s">
        <v>73</v>
      </c>
      <c r="I1182" t="s">
        <v>50</v>
      </c>
      <c r="J1182" t="s">
        <v>80</v>
      </c>
      <c r="K1182" t="s">
        <v>66</v>
      </c>
      <c r="L1182" t="s">
        <v>2193</v>
      </c>
      <c r="M1182">
        <v>0.83</v>
      </c>
      <c r="N1182" t="s">
        <v>34</v>
      </c>
      <c r="O1182" t="s">
        <v>113</v>
      </c>
      <c r="P1182" t="s">
        <v>319</v>
      </c>
      <c r="Q1182" t="s">
        <v>1309</v>
      </c>
      <c r="R1182">
        <v>45429</v>
      </c>
      <c r="S1182" s="1">
        <v>42111</v>
      </c>
      <c r="T1182" s="1">
        <v>42115</v>
      </c>
      <c r="U1182">
        <v>-1025.0172</v>
      </c>
      <c r="V1182">
        <v>14</v>
      </c>
      <c r="W1182">
        <v>1059.3800000000001</v>
      </c>
      <c r="X1182">
        <v>90631</v>
      </c>
      <c r="Y1182">
        <f>cleaneddata[[#This Row],[Unit Price]]-cleaneddata[[#This Row],[Discount]]</f>
        <v>78.709999999999994</v>
      </c>
      <c r="Z1182" t="str">
        <f>_xlfn.IFS(cleaneddata[[#This Row],[Region]]="Central","Chris",cleaneddata[[#This Row],[Region]]="East","Erin",cleaneddata[[#This Row],[Region]]="South","Sam",cleaneddata[[#This Row],[Region]]="West","William")</f>
        <v>Erin</v>
      </c>
    </row>
    <row r="1183" spans="1:26" x14ac:dyDescent="0.25">
      <c r="A1183">
        <v>2593</v>
      </c>
      <c r="B1183" t="s">
        <v>1597</v>
      </c>
      <c r="C1183" t="s">
        <v>49</v>
      </c>
      <c r="D1183">
        <v>0.02</v>
      </c>
      <c r="E1183">
        <v>419.19</v>
      </c>
      <c r="F1183">
        <v>19.989999999999998</v>
      </c>
      <c r="G1183" t="s">
        <v>40</v>
      </c>
      <c r="H1183" t="s">
        <v>96</v>
      </c>
      <c r="I1183" t="s">
        <v>50</v>
      </c>
      <c r="J1183" t="s">
        <v>80</v>
      </c>
      <c r="K1183" t="s">
        <v>75</v>
      </c>
      <c r="L1183" t="s">
        <v>2194</v>
      </c>
      <c r="M1183">
        <v>0.57999999999999996</v>
      </c>
      <c r="N1183" t="s">
        <v>34</v>
      </c>
      <c r="O1183" t="s">
        <v>35</v>
      </c>
      <c r="P1183" t="s">
        <v>77</v>
      </c>
      <c r="Q1183" t="s">
        <v>1599</v>
      </c>
      <c r="R1183">
        <v>30605</v>
      </c>
      <c r="S1183" s="1">
        <v>42111</v>
      </c>
      <c r="T1183" s="1">
        <v>42111</v>
      </c>
      <c r="U1183">
        <v>-39.606000000000002</v>
      </c>
      <c r="V1183">
        <v>10</v>
      </c>
      <c r="W1183">
        <v>4354.55</v>
      </c>
      <c r="X1183">
        <v>87772</v>
      </c>
      <c r="Y1183">
        <f>cleaneddata[[#This Row],[Unit Price]]-cleaneddata[[#This Row],[Discount]]</f>
        <v>419.17</v>
      </c>
      <c r="Z1183" t="str">
        <f>_xlfn.IFS(cleaneddata[[#This Row],[Region]]="Central","Chris",cleaneddata[[#This Row],[Region]]="East","Erin",cleaneddata[[#This Row],[Region]]="South","Sam",cleaneddata[[#This Row],[Region]]="West","William")</f>
        <v>Sam</v>
      </c>
    </row>
    <row r="1184" spans="1:26" x14ac:dyDescent="0.25">
      <c r="A1184">
        <v>377</v>
      </c>
      <c r="B1184" t="s">
        <v>2195</v>
      </c>
      <c r="C1184" t="s">
        <v>118</v>
      </c>
      <c r="D1184">
        <v>0.03</v>
      </c>
      <c r="E1184">
        <v>25.98</v>
      </c>
      <c r="F1184">
        <v>5.37</v>
      </c>
      <c r="G1184" t="s">
        <v>40</v>
      </c>
      <c r="H1184" t="s">
        <v>41</v>
      </c>
      <c r="I1184" t="s">
        <v>50</v>
      </c>
      <c r="J1184" t="s">
        <v>97</v>
      </c>
      <c r="K1184" t="s">
        <v>146</v>
      </c>
      <c r="L1184" t="s">
        <v>2196</v>
      </c>
      <c r="M1184">
        <v>0.5</v>
      </c>
      <c r="N1184" t="s">
        <v>34</v>
      </c>
      <c r="O1184" t="s">
        <v>54</v>
      </c>
      <c r="P1184" t="s">
        <v>105</v>
      </c>
      <c r="Q1184" t="s">
        <v>2197</v>
      </c>
      <c r="R1184">
        <v>60510</v>
      </c>
      <c r="S1184" s="1">
        <v>42111</v>
      </c>
      <c r="T1184" s="1">
        <v>42111</v>
      </c>
      <c r="U1184">
        <v>250.0376</v>
      </c>
      <c r="V1184">
        <v>17</v>
      </c>
      <c r="W1184">
        <v>460.87</v>
      </c>
      <c r="X1184">
        <v>89579</v>
      </c>
      <c r="Y1184">
        <f>cleaneddata[[#This Row],[Unit Price]]-cleaneddata[[#This Row],[Discount]]</f>
        <v>25.95</v>
      </c>
      <c r="Z1184" t="str">
        <f>_xlfn.IFS(cleaneddata[[#This Row],[Region]]="Central","Chris",cleaneddata[[#This Row],[Region]]="East","Erin",cleaneddata[[#This Row],[Region]]="South","Sam",cleaneddata[[#This Row],[Region]]="West","William")</f>
        <v>Chris</v>
      </c>
    </row>
    <row r="1185" spans="1:26" x14ac:dyDescent="0.25">
      <c r="A1185">
        <v>2004</v>
      </c>
      <c r="B1185" t="s">
        <v>2198</v>
      </c>
      <c r="C1185" t="s">
        <v>118</v>
      </c>
      <c r="D1185">
        <v>0.06</v>
      </c>
      <c r="E1185">
        <v>4.24</v>
      </c>
      <c r="F1185">
        <v>5.41</v>
      </c>
      <c r="G1185" t="s">
        <v>40</v>
      </c>
      <c r="H1185" t="s">
        <v>73</v>
      </c>
      <c r="I1185" t="s">
        <v>50</v>
      </c>
      <c r="J1185" t="s">
        <v>74</v>
      </c>
      <c r="K1185" t="s">
        <v>75</v>
      </c>
      <c r="L1185" t="s">
        <v>1673</v>
      </c>
      <c r="M1185">
        <v>0.35</v>
      </c>
      <c r="N1185" t="s">
        <v>34</v>
      </c>
      <c r="O1185" t="s">
        <v>61</v>
      </c>
      <c r="P1185" t="s">
        <v>279</v>
      </c>
      <c r="Q1185" t="s">
        <v>918</v>
      </c>
      <c r="R1185">
        <v>59715</v>
      </c>
      <c r="S1185" s="1">
        <v>42111</v>
      </c>
      <c r="T1185" s="1">
        <v>42113</v>
      </c>
      <c r="U1185">
        <v>-78.916679999999999</v>
      </c>
      <c r="V1185">
        <v>10</v>
      </c>
      <c r="W1185">
        <v>45</v>
      </c>
      <c r="X1185">
        <v>91277</v>
      </c>
      <c r="Y1185">
        <f>cleaneddata[[#This Row],[Unit Price]]-cleaneddata[[#This Row],[Discount]]</f>
        <v>4.1800000000000006</v>
      </c>
      <c r="Z1185" t="str">
        <f>_xlfn.IFS(cleaneddata[[#This Row],[Region]]="Central","Chris",cleaneddata[[#This Row],[Region]]="East","Erin",cleaneddata[[#This Row],[Region]]="South","Sam",cleaneddata[[#This Row],[Region]]="West","William")</f>
        <v>William</v>
      </c>
    </row>
    <row r="1186" spans="1:26" x14ac:dyDescent="0.25">
      <c r="A1186">
        <v>2004</v>
      </c>
      <c r="B1186" t="s">
        <v>2198</v>
      </c>
      <c r="C1186" t="s">
        <v>118</v>
      </c>
      <c r="D1186">
        <v>0.04</v>
      </c>
      <c r="E1186">
        <v>6783.02</v>
      </c>
      <c r="F1186">
        <v>24.49</v>
      </c>
      <c r="G1186" t="s">
        <v>40</v>
      </c>
      <c r="H1186" t="s">
        <v>73</v>
      </c>
      <c r="I1186" t="s">
        <v>42</v>
      </c>
      <c r="J1186" t="s">
        <v>58</v>
      </c>
      <c r="K1186" t="s">
        <v>66</v>
      </c>
      <c r="L1186" t="s">
        <v>316</v>
      </c>
      <c r="M1186">
        <v>0.39</v>
      </c>
      <c r="N1186" t="s">
        <v>34</v>
      </c>
      <c r="O1186" t="s">
        <v>61</v>
      </c>
      <c r="P1186" t="s">
        <v>279</v>
      </c>
      <c r="Q1186" t="s">
        <v>918</v>
      </c>
      <c r="R1186">
        <v>59715</v>
      </c>
      <c r="S1186" s="1">
        <v>42111</v>
      </c>
      <c r="T1186" s="1">
        <v>42113</v>
      </c>
      <c r="U1186">
        <v>-13562.637408000001</v>
      </c>
      <c r="V1186">
        <v>1</v>
      </c>
      <c r="W1186">
        <v>6569.07</v>
      </c>
      <c r="X1186">
        <v>91277</v>
      </c>
      <c r="Y1186">
        <f>cleaneddata[[#This Row],[Unit Price]]-cleaneddata[[#This Row],[Discount]]</f>
        <v>6782.9800000000005</v>
      </c>
      <c r="Z1186" t="str">
        <f>_xlfn.IFS(cleaneddata[[#This Row],[Region]]="Central","Chris",cleaneddata[[#This Row],[Region]]="East","Erin",cleaneddata[[#This Row],[Region]]="South","Sam",cleaneddata[[#This Row],[Region]]="West","William")</f>
        <v>William</v>
      </c>
    </row>
    <row r="1187" spans="1:26" x14ac:dyDescent="0.25">
      <c r="A1187">
        <v>507</v>
      </c>
      <c r="B1187" t="s">
        <v>2199</v>
      </c>
      <c r="C1187" t="s">
        <v>27</v>
      </c>
      <c r="D1187">
        <v>0.01</v>
      </c>
      <c r="E1187">
        <v>55.98</v>
      </c>
      <c r="F1187">
        <v>4.8600000000000003</v>
      </c>
      <c r="G1187" t="s">
        <v>89</v>
      </c>
      <c r="H1187" t="s">
        <v>96</v>
      </c>
      <c r="I1187" t="s">
        <v>50</v>
      </c>
      <c r="J1187" t="s">
        <v>90</v>
      </c>
      <c r="K1187" t="s">
        <v>75</v>
      </c>
      <c r="L1187" t="s">
        <v>1717</v>
      </c>
      <c r="M1187">
        <v>0.36</v>
      </c>
      <c r="N1187" t="s">
        <v>34</v>
      </c>
      <c r="O1187" t="s">
        <v>35</v>
      </c>
      <c r="P1187" t="s">
        <v>390</v>
      </c>
      <c r="Q1187" t="s">
        <v>2200</v>
      </c>
      <c r="R1187">
        <v>42104</v>
      </c>
      <c r="S1187" s="1">
        <v>42112</v>
      </c>
      <c r="T1187" s="1">
        <v>42114</v>
      </c>
      <c r="U1187">
        <v>32.940899999999999</v>
      </c>
      <c r="V1187">
        <v>11</v>
      </c>
      <c r="W1187">
        <v>646.97</v>
      </c>
      <c r="X1187">
        <v>87357</v>
      </c>
      <c r="Y1187">
        <f>cleaneddata[[#This Row],[Unit Price]]-cleaneddata[[#This Row],[Discount]]</f>
        <v>55.97</v>
      </c>
      <c r="Z1187" t="str">
        <f>_xlfn.IFS(cleaneddata[[#This Row],[Region]]="Central","Chris",cleaneddata[[#This Row],[Region]]="East","Erin",cleaneddata[[#This Row],[Region]]="South","Sam",cleaneddata[[#This Row],[Region]]="West","William")</f>
        <v>Sam</v>
      </c>
    </row>
    <row r="1188" spans="1:26" x14ac:dyDescent="0.25">
      <c r="A1188">
        <v>507</v>
      </c>
      <c r="B1188" t="s">
        <v>2199</v>
      </c>
      <c r="C1188" t="s">
        <v>27</v>
      </c>
      <c r="D1188">
        <v>0.04</v>
      </c>
      <c r="E1188">
        <v>65.989999999999995</v>
      </c>
      <c r="F1188">
        <v>8.99</v>
      </c>
      <c r="G1188" t="s">
        <v>40</v>
      </c>
      <c r="H1188" t="s">
        <v>96</v>
      </c>
      <c r="I1188" t="s">
        <v>42</v>
      </c>
      <c r="J1188" t="s">
        <v>137</v>
      </c>
      <c r="K1188" t="s">
        <v>75</v>
      </c>
      <c r="L1188" t="s">
        <v>1866</v>
      </c>
      <c r="M1188">
        <v>0.56000000000000005</v>
      </c>
      <c r="N1188" t="s">
        <v>34</v>
      </c>
      <c r="O1188" t="s">
        <v>35</v>
      </c>
      <c r="P1188" t="s">
        <v>390</v>
      </c>
      <c r="Q1188" t="s">
        <v>2200</v>
      </c>
      <c r="R1188">
        <v>42104</v>
      </c>
      <c r="S1188" s="1">
        <v>42112</v>
      </c>
      <c r="T1188" s="1">
        <v>42113</v>
      </c>
      <c r="U1188">
        <v>131.334</v>
      </c>
      <c r="V1188">
        <v>17</v>
      </c>
      <c r="W1188">
        <v>946.29</v>
      </c>
      <c r="X1188">
        <v>87357</v>
      </c>
      <c r="Y1188">
        <f>cleaneddata[[#This Row],[Unit Price]]-cleaneddata[[#This Row],[Discount]]</f>
        <v>65.949999999999989</v>
      </c>
      <c r="Z1188" t="str">
        <f>_xlfn.IFS(cleaneddata[[#This Row],[Region]]="Central","Chris",cleaneddata[[#This Row],[Region]]="East","Erin",cleaneddata[[#This Row],[Region]]="South","Sam",cleaneddata[[#This Row],[Region]]="West","William")</f>
        <v>Sam</v>
      </c>
    </row>
    <row r="1189" spans="1:26" x14ac:dyDescent="0.25">
      <c r="A1189">
        <v>665</v>
      </c>
      <c r="B1189" t="s">
        <v>553</v>
      </c>
      <c r="C1189" t="s">
        <v>27</v>
      </c>
      <c r="D1189">
        <v>0.02</v>
      </c>
      <c r="E1189">
        <v>130.97999999999999</v>
      </c>
      <c r="F1189">
        <v>30</v>
      </c>
      <c r="G1189" t="s">
        <v>28</v>
      </c>
      <c r="H1189" t="s">
        <v>96</v>
      </c>
      <c r="I1189" t="s">
        <v>30</v>
      </c>
      <c r="J1189" t="s">
        <v>111</v>
      </c>
      <c r="K1189" t="s">
        <v>59</v>
      </c>
      <c r="L1189" t="s">
        <v>2201</v>
      </c>
      <c r="M1189">
        <v>0.78</v>
      </c>
      <c r="N1189" t="s">
        <v>34</v>
      </c>
      <c r="O1189" t="s">
        <v>35</v>
      </c>
      <c r="P1189" t="s">
        <v>402</v>
      </c>
      <c r="Q1189" t="s">
        <v>554</v>
      </c>
      <c r="R1189">
        <v>37130</v>
      </c>
      <c r="S1189" s="1">
        <v>42112</v>
      </c>
      <c r="T1189" s="1">
        <v>42113</v>
      </c>
      <c r="U1189">
        <v>90.762</v>
      </c>
      <c r="V1189">
        <v>6</v>
      </c>
      <c r="W1189">
        <v>793.39</v>
      </c>
      <c r="X1189">
        <v>88678</v>
      </c>
      <c r="Y1189">
        <f>cleaneddata[[#This Row],[Unit Price]]-cleaneddata[[#This Row],[Discount]]</f>
        <v>130.95999999999998</v>
      </c>
      <c r="Z1189" t="str">
        <f>_xlfn.IFS(cleaneddata[[#This Row],[Region]]="Central","Chris",cleaneddata[[#This Row],[Region]]="East","Erin",cleaneddata[[#This Row],[Region]]="South","Sam",cleaneddata[[#This Row],[Region]]="West","William")</f>
        <v>Sam</v>
      </c>
    </row>
    <row r="1190" spans="1:26" x14ac:dyDescent="0.25">
      <c r="A1190">
        <v>1959</v>
      </c>
      <c r="B1190" t="s">
        <v>711</v>
      </c>
      <c r="C1190" t="s">
        <v>49</v>
      </c>
      <c r="D1190">
        <v>0.02</v>
      </c>
      <c r="E1190">
        <v>9.99</v>
      </c>
      <c r="F1190">
        <v>11.59</v>
      </c>
      <c r="G1190" t="s">
        <v>40</v>
      </c>
      <c r="H1190" t="s">
        <v>73</v>
      </c>
      <c r="I1190" t="s">
        <v>50</v>
      </c>
      <c r="J1190" t="s">
        <v>90</v>
      </c>
      <c r="K1190" t="s">
        <v>75</v>
      </c>
      <c r="L1190" t="s">
        <v>2202</v>
      </c>
      <c r="M1190">
        <v>0.4</v>
      </c>
      <c r="N1190" t="s">
        <v>34</v>
      </c>
      <c r="O1190" t="s">
        <v>35</v>
      </c>
      <c r="P1190" t="s">
        <v>125</v>
      </c>
      <c r="Q1190" t="s">
        <v>130</v>
      </c>
      <c r="R1190">
        <v>33916</v>
      </c>
      <c r="S1190" s="1">
        <v>42112</v>
      </c>
      <c r="T1190" s="1">
        <v>42121</v>
      </c>
      <c r="U1190">
        <v>-171.15770000000001</v>
      </c>
      <c r="V1190">
        <v>43</v>
      </c>
      <c r="W1190">
        <v>475.42</v>
      </c>
      <c r="X1190">
        <v>26342</v>
      </c>
      <c r="Y1190">
        <f>cleaneddata[[#This Row],[Unit Price]]-cleaneddata[[#This Row],[Discount]]</f>
        <v>9.9700000000000006</v>
      </c>
      <c r="Z1190" t="str">
        <f>_xlfn.IFS(cleaneddata[[#This Row],[Region]]="Central","Chris",cleaneddata[[#This Row],[Region]]="East","Erin",cleaneddata[[#This Row],[Region]]="South","Sam",cleaneddata[[#This Row],[Region]]="West","William")</f>
        <v>Sam</v>
      </c>
    </row>
    <row r="1191" spans="1:26" x14ac:dyDescent="0.25">
      <c r="A1191">
        <v>1959</v>
      </c>
      <c r="B1191" t="s">
        <v>711</v>
      </c>
      <c r="C1191" t="s">
        <v>49</v>
      </c>
      <c r="D1191">
        <v>0.02</v>
      </c>
      <c r="E1191">
        <v>48.04</v>
      </c>
      <c r="F1191">
        <v>5.79</v>
      </c>
      <c r="G1191" t="s">
        <v>40</v>
      </c>
      <c r="H1191" t="s">
        <v>73</v>
      </c>
      <c r="I1191" t="s">
        <v>50</v>
      </c>
      <c r="J1191" t="s">
        <v>90</v>
      </c>
      <c r="K1191" t="s">
        <v>75</v>
      </c>
      <c r="L1191" t="s">
        <v>2203</v>
      </c>
      <c r="M1191">
        <v>0.37</v>
      </c>
      <c r="N1191" t="s">
        <v>34</v>
      </c>
      <c r="O1191" t="s">
        <v>35</v>
      </c>
      <c r="P1191" t="s">
        <v>125</v>
      </c>
      <c r="Q1191" t="s">
        <v>130</v>
      </c>
      <c r="R1191">
        <v>33916</v>
      </c>
      <c r="S1191" s="1">
        <v>42112</v>
      </c>
      <c r="T1191" s="1">
        <v>42117</v>
      </c>
      <c r="U1191">
        <v>624.23900000000003</v>
      </c>
      <c r="V1191">
        <v>74</v>
      </c>
      <c r="W1191">
        <v>3598.82</v>
      </c>
      <c r="X1191">
        <v>26342</v>
      </c>
      <c r="Y1191">
        <f>cleaneddata[[#This Row],[Unit Price]]-cleaneddata[[#This Row],[Discount]]</f>
        <v>48.019999999999996</v>
      </c>
      <c r="Z1191" t="str">
        <f>_xlfn.IFS(cleaneddata[[#This Row],[Region]]="Central","Chris",cleaneddata[[#This Row],[Region]]="East","Erin",cleaneddata[[#This Row],[Region]]="South","Sam",cleaneddata[[#This Row],[Region]]="West","William")</f>
        <v>Sam</v>
      </c>
    </row>
    <row r="1192" spans="1:26" x14ac:dyDescent="0.25">
      <c r="A1192">
        <v>1959</v>
      </c>
      <c r="B1192" t="s">
        <v>711</v>
      </c>
      <c r="C1192" t="s">
        <v>49</v>
      </c>
      <c r="D1192">
        <v>0.04</v>
      </c>
      <c r="E1192">
        <v>6.68</v>
      </c>
      <c r="F1192">
        <v>4.91</v>
      </c>
      <c r="G1192" t="s">
        <v>40</v>
      </c>
      <c r="H1192" t="s">
        <v>73</v>
      </c>
      <c r="I1192" t="s">
        <v>50</v>
      </c>
      <c r="J1192" t="s">
        <v>90</v>
      </c>
      <c r="K1192" t="s">
        <v>75</v>
      </c>
      <c r="L1192" t="s">
        <v>278</v>
      </c>
      <c r="M1192">
        <v>0.37</v>
      </c>
      <c r="N1192" t="s">
        <v>34</v>
      </c>
      <c r="O1192" t="s">
        <v>35</v>
      </c>
      <c r="P1192" t="s">
        <v>125</v>
      </c>
      <c r="Q1192" t="s">
        <v>130</v>
      </c>
      <c r="R1192">
        <v>33916</v>
      </c>
      <c r="S1192" s="1">
        <v>42112</v>
      </c>
      <c r="T1192" s="1">
        <v>42119</v>
      </c>
      <c r="U1192">
        <v>-14.3241</v>
      </c>
      <c r="V1192">
        <v>5</v>
      </c>
      <c r="W1192">
        <v>41.22</v>
      </c>
      <c r="X1192">
        <v>26342</v>
      </c>
      <c r="Y1192">
        <f>cleaneddata[[#This Row],[Unit Price]]-cleaneddata[[#This Row],[Discount]]</f>
        <v>6.64</v>
      </c>
      <c r="Z1192" t="str">
        <f>_xlfn.IFS(cleaneddata[[#This Row],[Region]]="Central","Chris",cleaneddata[[#This Row],[Region]]="East","Erin",cleaneddata[[#This Row],[Region]]="South","Sam",cleaneddata[[#This Row],[Region]]="West","William")</f>
        <v>Sam</v>
      </c>
    </row>
    <row r="1193" spans="1:26" x14ac:dyDescent="0.25">
      <c r="A1193">
        <v>1962</v>
      </c>
      <c r="B1193" t="s">
        <v>2204</v>
      </c>
      <c r="C1193" t="s">
        <v>49</v>
      </c>
      <c r="D1193">
        <v>0.02</v>
      </c>
      <c r="E1193">
        <v>48.04</v>
      </c>
      <c r="F1193">
        <v>5.79</v>
      </c>
      <c r="G1193" t="s">
        <v>40</v>
      </c>
      <c r="H1193" t="s">
        <v>73</v>
      </c>
      <c r="I1193" t="s">
        <v>50</v>
      </c>
      <c r="J1193" t="s">
        <v>90</v>
      </c>
      <c r="K1193" t="s">
        <v>75</v>
      </c>
      <c r="L1193" t="s">
        <v>2203</v>
      </c>
      <c r="M1193">
        <v>0.37</v>
      </c>
      <c r="N1193" t="s">
        <v>34</v>
      </c>
      <c r="O1193" t="s">
        <v>54</v>
      </c>
      <c r="P1193" t="s">
        <v>291</v>
      </c>
      <c r="Q1193" t="s">
        <v>2205</v>
      </c>
      <c r="R1193">
        <v>48601</v>
      </c>
      <c r="S1193" s="1">
        <v>42112</v>
      </c>
      <c r="T1193" s="1">
        <v>42117</v>
      </c>
      <c r="U1193">
        <v>604.01909999999998</v>
      </c>
      <c r="V1193">
        <v>18</v>
      </c>
      <c r="W1193">
        <v>875.39</v>
      </c>
      <c r="X1193">
        <v>88857</v>
      </c>
      <c r="Y1193">
        <f>cleaneddata[[#This Row],[Unit Price]]-cleaneddata[[#This Row],[Discount]]</f>
        <v>48.019999999999996</v>
      </c>
      <c r="Z1193" t="str">
        <f>_xlfn.IFS(cleaneddata[[#This Row],[Region]]="Central","Chris",cleaneddata[[#This Row],[Region]]="East","Erin",cleaneddata[[#This Row],[Region]]="South","Sam",cleaneddata[[#This Row],[Region]]="West","William")</f>
        <v>Chris</v>
      </c>
    </row>
    <row r="1194" spans="1:26" x14ac:dyDescent="0.25">
      <c r="A1194">
        <v>1962</v>
      </c>
      <c r="B1194" t="s">
        <v>2204</v>
      </c>
      <c r="C1194" t="s">
        <v>49</v>
      </c>
      <c r="D1194">
        <v>0.04</v>
      </c>
      <c r="E1194">
        <v>6.68</v>
      </c>
      <c r="F1194">
        <v>4.91</v>
      </c>
      <c r="G1194" t="s">
        <v>40</v>
      </c>
      <c r="H1194" t="s">
        <v>73</v>
      </c>
      <c r="I1194" t="s">
        <v>50</v>
      </c>
      <c r="J1194" t="s">
        <v>90</v>
      </c>
      <c r="K1194" t="s">
        <v>75</v>
      </c>
      <c r="L1194" t="s">
        <v>278</v>
      </c>
      <c r="M1194">
        <v>0.37</v>
      </c>
      <c r="N1194" t="s">
        <v>34</v>
      </c>
      <c r="O1194" t="s">
        <v>54</v>
      </c>
      <c r="P1194" t="s">
        <v>291</v>
      </c>
      <c r="Q1194" t="s">
        <v>2205</v>
      </c>
      <c r="R1194">
        <v>48601</v>
      </c>
      <c r="S1194" s="1">
        <v>42112</v>
      </c>
      <c r="T1194" s="1">
        <v>42119</v>
      </c>
      <c r="U1194">
        <v>-11.631600000000001</v>
      </c>
      <c r="V1194">
        <v>1</v>
      </c>
      <c r="W1194">
        <v>8.24</v>
      </c>
      <c r="X1194">
        <v>88857</v>
      </c>
      <c r="Y1194">
        <f>cleaneddata[[#This Row],[Unit Price]]-cleaneddata[[#This Row],[Discount]]</f>
        <v>6.64</v>
      </c>
      <c r="Z1194" t="str">
        <f>_xlfn.IFS(cleaneddata[[#This Row],[Region]]="Central","Chris",cleaneddata[[#This Row],[Region]]="East","Erin",cleaneddata[[#This Row],[Region]]="South","Sam",cleaneddata[[#This Row],[Region]]="West","William")</f>
        <v>Chris</v>
      </c>
    </row>
    <row r="1195" spans="1:26" x14ac:dyDescent="0.25">
      <c r="A1195">
        <v>1826</v>
      </c>
      <c r="B1195" t="s">
        <v>2206</v>
      </c>
      <c r="C1195" t="s">
        <v>118</v>
      </c>
      <c r="D1195">
        <v>0.1</v>
      </c>
      <c r="E1195">
        <v>52.99</v>
      </c>
      <c r="F1195">
        <v>19.989999999999998</v>
      </c>
      <c r="G1195" t="s">
        <v>89</v>
      </c>
      <c r="H1195" t="s">
        <v>96</v>
      </c>
      <c r="I1195" t="s">
        <v>50</v>
      </c>
      <c r="J1195" t="s">
        <v>80</v>
      </c>
      <c r="K1195" t="s">
        <v>75</v>
      </c>
      <c r="L1195" t="s">
        <v>2207</v>
      </c>
      <c r="M1195">
        <v>0.81</v>
      </c>
      <c r="N1195" t="s">
        <v>34</v>
      </c>
      <c r="O1195" t="s">
        <v>54</v>
      </c>
      <c r="P1195" t="s">
        <v>215</v>
      </c>
      <c r="Q1195" t="s">
        <v>2208</v>
      </c>
      <c r="R1195">
        <v>52722</v>
      </c>
      <c r="S1195" s="1">
        <v>42112</v>
      </c>
      <c r="T1195" s="1">
        <v>42113</v>
      </c>
      <c r="U1195">
        <v>-517.16999999999996</v>
      </c>
      <c r="V1195">
        <v>7</v>
      </c>
      <c r="W1195">
        <v>337.59</v>
      </c>
      <c r="X1195">
        <v>86958</v>
      </c>
      <c r="Y1195">
        <f>cleaneddata[[#This Row],[Unit Price]]-cleaneddata[[#This Row],[Discount]]</f>
        <v>52.89</v>
      </c>
      <c r="Z1195" t="str">
        <f>_xlfn.IFS(cleaneddata[[#This Row],[Region]]="Central","Chris",cleaneddata[[#This Row],[Region]]="East","Erin",cleaneddata[[#This Row],[Region]]="South","Sam",cleaneddata[[#This Row],[Region]]="West","William")</f>
        <v>Chris</v>
      </c>
    </row>
    <row r="1196" spans="1:26" x14ac:dyDescent="0.25">
      <c r="A1196">
        <v>1827</v>
      </c>
      <c r="B1196" t="s">
        <v>1268</v>
      </c>
      <c r="C1196" t="s">
        <v>118</v>
      </c>
      <c r="D1196">
        <v>7.0000000000000007E-2</v>
      </c>
      <c r="E1196">
        <v>100.98</v>
      </c>
      <c r="F1196">
        <v>57.38</v>
      </c>
      <c r="G1196" t="s">
        <v>28</v>
      </c>
      <c r="H1196" t="s">
        <v>96</v>
      </c>
      <c r="I1196" t="s">
        <v>30</v>
      </c>
      <c r="J1196" t="s">
        <v>119</v>
      </c>
      <c r="K1196" t="s">
        <v>32</v>
      </c>
      <c r="L1196" t="s">
        <v>2209</v>
      </c>
      <c r="M1196">
        <v>0.78</v>
      </c>
      <c r="N1196" t="s">
        <v>34</v>
      </c>
      <c r="O1196" t="s">
        <v>54</v>
      </c>
      <c r="P1196" t="s">
        <v>215</v>
      </c>
      <c r="Q1196" t="s">
        <v>930</v>
      </c>
      <c r="R1196">
        <v>52601</v>
      </c>
      <c r="S1196" s="1">
        <v>42112</v>
      </c>
      <c r="T1196" s="1">
        <v>42115</v>
      </c>
      <c r="U1196">
        <v>-429.86</v>
      </c>
      <c r="V1196">
        <v>2</v>
      </c>
      <c r="W1196">
        <v>215.32</v>
      </c>
      <c r="X1196">
        <v>86958</v>
      </c>
      <c r="Y1196">
        <f>cleaneddata[[#This Row],[Unit Price]]-cleaneddata[[#This Row],[Discount]]</f>
        <v>100.91000000000001</v>
      </c>
      <c r="Z1196" t="str">
        <f>_xlfn.IFS(cleaneddata[[#This Row],[Region]]="Central","Chris",cleaneddata[[#This Row],[Region]]="East","Erin",cleaneddata[[#This Row],[Region]]="South","Sam",cleaneddata[[#This Row],[Region]]="West","William")</f>
        <v>Chris</v>
      </c>
    </row>
    <row r="1197" spans="1:26" x14ac:dyDescent="0.25">
      <c r="A1197">
        <v>1827</v>
      </c>
      <c r="B1197" t="s">
        <v>1268</v>
      </c>
      <c r="C1197" t="s">
        <v>118</v>
      </c>
      <c r="D1197">
        <v>0.03</v>
      </c>
      <c r="E1197">
        <v>85.99</v>
      </c>
      <c r="F1197">
        <v>0.99</v>
      </c>
      <c r="G1197" t="s">
        <v>40</v>
      </c>
      <c r="H1197" t="s">
        <v>96</v>
      </c>
      <c r="I1197" t="s">
        <v>42</v>
      </c>
      <c r="J1197" t="s">
        <v>137</v>
      </c>
      <c r="K1197" t="s">
        <v>52</v>
      </c>
      <c r="L1197" t="s">
        <v>1178</v>
      </c>
      <c r="M1197">
        <v>0.55000000000000004</v>
      </c>
      <c r="N1197" t="s">
        <v>34</v>
      </c>
      <c r="O1197" t="s">
        <v>54</v>
      </c>
      <c r="P1197" t="s">
        <v>215</v>
      </c>
      <c r="Q1197" t="s">
        <v>930</v>
      </c>
      <c r="R1197">
        <v>52601</v>
      </c>
      <c r="S1197" s="1">
        <v>42112</v>
      </c>
      <c r="T1197" s="1">
        <v>42114</v>
      </c>
      <c r="U1197">
        <v>264.16649999999998</v>
      </c>
      <c r="V1197">
        <v>5</v>
      </c>
      <c r="W1197">
        <v>382.85</v>
      </c>
      <c r="X1197">
        <v>86958</v>
      </c>
      <c r="Y1197">
        <f>cleaneddata[[#This Row],[Unit Price]]-cleaneddata[[#This Row],[Discount]]</f>
        <v>85.96</v>
      </c>
      <c r="Z1197" t="str">
        <f>_xlfn.IFS(cleaneddata[[#This Row],[Region]]="Central","Chris",cleaneddata[[#This Row],[Region]]="East","Erin",cleaneddata[[#This Row],[Region]]="South","Sam",cleaneddata[[#This Row],[Region]]="West","William")</f>
        <v>Chris</v>
      </c>
    </row>
    <row r="1198" spans="1:26" x14ac:dyDescent="0.25">
      <c r="A1198">
        <v>2097</v>
      </c>
      <c r="B1198" t="s">
        <v>2210</v>
      </c>
      <c r="C1198" t="s">
        <v>118</v>
      </c>
      <c r="D1198">
        <v>0.1</v>
      </c>
      <c r="E1198">
        <v>300.97000000000003</v>
      </c>
      <c r="F1198">
        <v>7.18</v>
      </c>
      <c r="G1198" t="s">
        <v>40</v>
      </c>
      <c r="H1198" t="s">
        <v>73</v>
      </c>
      <c r="I1198" t="s">
        <v>42</v>
      </c>
      <c r="J1198" t="s">
        <v>43</v>
      </c>
      <c r="K1198" t="s">
        <v>75</v>
      </c>
      <c r="L1198" t="s">
        <v>2211</v>
      </c>
      <c r="M1198">
        <v>0.48</v>
      </c>
      <c r="N1198" t="s">
        <v>34</v>
      </c>
      <c r="O1198" t="s">
        <v>35</v>
      </c>
      <c r="P1198" t="s">
        <v>273</v>
      </c>
      <c r="Q1198" t="s">
        <v>274</v>
      </c>
      <c r="R1198">
        <v>29915</v>
      </c>
      <c r="S1198" s="1">
        <v>42112</v>
      </c>
      <c r="T1198" s="1">
        <v>42113</v>
      </c>
      <c r="U1198">
        <v>138.018</v>
      </c>
      <c r="V1198">
        <v>4</v>
      </c>
      <c r="W1198">
        <v>1094.33</v>
      </c>
      <c r="X1198">
        <v>87889</v>
      </c>
      <c r="Y1198">
        <f>cleaneddata[[#This Row],[Unit Price]]-cleaneddata[[#This Row],[Discount]]</f>
        <v>300.87</v>
      </c>
      <c r="Z1198" t="str">
        <f>_xlfn.IFS(cleaneddata[[#This Row],[Region]]="Central","Chris",cleaneddata[[#This Row],[Region]]="East","Erin",cleaneddata[[#This Row],[Region]]="South","Sam",cleaneddata[[#This Row],[Region]]="West","William")</f>
        <v>Sam</v>
      </c>
    </row>
    <row r="1199" spans="1:26" x14ac:dyDescent="0.25">
      <c r="A1199">
        <v>2098</v>
      </c>
      <c r="B1199" t="s">
        <v>2212</v>
      </c>
      <c r="C1199" t="s">
        <v>118</v>
      </c>
      <c r="D1199">
        <v>0.06</v>
      </c>
      <c r="E1199">
        <v>39.89</v>
      </c>
      <c r="F1199">
        <v>3.04</v>
      </c>
      <c r="G1199" t="s">
        <v>40</v>
      </c>
      <c r="H1199" t="s">
        <v>73</v>
      </c>
      <c r="I1199" t="s">
        <v>30</v>
      </c>
      <c r="J1199" t="s">
        <v>128</v>
      </c>
      <c r="K1199" t="s">
        <v>52</v>
      </c>
      <c r="L1199" t="s">
        <v>2213</v>
      </c>
      <c r="M1199">
        <v>0.53</v>
      </c>
      <c r="N1199" t="s">
        <v>34</v>
      </c>
      <c r="O1199" t="s">
        <v>35</v>
      </c>
      <c r="P1199" t="s">
        <v>273</v>
      </c>
      <c r="Q1199" t="s">
        <v>2214</v>
      </c>
      <c r="R1199">
        <v>29464</v>
      </c>
      <c r="S1199" s="1">
        <v>42112</v>
      </c>
      <c r="T1199" s="1">
        <v>42114</v>
      </c>
      <c r="U1199">
        <v>38.874000000000002</v>
      </c>
      <c r="V1199">
        <v>10</v>
      </c>
      <c r="W1199">
        <v>389.97</v>
      </c>
      <c r="X1199">
        <v>87889</v>
      </c>
      <c r="Y1199">
        <f>cleaneddata[[#This Row],[Unit Price]]-cleaneddata[[#This Row],[Discount]]</f>
        <v>39.83</v>
      </c>
      <c r="Z1199" t="str">
        <f>_xlfn.IFS(cleaneddata[[#This Row],[Region]]="Central","Chris",cleaneddata[[#This Row],[Region]]="East","Erin",cleaneddata[[#This Row],[Region]]="South","Sam",cleaneddata[[#This Row],[Region]]="West","William")</f>
        <v>Sam</v>
      </c>
    </row>
    <row r="1200" spans="1:26" x14ac:dyDescent="0.25">
      <c r="A1200">
        <v>2655</v>
      </c>
      <c r="B1200" t="s">
        <v>2078</v>
      </c>
      <c r="C1200" t="s">
        <v>118</v>
      </c>
      <c r="D1200">
        <v>0.09</v>
      </c>
      <c r="E1200">
        <v>89.99</v>
      </c>
      <c r="F1200">
        <v>42</v>
      </c>
      <c r="G1200" t="s">
        <v>28</v>
      </c>
      <c r="H1200" t="s">
        <v>41</v>
      </c>
      <c r="I1200" t="s">
        <v>30</v>
      </c>
      <c r="J1200" t="s">
        <v>111</v>
      </c>
      <c r="K1200" t="s">
        <v>59</v>
      </c>
      <c r="L1200" t="s">
        <v>1213</v>
      </c>
      <c r="M1200">
        <v>0.66</v>
      </c>
      <c r="N1200" t="s">
        <v>34</v>
      </c>
      <c r="O1200" t="s">
        <v>35</v>
      </c>
      <c r="P1200" t="s">
        <v>77</v>
      </c>
      <c r="Q1200" t="s">
        <v>363</v>
      </c>
      <c r="R1200">
        <v>30318</v>
      </c>
      <c r="S1200" s="1">
        <v>42112</v>
      </c>
      <c r="T1200" s="1">
        <v>42112</v>
      </c>
      <c r="U1200">
        <v>223.416</v>
      </c>
      <c r="V1200">
        <v>6</v>
      </c>
      <c r="W1200">
        <v>511.25</v>
      </c>
      <c r="X1200">
        <v>86063</v>
      </c>
      <c r="Y1200">
        <f>cleaneddata[[#This Row],[Unit Price]]-cleaneddata[[#This Row],[Discount]]</f>
        <v>89.899999999999991</v>
      </c>
      <c r="Z1200" t="str">
        <f>_xlfn.IFS(cleaneddata[[#This Row],[Region]]="Central","Chris",cleaneddata[[#This Row],[Region]]="East","Erin",cleaneddata[[#This Row],[Region]]="South","Sam",cleaneddata[[#This Row],[Region]]="West","William")</f>
        <v>Sam</v>
      </c>
    </row>
    <row r="1201" spans="1:26" x14ac:dyDescent="0.25">
      <c r="A1201">
        <v>3155</v>
      </c>
      <c r="B1201" t="s">
        <v>644</v>
      </c>
      <c r="C1201" t="s">
        <v>27</v>
      </c>
      <c r="D1201">
        <v>0.05</v>
      </c>
      <c r="E1201">
        <v>159.99</v>
      </c>
      <c r="F1201">
        <v>5.5</v>
      </c>
      <c r="G1201" t="s">
        <v>40</v>
      </c>
      <c r="H1201" t="s">
        <v>41</v>
      </c>
      <c r="I1201" t="s">
        <v>42</v>
      </c>
      <c r="J1201" t="s">
        <v>43</v>
      </c>
      <c r="K1201" t="s">
        <v>75</v>
      </c>
      <c r="L1201" t="s">
        <v>2215</v>
      </c>
      <c r="M1201">
        <v>0.49</v>
      </c>
      <c r="N1201" t="s">
        <v>34</v>
      </c>
      <c r="O1201" t="s">
        <v>35</v>
      </c>
      <c r="P1201" t="s">
        <v>125</v>
      </c>
      <c r="Q1201" t="s">
        <v>334</v>
      </c>
      <c r="R1201">
        <v>32771</v>
      </c>
      <c r="S1201" s="1">
        <v>42113</v>
      </c>
      <c r="T1201" s="1">
        <v>42115</v>
      </c>
      <c r="U1201">
        <v>12.263999999999999</v>
      </c>
      <c r="V1201">
        <v>23</v>
      </c>
      <c r="W1201">
        <v>3600.65</v>
      </c>
      <c r="X1201">
        <v>86902</v>
      </c>
      <c r="Y1201">
        <f>cleaneddata[[#This Row],[Unit Price]]-cleaneddata[[#This Row],[Discount]]</f>
        <v>159.94</v>
      </c>
      <c r="Z1201" t="str">
        <f>_xlfn.IFS(cleaneddata[[#This Row],[Region]]="Central","Chris",cleaneddata[[#This Row],[Region]]="East","Erin",cleaneddata[[#This Row],[Region]]="South","Sam",cleaneddata[[#This Row],[Region]]="West","William")</f>
        <v>Sam</v>
      </c>
    </row>
    <row r="1202" spans="1:26" x14ac:dyDescent="0.25">
      <c r="A1202">
        <v>1836</v>
      </c>
      <c r="B1202" t="s">
        <v>2216</v>
      </c>
      <c r="C1202" t="s">
        <v>39</v>
      </c>
      <c r="D1202">
        <v>0.01</v>
      </c>
      <c r="E1202">
        <v>155.99</v>
      </c>
      <c r="F1202">
        <v>8.99</v>
      </c>
      <c r="G1202" t="s">
        <v>89</v>
      </c>
      <c r="H1202" t="s">
        <v>96</v>
      </c>
      <c r="I1202" t="s">
        <v>42</v>
      </c>
      <c r="J1202" t="s">
        <v>137</v>
      </c>
      <c r="K1202" t="s">
        <v>75</v>
      </c>
      <c r="L1202" t="s">
        <v>1299</v>
      </c>
      <c r="M1202">
        <v>0.57999999999999996</v>
      </c>
      <c r="N1202" t="s">
        <v>34</v>
      </c>
      <c r="O1202" t="s">
        <v>61</v>
      </c>
      <c r="P1202" t="s">
        <v>92</v>
      </c>
      <c r="Q1202" t="s">
        <v>943</v>
      </c>
      <c r="R1202">
        <v>94110</v>
      </c>
      <c r="S1202" s="1">
        <v>42113</v>
      </c>
      <c r="T1202" s="1">
        <v>42114</v>
      </c>
      <c r="U1202">
        <v>-219.07908</v>
      </c>
      <c r="V1202">
        <v>5</v>
      </c>
      <c r="W1202">
        <v>675.83</v>
      </c>
      <c r="X1202">
        <v>86600</v>
      </c>
      <c r="Y1202">
        <f>cleaneddata[[#This Row],[Unit Price]]-cleaneddata[[#This Row],[Discount]]</f>
        <v>155.98000000000002</v>
      </c>
      <c r="Z1202" t="str">
        <f>_xlfn.IFS(cleaneddata[[#This Row],[Region]]="Central","Chris",cleaneddata[[#This Row],[Region]]="East","Erin",cleaneddata[[#This Row],[Region]]="South","Sam",cleaneddata[[#This Row],[Region]]="West","William")</f>
        <v>William</v>
      </c>
    </row>
    <row r="1203" spans="1:26" x14ac:dyDescent="0.25">
      <c r="A1203">
        <v>1837</v>
      </c>
      <c r="B1203" t="s">
        <v>2217</v>
      </c>
      <c r="C1203" t="s">
        <v>39</v>
      </c>
      <c r="D1203">
        <v>0.01</v>
      </c>
      <c r="E1203">
        <v>5.98</v>
      </c>
      <c r="F1203">
        <v>5.46</v>
      </c>
      <c r="G1203" t="s">
        <v>40</v>
      </c>
      <c r="H1203" t="s">
        <v>96</v>
      </c>
      <c r="I1203" t="s">
        <v>50</v>
      </c>
      <c r="J1203" t="s">
        <v>90</v>
      </c>
      <c r="K1203" t="s">
        <v>75</v>
      </c>
      <c r="L1203" t="s">
        <v>1158</v>
      </c>
      <c r="M1203">
        <v>0.36</v>
      </c>
      <c r="N1203" t="s">
        <v>34</v>
      </c>
      <c r="O1203" t="s">
        <v>61</v>
      </c>
      <c r="P1203" t="s">
        <v>92</v>
      </c>
      <c r="Q1203" t="s">
        <v>2218</v>
      </c>
      <c r="R1203">
        <v>91776</v>
      </c>
      <c r="S1203" s="1">
        <v>42113</v>
      </c>
      <c r="T1203" s="1">
        <v>42115</v>
      </c>
      <c r="U1203">
        <v>-18.878399999999999</v>
      </c>
      <c r="V1203">
        <v>4</v>
      </c>
      <c r="W1203">
        <v>28</v>
      </c>
      <c r="X1203">
        <v>86600</v>
      </c>
      <c r="Y1203">
        <f>cleaneddata[[#This Row],[Unit Price]]-cleaneddata[[#This Row],[Discount]]</f>
        <v>5.9700000000000006</v>
      </c>
      <c r="Z1203" t="str">
        <f>_xlfn.IFS(cleaneddata[[#This Row],[Region]]="Central","Chris",cleaneddata[[#This Row],[Region]]="East","Erin",cleaneddata[[#This Row],[Region]]="South","Sam",cleaneddata[[#This Row],[Region]]="West","William")</f>
        <v>William</v>
      </c>
    </row>
    <row r="1204" spans="1:26" x14ac:dyDescent="0.25">
      <c r="A1204">
        <v>2212</v>
      </c>
      <c r="B1204" t="s">
        <v>2219</v>
      </c>
      <c r="C1204" t="s">
        <v>39</v>
      </c>
      <c r="D1204">
        <v>0.09</v>
      </c>
      <c r="E1204">
        <v>199.99</v>
      </c>
      <c r="F1204">
        <v>24.49</v>
      </c>
      <c r="G1204" t="s">
        <v>89</v>
      </c>
      <c r="H1204" t="s">
        <v>73</v>
      </c>
      <c r="I1204" t="s">
        <v>42</v>
      </c>
      <c r="J1204" t="s">
        <v>65</v>
      </c>
      <c r="K1204" t="s">
        <v>66</v>
      </c>
      <c r="L1204" t="s">
        <v>749</v>
      </c>
      <c r="M1204">
        <v>0.46</v>
      </c>
      <c r="N1204" t="s">
        <v>34</v>
      </c>
      <c r="O1204" t="s">
        <v>113</v>
      </c>
      <c r="P1204" t="s">
        <v>420</v>
      </c>
      <c r="Q1204" t="s">
        <v>2220</v>
      </c>
      <c r="R1204">
        <v>21228</v>
      </c>
      <c r="S1204" s="1">
        <v>42113</v>
      </c>
      <c r="T1204" s="1">
        <v>42115</v>
      </c>
      <c r="U1204">
        <v>631.33000000000004</v>
      </c>
      <c r="V1204">
        <v>5</v>
      </c>
      <c r="W1204">
        <v>990.25</v>
      </c>
      <c r="X1204">
        <v>88029</v>
      </c>
      <c r="Y1204">
        <f>cleaneddata[[#This Row],[Unit Price]]-cleaneddata[[#This Row],[Discount]]</f>
        <v>199.9</v>
      </c>
      <c r="Z1204" t="str">
        <f>_xlfn.IFS(cleaneddata[[#This Row],[Region]]="Central","Chris",cleaneddata[[#This Row],[Region]]="East","Erin",cleaneddata[[#This Row],[Region]]="South","Sam",cleaneddata[[#This Row],[Region]]="West","William")</f>
        <v>Erin</v>
      </c>
    </row>
    <row r="1205" spans="1:26" x14ac:dyDescent="0.25">
      <c r="A1205">
        <v>152</v>
      </c>
      <c r="B1205" t="s">
        <v>507</v>
      </c>
      <c r="C1205" t="s">
        <v>49</v>
      </c>
      <c r="D1205">
        <v>0.01</v>
      </c>
      <c r="E1205">
        <v>79.52</v>
      </c>
      <c r="F1205">
        <v>48.2</v>
      </c>
      <c r="G1205" t="s">
        <v>40</v>
      </c>
      <c r="H1205" t="s">
        <v>73</v>
      </c>
      <c r="I1205" t="s">
        <v>30</v>
      </c>
      <c r="J1205" t="s">
        <v>128</v>
      </c>
      <c r="K1205" t="s">
        <v>146</v>
      </c>
      <c r="L1205" t="s">
        <v>2221</v>
      </c>
      <c r="M1205">
        <v>0.74</v>
      </c>
      <c r="N1205" t="s">
        <v>34</v>
      </c>
      <c r="O1205" t="s">
        <v>35</v>
      </c>
      <c r="P1205" t="s">
        <v>402</v>
      </c>
      <c r="Q1205" t="s">
        <v>509</v>
      </c>
      <c r="R1205">
        <v>37918</v>
      </c>
      <c r="S1205" s="1">
        <v>42113</v>
      </c>
      <c r="T1205" s="1">
        <v>42120</v>
      </c>
      <c r="U1205">
        <v>-40.683999999999997</v>
      </c>
      <c r="V1205">
        <v>8</v>
      </c>
      <c r="W1205">
        <v>667.84</v>
      </c>
      <c r="X1205">
        <v>89522</v>
      </c>
      <c r="Y1205">
        <f>cleaneddata[[#This Row],[Unit Price]]-cleaneddata[[#This Row],[Discount]]</f>
        <v>79.509999999999991</v>
      </c>
      <c r="Z1205" t="str">
        <f>_xlfn.IFS(cleaneddata[[#This Row],[Region]]="Central","Chris",cleaneddata[[#This Row],[Region]]="East","Erin",cleaneddata[[#This Row],[Region]]="South","Sam",cleaneddata[[#This Row],[Region]]="West","William")</f>
        <v>Sam</v>
      </c>
    </row>
    <row r="1206" spans="1:26" x14ac:dyDescent="0.25">
      <c r="A1206">
        <v>1933</v>
      </c>
      <c r="B1206" t="s">
        <v>2222</v>
      </c>
      <c r="C1206" t="s">
        <v>49</v>
      </c>
      <c r="D1206">
        <v>0.06</v>
      </c>
      <c r="E1206">
        <v>3.58</v>
      </c>
      <c r="F1206">
        <v>1.63</v>
      </c>
      <c r="G1206" t="s">
        <v>40</v>
      </c>
      <c r="H1206" t="s">
        <v>96</v>
      </c>
      <c r="I1206" t="s">
        <v>50</v>
      </c>
      <c r="J1206" t="s">
        <v>178</v>
      </c>
      <c r="K1206" t="s">
        <v>52</v>
      </c>
      <c r="L1206" t="s">
        <v>2223</v>
      </c>
      <c r="M1206">
        <v>0.36</v>
      </c>
      <c r="N1206" t="s">
        <v>34</v>
      </c>
      <c r="O1206" t="s">
        <v>54</v>
      </c>
      <c r="P1206" t="s">
        <v>189</v>
      </c>
      <c r="Q1206" t="s">
        <v>2224</v>
      </c>
      <c r="R1206">
        <v>75043</v>
      </c>
      <c r="S1206" s="1">
        <v>42113</v>
      </c>
      <c r="T1206" s="1">
        <v>42117</v>
      </c>
      <c r="U1206">
        <v>14</v>
      </c>
      <c r="V1206">
        <v>10</v>
      </c>
      <c r="W1206">
        <v>34.76</v>
      </c>
      <c r="X1206">
        <v>86687</v>
      </c>
      <c r="Y1206">
        <f>cleaneddata[[#This Row],[Unit Price]]-cleaneddata[[#This Row],[Discount]]</f>
        <v>3.52</v>
      </c>
      <c r="Z1206" t="str">
        <f>_xlfn.IFS(cleaneddata[[#This Row],[Region]]="Central","Chris",cleaneddata[[#This Row],[Region]]="East","Erin",cleaneddata[[#This Row],[Region]]="South","Sam",cleaneddata[[#This Row],[Region]]="West","William")</f>
        <v>Chris</v>
      </c>
    </row>
    <row r="1207" spans="1:26" x14ac:dyDescent="0.25">
      <c r="A1207">
        <v>1940</v>
      </c>
      <c r="B1207" t="s">
        <v>1797</v>
      </c>
      <c r="C1207" t="s">
        <v>49</v>
      </c>
      <c r="D1207">
        <v>0</v>
      </c>
      <c r="E1207">
        <v>78.650000000000006</v>
      </c>
      <c r="F1207">
        <v>13.99</v>
      </c>
      <c r="G1207" t="s">
        <v>40</v>
      </c>
      <c r="H1207" t="s">
        <v>96</v>
      </c>
      <c r="I1207" t="s">
        <v>50</v>
      </c>
      <c r="J1207" t="s">
        <v>97</v>
      </c>
      <c r="K1207" t="s">
        <v>146</v>
      </c>
      <c r="L1207" t="s">
        <v>1716</v>
      </c>
      <c r="M1207">
        <v>0.52</v>
      </c>
      <c r="N1207" t="s">
        <v>34</v>
      </c>
      <c r="O1207" t="s">
        <v>61</v>
      </c>
      <c r="P1207" t="s">
        <v>148</v>
      </c>
      <c r="Q1207" t="s">
        <v>149</v>
      </c>
      <c r="R1207">
        <v>84020</v>
      </c>
      <c r="S1207" s="1">
        <v>42113</v>
      </c>
      <c r="T1207" s="1">
        <v>42120</v>
      </c>
      <c r="U1207">
        <v>386.00670000000002</v>
      </c>
      <c r="V1207">
        <v>7</v>
      </c>
      <c r="W1207">
        <v>559.42999999999995</v>
      </c>
      <c r="X1207">
        <v>88871</v>
      </c>
      <c r="Y1207">
        <f>cleaneddata[[#This Row],[Unit Price]]-cleaneddata[[#This Row],[Discount]]</f>
        <v>78.650000000000006</v>
      </c>
      <c r="Z1207" t="str">
        <f>_xlfn.IFS(cleaneddata[[#This Row],[Region]]="Central","Chris",cleaneddata[[#This Row],[Region]]="East","Erin",cleaneddata[[#This Row],[Region]]="South","Sam",cleaneddata[[#This Row],[Region]]="West","William")</f>
        <v>William</v>
      </c>
    </row>
    <row r="1208" spans="1:26" x14ac:dyDescent="0.25">
      <c r="A1208">
        <v>1940</v>
      </c>
      <c r="B1208" t="s">
        <v>1797</v>
      </c>
      <c r="C1208" t="s">
        <v>49</v>
      </c>
      <c r="D1208">
        <v>0.08</v>
      </c>
      <c r="E1208">
        <v>122.99</v>
      </c>
      <c r="F1208">
        <v>70.2</v>
      </c>
      <c r="G1208" t="s">
        <v>28</v>
      </c>
      <c r="H1208" t="s">
        <v>96</v>
      </c>
      <c r="I1208" t="s">
        <v>30</v>
      </c>
      <c r="J1208" t="s">
        <v>111</v>
      </c>
      <c r="K1208" t="s">
        <v>59</v>
      </c>
      <c r="L1208" t="s">
        <v>806</v>
      </c>
      <c r="M1208">
        <v>0.74</v>
      </c>
      <c r="N1208" t="s">
        <v>34</v>
      </c>
      <c r="O1208" t="s">
        <v>61</v>
      </c>
      <c r="P1208" t="s">
        <v>148</v>
      </c>
      <c r="Q1208" t="s">
        <v>149</v>
      </c>
      <c r="R1208">
        <v>84020</v>
      </c>
      <c r="S1208" s="1">
        <v>42113</v>
      </c>
      <c r="T1208" s="1">
        <v>42118</v>
      </c>
      <c r="U1208">
        <v>-1867.97</v>
      </c>
      <c r="V1208">
        <v>10</v>
      </c>
      <c r="W1208">
        <v>1216.52</v>
      </c>
      <c r="X1208">
        <v>88871</v>
      </c>
      <c r="Y1208">
        <f>cleaneddata[[#This Row],[Unit Price]]-cleaneddata[[#This Row],[Discount]]</f>
        <v>122.91</v>
      </c>
      <c r="Z1208" t="str">
        <f>_xlfn.IFS(cleaneddata[[#This Row],[Region]]="Central","Chris",cleaneddata[[#This Row],[Region]]="East","Erin",cleaneddata[[#This Row],[Region]]="South","Sam",cleaneddata[[#This Row],[Region]]="West","William")</f>
        <v>William</v>
      </c>
    </row>
    <row r="1209" spans="1:26" x14ac:dyDescent="0.25">
      <c r="A1209">
        <v>2066</v>
      </c>
      <c r="B1209" t="s">
        <v>1874</v>
      </c>
      <c r="C1209" t="s">
        <v>49</v>
      </c>
      <c r="D1209">
        <v>0.1</v>
      </c>
      <c r="E1209">
        <v>4.24</v>
      </c>
      <c r="F1209">
        <v>5.41</v>
      </c>
      <c r="G1209" t="s">
        <v>40</v>
      </c>
      <c r="H1209" t="s">
        <v>96</v>
      </c>
      <c r="I1209" t="s">
        <v>50</v>
      </c>
      <c r="J1209" t="s">
        <v>74</v>
      </c>
      <c r="K1209" t="s">
        <v>75</v>
      </c>
      <c r="L1209" t="s">
        <v>1673</v>
      </c>
      <c r="M1209">
        <v>0.35</v>
      </c>
      <c r="N1209" t="s">
        <v>34</v>
      </c>
      <c r="O1209" t="s">
        <v>35</v>
      </c>
      <c r="P1209" t="s">
        <v>99</v>
      </c>
      <c r="Q1209" t="s">
        <v>1876</v>
      </c>
      <c r="R1209">
        <v>28079</v>
      </c>
      <c r="S1209" s="1">
        <v>42113</v>
      </c>
      <c r="T1209" s="1">
        <v>42117</v>
      </c>
      <c r="U1209">
        <v>-61.6</v>
      </c>
      <c r="V1209">
        <v>8</v>
      </c>
      <c r="W1209">
        <v>34.159999999999997</v>
      </c>
      <c r="X1209">
        <v>85835</v>
      </c>
      <c r="Y1209">
        <f>cleaneddata[[#This Row],[Unit Price]]-cleaneddata[[#This Row],[Discount]]</f>
        <v>4.1400000000000006</v>
      </c>
      <c r="Z1209" t="str">
        <f>_xlfn.IFS(cleaneddata[[#This Row],[Region]]="Central","Chris",cleaneddata[[#This Row],[Region]]="East","Erin",cleaneddata[[#This Row],[Region]]="South","Sam",cleaneddata[[#This Row],[Region]]="West","William")</f>
        <v>Sam</v>
      </c>
    </row>
    <row r="1210" spans="1:26" x14ac:dyDescent="0.25">
      <c r="A1210">
        <v>2547</v>
      </c>
      <c r="B1210" t="s">
        <v>2225</v>
      </c>
      <c r="C1210" t="s">
        <v>49</v>
      </c>
      <c r="D1210">
        <v>7.0000000000000007E-2</v>
      </c>
      <c r="E1210">
        <v>6.48</v>
      </c>
      <c r="F1210">
        <v>9.5399999999999991</v>
      </c>
      <c r="G1210" t="s">
        <v>40</v>
      </c>
      <c r="H1210" t="s">
        <v>29</v>
      </c>
      <c r="I1210" t="s">
        <v>50</v>
      </c>
      <c r="J1210" t="s">
        <v>90</v>
      </c>
      <c r="K1210" t="s">
        <v>75</v>
      </c>
      <c r="L1210" t="s">
        <v>2226</v>
      </c>
      <c r="M1210">
        <v>0.37</v>
      </c>
      <c r="N1210" t="s">
        <v>34</v>
      </c>
      <c r="O1210" t="s">
        <v>35</v>
      </c>
      <c r="P1210" t="s">
        <v>244</v>
      </c>
      <c r="Q1210" t="s">
        <v>2227</v>
      </c>
      <c r="R1210">
        <v>23464</v>
      </c>
      <c r="S1210" s="1">
        <v>42113</v>
      </c>
      <c r="T1210" s="1">
        <v>42113</v>
      </c>
      <c r="U1210">
        <v>2.2320000000000002</v>
      </c>
      <c r="V1210">
        <v>1</v>
      </c>
      <c r="W1210">
        <v>10.86</v>
      </c>
      <c r="X1210">
        <v>87916</v>
      </c>
      <c r="Y1210">
        <f>cleaneddata[[#This Row],[Unit Price]]-cleaneddata[[#This Row],[Discount]]</f>
        <v>6.41</v>
      </c>
      <c r="Z1210" t="str">
        <f>_xlfn.IFS(cleaneddata[[#This Row],[Region]]="Central","Chris",cleaneddata[[#This Row],[Region]]="East","Erin",cleaneddata[[#This Row],[Region]]="South","Sam",cleaneddata[[#This Row],[Region]]="West","William")</f>
        <v>Sam</v>
      </c>
    </row>
    <row r="1211" spans="1:26" x14ac:dyDescent="0.25">
      <c r="A1211">
        <v>3380</v>
      </c>
      <c r="B1211" t="s">
        <v>2228</v>
      </c>
      <c r="C1211" t="s">
        <v>27</v>
      </c>
      <c r="D1211">
        <v>0.03</v>
      </c>
      <c r="E1211">
        <v>315.98</v>
      </c>
      <c r="F1211">
        <v>19.989999999999998</v>
      </c>
      <c r="G1211" t="s">
        <v>40</v>
      </c>
      <c r="H1211" t="s">
        <v>73</v>
      </c>
      <c r="I1211" t="s">
        <v>50</v>
      </c>
      <c r="J1211" t="s">
        <v>74</v>
      </c>
      <c r="K1211" t="s">
        <v>75</v>
      </c>
      <c r="L1211" t="s">
        <v>2229</v>
      </c>
      <c r="M1211">
        <v>0.38</v>
      </c>
      <c r="N1211" t="s">
        <v>34</v>
      </c>
      <c r="O1211" t="s">
        <v>35</v>
      </c>
      <c r="P1211" t="s">
        <v>77</v>
      </c>
      <c r="Q1211" t="s">
        <v>2230</v>
      </c>
      <c r="R1211">
        <v>30240</v>
      </c>
      <c r="S1211" s="1">
        <v>42114</v>
      </c>
      <c r="T1211" s="1">
        <v>42116</v>
      </c>
      <c r="U1211">
        <v>-4.4800000000000004</v>
      </c>
      <c r="V1211">
        <v>18</v>
      </c>
      <c r="W1211">
        <v>5572.18</v>
      </c>
      <c r="X1211">
        <v>88838</v>
      </c>
      <c r="Y1211">
        <f>cleaneddata[[#This Row],[Unit Price]]-cleaneddata[[#This Row],[Discount]]</f>
        <v>315.95000000000005</v>
      </c>
      <c r="Z1211" t="str">
        <f>_xlfn.IFS(cleaneddata[[#This Row],[Region]]="Central","Chris",cleaneddata[[#This Row],[Region]]="East","Erin",cleaneddata[[#This Row],[Region]]="South","Sam",cleaneddata[[#This Row],[Region]]="West","William")</f>
        <v>Sam</v>
      </c>
    </row>
    <row r="1212" spans="1:26" x14ac:dyDescent="0.25">
      <c r="A1212">
        <v>3380</v>
      </c>
      <c r="B1212" t="s">
        <v>2228</v>
      </c>
      <c r="C1212" t="s">
        <v>27</v>
      </c>
      <c r="D1212">
        <v>0.03</v>
      </c>
      <c r="E1212">
        <v>63.94</v>
      </c>
      <c r="F1212">
        <v>14.48</v>
      </c>
      <c r="G1212" t="s">
        <v>40</v>
      </c>
      <c r="H1212" t="s">
        <v>73</v>
      </c>
      <c r="I1212" t="s">
        <v>30</v>
      </c>
      <c r="J1212" t="s">
        <v>128</v>
      </c>
      <c r="K1212" t="s">
        <v>75</v>
      </c>
      <c r="L1212" t="s">
        <v>1996</v>
      </c>
      <c r="M1212">
        <v>0.46</v>
      </c>
      <c r="N1212" t="s">
        <v>34</v>
      </c>
      <c r="O1212" t="s">
        <v>35</v>
      </c>
      <c r="P1212" t="s">
        <v>77</v>
      </c>
      <c r="Q1212" t="s">
        <v>2230</v>
      </c>
      <c r="R1212">
        <v>30240</v>
      </c>
      <c r="S1212" s="1">
        <v>42114</v>
      </c>
      <c r="T1212" s="1">
        <v>42115</v>
      </c>
      <c r="U1212">
        <v>43.691699999999997</v>
      </c>
      <c r="V1212">
        <v>8</v>
      </c>
      <c r="W1212">
        <v>522.46</v>
      </c>
      <c r="X1212">
        <v>88838</v>
      </c>
      <c r="Y1212">
        <f>cleaneddata[[#This Row],[Unit Price]]-cleaneddata[[#This Row],[Discount]]</f>
        <v>63.91</v>
      </c>
      <c r="Z1212" t="str">
        <f>_xlfn.IFS(cleaneddata[[#This Row],[Region]]="Central","Chris",cleaneddata[[#This Row],[Region]]="East","Erin",cleaneddata[[#This Row],[Region]]="South","Sam",cleaneddata[[#This Row],[Region]]="West","William")</f>
        <v>Sam</v>
      </c>
    </row>
    <row r="1213" spans="1:26" x14ac:dyDescent="0.25">
      <c r="A1213">
        <v>151</v>
      </c>
      <c r="B1213" t="s">
        <v>705</v>
      </c>
      <c r="C1213" t="s">
        <v>39</v>
      </c>
      <c r="D1213">
        <v>0.09</v>
      </c>
      <c r="E1213">
        <v>5.98</v>
      </c>
      <c r="F1213">
        <v>2.5</v>
      </c>
      <c r="G1213" t="s">
        <v>40</v>
      </c>
      <c r="H1213" t="s">
        <v>73</v>
      </c>
      <c r="I1213" t="s">
        <v>50</v>
      </c>
      <c r="J1213" t="s">
        <v>347</v>
      </c>
      <c r="K1213" t="s">
        <v>75</v>
      </c>
      <c r="L1213" t="s">
        <v>1272</v>
      </c>
      <c r="M1213">
        <v>0.36</v>
      </c>
      <c r="N1213" t="s">
        <v>34</v>
      </c>
      <c r="O1213" t="s">
        <v>35</v>
      </c>
      <c r="P1213" t="s">
        <v>402</v>
      </c>
      <c r="Q1213" t="s">
        <v>707</v>
      </c>
      <c r="R1213">
        <v>37664</v>
      </c>
      <c r="S1213" s="1">
        <v>42114</v>
      </c>
      <c r="T1213" s="1">
        <v>42116</v>
      </c>
      <c r="U1213">
        <v>13.896000000000001</v>
      </c>
      <c r="V1213">
        <v>5</v>
      </c>
      <c r="W1213">
        <v>28.11</v>
      </c>
      <c r="X1213">
        <v>89523</v>
      </c>
      <c r="Y1213">
        <f>cleaneddata[[#This Row],[Unit Price]]-cleaneddata[[#This Row],[Discount]]</f>
        <v>5.8900000000000006</v>
      </c>
      <c r="Z1213" t="str">
        <f>_xlfn.IFS(cleaneddata[[#This Row],[Region]]="Central","Chris",cleaneddata[[#This Row],[Region]]="East","Erin",cleaneddata[[#This Row],[Region]]="South","Sam",cleaneddata[[#This Row],[Region]]="West","William")</f>
        <v>Sam</v>
      </c>
    </row>
    <row r="1214" spans="1:26" x14ac:dyDescent="0.25">
      <c r="A1214">
        <v>1259</v>
      </c>
      <c r="B1214" t="s">
        <v>2231</v>
      </c>
      <c r="C1214" t="s">
        <v>39</v>
      </c>
      <c r="D1214">
        <v>0.03</v>
      </c>
      <c r="E1214">
        <v>3.69</v>
      </c>
      <c r="F1214">
        <v>2.5</v>
      </c>
      <c r="G1214" t="s">
        <v>89</v>
      </c>
      <c r="H1214" t="s">
        <v>73</v>
      </c>
      <c r="I1214" t="s">
        <v>50</v>
      </c>
      <c r="J1214" t="s">
        <v>347</v>
      </c>
      <c r="K1214" t="s">
        <v>75</v>
      </c>
      <c r="L1214" t="s">
        <v>2232</v>
      </c>
      <c r="M1214">
        <v>0.39</v>
      </c>
      <c r="N1214" t="s">
        <v>34</v>
      </c>
      <c r="O1214" t="s">
        <v>35</v>
      </c>
      <c r="P1214" t="s">
        <v>390</v>
      </c>
      <c r="Q1214" t="s">
        <v>1588</v>
      </c>
      <c r="R1214">
        <v>40422</v>
      </c>
      <c r="S1214" s="1">
        <v>42114</v>
      </c>
      <c r="T1214" s="1">
        <v>42114</v>
      </c>
      <c r="U1214">
        <v>-2196.6840000000002</v>
      </c>
      <c r="V1214">
        <v>9</v>
      </c>
      <c r="W1214">
        <v>38.65</v>
      </c>
      <c r="X1214">
        <v>86534</v>
      </c>
      <c r="Y1214">
        <f>cleaneddata[[#This Row],[Unit Price]]-cleaneddata[[#This Row],[Discount]]</f>
        <v>3.66</v>
      </c>
      <c r="Z1214" t="str">
        <f>_xlfn.IFS(cleaneddata[[#This Row],[Region]]="Central","Chris",cleaneddata[[#This Row],[Region]]="East","Erin",cleaneddata[[#This Row],[Region]]="South","Sam",cleaneddata[[#This Row],[Region]]="West","William")</f>
        <v>Sam</v>
      </c>
    </row>
    <row r="1215" spans="1:26" x14ac:dyDescent="0.25">
      <c r="A1215">
        <v>2117</v>
      </c>
      <c r="B1215" t="s">
        <v>2233</v>
      </c>
      <c r="C1215" t="s">
        <v>39</v>
      </c>
      <c r="D1215">
        <v>0.03</v>
      </c>
      <c r="E1215">
        <v>320.98</v>
      </c>
      <c r="F1215">
        <v>24.49</v>
      </c>
      <c r="G1215" t="s">
        <v>40</v>
      </c>
      <c r="H1215" t="s">
        <v>73</v>
      </c>
      <c r="I1215" t="s">
        <v>30</v>
      </c>
      <c r="J1215" t="s">
        <v>111</v>
      </c>
      <c r="K1215" t="s">
        <v>66</v>
      </c>
      <c r="L1215" t="s">
        <v>2234</v>
      </c>
      <c r="M1215">
        <v>0.55000000000000004</v>
      </c>
      <c r="N1215" t="s">
        <v>34</v>
      </c>
      <c r="O1215" t="s">
        <v>54</v>
      </c>
      <c r="P1215" t="s">
        <v>189</v>
      </c>
      <c r="Q1215" t="s">
        <v>1029</v>
      </c>
      <c r="R1215">
        <v>75401</v>
      </c>
      <c r="S1215" s="1">
        <v>42114</v>
      </c>
      <c r="T1215" s="1">
        <v>42116</v>
      </c>
      <c r="U1215">
        <v>4554.4346999999998</v>
      </c>
      <c r="V1215">
        <v>20</v>
      </c>
      <c r="W1215">
        <v>6600.63</v>
      </c>
      <c r="X1215">
        <v>90891</v>
      </c>
      <c r="Y1215">
        <f>cleaneddata[[#This Row],[Unit Price]]-cleaneddata[[#This Row],[Discount]]</f>
        <v>320.95000000000005</v>
      </c>
      <c r="Z1215" t="str">
        <f>_xlfn.IFS(cleaneddata[[#This Row],[Region]]="Central","Chris",cleaneddata[[#This Row],[Region]]="East","Erin",cleaneddata[[#This Row],[Region]]="South","Sam",cleaneddata[[#This Row],[Region]]="West","William")</f>
        <v>Chris</v>
      </c>
    </row>
    <row r="1216" spans="1:26" x14ac:dyDescent="0.25">
      <c r="A1216">
        <v>2117</v>
      </c>
      <c r="B1216" t="s">
        <v>2233</v>
      </c>
      <c r="C1216" t="s">
        <v>39</v>
      </c>
      <c r="D1216">
        <v>0.06</v>
      </c>
      <c r="E1216">
        <v>125.99</v>
      </c>
      <c r="F1216">
        <v>8.8000000000000007</v>
      </c>
      <c r="G1216" t="s">
        <v>40</v>
      </c>
      <c r="H1216" t="s">
        <v>73</v>
      </c>
      <c r="I1216" t="s">
        <v>42</v>
      </c>
      <c r="J1216" t="s">
        <v>137</v>
      </c>
      <c r="K1216" t="s">
        <v>75</v>
      </c>
      <c r="L1216" t="s">
        <v>2235</v>
      </c>
      <c r="M1216">
        <v>0.59</v>
      </c>
      <c r="N1216" t="s">
        <v>34</v>
      </c>
      <c r="O1216" t="s">
        <v>54</v>
      </c>
      <c r="P1216" t="s">
        <v>189</v>
      </c>
      <c r="Q1216" t="s">
        <v>1029</v>
      </c>
      <c r="R1216">
        <v>75401</v>
      </c>
      <c r="S1216" s="1">
        <v>42114</v>
      </c>
      <c r="T1216" s="1">
        <v>42115</v>
      </c>
      <c r="U1216">
        <v>618.19308000000001</v>
      </c>
      <c r="V1216">
        <v>18</v>
      </c>
      <c r="W1216">
        <v>1811.99</v>
      </c>
      <c r="X1216">
        <v>90891</v>
      </c>
      <c r="Y1216">
        <f>cleaneddata[[#This Row],[Unit Price]]-cleaneddata[[#This Row],[Discount]]</f>
        <v>125.92999999999999</v>
      </c>
      <c r="Z1216" t="str">
        <f>_xlfn.IFS(cleaneddata[[#This Row],[Region]]="Central","Chris",cleaneddata[[#This Row],[Region]]="East","Erin",cleaneddata[[#This Row],[Region]]="South","Sam",cleaneddata[[#This Row],[Region]]="West","William")</f>
        <v>Chris</v>
      </c>
    </row>
    <row r="1217" spans="1:26" x14ac:dyDescent="0.25">
      <c r="A1217">
        <v>3084</v>
      </c>
      <c r="B1217" t="s">
        <v>2236</v>
      </c>
      <c r="C1217" t="s">
        <v>39</v>
      </c>
      <c r="D1217">
        <v>0</v>
      </c>
      <c r="E1217">
        <v>65.989999999999995</v>
      </c>
      <c r="F1217">
        <v>5.99</v>
      </c>
      <c r="G1217" t="s">
        <v>89</v>
      </c>
      <c r="H1217" t="s">
        <v>29</v>
      </c>
      <c r="I1217" t="s">
        <v>42</v>
      </c>
      <c r="J1217" t="s">
        <v>137</v>
      </c>
      <c r="K1217" t="s">
        <v>75</v>
      </c>
      <c r="L1217" t="s">
        <v>300</v>
      </c>
      <c r="M1217">
        <v>0.57999999999999996</v>
      </c>
      <c r="N1217" t="s">
        <v>34</v>
      </c>
      <c r="O1217" t="s">
        <v>61</v>
      </c>
      <c r="P1217" t="s">
        <v>68</v>
      </c>
      <c r="Q1217" t="s">
        <v>489</v>
      </c>
      <c r="R1217">
        <v>98503</v>
      </c>
      <c r="S1217" s="1">
        <v>42114</v>
      </c>
      <c r="T1217" s="1">
        <v>42116</v>
      </c>
      <c r="U1217">
        <v>313.81200000000001</v>
      </c>
      <c r="V1217">
        <v>14</v>
      </c>
      <c r="W1217">
        <v>798.89</v>
      </c>
      <c r="X1217">
        <v>89879</v>
      </c>
      <c r="Y1217">
        <f>cleaneddata[[#This Row],[Unit Price]]-cleaneddata[[#This Row],[Discount]]</f>
        <v>65.989999999999995</v>
      </c>
      <c r="Z1217" t="str">
        <f>_xlfn.IFS(cleaneddata[[#This Row],[Region]]="Central","Chris",cleaneddata[[#This Row],[Region]]="East","Erin",cleaneddata[[#This Row],[Region]]="South","Sam",cleaneddata[[#This Row],[Region]]="West","William")</f>
        <v>William</v>
      </c>
    </row>
    <row r="1218" spans="1:26" x14ac:dyDescent="0.25">
      <c r="A1218">
        <v>56</v>
      </c>
      <c r="B1218" t="s">
        <v>2237</v>
      </c>
      <c r="C1218" t="s">
        <v>118</v>
      </c>
      <c r="D1218">
        <v>0.06</v>
      </c>
      <c r="E1218">
        <v>3.8</v>
      </c>
      <c r="F1218">
        <v>1.49</v>
      </c>
      <c r="G1218" t="s">
        <v>40</v>
      </c>
      <c r="H1218" t="s">
        <v>41</v>
      </c>
      <c r="I1218" t="s">
        <v>50</v>
      </c>
      <c r="J1218" t="s">
        <v>74</v>
      </c>
      <c r="K1218" t="s">
        <v>75</v>
      </c>
      <c r="L1218" t="s">
        <v>1194</v>
      </c>
      <c r="M1218">
        <v>0.38</v>
      </c>
      <c r="N1218" t="s">
        <v>34</v>
      </c>
      <c r="O1218" t="s">
        <v>113</v>
      </c>
      <c r="P1218" t="s">
        <v>114</v>
      </c>
      <c r="Q1218" t="s">
        <v>2238</v>
      </c>
      <c r="R1218">
        <v>14150</v>
      </c>
      <c r="S1218" s="1">
        <v>42114</v>
      </c>
      <c r="T1218" s="1">
        <v>42115</v>
      </c>
      <c r="U1218">
        <v>19.6282</v>
      </c>
      <c r="V1218">
        <v>20</v>
      </c>
      <c r="W1218">
        <v>73.55</v>
      </c>
      <c r="X1218">
        <v>88075</v>
      </c>
      <c r="Y1218">
        <f>cleaneddata[[#This Row],[Unit Price]]-cleaneddata[[#This Row],[Discount]]</f>
        <v>3.7399999999999998</v>
      </c>
      <c r="Z1218" t="str">
        <f>_xlfn.IFS(cleaneddata[[#This Row],[Region]]="Central","Chris",cleaneddata[[#This Row],[Region]]="East","Erin",cleaneddata[[#This Row],[Region]]="South","Sam",cleaneddata[[#This Row],[Region]]="West","William")</f>
        <v>Erin</v>
      </c>
    </row>
    <row r="1219" spans="1:26" x14ac:dyDescent="0.25">
      <c r="A1219">
        <v>56</v>
      </c>
      <c r="B1219" t="s">
        <v>2237</v>
      </c>
      <c r="C1219" t="s">
        <v>118</v>
      </c>
      <c r="D1219">
        <v>0.06</v>
      </c>
      <c r="E1219">
        <v>1.76</v>
      </c>
      <c r="F1219">
        <v>0.7</v>
      </c>
      <c r="G1219" t="s">
        <v>40</v>
      </c>
      <c r="H1219" t="s">
        <v>41</v>
      </c>
      <c r="I1219" t="s">
        <v>50</v>
      </c>
      <c r="J1219" t="s">
        <v>51</v>
      </c>
      <c r="K1219" t="s">
        <v>52</v>
      </c>
      <c r="L1219" t="s">
        <v>1665</v>
      </c>
      <c r="M1219">
        <v>0.56000000000000005</v>
      </c>
      <c r="N1219" t="s">
        <v>34</v>
      </c>
      <c r="O1219" t="s">
        <v>113</v>
      </c>
      <c r="P1219" t="s">
        <v>114</v>
      </c>
      <c r="Q1219" t="s">
        <v>2238</v>
      </c>
      <c r="R1219">
        <v>14150</v>
      </c>
      <c r="S1219" s="1">
        <v>42114</v>
      </c>
      <c r="T1219" s="1">
        <v>42115</v>
      </c>
      <c r="U1219">
        <v>-1.6524000000000001</v>
      </c>
      <c r="V1219">
        <v>17</v>
      </c>
      <c r="W1219">
        <v>29.57</v>
      </c>
      <c r="X1219">
        <v>88075</v>
      </c>
      <c r="Y1219">
        <f>cleaneddata[[#This Row],[Unit Price]]-cleaneddata[[#This Row],[Discount]]</f>
        <v>1.7</v>
      </c>
      <c r="Z1219" t="str">
        <f>_xlfn.IFS(cleaneddata[[#This Row],[Region]]="Central","Chris",cleaneddata[[#This Row],[Region]]="East","Erin",cleaneddata[[#This Row],[Region]]="South","Sam",cleaneddata[[#This Row],[Region]]="West","William")</f>
        <v>Erin</v>
      </c>
    </row>
    <row r="1220" spans="1:26" x14ac:dyDescent="0.25">
      <c r="A1220">
        <v>240</v>
      </c>
      <c r="B1220" t="s">
        <v>2239</v>
      </c>
      <c r="C1220" t="s">
        <v>118</v>
      </c>
      <c r="D1220">
        <v>0.1</v>
      </c>
      <c r="E1220">
        <v>19.98</v>
      </c>
      <c r="F1220">
        <v>5.77</v>
      </c>
      <c r="G1220" t="s">
        <v>89</v>
      </c>
      <c r="H1220" t="s">
        <v>29</v>
      </c>
      <c r="I1220" t="s">
        <v>50</v>
      </c>
      <c r="J1220" t="s">
        <v>90</v>
      </c>
      <c r="K1220" t="s">
        <v>75</v>
      </c>
      <c r="L1220" t="s">
        <v>2240</v>
      </c>
      <c r="M1220">
        <v>0.38</v>
      </c>
      <c r="N1220" t="s">
        <v>34</v>
      </c>
      <c r="O1220" t="s">
        <v>61</v>
      </c>
      <c r="P1220" t="s">
        <v>62</v>
      </c>
      <c r="Q1220" t="s">
        <v>2241</v>
      </c>
      <c r="R1220">
        <v>80817</v>
      </c>
      <c r="S1220" s="1">
        <v>42114</v>
      </c>
      <c r="T1220" s="1">
        <v>42114</v>
      </c>
      <c r="U1220">
        <v>35.090000000000003</v>
      </c>
      <c r="V1220">
        <v>3</v>
      </c>
      <c r="W1220">
        <v>57.41</v>
      </c>
      <c r="X1220">
        <v>90479</v>
      </c>
      <c r="Y1220">
        <f>cleaneddata[[#This Row],[Unit Price]]-cleaneddata[[#This Row],[Discount]]</f>
        <v>19.88</v>
      </c>
      <c r="Z1220" t="str">
        <f>_xlfn.IFS(cleaneddata[[#This Row],[Region]]="Central","Chris",cleaneddata[[#This Row],[Region]]="East","Erin",cleaneddata[[#This Row],[Region]]="South","Sam",cleaneddata[[#This Row],[Region]]="West","William")</f>
        <v>William</v>
      </c>
    </row>
    <row r="1221" spans="1:26" x14ac:dyDescent="0.25">
      <c r="A1221">
        <v>241</v>
      </c>
      <c r="B1221" t="s">
        <v>2242</v>
      </c>
      <c r="C1221" t="s">
        <v>118</v>
      </c>
      <c r="D1221">
        <v>0.06</v>
      </c>
      <c r="E1221">
        <v>259.70999999999998</v>
      </c>
      <c r="F1221">
        <v>66.67</v>
      </c>
      <c r="G1221" t="s">
        <v>28</v>
      </c>
      <c r="H1221" t="s">
        <v>29</v>
      </c>
      <c r="I1221" t="s">
        <v>30</v>
      </c>
      <c r="J1221" t="s">
        <v>31</v>
      </c>
      <c r="K1221" t="s">
        <v>32</v>
      </c>
      <c r="L1221" t="s">
        <v>1028</v>
      </c>
      <c r="M1221">
        <v>0.61</v>
      </c>
      <c r="N1221" t="s">
        <v>34</v>
      </c>
      <c r="O1221" t="s">
        <v>61</v>
      </c>
      <c r="P1221" t="s">
        <v>62</v>
      </c>
      <c r="Q1221" t="s">
        <v>2243</v>
      </c>
      <c r="R1221">
        <v>81503</v>
      </c>
      <c r="S1221" s="1">
        <v>42114</v>
      </c>
      <c r="T1221" s="1">
        <v>42115</v>
      </c>
      <c r="U1221">
        <v>785.63</v>
      </c>
      <c r="V1221">
        <v>11</v>
      </c>
      <c r="W1221">
        <v>2809.87</v>
      </c>
      <c r="X1221">
        <v>90479</v>
      </c>
      <c r="Y1221">
        <f>cleaneddata[[#This Row],[Unit Price]]-cleaneddata[[#This Row],[Discount]]</f>
        <v>259.64999999999998</v>
      </c>
      <c r="Z1221" t="str">
        <f>_xlfn.IFS(cleaneddata[[#This Row],[Region]]="Central","Chris",cleaneddata[[#This Row],[Region]]="East","Erin",cleaneddata[[#This Row],[Region]]="South","Sam",cleaneddata[[#This Row],[Region]]="West","William")</f>
        <v>William</v>
      </c>
    </row>
    <row r="1222" spans="1:26" x14ac:dyDescent="0.25">
      <c r="A1222">
        <v>970</v>
      </c>
      <c r="B1222" t="s">
        <v>2244</v>
      </c>
      <c r="C1222" t="s">
        <v>118</v>
      </c>
      <c r="D1222">
        <v>0</v>
      </c>
      <c r="E1222">
        <v>170.98</v>
      </c>
      <c r="F1222">
        <v>35.89</v>
      </c>
      <c r="G1222" t="s">
        <v>28</v>
      </c>
      <c r="H1222" t="s">
        <v>41</v>
      </c>
      <c r="I1222" t="s">
        <v>30</v>
      </c>
      <c r="J1222" t="s">
        <v>119</v>
      </c>
      <c r="K1222" t="s">
        <v>32</v>
      </c>
      <c r="L1222" t="s">
        <v>1471</v>
      </c>
      <c r="M1222">
        <v>0.66</v>
      </c>
      <c r="N1222" t="s">
        <v>34</v>
      </c>
      <c r="O1222" t="s">
        <v>35</v>
      </c>
      <c r="P1222" t="s">
        <v>244</v>
      </c>
      <c r="Q1222" t="s">
        <v>2245</v>
      </c>
      <c r="R1222">
        <v>24281</v>
      </c>
      <c r="S1222" s="1">
        <v>42114</v>
      </c>
      <c r="T1222" s="1">
        <v>42115</v>
      </c>
      <c r="U1222">
        <v>-102.66200000000001</v>
      </c>
      <c r="V1222">
        <v>8</v>
      </c>
      <c r="W1222">
        <v>1452.18</v>
      </c>
      <c r="X1222">
        <v>86173</v>
      </c>
      <c r="Y1222">
        <f>cleaneddata[[#This Row],[Unit Price]]-cleaneddata[[#This Row],[Discount]]</f>
        <v>170.98</v>
      </c>
      <c r="Z1222" t="str">
        <f>_xlfn.IFS(cleaneddata[[#This Row],[Region]]="Central","Chris",cleaneddata[[#This Row],[Region]]="East","Erin",cleaneddata[[#This Row],[Region]]="South","Sam",cleaneddata[[#This Row],[Region]]="West","William")</f>
        <v>Sam</v>
      </c>
    </row>
    <row r="1223" spans="1:26" x14ac:dyDescent="0.25">
      <c r="A1223">
        <v>3283</v>
      </c>
      <c r="B1223" t="s">
        <v>2246</v>
      </c>
      <c r="C1223" t="s">
        <v>27</v>
      </c>
      <c r="D1223">
        <v>0.05</v>
      </c>
      <c r="E1223">
        <v>363.25</v>
      </c>
      <c r="F1223">
        <v>19.989999999999998</v>
      </c>
      <c r="G1223" t="s">
        <v>89</v>
      </c>
      <c r="H1223" t="s">
        <v>96</v>
      </c>
      <c r="I1223" t="s">
        <v>50</v>
      </c>
      <c r="J1223" t="s">
        <v>97</v>
      </c>
      <c r="K1223" t="s">
        <v>75</v>
      </c>
      <c r="L1223" t="s">
        <v>201</v>
      </c>
      <c r="M1223">
        <v>0.56999999999999995</v>
      </c>
      <c r="N1223" t="s">
        <v>34</v>
      </c>
      <c r="O1223" t="s">
        <v>35</v>
      </c>
      <c r="P1223" t="s">
        <v>125</v>
      </c>
      <c r="Q1223" t="s">
        <v>2247</v>
      </c>
      <c r="R1223">
        <v>33156</v>
      </c>
      <c r="S1223" s="1">
        <v>42115</v>
      </c>
      <c r="T1223" s="1">
        <v>42115</v>
      </c>
      <c r="U1223">
        <v>-269.75549999999998</v>
      </c>
      <c r="V1223">
        <v>5</v>
      </c>
      <c r="W1223">
        <v>1867.04</v>
      </c>
      <c r="X1223">
        <v>90752</v>
      </c>
      <c r="Y1223">
        <f>cleaneddata[[#This Row],[Unit Price]]-cleaneddata[[#This Row],[Discount]]</f>
        <v>363.2</v>
      </c>
      <c r="Z1223" t="str">
        <f>_xlfn.IFS(cleaneddata[[#This Row],[Region]]="Central","Chris",cleaneddata[[#This Row],[Region]]="East","Erin",cleaneddata[[#This Row],[Region]]="South","Sam",cleaneddata[[#This Row],[Region]]="West","William")</f>
        <v>Sam</v>
      </c>
    </row>
    <row r="1224" spans="1:26" x14ac:dyDescent="0.25">
      <c r="A1224">
        <v>2038</v>
      </c>
      <c r="B1224" t="s">
        <v>2248</v>
      </c>
      <c r="C1224" t="s">
        <v>39</v>
      </c>
      <c r="D1224">
        <v>0.06</v>
      </c>
      <c r="E1224">
        <v>40.99</v>
      </c>
      <c r="F1224">
        <v>17.48</v>
      </c>
      <c r="G1224" t="s">
        <v>40</v>
      </c>
      <c r="H1224" t="s">
        <v>29</v>
      </c>
      <c r="I1224" t="s">
        <v>50</v>
      </c>
      <c r="J1224" t="s">
        <v>90</v>
      </c>
      <c r="K1224" t="s">
        <v>75</v>
      </c>
      <c r="L1224" t="s">
        <v>1400</v>
      </c>
      <c r="M1224">
        <v>0.36</v>
      </c>
      <c r="N1224" t="s">
        <v>34</v>
      </c>
      <c r="O1224" t="s">
        <v>113</v>
      </c>
      <c r="P1224" t="s">
        <v>114</v>
      </c>
      <c r="Q1224" t="s">
        <v>69</v>
      </c>
      <c r="R1224">
        <v>10550</v>
      </c>
      <c r="S1224" s="1">
        <v>42115</v>
      </c>
      <c r="T1224" s="1">
        <v>42115</v>
      </c>
      <c r="U1224">
        <v>109.16</v>
      </c>
      <c r="V1224">
        <v>7</v>
      </c>
      <c r="W1224">
        <v>277.12</v>
      </c>
      <c r="X1224">
        <v>89334</v>
      </c>
      <c r="Y1224">
        <f>cleaneddata[[#This Row],[Unit Price]]-cleaneddata[[#This Row],[Discount]]</f>
        <v>40.93</v>
      </c>
      <c r="Z1224" t="str">
        <f>_xlfn.IFS(cleaneddata[[#This Row],[Region]]="Central","Chris",cleaneddata[[#This Row],[Region]]="East","Erin",cleaneddata[[#This Row],[Region]]="South","Sam",cleaneddata[[#This Row],[Region]]="West","William")</f>
        <v>Erin</v>
      </c>
    </row>
    <row r="1225" spans="1:26" x14ac:dyDescent="0.25">
      <c r="A1225">
        <v>2260</v>
      </c>
      <c r="B1225" t="s">
        <v>1198</v>
      </c>
      <c r="C1225" t="s">
        <v>39</v>
      </c>
      <c r="D1225">
        <v>0.08</v>
      </c>
      <c r="E1225">
        <v>4.9800000000000004</v>
      </c>
      <c r="F1225">
        <v>0.49</v>
      </c>
      <c r="G1225" t="s">
        <v>40</v>
      </c>
      <c r="H1225" t="s">
        <v>96</v>
      </c>
      <c r="I1225" t="s">
        <v>50</v>
      </c>
      <c r="J1225" t="s">
        <v>154</v>
      </c>
      <c r="K1225" t="s">
        <v>75</v>
      </c>
      <c r="L1225" t="s">
        <v>1105</v>
      </c>
      <c r="M1225">
        <v>0.39</v>
      </c>
      <c r="N1225" t="s">
        <v>34</v>
      </c>
      <c r="O1225" t="s">
        <v>35</v>
      </c>
      <c r="P1225" t="s">
        <v>77</v>
      </c>
      <c r="Q1225" t="s">
        <v>1199</v>
      </c>
      <c r="R1225">
        <v>30161</v>
      </c>
      <c r="S1225" s="1">
        <v>42115</v>
      </c>
      <c r="T1225" s="1">
        <v>42116</v>
      </c>
      <c r="U1225">
        <v>4949.9160000000002</v>
      </c>
      <c r="V1225">
        <v>1</v>
      </c>
      <c r="W1225">
        <v>4.95</v>
      </c>
      <c r="X1225">
        <v>89602</v>
      </c>
      <c r="Y1225">
        <f>cleaneddata[[#This Row],[Unit Price]]-cleaneddata[[#This Row],[Discount]]</f>
        <v>4.9000000000000004</v>
      </c>
      <c r="Z1225" t="str">
        <f>_xlfn.IFS(cleaneddata[[#This Row],[Region]]="Central","Chris",cleaneddata[[#This Row],[Region]]="East","Erin",cleaneddata[[#This Row],[Region]]="South","Sam",cleaneddata[[#This Row],[Region]]="West","William")</f>
        <v>Sam</v>
      </c>
    </row>
    <row r="1226" spans="1:26" x14ac:dyDescent="0.25">
      <c r="A1226">
        <v>2260</v>
      </c>
      <c r="B1226" t="s">
        <v>1198</v>
      </c>
      <c r="C1226" t="s">
        <v>39</v>
      </c>
      <c r="D1226">
        <v>0.09</v>
      </c>
      <c r="E1226">
        <v>119.99</v>
      </c>
      <c r="F1226">
        <v>14</v>
      </c>
      <c r="G1226" t="s">
        <v>28</v>
      </c>
      <c r="H1226" t="s">
        <v>96</v>
      </c>
      <c r="I1226" t="s">
        <v>42</v>
      </c>
      <c r="J1226" t="s">
        <v>58</v>
      </c>
      <c r="K1226" t="s">
        <v>59</v>
      </c>
      <c r="L1226" t="s">
        <v>2153</v>
      </c>
      <c r="M1226">
        <v>0.36</v>
      </c>
      <c r="N1226" t="s">
        <v>34</v>
      </c>
      <c r="O1226" t="s">
        <v>35</v>
      </c>
      <c r="P1226" t="s">
        <v>77</v>
      </c>
      <c r="Q1226" t="s">
        <v>1199</v>
      </c>
      <c r="R1226">
        <v>30161</v>
      </c>
      <c r="S1226" s="1">
        <v>42115</v>
      </c>
      <c r="T1226" s="1">
        <v>42117</v>
      </c>
      <c r="U1226">
        <v>1055.604</v>
      </c>
      <c r="V1226">
        <v>4</v>
      </c>
      <c r="W1226">
        <v>461.24</v>
      </c>
      <c r="X1226">
        <v>89602</v>
      </c>
      <c r="Y1226">
        <f>cleaneddata[[#This Row],[Unit Price]]-cleaneddata[[#This Row],[Discount]]</f>
        <v>119.89999999999999</v>
      </c>
      <c r="Z1226" t="str">
        <f>_xlfn.IFS(cleaneddata[[#This Row],[Region]]="Central","Chris",cleaneddata[[#This Row],[Region]]="East","Erin",cleaneddata[[#This Row],[Region]]="South","Sam",cleaneddata[[#This Row],[Region]]="West","William")</f>
        <v>Sam</v>
      </c>
    </row>
    <row r="1227" spans="1:26" x14ac:dyDescent="0.25">
      <c r="A1227">
        <v>2964</v>
      </c>
      <c r="B1227" t="s">
        <v>2249</v>
      </c>
      <c r="C1227" t="s">
        <v>39</v>
      </c>
      <c r="D1227">
        <v>0.06</v>
      </c>
      <c r="E1227">
        <v>42.98</v>
      </c>
      <c r="F1227">
        <v>4.62</v>
      </c>
      <c r="G1227" t="s">
        <v>40</v>
      </c>
      <c r="H1227" t="s">
        <v>41</v>
      </c>
      <c r="I1227" t="s">
        <v>50</v>
      </c>
      <c r="J1227" t="s">
        <v>97</v>
      </c>
      <c r="K1227" t="s">
        <v>75</v>
      </c>
      <c r="L1227" t="s">
        <v>282</v>
      </c>
      <c r="M1227">
        <v>0.56000000000000005</v>
      </c>
      <c r="N1227" t="s">
        <v>34</v>
      </c>
      <c r="O1227" t="s">
        <v>113</v>
      </c>
      <c r="P1227" t="s">
        <v>319</v>
      </c>
      <c r="Q1227" t="s">
        <v>69</v>
      </c>
      <c r="R1227">
        <v>43050</v>
      </c>
      <c r="S1227" s="1">
        <v>42115</v>
      </c>
      <c r="T1227" s="1">
        <v>42117</v>
      </c>
      <c r="U1227">
        <v>-24.63</v>
      </c>
      <c r="V1227">
        <v>1</v>
      </c>
      <c r="W1227">
        <v>47.04</v>
      </c>
      <c r="X1227">
        <v>88610</v>
      </c>
      <c r="Y1227">
        <f>cleaneddata[[#This Row],[Unit Price]]-cleaneddata[[#This Row],[Discount]]</f>
        <v>42.919999999999995</v>
      </c>
      <c r="Z1227" t="str">
        <f>_xlfn.IFS(cleaneddata[[#This Row],[Region]]="Central","Chris",cleaneddata[[#This Row],[Region]]="East","Erin",cleaneddata[[#This Row],[Region]]="South","Sam",cleaneddata[[#This Row],[Region]]="West","William")</f>
        <v>Erin</v>
      </c>
    </row>
    <row r="1228" spans="1:26" x14ac:dyDescent="0.25">
      <c r="A1228">
        <v>535</v>
      </c>
      <c r="B1228" t="s">
        <v>2250</v>
      </c>
      <c r="C1228" t="s">
        <v>49</v>
      </c>
      <c r="D1228">
        <v>0</v>
      </c>
      <c r="E1228">
        <v>15.99</v>
      </c>
      <c r="F1228">
        <v>13.18</v>
      </c>
      <c r="G1228" t="s">
        <v>40</v>
      </c>
      <c r="H1228" t="s">
        <v>96</v>
      </c>
      <c r="I1228" t="s">
        <v>50</v>
      </c>
      <c r="J1228" t="s">
        <v>74</v>
      </c>
      <c r="K1228" t="s">
        <v>75</v>
      </c>
      <c r="L1228" t="s">
        <v>297</v>
      </c>
      <c r="M1228">
        <v>0.37</v>
      </c>
      <c r="N1228" t="s">
        <v>34</v>
      </c>
      <c r="O1228" t="s">
        <v>35</v>
      </c>
      <c r="P1228" t="s">
        <v>244</v>
      </c>
      <c r="Q1228" t="s">
        <v>1503</v>
      </c>
      <c r="R1228">
        <v>22025</v>
      </c>
      <c r="S1228" s="1">
        <v>42115</v>
      </c>
      <c r="T1228" s="1">
        <v>42119</v>
      </c>
      <c r="U1228">
        <v>46.488</v>
      </c>
      <c r="V1228">
        <v>23</v>
      </c>
      <c r="W1228">
        <v>403.25</v>
      </c>
      <c r="X1228">
        <v>88511</v>
      </c>
      <c r="Y1228">
        <f>cleaneddata[[#This Row],[Unit Price]]-cleaneddata[[#This Row],[Discount]]</f>
        <v>15.99</v>
      </c>
      <c r="Z1228" t="str">
        <f>_xlfn.IFS(cleaneddata[[#This Row],[Region]]="Central","Chris",cleaneddata[[#This Row],[Region]]="East","Erin",cleaneddata[[#This Row],[Region]]="South","Sam",cleaneddata[[#This Row],[Region]]="West","William")</f>
        <v>Sam</v>
      </c>
    </row>
    <row r="1229" spans="1:26" x14ac:dyDescent="0.25">
      <c r="A1229">
        <v>2548</v>
      </c>
      <c r="B1229" t="s">
        <v>1986</v>
      </c>
      <c r="C1229" t="s">
        <v>49</v>
      </c>
      <c r="D1229">
        <v>0.05</v>
      </c>
      <c r="E1229">
        <v>30.98</v>
      </c>
      <c r="F1229">
        <v>9.18</v>
      </c>
      <c r="G1229" t="s">
        <v>89</v>
      </c>
      <c r="H1229" t="s">
        <v>29</v>
      </c>
      <c r="I1229" t="s">
        <v>50</v>
      </c>
      <c r="J1229" t="s">
        <v>90</v>
      </c>
      <c r="K1229" t="s">
        <v>75</v>
      </c>
      <c r="L1229" t="s">
        <v>2251</v>
      </c>
      <c r="M1229">
        <v>0.4</v>
      </c>
      <c r="N1229" t="s">
        <v>34</v>
      </c>
      <c r="O1229" t="s">
        <v>61</v>
      </c>
      <c r="P1229" t="s">
        <v>92</v>
      </c>
      <c r="Q1229" t="s">
        <v>102</v>
      </c>
      <c r="R1229">
        <v>90068</v>
      </c>
      <c r="S1229" s="1">
        <v>42115</v>
      </c>
      <c r="T1229" s="1">
        <v>42115</v>
      </c>
      <c r="U1229">
        <v>61.47</v>
      </c>
      <c r="V1229">
        <v>12</v>
      </c>
      <c r="W1229">
        <v>382.29</v>
      </c>
      <c r="X1229">
        <v>40997</v>
      </c>
      <c r="Y1229">
        <f>cleaneddata[[#This Row],[Unit Price]]-cleaneddata[[#This Row],[Discount]]</f>
        <v>30.93</v>
      </c>
      <c r="Z1229" t="str">
        <f>_xlfn.IFS(cleaneddata[[#This Row],[Region]]="Central","Chris",cleaneddata[[#This Row],[Region]]="East","Erin",cleaneddata[[#This Row],[Region]]="South","Sam",cleaneddata[[#This Row],[Region]]="West","William")</f>
        <v>William</v>
      </c>
    </row>
    <row r="1230" spans="1:26" x14ac:dyDescent="0.25">
      <c r="A1230">
        <v>2548</v>
      </c>
      <c r="B1230" t="s">
        <v>1986</v>
      </c>
      <c r="C1230" t="s">
        <v>49</v>
      </c>
      <c r="D1230">
        <v>0.05</v>
      </c>
      <c r="E1230">
        <v>22.99</v>
      </c>
      <c r="F1230">
        <v>8.99</v>
      </c>
      <c r="G1230" t="s">
        <v>40</v>
      </c>
      <c r="H1230" t="s">
        <v>29</v>
      </c>
      <c r="I1230" t="s">
        <v>50</v>
      </c>
      <c r="J1230" t="s">
        <v>51</v>
      </c>
      <c r="K1230" t="s">
        <v>44</v>
      </c>
      <c r="L1230" t="s">
        <v>2252</v>
      </c>
      <c r="M1230">
        <v>0.56999999999999995</v>
      </c>
      <c r="N1230" t="s">
        <v>34</v>
      </c>
      <c r="O1230" t="s">
        <v>61</v>
      </c>
      <c r="P1230" t="s">
        <v>92</v>
      </c>
      <c r="Q1230" t="s">
        <v>102</v>
      </c>
      <c r="R1230">
        <v>90068</v>
      </c>
      <c r="S1230" s="1">
        <v>42115</v>
      </c>
      <c r="T1230" s="1">
        <v>42122</v>
      </c>
      <c r="U1230">
        <v>18.27</v>
      </c>
      <c r="V1230">
        <v>37</v>
      </c>
      <c r="W1230">
        <v>881.74</v>
      </c>
      <c r="X1230">
        <v>40997</v>
      </c>
      <c r="Y1230">
        <f>cleaneddata[[#This Row],[Unit Price]]-cleaneddata[[#This Row],[Discount]]</f>
        <v>22.939999999999998</v>
      </c>
      <c r="Z1230" t="str">
        <f>_xlfn.IFS(cleaneddata[[#This Row],[Region]]="Central","Chris",cleaneddata[[#This Row],[Region]]="East","Erin",cleaneddata[[#This Row],[Region]]="South","Sam",cleaneddata[[#This Row],[Region]]="West","William")</f>
        <v>William</v>
      </c>
    </row>
    <row r="1231" spans="1:26" x14ac:dyDescent="0.25">
      <c r="A1231">
        <v>2548</v>
      </c>
      <c r="B1231" t="s">
        <v>1986</v>
      </c>
      <c r="C1231" t="s">
        <v>49</v>
      </c>
      <c r="D1231">
        <v>0.04</v>
      </c>
      <c r="E1231">
        <v>212.6</v>
      </c>
      <c r="F1231">
        <v>110.2</v>
      </c>
      <c r="G1231" t="s">
        <v>28</v>
      </c>
      <c r="H1231" t="s">
        <v>29</v>
      </c>
      <c r="I1231" t="s">
        <v>30</v>
      </c>
      <c r="J1231" t="s">
        <v>31</v>
      </c>
      <c r="K1231" t="s">
        <v>32</v>
      </c>
      <c r="L1231" t="s">
        <v>165</v>
      </c>
      <c r="M1231">
        <v>0.73</v>
      </c>
      <c r="N1231" t="s">
        <v>34</v>
      </c>
      <c r="O1231" t="s">
        <v>61</v>
      </c>
      <c r="P1231" t="s">
        <v>92</v>
      </c>
      <c r="Q1231" t="s">
        <v>102</v>
      </c>
      <c r="R1231">
        <v>90068</v>
      </c>
      <c r="S1231" s="1">
        <v>42115</v>
      </c>
      <c r="T1231" s="1">
        <v>42119</v>
      </c>
      <c r="U1231">
        <v>-513.79042000000004</v>
      </c>
      <c r="V1231">
        <v>33</v>
      </c>
      <c r="W1231">
        <v>7384.18</v>
      </c>
      <c r="X1231">
        <v>40997</v>
      </c>
      <c r="Y1231">
        <f>cleaneddata[[#This Row],[Unit Price]]-cleaneddata[[#This Row],[Discount]]</f>
        <v>212.56</v>
      </c>
      <c r="Z1231" t="str">
        <f>_xlfn.IFS(cleaneddata[[#This Row],[Region]]="Central","Chris",cleaneddata[[#This Row],[Region]]="East","Erin",cleaneddata[[#This Row],[Region]]="South","Sam",cleaneddata[[#This Row],[Region]]="West","William")</f>
        <v>William</v>
      </c>
    </row>
    <row r="1232" spans="1:26" x14ac:dyDescent="0.25">
      <c r="A1232">
        <v>2549</v>
      </c>
      <c r="B1232" t="s">
        <v>2253</v>
      </c>
      <c r="C1232" t="s">
        <v>49</v>
      </c>
      <c r="D1232">
        <v>0.05</v>
      </c>
      <c r="E1232">
        <v>30.98</v>
      </c>
      <c r="F1232">
        <v>9.18</v>
      </c>
      <c r="G1232" t="s">
        <v>89</v>
      </c>
      <c r="H1232" t="s">
        <v>29</v>
      </c>
      <c r="I1232" t="s">
        <v>50</v>
      </c>
      <c r="J1232" t="s">
        <v>90</v>
      </c>
      <c r="K1232" t="s">
        <v>75</v>
      </c>
      <c r="L1232" t="s">
        <v>2251</v>
      </c>
      <c r="M1232">
        <v>0.4</v>
      </c>
      <c r="N1232" t="s">
        <v>34</v>
      </c>
      <c r="O1232" t="s">
        <v>113</v>
      </c>
      <c r="P1232" t="s">
        <v>319</v>
      </c>
      <c r="Q1232" t="s">
        <v>2254</v>
      </c>
      <c r="R1232">
        <v>43213</v>
      </c>
      <c r="S1232" s="1">
        <v>42115</v>
      </c>
      <c r="T1232" s="1">
        <v>42115</v>
      </c>
      <c r="U1232">
        <v>61.47</v>
      </c>
      <c r="V1232">
        <v>3</v>
      </c>
      <c r="W1232">
        <v>95.57</v>
      </c>
      <c r="X1232">
        <v>88657</v>
      </c>
      <c r="Y1232">
        <f>cleaneddata[[#This Row],[Unit Price]]-cleaneddata[[#This Row],[Discount]]</f>
        <v>30.93</v>
      </c>
      <c r="Z1232" t="str">
        <f>_xlfn.IFS(cleaneddata[[#This Row],[Region]]="Central","Chris",cleaneddata[[#This Row],[Region]]="East","Erin",cleaneddata[[#This Row],[Region]]="South","Sam",cleaneddata[[#This Row],[Region]]="West","William")</f>
        <v>Erin</v>
      </c>
    </row>
    <row r="1233" spans="1:26" x14ac:dyDescent="0.25">
      <c r="A1233">
        <v>2549</v>
      </c>
      <c r="B1233" t="s">
        <v>2253</v>
      </c>
      <c r="C1233" t="s">
        <v>49</v>
      </c>
      <c r="D1233">
        <v>0.05</v>
      </c>
      <c r="E1233">
        <v>22.99</v>
      </c>
      <c r="F1233">
        <v>8.99</v>
      </c>
      <c r="G1233" t="s">
        <v>40</v>
      </c>
      <c r="H1233" t="s">
        <v>29</v>
      </c>
      <c r="I1233" t="s">
        <v>50</v>
      </c>
      <c r="J1233" t="s">
        <v>51</v>
      </c>
      <c r="K1233" t="s">
        <v>44</v>
      </c>
      <c r="L1233" t="s">
        <v>2252</v>
      </c>
      <c r="M1233">
        <v>0.56999999999999995</v>
      </c>
      <c r="N1233" t="s">
        <v>34</v>
      </c>
      <c r="O1233" t="s">
        <v>113</v>
      </c>
      <c r="P1233" t="s">
        <v>319</v>
      </c>
      <c r="Q1233" t="s">
        <v>2254</v>
      </c>
      <c r="R1233">
        <v>43213</v>
      </c>
      <c r="S1233" s="1">
        <v>42115</v>
      </c>
      <c r="T1233" s="1">
        <v>42122</v>
      </c>
      <c r="U1233">
        <v>18.27</v>
      </c>
      <c r="V1233">
        <v>9</v>
      </c>
      <c r="W1233">
        <v>214.48</v>
      </c>
      <c r="X1233">
        <v>88657</v>
      </c>
      <c r="Y1233">
        <f>cleaneddata[[#This Row],[Unit Price]]-cleaneddata[[#This Row],[Discount]]</f>
        <v>22.939999999999998</v>
      </c>
      <c r="Z1233" t="str">
        <f>_xlfn.IFS(cleaneddata[[#This Row],[Region]]="Central","Chris",cleaneddata[[#This Row],[Region]]="East","Erin",cleaneddata[[#This Row],[Region]]="South","Sam",cleaneddata[[#This Row],[Region]]="West","William")</f>
        <v>Erin</v>
      </c>
    </row>
    <row r="1234" spans="1:26" x14ac:dyDescent="0.25">
      <c r="A1234">
        <v>2549</v>
      </c>
      <c r="B1234" t="s">
        <v>2253</v>
      </c>
      <c r="C1234" t="s">
        <v>49</v>
      </c>
      <c r="D1234">
        <v>0.04</v>
      </c>
      <c r="E1234">
        <v>212.6</v>
      </c>
      <c r="F1234">
        <v>110.2</v>
      </c>
      <c r="G1234" t="s">
        <v>28</v>
      </c>
      <c r="H1234" t="s">
        <v>29</v>
      </c>
      <c r="I1234" t="s">
        <v>30</v>
      </c>
      <c r="J1234" t="s">
        <v>31</v>
      </c>
      <c r="K1234" t="s">
        <v>32</v>
      </c>
      <c r="L1234" t="s">
        <v>165</v>
      </c>
      <c r="M1234">
        <v>0.73</v>
      </c>
      <c r="N1234" t="s">
        <v>34</v>
      </c>
      <c r="O1234" t="s">
        <v>113</v>
      </c>
      <c r="P1234" t="s">
        <v>319</v>
      </c>
      <c r="Q1234" t="s">
        <v>2254</v>
      </c>
      <c r="R1234">
        <v>43213</v>
      </c>
      <c r="S1234" s="1">
        <v>42115</v>
      </c>
      <c r="T1234" s="1">
        <v>42119</v>
      </c>
      <c r="U1234">
        <v>-513.79042000000004</v>
      </c>
      <c r="V1234">
        <v>8</v>
      </c>
      <c r="W1234">
        <v>1790.1</v>
      </c>
      <c r="X1234">
        <v>88657</v>
      </c>
      <c r="Y1234">
        <f>cleaneddata[[#This Row],[Unit Price]]-cleaneddata[[#This Row],[Discount]]</f>
        <v>212.56</v>
      </c>
      <c r="Z1234" t="str">
        <f>_xlfn.IFS(cleaneddata[[#This Row],[Region]]="Central","Chris",cleaneddata[[#This Row],[Region]]="East","Erin",cleaneddata[[#This Row],[Region]]="South","Sam",cleaneddata[[#This Row],[Region]]="West","William")</f>
        <v>Erin</v>
      </c>
    </row>
    <row r="1235" spans="1:26" x14ac:dyDescent="0.25">
      <c r="A1235">
        <v>627</v>
      </c>
      <c r="B1235" t="s">
        <v>2255</v>
      </c>
      <c r="C1235" t="s">
        <v>118</v>
      </c>
      <c r="D1235">
        <v>0.02</v>
      </c>
      <c r="E1235">
        <v>419.19</v>
      </c>
      <c r="F1235">
        <v>19.989999999999998</v>
      </c>
      <c r="G1235" t="s">
        <v>40</v>
      </c>
      <c r="H1235" t="s">
        <v>96</v>
      </c>
      <c r="I1235" t="s">
        <v>50</v>
      </c>
      <c r="J1235" t="s">
        <v>80</v>
      </c>
      <c r="K1235" t="s">
        <v>75</v>
      </c>
      <c r="L1235" t="s">
        <v>2194</v>
      </c>
      <c r="M1235">
        <v>0.57999999999999996</v>
      </c>
      <c r="N1235" t="s">
        <v>34</v>
      </c>
      <c r="O1235" t="s">
        <v>113</v>
      </c>
      <c r="P1235" t="s">
        <v>319</v>
      </c>
      <c r="Q1235" t="s">
        <v>2256</v>
      </c>
      <c r="R1235">
        <v>43952</v>
      </c>
      <c r="S1235" s="1">
        <v>42115</v>
      </c>
      <c r="T1235" s="1">
        <v>42116</v>
      </c>
      <c r="U1235">
        <v>6610.2</v>
      </c>
      <c r="V1235">
        <v>22</v>
      </c>
      <c r="W1235">
        <v>9580</v>
      </c>
      <c r="X1235">
        <v>90469</v>
      </c>
      <c r="Y1235">
        <f>cleaneddata[[#This Row],[Unit Price]]-cleaneddata[[#This Row],[Discount]]</f>
        <v>419.17</v>
      </c>
      <c r="Z1235" t="str">
        <f>_xlfn.IFS(cleaneddata[[#This Row],[Region]]="Central","Chris",cleaneddata[[#This Row],[Region]]="East","Erin",cleaneddata[[#This Row],[Region]]="South","Sam",cleaneddata[[#This Row],[Region]]="West","William")</f>
        <v>Erin</v>
      </c>
    </row>
    <row r="1236" spans="1:26" x14ac:dyDescent="0.25">
      <c r="A1236">
        <v>2668</v>
      </c>
      <c r="B1236" t="s">
        <v>1898</v>
      </c>
      <c r="C1236" t="s">
        <v>72</v>
      </c>
      <c r="D1236">
        <v>0.06</v>
      </c>
      <c r="E1236">
        <v>3.93</v>
      </c>
      <c r="F1236">
        <v>0.99</v>
      </c>
      <c r="G1236" t="s">
        <v>40</v>
      </c>
      <c r="H1236" t="s">
        <v>73</v>
      </c>
      <c r="I1236" t="s">
        <v>50</v>
      </c>
      <c r="J1236" t="s">
        <v>178</v>
      </c>
      <c r="K1236" t="s">
        <v>52</v>
      </c>
      <c r="L1236" t="s">
        <v>2257</v>
      </c>
      <c r="M1236">
        <v>0.39</v>
      </c>
      <c r="N1236" t="s">
        <v>34</v>
      </c>
      <c r="O1236" t="s">
        <v>54</v>
      </c>
      <c r="P1236" t="s">
        <v>1073</v>
      </c>
      <c r="Q1236" t="s">
        <v>1900</v>
      </c>
      <c r="R1236">
        <v>57701</v>
      </c>
      <c r="S1236" s="1">
        <v>42115</v>
      </c>
      <c r="T1236" s="1">
        <v>42117</v>
      </c>
      <c r="U1236">
        <v>10.782400000000001</v>
      </c>
      <c r="V1236">
        <v>6</v>
      </c>
      <c r="W1236">
        <v>24.18</v>
      </c>
      <c r="X1236">
        <v>87832</v>
      </c>
      <c r="Y1236">
        <f>cleaneddata[[#This Row],[Unit Price]]-cleaneddata[[#This Row],[Discount]]</f>
        <v>3.87</v>
      </c>
      <c r="Z1236" t="str">
        <f>_xlfn.IFS(cleaneddata[[#This Row],[Region]]="Central","Chris",cleaneddata[[#This Row],[Region]]="East","Erin",cleaneddata[[#This Row],[Region]]="South","Sam",cleaneddata[[#This Row],[Region]]="West","William")</f>
        <v>Chris</v>
      </c>
    </row>
    <row r="1237" spans="1:26" x14ac:dyDescent="0.25">
      <c r="A1237">
        <v>2932</v>
      </c>
      <c r="B1237" t="s">
        <v>2258</v>
      </c>
      <c r="C1237" t="s">
        <v>39</v>
      </c>
      <c r="D1237">
        <v>0.01</v>
      </c>
      <c r="E1237">
        <v>35.44</v>
      </c>
      <c r="F1237">
        <v>19.989999999999998</v>
      </c>
      <c r="G1237" t="s">
        <v>40</v>
      </c>
      <c r="H1237" t="s">
        <v>29</v>
      </c>
      <c r="I1237" t="s">
        <v>50</v>
      </c>
      <c r="J1237" t="s">
        <v>90</v>
      </c>
      <c r="K1237" t="s">
        <v>75</v>
      </c>
      <c r="L1237" t="s">
        <v>2259</v>
      </c>
      <c r="M1237">
        <v>0.38</v>
      </c>
      <c r="N1237" t="s">
        <v>34</v>
      </c>
      <c r="O1237" t="s">
        <v>113</v>
      </c>
      <c r="P1237" t="s">
        <v>250</v>
      </c>
      <c r="Q1237" t="s">
        <v>1657</v>
      </c>
      <c r="R1237">
        <v>6614</v>
      </c>
      <c r="S1237" s="1">
        <v>42116</v>
      </c>
      <c r="T1237" s="1">
        <v>42117</v>
      </c>
      <c r="U1237">
        <v>-52.822800000000001</v>
      </c>
      <c r="V1237">
        <v>1</v>
      </c>
      <c r="W1237">
        <v>55.43</v>
      </c>
      <c r="X1237">
        <v>87620</v>
      </c>
      <c r="Y1237">
        <f>cleaneddata[[#This Row],[Unit Price]]-cleaneddata[[#This Row],[Discount]]</f>
        <v>35.43</v>
      </c>
      <c r="Z1237" t="str">
        <f>_xlfn.IFS(cleaneddata[[#This Row],[Region]]="Central","Chris",cleaneddata[[#This Row],[Region]]="East","Erin",cleaneddata[[#This Row],[Region]]="South","Sam",cleaneddata[[#This Row],[Region]]="West","William")</f>
        <v>Erin</v>
      </c>
    </row>
    <row r="1238" spans="1:26" x14ac:dyDescent="0.25">
      <c r="A1238">
        <v>2938</v>
      </c>
      <c r="B1238" t="s">
        <v>2260</v>
      </c>
      <c r="C1238" t="s">
        <v>39</v>
      </c>
      <c r="D1238">
        <v>0.03</v>
      </c>
      <c r="E1238">
        <v>47.9</v>
      </c>
      <c r="F1238">
        <v>5.86</v>
      </c>
      <c r="G1238" t="s">
        <v>40</v>
      </c>
      <c r="H1238" t="s">
        <v>29</v>
      </c>
      <c r="I1238" t="s">
        <v>50</v>
      </c>
      <c r="J1238" t="s">
        <v>90</v>
      </c>
      <c r="K1238" t="s">
        <v>75</v>
      </c>
      <c r="L1238" t="s">
        <v>1311</v>
      </c>
      <c r="M1238">
        <v>0.37</v>
      </c>
      <c r="N1238" t="s">
        <v>34</v>
      </c>
      <c r="O1238" t="s">
        <v>113</v>
      </c>
      <c r="P1238" t="s">
        <v>405</v>
      </c>
      <c r="Q1238" t="s">
        <v>2261</v>
      </c>
      <c r="R1238">
        <v>2180</v>
      </c>
      <c r="S1238" s="1">
        <v>42116</v>
      </c>
      <c r="T1238" s="1">
        <v>42119</v>
      </c>
      <c r="U1238">
        <v>642.99030000000005</v>
      </c>
      <c r="V1238">
        <v>20</v>
      </c>
      <c r="W1238">
        <v>931.87</v>
      </c>
      <c r="X1238">
        <v>87620</v>
      </c>
      <c r="Y1238">
        <f>cleaneddata[[#This Row],[Unit Price]]-cleaneddata[[#This Row],[Discount]]</f>
        <v>47.87</v>
      </c>
      <c r="Z1238" t="str">
        <f>_xlfn.IFS(cleaneddata[[#This Row],[Region]]="Central","Chris",cleaneddata[[#This Row],[Region]]="East","Erin",cleaneddata[[#This Row],[Region]]="South","Sam",cleaneddata[[#This Row],[Region]]="West","William")</f>
        <v>Erin</v>
      </c>
    </row>
    <row r="1239" spans="1:26" x14ac:dyDescent="0.25">
      <c r="A1239">
        <v>666</v>
      </c>
      <c r="B1239" t="s">
        <v>2262</v>
      </c>
      <c r="C1239" t="s">
        <v>49</v>
      </c>
      <c r="D1239">
        <v>0.02</v>
      </c>
      <c r="E1239">
        <v>4.57</v>
      </c>
      <c r="F1239">
        <v>5.42</v>
      </c>
      <c r="G1239" t="s">
        <v>40</v>
      </c>
      <c r="H1239" t="s">
        <v>96</v>
      </c>
      <c r="I1239" t="s">
        <v>50</v>
      </c>
      <c r="J1239" t="s">
        <v>74</v>
      </c>
      <c r="K1239" t="s">
        <v>75</v>
      </c>
      <c r="L1239" t="s">
        <v>2263</v>
      </c>
      <c r="M1239">
        <v>0.37</v>
      </c>
      <c r="N1239" t="s">
        <v>34</v>
      </c>
      <c r="O1239" t="s">
        <v>35</v>
      </c>
      <c r="P1239" t="s">
        <v>402</v>
      </c>
      <c r="Q1239" t="s">
        <v>2264</v>
      </c>
      <c r="R1239">
        <v>37211</v>
      </c>
      <c r="S1239" s="1">
        <v>42116</v>
      </c>
      <c r="T1239" s="1">
        <v>42120</v>
      </c>
      <c r="U1239">
        <v>-352.81400000000002</v>
      </c>
      <c r="V1239">
        <v>11</v>
      </c>
      <c r="W1239">
        <v>54.04</v>
      </c>
      <c r="X1239">
        <v>88679</v>
      </c>
      <c r="Y1239">
        <f>cleaneddata[[#This Row],[Unit Price]]-cleaneddata[[#This Row],[Discount]]</f>
        <v>4.5500000000000007</v>
      </c>
      <c r="Z1239" t="str">
        <f>_xlfn.IFS(cleaneddata[[#This Row],[Region]]="Central","Chris",cleaneddata[[#This Row],[Region]]="East","Erin",cleaneddata[[#This Row],[Region]]="South","Sam",cleaneddata[[#This Row],[Region]]="West","William")</f>
        <v>Sam</v>
      </c>
    </row>
    <row r="1240" spans="1:26" x14ac:dyDescent="0.25">
      <c r="A1240">
        <v>667</v>
      </c>
      <c r="B1240" t="s">
        <v>555</v>
      </c>
      <c r="C1240" t="s">
        <v>49</v>
      </c>
      <c r="D1240">
        <v>0.02</v>
      </c>
      <c r="E1240">
        <v>4.57</v>
      </c>
      <c r="F1240">
        <v>5.42</v>
      </c>
      <c r="G1240" t="s">
        <v>40</v>
      </c>
      <c r="H1240" t="s">
        <v>96</v>
      </c>
      <c r="I1240" t="s">
        <v>50</v>
      </c>
      <c r="J1240" t="s">
        <v>74</v>
      </c>
      <c r="K1240" t="s">
        <v>75</v>
      </c>
      <c r="L1240" t="s">
        <v>2263</v>
      </c>
      <c r="M1240">
        <v>0.37</v>
      </c>
      <c r="N1240" t="s">
        <v>34</v>
      </c>
      <c r="O1240" t="s">
        <v>54</v>
      </c>
      <c r="P1240" t="s">
        <v>189</v>
      </c>
      <c r="Q1240" t="s">
        <v>556</v>
      </c>
      <c r="R1240">
        <v>75203</v>
      </c>
      <c r="S1240" s="1">
        <v>42116</v>
      </c>
      <c r="T1240" s="1">
        <v>42120</v>
      </c>
      <c r="U1240">
        <v>-124.2805</v>
      </c>
      <c r="V1240">
        <v>45</v>
      </c>
      <c r="W1240">
        <v>221.06</v>
      </c>
      <c r="X1240">
        <v>48257</v>
      </c>
      <c r="Y1240">
        <f>cleaneddata[[#This Row],[Unit Price]]-cleaneddata[[#This Row],[Discount]]</f>
        <v>4.5500000000000007</v>
      </c>
      <c r="Z1240" t="str">
        <f>_xlfn.IFS(cleaneddata[[#This Row],[Region]]="Central","Chris",cleaneddata[[#This Row],[Region]]="East","Erin",cleaneddata[[#This Row],[Region]]="South","Sam",cleaneddata[[#This Row],[Region]]="West","William")</f>
        <v>Chris</v>
      </c>
    </row>
    <row r="1241" spans="1:26" x14ac:dyDescent="0.25">
      <c r="A1241">
        <v>1777</v>
      </c>
      <c r="B1241" t="s">
        <v>174</v>
      </c>
      <c r="C1241" t="s">
        <v>49</v>
      </c>
      <c r="D1241">
        <v>7.0000000000000007E-2</v>
      </c>
      <c r="E1241">
        <v>5.43</v>
      </c>
      <c r="F1241">
        <v>0.95</v>
      </c>
      <c r="G1241" t="s">
        <v>40</v>
      </c>
      <c r="H1241" t="s">
        <v>41</v>
      </c>
      <c r="I1241" t="s">
        <v>50</v>
      </c>
      <c r="J1241" t="s">
        <v>90</v>
      </c>
      <c r="K1241" t="s">
        <v>52</v>
      </c>
      <c r="L1241" t="s">
        <v>2265</v>
      </c>
      <c r="M1241">
        <v>0.36</v>
      </c>
      <c r="N1241" t="s">
        <v>34</v>
      </c>
      <c r="O1241" t="s">
        <v>54</v>
      </c>
      <c r="P1241" t="s">
        <v>55</v>
      </c>
      <c r="Q1241" t="s">
        <v>176</v>
      </c>
      <c r="R1241">
        <v>46383</v>
      </c>
      <c r="S1241" s="1">
        <v>42116</v>
      </c>
      <c r="T1241" s="1">
        <v>42120</v>
      </c>
      <c r="U1241">
        <v>26.5029</v>
      </c>
      <c r="V1241">
        <v>7</v>
      </c>
      <c r="W1241">
        <v>38.409999999999997</v>
      </c>
      <c r="X1241">
        <v>89939</v>
      </c>
      <c r="Y1241">
        <f>cleaneddata[[#This Row],[Unit Price]]-cleaneddata[[#This Row],[Discount]]</f>
        <v>5.3599999999999994</v>
      </c>
      <c r="Z1241" t="str">
        <f>_xlfn.IFS(cleaneddata[[#This Row],[Region]]="Central","Chris",cleaneddata[[#This Row],[Region]]="East","Erin",cleaneddata[[#This Row],[Region]]="South","Sam",cleaneddata[[#This Row],[Region]]="West","William")</f>
        <v>Chris</v>
      </c>
    </row>
    <row r="1242" spans="1:26" x14ac:dyDescent="0.25">
      <c r="A1242">
        <v>678</v>
      </c>
      <c r="B1242" t="s">
        <v>2266</v>
      </c>
      <c r="C1242" t="s">
        <v>118</v>
      </c>
      <c r="D1242">
        <v>0.04</v>
      </c>
      <c r="E1242">
        <v>15.42</v>
      </c>
      <c r="F1242">
        <v>10.68</v>
      </c>
      <c r="G1242" t="s">
        <v>89</v>
      </c>
      <c r="H1242" t="s">
        <v>96</v>
      </c>
      <c r="I1242" t="s">
        <v>50</v>
      </c>
      <c r="J1242" t="s">
        <v>80</v>
      </c>
      <c r="K1242" t="s">
        <v>75</v>
      </c>
      <c r="L1242" t="s">
        <v>2267</v>
      </c>
      <c r="M1242">
        <v>0.57999999999999996</v>
      </c>
      <c r="N1242" t="s">
        <v>34</v>
      </c>
      <c r="O1242" t="s">
        <v>35</v>
      </c>
      <c r="P1242" t="s">
        <v>244</v>
      </c>
      <c r="Q1242" t="s">
        <v>2245</v>
      </c>
      <c r="R1242">
        <v>24281</v>
      </c>
      <c r="S1242" s="1">
        <v>42116</v>
      </c>
      <c r="T1242" s="1">
        <v>42117</v>
      </c>
      <c r="U1242">
        <v>-109.70399999999999</v>
      </c>
      <c r="V1242">
        <v>5</v>
      </c>
      <c r="W1242">
        <v>81.14</v>
      </c>
      <c r="X1242">
        <v>88889</v>
      </c>
      <c r="Y1242">
        <f>cleaneddata[[#This Row],[Unit Price]]-cleaneddata[[#This Row],[Discount]]</f>
        <v>15.38</v>
      </c>
      <c r="Z1242" t="str">
        <f>_xlfn.IFS(cleaneddata[[#This Row],[Region]]="Central","Chris",cleaneddata[[#This Row],[Region]]="East","Erin",cleaneddata[[#This Row],[Region]]="South","Sam",cleaneddata[[#This Row],[Region]]="West","William")</f>
        <v>Sam</v>
      </c>
    </row>
    <row r="1243" spans="1:26" x14ac:dyDescent="0.25">
      <c r="A1243">
        <v>2760</v>
      </c>
      <c r="B1243" t="s">
        <v>2268</v>
      </c>
      <c r="C1243" t="s">
        <v>118</v>
      </c>
      <c r="D1243">
        <v>0.08</v>
      </c>
      <c r="E1243">
        <v>22.01</v>
      </c>
      <c r="F1243">
        <v>5.53</v>
      </c>
      <c r="G1243" t="s">
        <v>40</v>
      </c>
      <c r="H1243" t="s">
        <v>96</v>
      </c>
      <c r="I1243" t="s">
        <v>50</v>
      </c>
      <c r="J1243" t="s">
        <v>51</v>
      </c>
      <c r="K1243" t="s">
        <v>44</v>
      </c>
      <c r="L1243" t="s">
        <v>498</v>
      </c>
      <c r="M1243">
        <v>0.59</v>
      </c>
      <c r="N1243" t="s">
        <v>34</v>
      </c>
      <c r="O1243" t="s">
        <v>113</v>
      </c>
      <c r="P1243" t="s">
        <v>250</v>
      </c>
      <c r="Q1243" t="s">
        <v>2269</v>
      </c>
      <c r="R1243">
        <v>6708</v>
      </c>
      <c r="S1243" s="1">
        <v>42116</v>
      </c>
      <c r="T1243" s="1">
        <v>42118</v>
      </c>
      <c r="U1243">
        <v>105.7</v>
      </c>
      <c r="V1243">
        <v>11</v>
      </c>
      <c r="W1243">
        <v>241.97</v>
      </c>
      <c r="X1243">
        <v>90724</v>
      </c>
      <c r="Y1243">
        <f>cleaneddata[[#This Row],[Unit Price]]-cleaneddata[[#This Row],[Discount]]</f>
        <v>21.930000000000003</v>
      </c>
      <c r="Z1243" t="str">
        <f>_xlfn.IFS(cleaneddata[[#This Row],[Region]]="Central","Chris",cleaneddata[[#This Row],[Region]]="East","Erin",cleaneddata[[#This Row],[Region]]="South","Sam",cleaneddata[[#This Row],[Region]]="West","William")</f>
        <v>Erin</v>
      </c>
    </row>
    <row r="1244" spans="1:26" x14ac:dyDescent="0.25">
      <c r="A1244">
        <v>2764</v>
      </c>
      <c r="B1244" t="s">
        <v>2270</v>
      </c>
      <c r="C1244" t="s">
        <v>118</v>
      </c>
      <c r="D1244">
        <v>0.02</v>
      </c>
      <c r="E1244">
        <v>29.74</v>
      </c>
      <c r="F1244">
        <v>6.64</v>
      </c>
      <c r="G1244" t="s">
        <v>40</v>
      </c>
      <c r="H1244" t="s">
        <v>96</v>
      </c>
      <c r="I1244" t="s">
        <v>50</v>
      </c>
      <c r="J1244" t="s">
        <v>80</v>
      </c>
      <c r="K1244" t="s">
        <v>75</v>
      </c>
      <c r="L1244" t="s">
        <v>2271</v>
      </c>
      <c r="M1244">
        <v>0.7</v>
      </c>
      <c r="N1244" t="s">
        <v>34</v>
      </c>
      <c r="O1244" t="s">
        <v>113</v>
      </c>
      <c r="P1244" t="s">
        <v>399</v>
      </c>
      <c r="Q1244" t="s">
        <v>2007</v>
      </c>
      <c r="R1244">
        <v>7601</v>
      </c>
      <c r="S1244" s="1">
        <v>42116</v>
      </c>
      <c r="T1244" s="1">
        <v>42116</v>
      </c>
      <c r="U1244">
        <v>-21.06</v>
      </c>
      <c r="V1244">
        <v>4</v>
      </c>
      <c r="W1244">
        <v>120.81</v>
      </c>
      <c r="X1244">
        <v>90724</v>
      </c>
      <c r="Y1244">
        <f>cleaneddata[[#This Row],[Unit Price]]-cleaneddata[[#This Row],[Discount]]</f>
        <v>29.72</v>
      </c>
      <c r="Z1244" t="str">
        <f>_xlfn.IFS(cleaneddata[[#This Row],[Region]]="Central","Chris",cleaneddata[[#This Row],[Region]]="East","Erin",cleaneddata[[#This Row],[Region]]="South","Sam",cleaneddata[[#This Row],[Region]]="West","William")</f>
        <v>Erin</v>
      </c>
    </row>
    <row r="1245" spans="1:26" x14ac:dyDescent="0.25">
      <c r="A1245">
        <v>2737</v>
      </c>
      <c r="B1245" t="s">
        <v>2272</v>
      </c>
      <c r="C1245" t="s">
        <v>72</v>
      </c>
      <c r="D1245">
        <v>0.05</v>
      </c>
      <c r="E1245">
        <v>100.98</v>
      </c>
      <c r="F1245">
        <v>7.18</v>
      </c>
      <c r="G1245" t="s">
        <v>40</v>
      </c>
      <c r="H1245" t="s">
        <v>29</v>
      </c>
      <c r="I1245" t="s">
        <v>42</v>
      </c>
      <c r="J1245" t="s">
        <v>43</v>
      </c>
      <c r="K1245" t="s">
        <v>75</v>
      </c>
      <c r="L1245" t="s">
        <v>671</v>
      </c>
      <c r="M1245">
        <v>0.4</v>
      </c>
      <c r="N1245" t="s">
        <v>34</v>
      </c>
      <c r="O1245" t="s">
        <v>113</v>
      </c>
      <c r="P1245" t="s">
        <v>635</v>
      </c>
      <c r="Q1245" t="s">
        <v>1948</v>
      </c>
      <c r="R1245">
        <v>5701</v>
      </c>
      <c r="S1245" s="1">
        <v>42116</v>
      </c>
      <c r="T1245" s="1">
        <v>42118</v>
      </c>
      <c r="U1245">
        <v>566.60730000000001</v>
      </c>
      <c r="V1245">
        <v>8</v>
      </c>
      <c r="W1245">
        <v>821.17</v>
      </c>
      <c r="X1245">
        <v>89018</v>
      </c>
      <c r="Y1245">
        <f>cleaneddata[[#This Row],[Unit Price]]-cleaneddata[[#This Row],[Discount]]</f>
        <v>100.93</v>
      </c>
      <c r="Z1245" t="str">
        <f>_xlfn.IFS(cleaneddata[[#This Row],[Region]]="Central","Chris",cleaneddata[[#This Row],[Region]]="East","Erin",cleaneddata[[#This Row],[Region]]="South","Sam",cleaneddata[[#This Row],[Region]]="West","William")</f>
        <v>Erin</v>
      </c>
    </row>
    <row r="1246" spans="1:26" x14ac:dyDescent="0.25">
      <c r="A1246">
        <v>2114</v>
      </c>
      <c r="B1246" t="s">
        <v>1377</v>
      </c>
      <c r="C1246" t="s">
        <v>27</v>
      </c>
      <c r="D1246">
        <v>0.08</v>
      </c>
      <c r="E1246">
        <v>2.89</v>
      </c>
      <c r="F1246">
        <v>0.49</v>
      </c>
      <c r="G1246" t="s">
        <v>40</v>
      </c>
      <c r="H1246" t="s">
        <v>96</v>
      </c>
      <c r="I1246" t="s">
        <v>50</v>
      </c>
      <c r="J1246" t="s">
        <v>154</v>
      </c>
      <c r="K1246" t="s">
        <v>75</v>
      </c>
      <c r="L1246" t="s">
        <v>2273</v>
      </c>
      <c r="M1246">
        <v>0.38</v>
      </c>
      <c r="N1246" t="s">
        <v>34</v>
      </c>
      <c r="O1246" t="s">
        <v>35</v>
      </c>
      <c r="P1246" t="s">
        <v>244</v>
      </c>
      <c r="Q1246" t="s">
        <v>1379</v>
      </c>
      <c r="R1246">
        <v>23518</v>
      </c>
      <c r="S1246" s="1">
        <v>42117</v>
      </c>
      <c r="T1246" s="1">
        <v>42117</v>
      </c>
      <c r="U1246">
        <v>38.405999999999999</v>
      </c>
      <c r="V1246">
        <v>1</v>
      </c>
      <c r="W1246">
        <v>3.07</v>
      </c>
      <c r="X1246">
        <v>88404</v>
      </c>
      <c r="Y1246">
        <f>cleaneddata[[#This Row],[Unit Price]]-cleaneddata[[#This Row],[Discount]]</f>
        <v>2.81</v>
      </c>
      <c r="Z1246" t="str">
        <f>_xlfn.IFS(cleaneddata[[#This Row],[Region]]="Central","Chris",cleaneddata[[#This Row],[Region]]="East","Erin",cleaneddata[[#This Row],[Region]]="South","Sam",cleaneddata[[#This Row],[Region]]="West","William")</f>
        <v>Sam</v>
      </c>
    </row>
    <row r="1247" spans="1:26" x14ac:dyDescent="0.25">
      <c r="A1247">
        <v>1253</v>
      </c>
      <c r="B1247" t="s">
        <v>2274</v>
      </c>
      <c r="C1247" t="s">
        <v>49</v>
      </c>
      <c r="D1247">
        <v>0.02</v>
      </c>
      <c r="E1247">
        <v>46.89</v>
      </c>
      <c r="F1247">
        <v>5.0999999999999996</v>
      </c>
      <c r="G1247" t="s">
        <v>40</v>
      </c>
      <c r="H1247" t="s">
        <v>73</v>
      </c>
      <c r="I1247" t="s">
        <v>50</v>
      </c>
      <c r="J1247" t="s">
        <v>97</v>
      </c>
      <c r="K1247" t="s">
        <v>146</v>
      </c>
      <c r="L1247" t="s">
        <v>1845</v>
      </c>
      <c r="M1247">
        <v>0.46</v>
      </c>
      <c r="N1247" t="s">
        <v>34</v>
      </c>
      <c r="O1247" t="s">
        <v>54</v>
      </c>
      <c r="P1247" t="s">
        <v>189</v>
      </c>
      <c r="Q1247" t="s">
        <v>2275</v>
      </c>
      <c r="R1247">
        <v>78613</v>
      </c>
      <c r="S1247" s="1">
        <v>42117</v>
      </c>
      <c r="T1247" s="1">
        <v>42117</v>
      </c>
      <c r="U1247">
        <v>421.3485</v>
      </c>
      <c r="V1247">
        <v>13</v>
      </c>
      <c r="W1247">
        <v>610.65</v>
      </c>
      <c r="X1247">
        <v>89981</v>
      </c>
      <c r="Y1247">
        <f>cleaneddata[[#This Row],[Unit Price]]-cleaneddata[[#This Row],[Discount]]</f>
        <v>46.87</v>
      </c>
      <c r="Z1247" t="str">
        <f>_xlfn.IFS(cleaneddata[[#This Row],[Region]]="Central","Chris",cleaneddata[[#This Row],[Region]]="East","Erin",cleaneddata[[#This Row],[Region]]="South","Sam",cleaneddata[[#This Row],[Region]]="West","William")</f>
        <v>Chris</v>
      </c>
    </row>
    <row r="1248" spans="1:26" x14ac:dyDescent="0.25">
      <c r="A1248">
        <v>1253</v>
      </c>
      <c r="B1248" t="s">
        <v>2274</v>
      </c>
      <c r="C1248" t="s">
        <v>49</v>
      </c>
      <c r="D1248">
        <v>0.05</v>
      </c>
      <c r="E1248">
        <v>140.97999999999999</v>
      </c>
      <c r="F1248">
        <v>36.090000000000003</v>
      </c>
      <c r="G1248" t="s">
        <v>28</v>
      </c>
      <c r="H1248" t="s">
        <v>73</v>
      </c>
      <c r="I1248" t="s">
        <v>30</v>
      </c>
      <c r="J1248" t="s">
        <v>119</v>
      </c>
      <c r="K1248" t="s">
        <v>32</v>
      </c>
      <c r="L1248" t="s">
        <v>1864</v>
      </c>
      <c r="M1248">
        <v>0.77</v>
      </c>
      <c r="N1248" t="s">
        <v>34</v>
      </c>
      <c r="O1248" t="s">
        <v>54</v>
      </c>
      <c r="P1248" t="s">
        <v>189</v>
      </c>
      <c r="Q1248" t="s">
        <v>2275</v>
      </c>
      <c r="R1248">
        <v>78613</v>
      </c>
      <c r="S1248" s="1">
        <v>42117</v>
      </c>
      <c r="T1248" s="1">
        <v>42119</v>
      </c>
      <c r="U1248">
        <v>-373.09</v>
      </c>
      <c r="V1248">
        <v>5</v>
      </c>
      <c r="W1248">
        <v>699.24</v>
      </c>
      <c r="X1248">
        <v>89981</v>
      </c>
      <c r="Y1248">
        <f>cleaneddata[[#This Row],[Unit Price]]-cleaneddata[[#This Row],[Discount]]</f>
        <v>140.92999999999998</v>
      </c>
      <c r="Z1248" t="str">
        <f>_xlfn.IFS(cleaneddata[[#This Row],[Region]]="Central","Chris",cleaneddata[[#This Row],[Region]]="East","Erin",cleaneddata[[#This Row],[Region]]="South","Sam",cleaneddata[[#This Row],[Region]]="West","William")</f>
        <v>Chris</v>
      </c>
    </row>
    <row r="1249" spans="1:26" x14ac:dyDescent="0.25">
      <c r="A1249">
        <v>1253</v>
      </c>
      <c r="B1249" t="s">
        <v>2274</v>
      </c>
      <c r="C1249" t="s">
        <v>49</v>
      </c>
      <c r="D1249">
        <v>0.1</v>
      </c>
      <c r="E1249">
        <v>212.6</v>
      </c>
      <c r="F1249">
        <v>110.2</v>
      </c>
      <c r="G1249" t="s">
        <v>28</v>
      </c>
      <c r="H1249" t="s">
        <v>73</v>
      </c>
      <c r="I1249" t="s">
        <v>30</v>
      </c>
      <c r="J1249" t="s">
        <v>31</v>
      </c>
      <c r="K1249" t="s">
        <v>32</v>
      </c>
      <c r="L1249" t="s">
        <v>165</v>
      </c>
      <c r="M1249">
        <v>0.73</v>
      </c>
      <c r="N1249" t="s">
        <v>34</v>
      </c>
      <c r="O1249" t="s">
        <v>54</v>
      </c>
      <c r="P1249" t="s">
        <v>189</v>
      </c>
      <c r="Q1249" t="s">
        <v>2275</v>
      </c>
      <c r="R1249">
        <v>78613</v>
      </c>
      <c r="S1249" s="1">
        <v>42117</v>
      </c>
      <c r="T1249" s="1">
        <v>42119</v>
      </c>
      <c r="U1249">
        <v>-3465.0720000000001</v>
      </c>
      <c r="V1249">
        <v>12</v>
      </c>
      <c r="W1249">
        <v>2346.0300000000002</v>
      </c>
      <c r="X1249">
        <v>89981</v>
      </c>
      <c r="Y1249">
        <f>cleaneddata[[#This Row],[Unit Price]]-cleaneddata[[#This Row],[Discount]]</f>
        <v>212.5</v>
      </c>
      <c r="Z1249" t="str">
        <f>_xlfn.IFS(cleaneddata[[#This Row],[Region]]="Central","Chris",cleaneddata[[#This Row],[Region]]="East","Erin",cleaneddata[[#This Row],[Region]]="South","Sam",cleaneddata[[#This Row],[Region]]="West","William")</f>
        <v>Chris</v>
      </c>
    </row>
    <row r="1250" spans="1:26" x14ac:dyDescent="0.25">
      <c r="A1250">
        <v>146</v>
      </c>
      <c r="B1250" t="s">
        <v>1602</v>
      </c>
      <c r="C1250" t="s">
        <v>118</v>
      </c>
      <c r="D1250">
        <v>0.06</v>
      </c>
      <c r="E1250">
        <v>180.98</v>
      </c>
      <c r="F1250">
        <v>26.2</v>
      </c>
      <c r="G1250" t="s">
        <v>28</v>
      </c>
      <c r="H1250" t="s">
        <v>96</v>
      </c>
      <c r="I1250" t="s">
        <v>30</v>
      </c>
      <c r="J1250" t="s">
        <v>111</v>
      </c>
      <c r="K1250" t="s">
        <v>59</v>
      </c>
      <c r="L1250" t="s">
        <v>2276</v>
      </c>
      <c r="M1250">
        <v>0.59</v>
      </c>
      <c r="N1250" t="s">
        <v>34</v>
      </c>
      <c r="O1250" t="s">
        <v>54</v>
      </c>
      <c r="P1250" t="s">
        <v>189</v>
      </c>
      <c r="Q1250" t="s">
        <v>1604</v>
      </c>
      <c r="R1250">
        <v>76148</v>
      </c>
      <c r="S1250" s="1">
        <v>42117</v>
      </c>
      <c r="T1250" s="1">
        <v>42118</v>
      </c>
      <c r="U1250">
        <v>251.4084</v>
      </c>
      <c r="V1250">
        <v>5</v>
      </c>
      <c r="W1250">
        <v>929.57</v>
      </c>
      <c r="X1250">
        <v>91090</v>
      </c>
      <c r="Y1250">
        <f>cleaneddata[[#This Row],[Unit Price]]-cleaneddata[[#This Row],[Discount]]</f>
        <v>180.92</v>
      </c>
      <c r="Z1250" t="str">
        <f>_xlfn.IFS(cleaneddata[[#This Row],[Region]]="Central","Chris",cleaneddata[[#This Row],[Region]]="East","Erin",cleaneddata[[#This Row],[Region]]="South","Sam",cleaneddata[[#This Row],[Region]]="West","William")</f>
        <v>Chris</v>
      </c>
    </row>
    <row r="1251" spans="1:26" x14ac:dyDescent="0.25">
      <c r="A1251">
        <v>699</v>
      </c>
      <c r="B1251" t="s">
        <v>863</v>
      </c>
      <c r="C1251" t="s">
        <v>118</v>
      </c>
      <c r="D1251">
        <v>0.03</v>
      </c>
      <c r="E1251">
        <v>5.28</v>
      </c>
      <c r="F1251">
        <v>5.61</v>
      </c>
      <c r="G1251" t="s">
        <v>40</v>
      </c>
      <c r="H1251" t="s">
        <v>41</v>
      </c>
      <c r="I1251" t="s">
        <v>50</v>
      </c>
      <c r="J1251" t="s">
        <v>90</v>
      </c>
      <c r="K1251" t="s">
        <v>75</v>
      </c>
      <c r="L1251" t="s">
        <v>2277</v>
      </c>
      <c r="M1251">
        <v>0.4</v>
      </c>
      <c r="N1251" t="s">
        <v>34</v>
      </c>
      <c r="O1251" t="s">
        <v>61</v>
      </c>
      <c r="P1251" t="s">
        <v>92</v>
      </c>
      <c r="Q1251" t="s">
        <v>102</v>
      </c>
      <c r="R1251">
        <v>90041</v>
      </c>
      <c r="S1251" s="1">
        <v>42117</v>
      </c>
      <c r="T1251" s="1">
        <v>42118</v>
      </c>
      <c r="U1251">
        <v>-16.670000000000002</v>
      </c>
      <c r="V1251">
        <v>5</v>
      </c>
      <c r="W1251">
        <v>32.5</v>
      </c>
      <c r="X1251">
        <v>44517</v>
      </c>
      <c r="Y1251">
        <f>cleaneddata[[#This Row],[Unit Price]]-cleaneddata[[#This Row],[Discount]]</f>
        <v>5.25</v>
      </c>
      <c r="Z1251" t="str">
        <f>_xlfn.IFS(cleaneddata[[#This Row],[Region]]="Central","Chris",cleaneddata[[#This Row],[Region]]="East","Erin",cleaneddata[[#This Row],[Region]]="South","Sam",cleaneddata[[#This Row],[Region]]="West","William")</f>
        <v>William</v>
      </c>
    </row>
    <row r="1252" spans="1:26" x14ac:dyDescent="0.25">
      <c r="A1252">
        <v>702</v>
      </c>
      <c r="B1252" t="s">
        <v>2278</v>
      </c>
      <c r="C1252" t="s">
        <v>118</v>
      </c>
      <c r="D1252">
        <v>0.03</v>
      </c>
      <c r="E1252">
        <v>5.28</v>
      </c>
      <c r="F1252">
        <v>5.61</v>
      </c>
      <c r="G1252" t="s">
        <v>40</v>
      </c>
      <c r="H1252" t="s">
        <v>41</v>
      </c>
      <c r="I1252" t="s">
        <v>50</v>
      </c>
      <c r="J1252" t="s">
        <v>90</v>
      </c>
      <c r="K1252" t="s">
        <v>75</v>
      </c>
      <c r="L1252" t="s">
        <v>2277</v>
      </c>
      <c r="M1252">
        <v>0.4</v>
      </c>
      <c r="N1252" t="s">
        <v>34</v>
      </c>
      <c r="O1252" t="s">
        <v>61</v>
      </c>
      <c r="P1252" t="s">
        <v>92</v>
      </c>
      <c r="Q1252" t="s">
        <v>2279</v>
      </c>
      <c r="R1252">
        <v>95404</v>
      </c>
      <c r="S1252" s="1">
        <v>42117</v>
      </c>
      <c r="T1252" s="1">
        <v>42118</v>
      </c>
      <c r="U1252">
        <v>-16.670000000000002</v>
      </c>
      <c r="V1252">
        <v>1</v>
      </c>
      <c r="W1252">
        <v>6.5</v>
      </c>
      <c r="X1252">
        <v>87977</v>
      </c>
      <c r="Y1252">
        <f>cleaneddata[[#This Row],[Unit Price]]-cleaneddata[[#This Row],[Discount]]</f>
        <v>5.25</v>
      </c>
      <c r="Z1252" t="str">
        <f>_xlfn.IFS(cleaneddata[[#This Row],[Region]]="Central","Chris",cleaneddata[[#This Row],[Region]]="East","Erin",cleaneddata[[#This Row],[Region]]="South","Sam",cleaneddata[[#This Row],[Region]]="West","William")</f>
        <v>William</v>
      </c>
    </row>
    <row r="1253" spans="1:26" x14ac:dyDescent="0.25">
      <c r="A1253">
        <v>1304</v>
      </c>
      <c r="B1253" t="s">
        <v>2280</v>
      </c>
      <c r="C1253" t="s">
        <v>118</v>
      </c>
      <c r="D1253">
        <v>0.08</v>
      </c>
      <c r="E1253">
        <v>2.88</v>
      </c>
      <c r="F1253">
        <v>0.5</v>
      </c>
      <c r="G1253" t="s">
        <v>40</v>
      </c>
      <c r="H1253" t="s">
        <v>41</v>
      </c>
      <c r="I1253" t="s">
        <v>50</v>
      </c>
      <c r="J1253" t="s">
        <v>154</v>
      </c>
      <c r="K1253" t="s">
        <v>75</v>
      </c>
      <c r="L1253" t="s">
        <v>2281</v>
      </c>
      <c r="M1253">
        <v>0.39</v>
      </c>
      <c r="N1253" t="s">
        <v>34</v>
      </c>
      <c r="O1253" t="s">
        <v>61</v>
      </c>
      <c r="P1253" t="s">
        <v>148</v>
      </c>
      <c r="Q1253" t="s">
        <v>2282</v>
      </c>
      <c r="R1253">
        <v>84084</v>
      </c>
      <c r="S1253" s="1">
        <v>42117</v>
      </c>
      <c r="T1253" s="1">
        <v>42118</v>
      </c>
      <c r="U1253">
        <v>6.0305999999999997</v>
      </c>
      <c r="V1253">
        <v>3</v>
      </c>
      <c r="W1253">
        <v>8.74</v>
      </c>
      <c r="X1253">
        <v>87004</v>
      </c>
      <c r="Y1253">
        <f>cleaneddata[[#This Row],[Unit Price]]-cleaneddata[[#This Row],[Discount]]</f>
        <v>2.8</v>
      </c>
      <c r="Z1253" t="str">
        <f>_xlfn.IFS(cleaneddata[[#This Row],[Region]]="Central","Chris",cleaneddata[[#This Row],[Region]]="East","Erin",cleaneddata[[#This Row],[Region]]="South","Sam",cleaneddata[[#This Row],[Region]]="West","William")</f>
        <v>William</v>
      </c>
    </row>
    <row r="1254" spans="1:26" x14ac:dyDescent="0.25">
      <c r="A1254">
        <v>483</v>
      </c>
      <c r="B1254" t="s">
        <v>817</v>
      </c>
      <c r="C1254" t="s">
        <v>72</v>
      </c>
      <c r="D1254">
        <v>0.06</v>
      </c>
      <c r="E1254">
        <v>3.36</v>
      </c>
      <c r="F1254">
        <v>6.27</v>
      </c>
      <c r="G1254" t="s">
        <v>40</v>
      </c>
      <c r="H1254" t="s">
        <v>96</v>
      </c>
      <c r="I1254" t="s">
        <v>50</v>
      </c>
      <c r="J1254" t="s">
        <v>74</v>
      </c>
      <c r="K1254" t="s">
        <v>75</v>
      </c>
      <c r="L1254" t="s">
        <v>188</v>
      </c>
      <c r="M1254">
        <v>0.4</v>
      </c>
      <c r="N1254" t="s">
        <v>34</v>
      </c>
      <c r="O1254" t="s">
        <v>54</v>
      </c>
      <c r="P1254" t="s">
        <v>105</v>
      </c>
      <c r="Q1254" t="s">
        <v>819</v>
      </c>
      <c r="R1254">
        <v>60543</v>
      </c>
      <c r="S1254" s="1">
        <v>42117</v>
      </c>
      <c r="T1254" s="1">
        <v>42118</v>
      </c>
      <c r="U1254">
        <v>-24.057539999999999</v>
      </c>
      <c r="V1254">
        <v>2</v>
      </c>
      <c r="W1254">
        <v>8.82</v>
      </c>
      <c r="X1254">
        <v>90354</v>
      </c>
      <c r="Y1254">
        <f>cleaneddata[[#This Row],[Unit Price]]-cleaneddata[[#This Row],[Discount]]</f>
        <v>3.3</v>
      </c>
      <c r="Z1254" t="str">
        <f>_xlfn.IFS(cleaneddata[[#This Row],[Region]]="Central","Chris",cleaneddata[[#This Row],[Region]]="East","Erin",cleaneddata[[#This Row],[Region]]="South","Sam",cleaneddata[[#This Row],[Region]]="West","William")</f>
        <v>Chris</v>
      </c>
    </row>
    <row r="1255" spans="1:26" x14ac:dyDescent="0.25">
      <c r="A1255">
        <v>483</v>
      </c>
      <c r="B1255" t="s">
        <v>817</v>
      </c>
      <c r="C1255" t="s">
        <v>72</v>
      </c>
      <c r="D1255">
        <v>7.0000000000000007E-2</v>
      </c>
      <c r="E1255">
        <v>699.99</v>
      </c>
      <c r="F1255">
        <v>24.49</v>
      </c>
      <c r="G1255" t="s">
        <v>40</v>
      </c>
      <c r="H1255" t="s">
        <v>96</v>
      </c>
      <c r="I1255" t="s">
        <v>42</v>
      </c>
      <c r="J1255" t="s">
        <v>65</v>
      </c>
      <c r="K1255" t="s">
        <v>66</v>
      </c>
      <c r="L1255" t="s">
        <v>315</v>
      </c>
      <c r="M1255">
        <v>0.41</v>
      </c>
      <c r="N1255" t="s">
        <v>34</v>
      </c>
      <c r="O1255" t="s">
        <v>54</v>
      </c>
      <c r="P1255" t="s">
        <v>105</v>
      </c>
      <c r="Q1255" t="s">
        <v>819</v>
      </c>
      <c r="R1255">
        <v>60543</v>
      </c>
      <c r="S1255" s="1">
        <v>42117</v>
      </c>
      <c r="T1255" s="1">
        <v>42119</v>
      </c>
      <c r="U1255">
        <v>2583.5614799999998</v>
      </c>
      <c r="V1255">
        <v>9</v>
      </c>
      <c r="W1255">
        <v>5976.09</v>
      </c>
      <c r="X1255">
        <v>90354</v>
      </c>
      <c r="Y1255">
        <f>cleaneddata[[#This Row],[Unit Price]]-cleaneddata[[#This Row],[Discount]]</f>
        <v>699.92</v>
      </c>
      <c r="Z1255" t="str">
        <f>_xlfn.IFS(cleaneddata[[#This Row],[Region]]="Central","Chris",cleaneddata[[#This Row],[Region]]="East","Erin",cleaneddata[[#This Row],[Region]]="South","Sam",cleaneddata[[#This Row],[Region]]="West","William")</f>
        <v>Chris</v>
      </c>
    </row>
    <row r="1256" spans="1:26" x14ac:dyDescent="0.25">
      <c r="A1256">
        <v>1257</v>
      </c>
      <c r="B1256" t="s">
        <v>2283</v>
      </c>
      <c r="C1256" t="s">
        <v>27</v>
      </c>
      <c r="D1256">
        <v>0.04</v>
      </c>
      <c r="E1256">
        <v>2.52</v>
      </c>
      <c r="F1256">
        <v>1.92</v>
      </c>
      <c r="G1256" t="s">
        <v>40</v>
      </c>
      <c r="H1256" t="s">
        <v>73</v>
      </c>
      <c r="I1256" t="s">
        <v>50</v>
      </c>
      <c r="J1256" t="s">
        <v>570</v>
      </c>
      <c r="K1256" t="s">
        <v>52</v>
      </c>
      <c r="L1256" t="s">
        <v>2284</v>
      </c>
      <c r="M1256">
        <v>0.82</v>
      </c>
      <c r="N1256" t="s">
        <v>34</v>
      </c>
      <c r="O1256" t="s">
        <v>61</v>
      </c>
      <c r="P1256" t="s">
        <v>62</v>
      </c>
      <c r="Q1256" t="s">
        <v>1125</v>
      </c>
      <c r="R1256">
        <v>80013</v>
      </c>
      <c r="S1256" s="1">
        <v>42118</v>
      </c>
      <c r="T1256" s="1">
        <v>42118</v>
      </c>
      <c r="U1256">
        <v>-8.2080000000000002</v>
      </c>
      <c r="V1256">
        <v>1</v>
      </c>
      <c r="W1256">
        <v>3.13</v>
      </c>
      <c r="X1256">
        <v>86536</v>
      </c>
      <c r="Y1256">
        <f>cleaneddata[[#This Row],[Unit Price]]-cleaneddata[[#This Row],[Discount]]</f>
        <v>2.48</v>
      </c>
      <c r="Z1256" t="str">
        <f>_xlfn.IFS(cleaneddata[[#This Row],[Region]]="Central","Chris",cleaneddata[[#This Row],[Region]]="East","Erin",cleaneddata[[#This Row],[Region]]="South","Sam",cleaneddata[[#This Row],[Region]]="West","William")</f>
        <v>William</v>
      </c>
    </row>
    <row r="1257" spans="1:26" x14ac:dyDescent="0.25">
      <c r="A1257">
        <v>3325</v>
      </c>
      <c r="B1257" t="s">
        <v>2285</v>
      </c>
      <c r="C1257" t="s">
        <v>27</v>
      </c>
      <c r="D1257">
        <v>7.0000000000000007E-2</v>
      </c>
      <c r="E1257">
        <v>5.58</v>
      </c>
      <c r="F1257">
        <v>1.99</v>
      </c>
      <c r="G1257" t="s">
        <v>40</v>
      </c>
      <c r="H1257" t="s">
        <v>41</v>
      </c>
      <c r="I1257" t="s">
        <v>50</v>
      </c>
      <c r="J1257" t="s">
        <v>51</v>
      </c>
      <c r="K1257" t="s">
        <v>52</v>
      </c>
      <c r="L1257" t="s">
        <v>2286</v>
      </c>
      <c r="M1257">
        <v>0.46</v>
      </c>
      <c r="N1257" t="s">
        <v>34</v>
      </c>
      <c r="O1257" t="s">
        <v>61</v>
      </c>
      <c r="P1257" t="s">
        <v>141</v>
      </c>
      <c r="Q1257" t="s">
        <v>2287</v>
      </c>
      <c r="R1257">
        <v>97420</v>
      </c>
      <c r="S1257" s="1">
        <v>42118</v>
      </c>
      <c r="T1257" s="1">
        <v>42120</v>
      </c>
      <c r="U1257">
        <v>23.045999999999999</v>
      </c>
      <c r="V1257">
        <v>23</v>
      </c>
      <c r="W1257">
        <v>121.46</v>
      </c>
      <c r="X1257">
        <v>90987</v>
      </c>
      <c r="Y1257">
        <f>cleaneddata[[#This Row],[Unit Price]]-cleaneddata[[#This Row],[Discount]]</f>
        <v>5.51</v>
      </c>
      <c r="Z1257" t="str">
        <f>_xlfn.IFS(cleaneddata[[#This Row],[Region]]="Central","Chris",cleaneddata[[#This Row],[Region]]="East","Erin",cleaneddata[[#This Row],[Region]]="South","Sam",cleaneddata[[#This Row],[Region]]="West","William")</f>
        <v>William</v>
      </c>
    </row>
    <row r="1258" spans="1:26" x14ac:dyDescent="0.25">
      <c r="A1258">
        <v>1085</v>
      </c>
      <c r="B1258" t="s">
        <v>233</v>
      </c>
      <c r="C1258" t="s">
        <v>39</v>
      </c>
      <c r="D1258">
        <v>0.04</v>
      </c>
      <c r="E1258">
        <v>9.06</v>
      </c>
      <c r="F1258">
        <v>9.86</v>
      </c>
      <c r="G1258" t="s">
        <v>40</v>
      </c>
      <c r="H1258" t="s">
        <v>73</v>
      </c>
      <c r="I1258" t="s">
        <v>50</v>
      </c>
      <c r="J1258" t="s">
        <v>90</v>
      </c>
      <c r="K1258" t="s">
        <v>75</v>
      </c>
      <c r="L1258" t="s">
        <v>2288</v>
      </c>
      <c r="M1258">
        <v>0.4</v>
      </c>
      <c r="N1258" t="s">
        <v>34</v>
      </c>
      <c r="O1258" t="s">
        <v>113</v>
      </c>
      <c r="P1258" t="s">
        <v>114</v>
      </c>
      <c r="Q1258" t="s">
        <v>235</v>
      </c>
      <c r="R1258">
        <v>11729</v>
      </c>
      <c r="S1258" s="1">
        <v>42118</v>
      </c>
      <c r="T1258" s="1">
        <v>42119</v>
      </c>
      <c r="U1258">
        <v>-53.25</v>
      </c>
      <c r="V1258">
        <v>3</v>
      </c>
      <c r="W1258">
        <v>30.87</v>
      </c>
      <c r="X1258">
        <v>86123</v>
      </c>
      <c r="Y1258">
        <f>cleaneddata[[#This Row],[Unit Price]]-cleaneddata[[#This Row],[Discount]]</f>
        <v>9.0200000000000014</v>
      </c>
      <c r="Z1258" t="str">
        <f>_xlfn.IFS(cleaneddata[[#This Row],[Region]]="Central","Chris",cleaneddata[[#This Row],[Region]]="East","Erin",cleaneddata[[#This Row],[Region]]="South","Sam",cleaneddata[[#This Row],[Region]]="West","William")</f>
        <v>Erin</v>
      </c>
    </row>
    <row r="1259" spans="1:26" x14ac:dyDescent="0.25">
      <c r="A1259">
        <v>1086</v>
      </c>
      <c r="B1259" t="s">
        <v>2289</v>
      </c>
      <c r="C1259" t="s">
        <v>39</v>
      </c>
      <c r="D1259">
        <v>0.04</v>
      </c>
      <c r="E1259">
        <v>14.27</v>
      </c>
      <c r="F1259">
        <v>7.27</v>
      </c>
      <c r="G1259" t="s">
        <v>40</v>
      </c>
      <c r="H1259" t="s">
        <v>73</v>
      </c>
      <c r="I1259" t="s">
        <v>50</v>
      </c>
      <c r="J1259" t="s">
        <v>74</v>
      </c>
      <c r="K1259" t="s">
        <v>75</v>
      </c>
      <c r="L1259" t="s">
        <v>2290</v>
      </c>
      <c r="M1259">
        <v>0.38</v>
      </c>
      <c r="N1259" t="s">
        <v>34</v>
      </c>
      <c r="O1259" t="s">
        <v>113</v>
      </c>
      <c r="P1259" t="s">
        <v>114</v>
      </c>
      <c r="Q1259" t="s">
        <v>2291</v>
      </c>
      <c r="R1259">
        <v>11746</v>
      </c>
      <c r="S1259" s="1">
        <v>42118</v>
      </c>
      <c r="T1259" s="1">
        <v>42119</v>
      </c>
      <c r="U1259">
        <v>2.125</v>
      </c>
      <c r="V1259">
        <v>3</v>
      </c>
      <c r="W1259">
        <v>45.24</v>
      </c>
      <c r="X1259">
        <v>86123</v>
      </c>
      <c r="Y1259">
        <f>cleaneddata[[#This Row],[Unit Price]]-cleaneddata[[#This Row],[Discount]]</f>
        <v>14.23</v>
      </c>
      <c r="Z1259" t="str">
        <f>_xlfn.IFS(cleaneddata[[#This Row],[Region]]="Central","Chris",cleaneddata[[#This Row],[Region]]="East","Erin",cleaneddata[[#This Row],[Region]]="South","Sam",cleaneddata[[#This Row],[Region]]="West","William")</f>
        <v>Erin</v>
      </c>
    </row>
    <row r="1260" spans="1:26" x14ac:dyDescent="0.25">
      <c r="A1260">
        <v>1670</v>
      </c>
      <c r="B1260" t="s">
        <v>2292</v>
      </c>
      <c r="C1260" t="s">
        <v>49</v>
      </c>
      <c r="D1260">
        <v>0.03</v>
      </c>
      <c r="E1260">
        <v>35.409999999999997</v>
      </c>
      <c r="F1260">
        <v>1.99</v>
      </c>
      <c r="G1260" t="s">
        <v>40</v>
      </c>
      <c r="H1260" t="s">
        <v>29</v>
      </c>
      <c r="I1260" t="s">
        <v>42</v>
      </c>
      <c r="J1260" t="s">
        <v>43</v>
      </c>
      <c r="K1260" t="s">
        <v>44</v>
      </c>
      <c r="L1260" t="s">
        <v>2293</v>
      </c>
      <c r="M1260">
        <v>0.43</v>
      </c>
      <c r="N1260" t="s">
        <v>34</v>
      </c>
      <c r="O1260" t="s">
        <v>35</v>
      </c>
      <c r="P1260" t="s">
        <v>244</v>
      </c>
      <c r="Q1260" t="s">
        <v>2175</v>
      </c>
      <c r="R1260">
        <v>24060</v>
      </c>
      <c r="S1260" s="1">
        <v>42118</v>
      </c>
      <c r="T1260" s="1">
        <v>42120</v>
      </c>
      <c r="U1260">
        <v>1912.422</v>
      </c>
      <c r="V1260">
        <v>10</v>
      </c>
      <c r="W1260">
        <v>367.52</v>
      </c>
      <c r="X1260">
        <v>86722</v>
      </c>
      <c r="Y1260">
        <f>cleaneddata[[#This Row],[Unit Price]]-cleaneddata[[#This Row],[Discount]]</f>
        <v>35.379999999999995</v>
      </c>
      <c r="Z1260" t="str">
        <f>_xlfn.IFS(cleaneddata[[#This Row],[Region]]="Central","Chris",cleaneddata[[#This Row],[Region]]="East","Erin",cleaneddata[[#This Row],[Region]]="South","Sam",cleaneddata[[#This Row],[Region]]="West","William")</f>
        <v>Sam</v>
      </c>
    </row>
    <row r="1261" spans="1:26" x14ac:dyDescent="0.25">
      <c r="A1261">
        <v>1670</v>
      </c>
      <c r="B1261" t="s">
        <v>2292</v>
      </c>
      <c r="C1261" t="s">
        <v>49</v>
      </c>
      <c r="D1261">
        <v>0</v>
      </c>
      <c r="E1261">
        <v>142.86000000000001</v>
      </c>
      <c r="F1261">
        <v>19.989999999999998</v>
      </c>
      <c r="G1261" t="s">
        <v>40</v>
      </c>
      <c r="H1261" t="s">
        <v>29</v>
      </c>
      <c r="I1261" t="s">
        <v>50</v>
      </c>
      <c r="J1261" t="s">
        <v>80</v>
      </c>
      <c r="K1261" t="s">
        <v>75</v>
      </c>
      <c r="L1261" t="s">
        <v>1958</v>
      </c>
      <c r="M1261">
        <v>0.56000000000000005</v>
      </c>
      <c r="N1261" t="s">
        <v>34</v>
      </c>
      <c r="O1261" t="s">
        <v>35</v>
      </c>
      <c r="P1261" t="s">
        <v>244</v>
      </c>
      <c r="Q1261" t="s">
        <v>2175</v>
      </c>
      <c r="R1261">
        <v>24060</v>
      </c>
      <c r="S1261" s="1">
        <v>42118</v>
      </c>
      <c r="T1261" s="1">
        <v>42127</v>
      </c>
      <c r="U1261">
        <v>-739.32600000000002</v>
      </c>
      <c r="V1261">
        <v>11</v>
      </c>
      <c r="W1261">
        <v>1576.35</v>
      </c>
      <c r="X1261">
        <v>86722</v>
      </c>
      <c r="Y1261">
        <f>cleaneddata[[#This Row],[Unit Price]]-cleaneddata[[#This Row],[Discount]]</f>
        <v>142.86000000000001</v>
      </c>
      <c r="Z1261" t="str">
        <f>_xlfn.IFS(cleaneddata[[#This Row],[Region]]="Central","Chris",cleaneddata[[#This Row],[Region]]="East","Erin",cleaneddata[[#This Row],[Region]]="South","Sam",cleaneddata[[#This Row],[Region]]="West","William")</f>
        <v>Sam</v>
      </c>
    </row>
    <row r="1262" spans="1:26" x14ac:dyDescent="0.25">
      <c r="A1262">
        <v>1391</v>
      </c>
      <c r="B1262" t="s">
        <v>2294</v>
      </c>
      <c r="C1262" t="s">
        <v>72</v>
      </c>
      <c r="D1262">
        <v>0</v>
      </c>
      <c r="E1262">
        <v>2.88</v>
      </c>
      <c r="F1262">
        <v>0.7</v>
      </c>
      <c r="G1262" t="s">
        <v>89</v>
      </c>
      <c r="H1262" t="s">
        <v>41</v>
      </c>
      <c r="I1262" t="s">
        <v>50</v>
      </c>
      <c r="J1262" t="s">
        <v>51</v>
      </c>
      <c r="K1262" t="s">
        <v>52</v>
      </c>
      <c r="L1262" t="s">
        <v>641</v>
      </c>
      <c r="M1262">
        <v>0.56000000000000005</v>
      </c>
      <c r="N1262" t="s">
        <v>34</v>
      </c>
      <c r="O1262" t="s">
        <v>61</v>
      </c>
      <c r="P1262" t="s">
        <v>92</v>
      </c>
      <c r="Q1262" t="s">
        <v>2295</v>
      </c>
      <c r="R1262">
        <v>94086</v>
      </c>
      <c r="S1262" s="1">
        <v>42118</v>
      </c>
      <c r="T1262" s="1">
        <v>42118</v>
      </c>
      <c r="U1262">
        <v>-0.11</v>
      </c>
      <c r="V1262">
        <v>1</v>
      </c>
      <c r="W1262">
        <v>7.96</v>
      </c>
      <c r="X1262">
        <v>88727</v>
      </c>
      <c r="Y1262">
        <f>cleaneddata[[#This Row],[Unit Price]]-cleaneddata[[#This Row],[Discount]]</f>
        <v>2.88</v>
      </c>
      <c r="Z1262" t="str">
        <f>_xlfn.IFS(cleaneddata[[#This Row],[Region]]="Central","Chris",cleaneddata[[#This Row],[Region]]="East","Erin",cleaneddata[[#This Row],[Region]]="South","Sam",cleaneddata[[#This Row],[Region]]="West","William")</f>
        <v>William</v>
      </c>
    </row>
    <row r="1263" spans="1:26" x14ac:dyDescent="0.25">
      <c r="A1263">
        <v>2570</v>
      </c>
      <c r="B1263" t="s">
        <v>2296</v>
      </c>
      <c r="C1263" t="s">
        <v>27</v>
      </c>
      <c r="D1263">
        <v>0</v>
      </c>
      <c r="E1263">
        <v>4.37</v>
      </c>
      <c r="F1263">
        <v>5.15</v>
      </c>
      <c r="G1263" t="s">
        <v>40</v>
      </c>
      <c r="H1263" t="s">
        <v>41</v>
      </c>
      <c r="I1263" t="s">
        <v>50</v>
      </c>
      <c r="J1263" t="s">
        <v>97</v>
      </c>
      <c r="K1263" t="s">
        <v>75</v>
      </c>
      <c r="L1263" t="s">
        <v>1297</v>
      </c>
      <c r="M1263">
        <v>0.59</v>
      </c>
      <c r="N1263" t="s">
        <v>34</v>
      </c>
      <c r="O1263" t="s">
        <v>61</v>
      </c>
      <c r="P1263" t="s">
        <v>92</v>
      </c>
      <c r="Q1263" t="s">
        <v>2297</v>
      </c>
      <c r="R1263">
        <v>95616</v>
      </c>
      <c r="S1263" s="1">
        <v>42119</v>
      </c>
      <c r="T1263" s="1">
        <v>42121</v>
      </c>
      <c r="U1263">
        <v>-150.2604</v>
      </c>
      <c r="V1263">
        <v>19</v>
      </c>
      <c r="W1263">
        <v>87.85</v>
      </c>
      <c r="X1263">
        <v>90327</v>
      </c>
      <c r="Y1263">
        <f>cleaneddata[[#This Row],[Unit Price]]-cleaneddata[[#This Row],[Discount]]</f>
        <v>4.37</v>
      </c>
      <c r="Z1263" t="str">
        <f>_xlfn.IFS(cleaneddata[[#This Row],[Region]]="Central","Chris",cleaneddata[[#This Row],[Region]]="East","Erin",cleaneddata[[#This Row],[Region]]="South","Sam",cleaneddata[[#This Row],[Region]]="West","William")</f>
        <v>William</v>
      </c>
    </row>
    <row r="1264" spans="1:26" x14ac:dyDescent="0.25">
      <c r="A1264">
        <v>2570</v>
      </c>
      <c r="B1264" t="s">
        <v>2296</v>
      </c>
      <c r="C1264" t="s">
        <v>27</v>
      </c>
      <c r="D1264">
        <v>0.01</v>
      </c>
      <c r="E1264">
        <v>500.98</v>
      </c>
      <c r="F1264">
        <v>56</v>
      </c>
      <c r="G1264" t="s">
        <v>28</v>
      </c>
      <c r="H1264" t="s">
        <v>41</v>
      </c>
      <c r="I1264" t="s">
        <v>30</v>
      </c>
      <c r="J1264" t="s">
        <v>111</v>
      </c>
      <c r="K1264" t="s">
        <v>59</v>
      </c>
      <c r="L1264" t="s">
        <v>2298</v>
      </c>
      <c r="M1264">
        <v>0.6</v>
      </c>
      <c r="N1264" t="s">
        <v>34</v>
      </c>
      <c r="O1264" t="s">
        <v>61</v>
      </c>
      <c r="P1264" t="s">
        <v>92</v>
      </c>
      <c r="Q1264" t="s">
        <v>2297</v>
      </c>
      <c r="R1264">
        <v>95616</v>
      </c>
      <c r="S1264" s="1">
        <v>42119</v>
      </c>
      <c r="T1264" s="1">
        <v>42120</v>
      </c>
      <c r="U1264">
        <v>4899.1288000000004</v>
      </c>
      <c r="V1264">
        <v>14</v>
      </c>
      <c r="W1264">
        <v>7429.63</v>
      </c>
      <c r="X1264">
        <v>90327</v>
      </c>
      <c r="Y1264">
        <f>cleaneddata[[#This Row],[Unit Price]]-cleaneddata[[#This Row],[Discount]]</f>
        <v>500.97</v>
      </c>
      <c r="Z1264" t="str">
        <f>_xlfn.IFS(cleaneddata[[#This Row],[Region]]="Central","Chris",cleaneddata[[#This Row],[Region]]="East","Erin",cleaneddata[[#This Row],[Region]]="South","Sam",cleaneddata[[#This Row],[Region]]="West","William")</f>
        <v>William</v>
      </c>
    </row>
    <row r="1265" spans="1:26" x14ac:dyDescent="0.25">
      <c r="A1265">
        <v>2570</v>
      </c>
      <c r="B1265" t="s">
        <v>2296</v>
      </c>
      <c r="C1265" t="s">
        <v>27</v>
      </c>
      <c r="D1265">
        <v>0.02</v>
      </c>
      <c r="E1265">
        <v>12.58</v>
      </c>
      <c r="F1265">
        <v>5.16</v>
      </c>
      <c r="G1265" t="s">
        <v>40</v>
      </c>
      <c r="H1265" t="s">
        <v>41</v>
      </c>
      <c r="I1265" t="s">
        <v>30</v>
      </c>
      <c r="J1265" t="s">
        <v>128</v>
      </c>
      <c r="K1265" t="s">
        <v>75</v>
      </c>
      <c r="L1265" t="s">
        <v>2299</v>
      </c>
      <c r="M1265">
        <v>0.43</v>
      </c>
      <c r="N1265" t="s">
        <v>34</v>
      </c>
      <c r="O1265" t="s">
        <v>61</v>
      </c>
      <c r="P1265" t="s">
        <v>92</v>
      </c>
      <c r="Q1265" t="s">
        <v>2297</v>
      </c>
      <c r="R1265">
        <v>95616</v>
      </c>
      <c r="S1265" s="1">
        <v>42119</v>
      </c>
      <c r="T1265" s="1">
        <v>42119</v>
      </c>
      <c r="U1265">
        <v>44.712000000000003</v>
      </c>
      <c r="V1265">
        <v>18</v>
      </c>
      <c r="W1265">
        <v>224.29</v>
      </c>
      <c r="X1265">
        <v>90327</v>
      </c>
      <c r="Y1265">
        <f>cleaneddata[[#This Row],[Unit Price]]-cleaneddata[[#This Row],[Discount]]</f>
        <v>12.56</v>
      </c>
      <c r="Z1265" t="str">
        <f>_xlfn.IFS(cleaneddata[[#This Row],[Region]]="Central","Chris",cleaneddata[[#This Row],[Region]]="East","Erin",cleaneddata[[#This Row],[Region]]="South","Sam",cleaneddata[[#This Row],[Region]]="West","William")</f>
        <v>William</v>
      </c>
    </row>
    <row r="1266" spans="1:26" x14ac:dyDescent="0.25">
      <c r="A1266">
        <v>2570</v>
      </c>
      <c r="B1266" t="s">
        <v>2296</v>
      </c>
      <c r="C1266" t="s">
        <v>27</v>
      </c>
      <c r="D1266">
        <v>0.1</v>
      </c>
      <c r="E1266">
        <v>7.7</v>
      </c>
      <c r="F1266">
        <v>3.68</v>
      </c>
      <c r="G1266" t="s">
        <v>40</v>
      </c>
      <c r="H1266" t="s">
        <v>41</v>
      </c>
      <c r="I1266" t="s">
        <v>30</v>
      </c>
      <c r="J1266" t="s">
        <v>128</v>
      </c>
      <c r="K1266" t="s">
        <v>52</v>
      </c>
      <c r="L1266" t="s">
        <v>2300</v>
      </c>
      <c r="M1266">
        <v>0.52</v>
      </c>
      <c r="N1266" t="s">
        <v>34</v>
      </c>
      <c r="O1266" t="s">
        <v>61</v>
      </c>
      <c r="P1266" t="s">
        <v>92</v>
      </c>
      <c r="Q1266" t="s">
        <v>2297</v>
      </c>
      <c r="R1266">
        <v>95616</v>
      </c>
      <c r="S1266" s="1">
        <v>42119</v>
      </c>
      <c r="T1266" s="1">
        <v>42120</v>
      </c>
      <c r="U1266">
        <v>-22.626000000000001</v>
      </c>
      <c r="V1266">
        <v>7</v>
      </c>
      <c r="W1266">
        <v>51.2</v>
      </c>
      <c r="X1266">
        <v>90327</v>
      </c>
      <c r="Y1266">
        <f>cleaneddata[[#This Row],[Unit Price]]-cleaneddata[[#This Row],[Discount]]</f>
        <v>7.6000000000000005</v>
      </c>
      <c r="Z1266" t="str">
        <f>_xlfn.IFS(cleaneddata[[#This Row],[Region]]="Central","Chris",cleaneddata[[#This Row],[Region]]="East","Erin",cleaneddata[[#This Row],[Region]]="South","Sam",cleaneddata[[#This Row],[Region]]="West","William")</f>
        <v>William</v>
      </c>
    </row>
    <row r="1267" spans="1:26" x14ac:dyDescent="0.25">
      <c r="A1267">
        <v>2571</v>
      </c>
      <c r="B1267" t="s">
        <v>2301</v>
      </c>
      <c r="C1267" t="s">
        <v>27</v>
      </c>
      <c r="D1267">
        <v>0.01</v>
      </c>
      <c r="E1267">
        <v>500.98</v>
      </c>
      <c r="F1267">
        <v>56</v>
      </c>
      <c r="G1267" t="s">
        <v>28</v>
      </c>
      <c r="H1267" t="s">
        <v>41</v>
      </c>
      <c r="I1267" t="s">
        <v>30</v>
      </c>
      <c r="J1267" t="s">
        <v>111</v>
      </c>
      <c r="K1267" t="s">
        <v>59</v>
      </c>
      <c r="L1267" t="s">
        <v>2298</v>
      </c>
      <c r="M1267">
        <v>0.6</v>
      </c>
      <c r="N1267" t="s">
        <v>34</v>
      </c>
      <c r="O1267" t="s">
        <v>113</v>
      </c>
      <c r="P1267" t="s">
        <v>114</v>
      </c>
      <c r="Q1267" t="s">
        <v>115</v>
      </c>
      <c r="R1267">
        <v>10165</v>
      </c>
      <c r="S1267" s="1">
        <v>42119</v>
      </c>
      <c r="T1267" s="1">
        <v>42120</v>
      </c>
      <c r="U1267">
        <v>4260.1120000000001</v>
      </c>
      <c r="V1267">
        <v>56</v>
      </c>
      <c r="W1267">
        <v>29718.53</v>
      </c>
      <c r="X1267">
        <v>50656</v>
      </c>
      <c r="Y1267">
        <f>cleaneddata[[#This Row],[Unit Price]]-cleaneddata[[#This Row],[Discount]]</f>
        <v>500.97</v>
      </c>
      <c r="Z1267" t="str">
        <f>_xlfn.IFS(cleaneddata[[#This Row],[Region]]="Central","Chris",cleaneddata[[#This Row],[Region]]="East","Erin",cleaneddata[[#This Row],[Region]]="South","Sam",cleaneddata[[#This Row],[Region]]="West","William")</f>
        <v>Erin</v>
      </c>
    </row>
    <row r="1268" spans="1:26" x14ac:dyDescent="0.25">
      <c r="A1268">
        <v>2571</v>
      </c>
      <c r="B1268" t="s">
        <v>2301</v>
      </c>
      <c r="C1268" t="s">
        <v>27</v>
      </c>
      <c r="D1268">
        <v>0.1</v>
      </c>
      <c r="E1268">
        <v>7.7</v>
      </c>
      <c r="F1268">
        <v>3.68</v>
      </c>
      <c r="G1268" t="s">
        <v>40</v>
      </c>
      <c r="H1268" t="s">
        <v>41</v>
      </c>
      <c r="I1268" t="s">
        <v>30</v>
      </c>
      <c r="J1268" t="s">
        <v>128</v>
      </c>
      <c r="K1268" t="s">
        <v>52</v>
      </c>
      <c r="L1268" t="s">
        <v>2300</v>
      </c>
      <c r="M1268">
        <v>0.52</v>
      </c>
      <c r="N1268" t="s">
        <v>34</v>
      </c>
      <c r="O1268" t="s">
        <v>113</v>
      </c>
      <c r="P1268" t="s">
        <v>114</v>
      </c>
      <c r="Q1268" t="s">
        <v>115</v>
      </c>
      <c r="R1268">
        <v>10165</v>
      </c>
      <c r="S1268" s="1">
        <v>42119</v>
      </c>
      <c r="T1268" s="1">
        <v>42120</v>
      </c>
      <c r="U1268">
        <v>-25.14</v>
      </c>
      <c r="V1268">
        <v>27</v>
      </c>
      <c r="W1268">
        <v>197.48</v>
      </c>
      <c r="X1268">
        <v>50656</v>
      </c>
      <c r="Y1268">
        <f>cleaneddata[[#This Row],[Unit Price]]-cleaneddata[[#This Row],[Discount]]</f>
        <v>7.6000000000000005</v>
      </c>
      <c r="Z1268" t="str">
        <f>_xlfn.IFS(cleaneddata[[#This Row],[Region]]="Central","Chris",cleaneddata[[#This Row],[Region]]="East","Erin",cleaneddata[[#This Row],[Region]]="South","Sam",cleaneddata[[#This Row],[Region]]="West","William")</f>
        <v>Erin</v>
      </c>
    </row>
    <row r="1269" spans="1:26" x14ac:dyDescent="0.25">
      <c r="A1269">
        <v>3379</v>
      </c>
      <c r="B1269" t="s">
        <v>1871</v>
      </c>
      <c r="C1269" t="s">
        <v>27</v>
      </c>
      <c r="D1269">
        <v>0.05</v>
      </c>
      <c r="E1269">
        <v>3.14</v>
      </c>
      <c r="F1269">
        <v>1.92</v>
      </c>
      <c r="G1269" t="s">
        <v>89</v>
      </c>
      <c r="H1269" t="s">
        <v>73</v>
      </c>
      <c r="I1269" t="s">
        <v>50</v>
      </c>
      <c r="J1269" t="s">
        <v>570</v>
      </c>
      <c r="K1269" t="s">
        <v>52</v>
      </c>
      <c r="L1269" t="s">
        <v>1442</v>
      </c>
      <c r="M1269">
        <v>0.84</v>
      </c>
      <c r="N1269" t="s">
        <v>34</v>
      </c>
      <c r="O1269" t="s">
        <v>35</v>
      </c>
      <c r="P1269" t="s">
        <v>77</v>
      </c>
      <c r="Q1269" t="s">
        <v>1873</v>
      </c>
      <c r="R1269">
        <v>30144</v>
      </c>
      <c r="S1269" s="1">
        <v>42119</v>
      </c>
      <c r="T1269" s="1">
        <v>42120</v>
      </c>
      <c r="U1269">
        <v>1628.37</v>
      </c>
      <c r="V1269">
        <v>18</v>
      </c>
      <c r="W1269">
        <v>59.22</v>
      </c>
      <c r="X1269">
        <v>88839</v>
      </c>
      <c r="Y1269">
        <f>cleaneddata[[#This Row],[Unit Price]]-cleaneddata[[#This Row],[Discount]]</f>
        <v>3.0900000000000003</v>
      </c>
      <c r="Z1269" t="str">
        <f>_xlfn.IFS(cleaneddata[[#This Row],[Region]]="Central","Chris",cleaneddata[[#This Row],[Region]]="East","Erin",cleaneddata[[#This Row],[Region]]="South","Sam",cleaneddata[[#This Row],[Region]]="West","William")</f>
        <v>Sam</v>
      </c>
    </row>
    <row r="1270" spans="1:26" x14ac:dyDescent="0.25">
      <c r="A1270">
        <v>731</v>
      </c>
      <c r="B1270" t="s">
        <v>2302</v>
      </c>
      <c r="C1270" t="s">
        <v>39</v>
      </c>
      <c r="D1270">
        <v>0.09</v>
      </c>
      <c r="E1270">
        <v>101.41</v>
      </c>
      <c r="F1270">
        <v>35</v>
      </c>
      <c r="G1270" t="s">
        <v>40</v>
      </c>
      <c r="H1270" t="s">
        <v>41</v>
      </c>
      <c r="I1270" t="s">
        <v>50</v>
      </c>
      <c r="J1270" t="s">
        <v>80</v>
      </c>
      <c r="K1270" t="s">
        <v>66</v>
      </c>
      <c r="L1270" t="s">
        <v>768</v>
      </c>
      <c r="M1270">
        <v>0.82</v>
      </c>
      <c r="N1270" t="s">
        <v>34</v>
      </c>
      <c r="O1270" t="s">
        <v>113</v>
      </c>
      <c r="P1270" t="s">
        <v>405</v>
      </c>
      <c r="Q1270" t="s">
        <v>930</v>
      </c>
      <c r="R1270">
        <v>1803</v>
      </c>
      <c r="S1270" s="1">
        <v>42120</v>
      </c>
      <c r="T1270" s="1">
        <v>42121</v>
      </c>
      <c r="U1270">
        <v>-801.15480000000002</v>
      </c>
      <c r="V1270">
        <v>12</v>
      </c>
      <c r="W1270">
        <v>1178.32</v>
      </c>
      <c r="X1270">
        <v>90362</v>
      </c>
      <c r="Y1270">
        <f>cleaneddata[[#This Row],[Unit Price]]-cleaneddata[[#This Row],[Discount]]</f>
        <v>101.32</v>
      </c>
      <c r="Z1270" t="str">
        <f>_xlfn.IFS(cleaneddata[[#This Row],[Region]]="Central","Chris",cleaneddata[[#This Row],[Region]]="East","Erin",cleaneddata[[#This Row],[Region]]="South","Sam",cleaneddata[[#This Row],[Region]]="West","William")</f>
        <v>Erin</v>
      </c>
    </row>
    <row r="1271" spans="1:26" x14ac:dyDescent="0.25">
      <c r="A1271">
        <v>1893</v>
      </c>
      <c r="B1271" t="s">
        <v>2303</v>
      </c>
      <c r="C1271" t="s">
        <v>49</v>
      </c>
      <c r="D1271">
        <v>0.03</v>
      </c>
      <c r="E1271">
        <v>180.98</v>
      </c>
      <c r="F1271">
        <v>26.2</v>
      </c>
      <c r="G1271" t="s">
        <v>28</v>
      </c>
      <c r="H1271" t="s">
        <v>41</v>
      </c>
      <c r="I1271" t="s">
        <v>30</v>
      </c>
      <c r="J1271" t="s">
        <v>111</v>
      </c>
      <c r="K1271" t="s">
        <v>59</v>
      </c>
      <c r="L1271" t="s">
        <v>2276</v>
      </c>
      <c r="M1271">
        <v>0.59</v>
      </c>
      <c r="N1271" t="s">
        <v>34</v>
      </c>
      <c r="O1271" t="s">
        <v>54</v>
      </c>
      <c r="P1271" t="s">
        <v>82</v>
      </c>
      <c r="Q1271" t="s">
        <v>2304</v>
      </c>
      <c r="R1271">
        <v>63119</v>
      </c>
      <c r="S1271" s="1">
        <v>42120</v>
      </c>
      <c r="T1271" s="1">
        <v>42124</v>
      </c>
      <c r="U1271">
        <v>588.54</v>
      </c>
      <c r="V1271">
        <v>5</v>
      </c>
      <c r="W1271">
        <v>928.92</v>
      </c>
      <c r="X1271">
        <v>91262</v>
      </c>
      <c r="Y1271">
        <f>cleaneddata[[#This Row],[Unit Price]]-cleaneddata[[#This Row],[Discount]]</f>
        <v>180.95</v>
      </c>
      <c r="Z1271" t="str">
        <f>_xlfn.IFS(cleaneddata[[#This Row],[Region]]="Central","Chris",cleaneddata[[#This Row],[Region]]="East","Erin",cleaneddata[[#This Row],[Region]]="South","Sam",cleaneddata[[#This Row],[Region]]="West","William")</f>
        <v>Chris</v>
      </c>
    </row>
    <row r="1272" spans="1:26" x14ac:dyDescent="0.25">
      <c r="A1272">
        <v>2491</v>
      </c>
      <c r="B1272" t="s">
        <v>459</v>
      </c>
      <c r="C1272" t="s">
        <v>49</v>
      </c>
      <c r="D1272">
        <v>0.06</v>
      </c>
      <c r="E1272">
        <v>4.28</v>
      </c>
      <c r="F1272">
        <v>0.94</v>
      </c>
      <c r="G1272" t="s">
        <v>40</v>
      </c>
      <c r="H1272" t="s">
        <v>41</v>
      </c>
      <c r="I1272" t="s">
        <v>50</v>
      </c>
      <c r="J1272" t="s">
        <v>51</v>
      </c>
      <c r="K1272" t="s">
        <v>52</v>
      </c>
      <c r="L1272" t="s">
        <v>483</v>
      </c>
      <c r="M1272">
        <v>0.56000000000000005</v>
      </c>
      <c r="N1272" t="s">
        <v>34</v>
      </c>
      <c r="O1272" t="s">
        <v>61</v>
      </c>
      <c r="P1272" t="s">
        <v>92</v>
      </c>
      <c r="Q1272" t="s">
        <v>102</v>
      </c>
      <c r="R1272">
        <v>90045</v>
      </c>
      <c r="S1272" s="1">
        <v>42120</v>
      </c>
      <c r="T1272" s="1">
        <v>42122</v>
      </c>
      <c r="U1272">
        <v>0.37</v>
      </c>
      <c r="V1272">
        <v>9</v>
      </c>
      <c r="W1272">
        <v>38.96</v>
      </c>
      <c r="X1272">
        <v>11712</v>
      </c>
      <c r="Y1272">
        <f>cleaneddata[[#This Row],[Unit Price]]-cleaneddata[[#This Row],[Discount]]</f>
        <v>4.2200000000000006</v>
      </c>
      <c r="Z1272" t="str">
        <f>_xlfn.IFS(cleaneddata[[#This Row],[Region]]="Central","Chris",cleaneddata[[#This Row],[Region]]="East","Erin",cleaneddata[[#This Row],[Region]]="South","Sam",cleaneddata[[#This Row],[Region]]="West","William")</f>
        <v>William</v>
      </c>
    </row>
    <row r="1273" spans="1:26" x14ac:dyDescent="0.25">
      <c r="A1273">
        <v>2495</v>
      </c>
      <c r="B1273" t="s">
        <v>2305</v>
      </c>
      <c r="C1273" t="s">
        <v>49</v>
      </c>
      <c r="D1273">
        <v>0.06</v>
      </c>
      <c r="E1273">
        <v>4.28</v>
      </c>
      <c r="F1273">
        <v>0.94</v>
      </c>
      <c r="G1273" t="s">
        <v>40</v>
      </c>
      <c r="H1273" t="s">
        <v>41</v>
      </c>
      <c r="I1273" t="s">
        <v>50</v>
      </c>
      <c r="J1273" t="s">
        <v>51</v>
      </c>
      <c r="K1273" t="s">
        <v>52</v>
      </c>
      <c r="L1273" t="s">
        <v>483</v>
      </c>
      <c r="M1273">
        <v>0.56000000000000005</v>
      </c>
      <c r="N1273" t="s">
        <v>34</v>
      </c>
      <c r="O1273" t="s">
        <v>61</v>
      </c>
      <c r="P1273" t="s">
        <v>1062</v>
      </c>
      <c r="Q1273" t="s">
        <v>1663</v>
      </c>
      <c r="R1273">
        <v>82901</v>
      </c>
      <c r="S1273" s="1">
        <v>42120</v>
      </c>
      <c r="T1273" s="1">
        <v>42122</v>
      </c>
      <c r="U1273">
        <v>0.37</v>
      </c>
      <c r="V1273">
        <v>2</v>
      </c>
      <c r="W1273">
        <v>8.66</v>
      </c>
      <c r="X1273">
        <v>86885</v>
      </c>
      <c r="Y1273">
        <f>cleaneddata[[#This Row],[Unit Price]]-cleaneddata[[#This Row],[Discount]]</f>
        <v>4.2200000000000006</v>
      </c>
      <c r="Z1273" t="str">
        <f>_xlfn.IFS(cleaneddata[[#This Row],[Region]]="Central","Chris",cleaneddata[[#This Row],[Region]]="East","Erin",cleaneddata[[#This Row],[Region]]="South","Sam",cleaneddata[[#This Row],[Region]]="West","William")</f>
        <v>William</v>
      </c>
    </row>
    <row r="1274" spans="1:26" x14ac:dyDescent="0.25">
      <c r="A1274">
        <v>2489</v>
      </c>
      <c r="B1274" t="s">
        <v>453</v>
      </c>
      <c r="C1274" t="s">
        <v>118</v>
      </c>
      <c r="D1274">
        <v>0.04</v>
      </c>
      <c r="E1274">
        <v>419.19</v>
      </c>
      <c r="F1274">
        <v>19.989999999999998</v>
      </c>
      <c r="G1274" t="s">
        <v>40</v>
      </c>
      <c r="H1274" t="s">
        <v>73</v>
      </c>
      <c r="I1274" t="s">
        <v>50</v>
      </c>
      <c r="J1274" t="s">
        <v>80</v>
      </c>
      <c r="K1274" t="s">
        <v>75</v>
      </c>
      <c r="L1274" t="s">
        <v>2194</v>
      </c>
      <c r="M1274">
        <v>0.57999999999999996</v>
      </c>
      <c r="N1274" t="s">
        <v>34</v>
      </c>
      <c r="O1274" t="s">
        <v>61</v>
      </c>
      <c r="P1274" t="s">
        <v>92</v>
      </c>
      <c r="Q1274" t="s">
        <v>455</v>
      </c>
      <c r="R1274">
        <v>94521</v>
      </c>
      <c r="S1274" s="1">
        <v>42120</v>
      </c>
      <c r="T1274" s="1">
        <v>42121</v>
      </c>
      <c r="U1274">
        <v>1388.3559</v>
      </c>
      <c r="V1274">
        <v>5</v>
      </c>
      <c r="W1274">
        <v>2012.11</v>
      </c>
      <c r="X1274">
        <v>86885</v>
      </c>
      <c r="Y1274">
        <f>cleaneddata[[#This Row],[Unit Price]]-cleaneddata[[#This Row],[Discount]]</f>
        <v>419.15</v>
      </c>
      <c r="Z1274" t="str">
        <f>_xlfn.IFS(cleaneddata[[#This Row],[Region]]="Central","Chris",cleaneddata[[#This Row],[Region]]="East","Erin",cleaneddata[[#This Row],[Region]]="South","Sam",cleaneddata[[#This Row],[Region]]="West","William")</f>
        <v>William</v>
      </c>
    </row>
    <row r="1275" spans="1:26" x14ac:dyDescent="0.25">
      <c r="A1275">
        <v>2491</v>
      </c>
      <c r="B1275" t="s">
        <v>459</v>
      </c>
      <c r="C1275" t="s">
        <v>118</v>
      </c>
      <c r="D1275">
        <v>0.04</v>
      </c>
      <c r="E1275">
        <v>419.19</v>
      </c>
      <c r="F1275">
        <v>19.989999999999998</v>
      </c>
      <c r="G1275" t="s">
        <v>40</v>
      </c>
      <c r="H1275" t="s">
        <v>73</v>
      </c>
      <c r="I1275" t="s">
        <v>50</v>
      </c>
      <c r="J1275" t="s">
        <v>80</v>
      </c>
      <c r="K1275" t="s">
        <v>75</v>
      </c>
      <c r="L1275" t="s">
        <v>2194</v>
      </c>
      <c r="M1275">
        <v>0.57999999999999996</v>
      </c>
      <c r="N1275" t="s">
        <v>34</v>
      </c>
      <c r="O1275" t="s">
        <v>61</v>
      </c>
      <c r="P1275" t="s">
        <v>92</v>
      </c>
      <c r="Q1275" t="s">
        <v>102</v>
      </c>
      <c r="R1275">
        <v>90045</v>
      </c>
      <c r="S1275" s="1">
        <v>42120</v>
      </c>
      <c r="T1275" s="1">
        <v>42121</v>
      </c>
      <c r="U1275">
        <v>1947.67</v>
      </c>
      <c r="V1275">
        <v>20</v>
      </c>
      <c r="W1275">
        <v>8048.45</v>
      </c>
      <c r="X1275">
        <v>23042</v>
      </c>
      <c r="Y1275">
        <f>cleaneddata[[#This Row],[Unit Price]]-cleaneddata[[#This Row],[Discount]]</f>
        <v>419.15</v>
      </c>
      <c r="Z1275" t="str">
        <f>_xlfn.IFS(cleaneddata[[#This Row],[Region]]="Central","Chris",cleaneddata[[#This Row],[Region]]="East","Erin",cleaneddata[[#This Row],[Region]]="South","Sam",cleaneddata[[#This Row],[Region]]="West","William")</f>
        <v>William</v>
      </c>
    </row>
    <row r="1276" spans="1:26" x14ac:dyDescent="0.25">
      <c r="A1276">
        <v>2380</v>
      </c>
      <c r="B1276" t="s">
        <v>2306</v>
      </c>
      <c r="C1276" t="s">
        <v>72</v>
      </c>
      <c r="D1276">
        <v>7.0000000000000007E-2</v>
      </c>
      <c r="E1276">
        <v>3.38</v>
      </c>
      <c r="F1276">
        <v>0.85</v>
      </c>
      <c r="G1276" t="s">
        <v>40</v>
      </c>
      <c r="H1276" t="s">
        <v>29</v>
      </c>
      <c r="I1276" t="s">
        <v>50</v>
      </c>
      <c r="J1276" t="s">
        <v>51</v>
      </c>
      <c r="K1276" t="s">
        <v>52</v>
      </c>
      <c r="L1276" t="s">
        <v>938</v>
      </c>
      <c r="M1276">
        <v>0.48</v>
      </c>
      <c r="N1276" t="s">
        <v>34</v>
      </c>
      <c r="O1276" t="s">
        <v>54</v>
      </c>
      <c r="P1276" t="s">
        <v>291</v>
      </c>
      <c r="Q1276" t="s">
        <v>2307</v>
      </c>
      <c r="R1276">
        <v>49505</v>
      </c>
      <c r="S1276" s="1">
        <v>42120</v>
      </c>
      <c r="T1276" s="1">
        <v>42122</v>
      </c>
      <c r="U1276">
        <v>19.04</v>
      </c>
      <c r="V1276">
        <v>9</v>
      </c>
      <c r="W1276">
        <v>29.08</v>
      </c>
      <c r="X1276">
        <v>86654</v>
      </c>
      <c r="Y1276">
        <f>cleaneddata[[#This Row],[Unit Price]]-cleaneddata[[#This Row],[Discount]]</f>
        <v>3.31</v>
      </c>
      <c r="Z1276" t="str">
        <f>_xlfn.IFS(cleaneddata[[#This Row],[Region]]="Central","Chris",cleaneddata[[#This Row],[Region]]="East","Erin",cleaneddata[[#This Row],[Region]]="South","Sam",cleaneddata[[#This Row],[Region]]="West","William")</f>
        <v>Chris</v>
      </c>
    </row>
    <row r="1277" spans="1:26" x14ac:dyDescent="0.25">
      <c r="A1277">
        <v>2382</v>
      </c>
      <c r="B1277" t="s">
        <v>2308</v>
      </c>
      <c r="C1277" t="s">
        <v>72</v>
      </c>
      <c r="D1277">
        <v>7.0000000000000007E-2</v>
      </c>
      <c r="E1277">
        <v>3.38</v>
      </c>
      <c r="F1277">
        <v>0.85</v>
      </c>
      <c r="G1277" t="s">
        <v>40</v>
      </c>
      <c r="H1277" t="s">
        <v>29</v>
      </c>
      <c r="I1277" t="s">
        <v>50</v>
      </c>
      <c r="J1277" t="s">
        <v>51</v>
      </c>
      <c r="K1277" t="s">
        <v>52</v>
      </c>
      <c r="L1277" t="s">
        <v>938</v>
      </c>
      <c r="M1277">
        <v>0.48</v>
      </c>
      <c r="N1277" t="s">
        <v>34</v>
      </c>
      <c r="O1277" t="s">
        <v>113</v>
      </c>
      <c r="P1277" t="s">
        <v>114</v>
      </c>
      <c r="Q1277" t="s">
        <v>115</v>
      </c>
      <c r="R1277">
        <v>10024</v>
      </c>
      <c r="S1277" s="1">
        <v>42120</v>
      </c>
      <c r="T1277" s="1">
        <v>42122</v>
      </c>
      <c r="U1277">
        <v>19.04</v>
      </c>
      <c r="V1277">
        <v>34</v>
      </c>
      <c r="W1277">
        <v>109.86</v>
      </c>
      <c r="X1277">
        <v>13606</v>
      </c>
      <c r="Y1277">
        <f>cleaneddata[[#This Row],[Unit Price]]-cleaneddata[[#This Row],[Discount]]</f>
        <v>3.31</v>
      </c>
      <c r="Z1277" t="str">
        <f>_xlfn.IFS(cleaneddata[[#This Row],[Region]]="Central","Chris",cleaneddata[[#This Row],[Region]]="East","Erin",cleaneddata[[#This Row],[Region]]="South","Sam",cleaneddata[[#This Row],[Region]]="West","William")</f>
        <v>Erin</v>
      </c>
    </row>
    <row r="1278" spans="1:26" x14ac:dyDescent="0.25">
      <c r="A1278">
        <v>2468</v>
      </c>
      <c r="B1278" t="s">
        <v>1613</v>
      </c>
      <c r="C1278" t="s">
        <v>27</v>
      </c>
      <c r="D1278">
        <v>0.09</v>
      </c>
      <c r="E1278">
        <v>58.1</v>
      </c>
      <c r="F1278">
        <v>1.49</v>
      </c>
      <c r="G1278" t="s">
        <v>89</v>
      </c>
      <c r="H1278" t="s">
        <v>73</v>
      </c>
      <c r="I1278" t="s">
        <v>50</v>
      </c>
      <c r="J1278" t="s">
        <v>74</v>
      </c>
      <c r="K1278" t="s">
        <v>75</v>
      </c>
      <c r="L1278" t="s">
        <v>624</v>
      </c>
      <c r="M1278">
        <v>0.38</v>
      </c>
      <c r="N1278" t="s">
        <v>34</v>
      </c>
      <c r="O1278" t="s">
        <v>35</v>
      </c>
      <c r="P1278" t="s">
        <v>99</v>
      </c>
      <c r="Q1278" t="s">
        <v>1615</v>
      </c>
      <c r="R1278">
        <v>28144</v>
      </c>
      <c r="S1278" s="1">
        <v>42121</v>
      </c>
      <c r="T1278" s="1">
        <v>42123</v>
      </c>
      <c r="U1278">
        <v>765.75</v>
      </c>
      <c r="V1278">
        <v>3</v>
      </c>
      <c r="W1278">
        <v>169.46</v>
      </c>
      <c r="X1278">
        <v>88135</v>
      </c>
      <c r="Y1278">
        <f>cleaneddata[[#This Row],[Unit Price]]-cleaneddata[[#This Row],[Discount]]</f>
        <v>58.01</v>
      </c>
      <c r="Z1278" t="str">
        <f>_xlfn.IFS(cleaneddata[[#This Row],[Region]]="Central","Chris",cleaneddata[[#This Row],[Region]]="East","Erin",cleaneddata[[#This Row],[Region]]="South","Sam",cleaneddata[[#This Row],[Region]]="West","William")</f>
        <v>Sam</v>
      </c>
    </row>
    <row r="1279" spans="1:26" x14ac:dyDescent="0.25">
      <c r="A1279">
        <v>983</v>
      </c>
      <c r="B1279" t="s">
        <v>2309</v>
      </c>
      <c r="C1279" t="s">
        <v>49</v>
      </c>
      <c r="D1279">
        <v>0.09</v>
      </c>
      <c r="E1279">
        <v>300.97000000000003</v>
      </c>
      <c r="F1279">
        <v>7.18</v>
      </c>
      <c r="G1279" t="s">
        <v>40</v>
      </c>
      <c r="H1279" t="s">
        <v>96</v>
      </c>
      <c r="I1279" t="s">
        <v>42</v>
      </c>
      <c r="J1279" t="s">
        <v>43</v>
      </c>
      <c r="K1279" t="s">
        <v>75</v>
      </c>
      <c r="L1279" t="s">
        <v>2211</v>
      </c>
      <c r="M1279">
        <v>0.48</v>
      </c>
      <c r="N1279" t="s">
        <v>34</v>
      </c>
      <c r="O1279" t="s">
        <v>35</v>
      </c>
      <c r="P1279" t="s">
        <v>46</v>
      </c>
      <c r="Q1279" t="s">
        <v>2310</v>
      </c>
      <c r="R1279">
        <v>72143</v>
      </c>
      <c r="S1279" s="1">
        <v>42121</v>
      </c>
      <c r="T1279" s="1">
        <v>42121</v>
      </c>
      <c r="U1279">
        <v>17.771999999999998</v>
      </c>
      <c r="V1279">
        <v>10</v>
      </c>
      <c r="W1279">
        <v>2848.38</v>
      </c>
      <c r="X1279">
        <v>90201</v>
      </c>
      <c r="Y1279">
        <f>cleaneddata[[#This Row],[Unit Price]]-cleaneddata[[#This Row],[Discount]]</f>
        <v>300.88000000000005</v>
      </c>
      <c r="Z1279" t="str">
        <f>_xlfn.IFS(cleaneddata[[#This Row],[Region]]="Central","Chris",cleaneddata[[#This Row],[Region]]="East","Erin",cleaneddata[[#This Row],[Region]]="South","Sam",cleaneddata[[#This Row],[Region]]="West","William")</f>
        <v>Sam</v>
      </c>
    </row>
    <row r="1280" spans="1:26" x14ac:dyDescent="0.25">
      <c r="A1280">
        <v>202</v>
      </c>
      <c r="B1280" t="s">
        <v>550</v>
      </c>
      <c r="C1280" t="s">
        <v>72</v>
      </c>
      <c r="D1280">
        <v>0.09</v>
      </c>
      <c r="E1280">
        <v>12.28</v>
      </c>
      <c r="F1280">
        <v>4.8600000000000003</v>
      </c>
      <c r="G1280" t="s">
        <v>40</v>
      </c>
      <c r="H1280" t="s">
        <v>96</v>
      </c>
      <c r="I1280" t="s">
        <v>50</v>
      </c>
      <c r="J1280" t="s">
        <v>90</v>
      </c>
      <c r="K1280" t="s">
        <v>75</v>
      </c>
      <c r="L1280" t="s">
        <v>1862</v>
      </c>
      <c r="M1280">
        <v>0.38</v>
      </c>
      <c r="N1280" t="s">
        <v>34</v>
      </c>
      <c r="O1280" t="s">
        <v>54</v>
      </c>
      <c r="P1280" t="s">
        <v>209</v>
      </c>
      <c r="Q1280" t="s">
        <v>552</v>
      </c>
      <c r="R1280">
        <v>74006</v>
      </c>
      <c r="S1280" s="1">
        <v>42121</v>
      </c>
      <c r="T1280" s="1">
        <v>42122</v>
      </c>
      <c r="U1280">
        <v>1.73</v>
      </c>
      <c r="V1280">
        <v>3</v>
      </c>
      <c r="W1280">
        <v>34.65</v>
      </c>
      <c r="X1280">
        <v>88971</v>
      </c>
      <c r="Y1280">
        <f>cleaneddata[[#This Row],[Unit Price]]-cleaneddata[[#This Row],[Discount]]</f>
        <v>12.19</v>
      </c>
      <c r="Z1280" t="str">
        <f>_xlfn.IFS(cleaneddata[[#This Row],[Region]]="Central","Chris",cleaneddata[[#This Row],[Region]]="East","Erin",cleaneddata[[#This Row],[Region]]="South","Sam",cleaneddata[[#This Row],[Region]]="West","William")</f>
        <v>Chris</v>
      </c>
    </row>
    <row r="1281" spans="1:26" x14ac:dyDescent="0.25">
      <c r="A1281">
        <v>762</v>
      </c>
      <c r="B1281" t="s">
        <v>2311</v>
      </c>
      <c r="C1281" t="s">
        <v>72</v>
      </c>
      <c r="D1281">
        <v>0</v>
      </c>
      <c r="E1281">
        <v>125.99</v>
      </c>
      <c r="F1281">
        <v>8.99</v>
      </c>
      <c r="G1281" t="s">
        <v>40</v>
      </c>
      <c r="H1281" t="s">
        <v>29</v>
      </c>
      <c r="I1281" t="s">
        <v>42</v>
      </c>
      <c r="J1281" t="s">
        <v>137</v>
      </c>
      <c r="K1281" t="s">
        <v>75</v>
      </c>
      <c r="L1281" t="s">
        <v>777</v>
      </c>
      <c r="M1281">
        <v>0.56999999999999995</v>
      </c>
      <c r="N1281" t="s">
        <v>34</v>
      </c>
      <c r="O1281" t="s">
        <v>61</v>
      </c>
      <c r="P1281" t="s">
        <v>68</v>
      </c>
      <c r="Q1281" t="s">
        <v>2312</v>
      </c>
      <c r="R1281">
        <v>98661</v>
      </c>
      <c r="S1281" s="1">
        <v>42121</v>
      </c>
      <c r="T1281" s="1">
        <v>42123</v>
      </c>
      <c r="U1281">
        <v>613.89576</v>
      </c>
      <c r="V1281">
        <v>12</v>
      </c>
      <c r="W1281">
        <v>1362.2</v>
      </c>
      <c r="X1281">
        <v>87525</v>
      </c>
      <c r="Y1281">
        <f>cleaneddata[[#This Row],[Unit Price]]-cleaneddata[[#This Row],[Discount]]</f>
        <v>125.99</v>
      </c>
      <c r="Z1281" t="str">
        <f>_xlfn.IFS(cleaneddata[[#This Row],[Region]]="Central","Chris",cleaneddata[[#This Row],[Region]]="East","Erin",cleaneddata[[#This Row],[Region]]="South","Sam",cleaneddata[[#This Row],[Region]]="West","William")</f>
        <v>William</v>
      </c>
    </row>
    <row r="1282" spans="1:26" x14ac:dyDescent="0.25">
      <c r="A1282">
        <v>3320</v>
      </c>
      <c r="B1282" t="s">
        <v>2313</v>
      </c>
      <c r="C1282" t="s">
        <v>72</v>
      </c>
      <c r="D1282">
        <v>0.08</v>
      </c>
      <c r="E1282">
        <v>3.28</v>
      </c>
      <c r="F1282">
        <v>3.97</v>
      </c>
      <c r="G1282" t="s">
        <v>40</v>
      </c>
      <c r="H1282" t="s">
        <v>29</v>
      </c>
      <c r="I1282" t="s">
        <v>50</v>
      </c>
      <c r="J1282" t="s">
        <v>51</v>
      </c>
      <c r="K1282" t="s">
        <v>52</v>
      </c>
      <c r="L1282" t="s">
        <v>247</v>
      </c>
      <c r="M1282">
        <v>0.56000000000000005</v>
      </c>
      <c r="N1282" t="s">
        <v>34</v>
      </c>
      <c r="O1282" t="s">
        <v>35</v>
      </c>
      <c r="P1282" t="s">
        <v>402</v>
      </c>
      <c r="Q1282" t="s">
        <v>2118</v>
      </c>
      <c r="R1282">
        <v>38301</v>
      </c>
      <c r="S1282" s="1">
        <v>42121</v>
      </c>
      <c r="T1282" s="1">
        <v>42122</v>
      </c>
      <c r="U1282">
        <v>0.42659999999999998</v>
      </c>
      <c r="V1282">
        <v>18</v>
      </c>
      <c r="W1282">
        <v>57.24</v>
      </c>
      <c r="X1282">
        <v>90103</v>
      </c>
      <c r="Y1282">
        <f>cleaneddata[[#This Row],[Unit Price]]-cleaneddata[[#This Row],[Discount]]</f>
        <v>3.1999999999999997</v>
      </c>
      <c r="Z1282" t="str">
        <f>_xlfn.IFS(cleaneddata[[#This Row],[Region]]="Central","Chris",cleaneddata[[#This Row],[Region]]="East","Erin",cleaneddata[[#This Row],[Region]]="South","Sam",cleaneddata[[#This Row],[Region]]="West","William")</f>
        <v>Sam</v>
      </c>
    </row>
    <row r="1283" spans="1:26" x14ac:dyDescent="0.25">
      <c r="A1283">
        <v>3320</v>
      </c>
      <c r="B1283" t="s">
        <v>2313</v>
      </c>
      <c r="C1283" t="s">
        <v>72</v>
      </c>
      <c r="D1283">
        <v>0.09</v>
      </c>
      <c r="E1283">
        <v>40.97</v>
      </c>
      <c r="F1283">
        <v>8.99</v>
      </c>
      <c r="G1283" t="s">
        <v>89</v>
      </c>
      <c r="H1283" t="s">
        <v>29</v>
      </c>
      <c r="I1283" t="s">
        <v>50</v>
      </c>
      <c r="J1283" t="s">
        <v>51</v>
      </c>
      <c r="K1283" t="s">
        <v>44</v>
      </c>
      <c r="L1283" t="s">
        <v>1737</v>
      </c>
      <c r="M1283">
        <v>0.59</v>
      </c>
      <c r="N1283" t="s">
        <v>34</v>
      </c>
      <c r="O1283" t="s">
        <v>35</v>
      </c>
      <c r="P1283" t="s">
        <v>402</v>
      </c>
      <c r="Q1283" t="s">
        <v>2118</v>
      </c>
      <c r="R1283">
        <v>38301</v>
      </c>
      <c r="S1283" s="1">
        <v>42121</v>
      </c>
      <c r="T1283" s="1">
        <v>42123</v>
      </c>
      <c r="U1283">
        <v>66.215999999999994</v>
      </c>
      <c r="V1283">
        <v>22</v>
      </c>
      <c r="W1283">
        <v>824.7</v>
      </c>
      <c r="X1283">
        <v>90103</v>
      </c>
      <c r="Y1283">
        <f>cleaneddata[[#This Row],[Unit Price]]-cleaneddata[[#This Row],[Discount]]</f>
        <v>40.879999999999995</v>
      </c>
      <c r="Z1283" t="str">
        <f>_xlfn.IFS(cleaneddata[[#This Row],[Region]]="Central","Chris",cleaneddata[[#This Row],[Region]]="East","Erin",cleaneddata[[#This Row],[Region]]="South","Sam",cleaneddata[[#This Row],[Region]]="West","William")</f>
        <v>Sam</v>
      </c>
    </row>
    <row r="1284" spans="1:26" x14ac:dyDescent="0.25">
      <c r="A1284">
        <v>1439</v>
      </c>
      <c r="B1284" t="s">
        <v>2314</v>
      </c>
      <c r="C1284" t="s">
        <v>27</v>
      </c>
      <c r="D1284">
        <v>0.05</v>
      </c>
      <c r="E1284">
        <v>6.48</v>
      </c>
      <c r="F1284">
        <v>6.22</v>
      </c>
      <c r="G1284" t="s">
        <v>40</v>
      </c>
      <c r="H1284" t="s">
        <v>96</v>
      </c>
      <c r="I1284" t="s">
        <v>50</v>
      </c>
      <c r="J1284" t="s">
        <v>90</v>
      </c>
      <c r="K1284" t="s">
        <v>75</v>
      </c>
      <c r="L1284" t="s">
        <v>1080</v>
      </c>
      <c r="M1284">
        <v>0.37</v>
      </c>
      <c r="N1284" t="s">
        <v>34</v>
      </c>
      <c r="O1284" t="s">
        <v>113</v>
      </c>
      <c r="P1284" t="s">
        <v>319</v>
      </c>
      <c r="Q1284" t="s">
        <v>2315</v>
      </c>
      <c r="R1284">
        <v>44117</v>
      </c>
      <c r="S1284" s="1">
        <v>42122</v>
      </c>
      <c r="T1284" s="1">
        <v>42123</v>
      </c>
      <c r="U1284">
        <v>-29.07</v>
      </c>
      <c r="V1284">
        <v>3</v>
      </c>
      <c r="W1284">
        <v>21.46</v>
      </c>
      <c r="X1284">
        <v>90121</v>
      </c>
      <c r="Y1284">
        <f>cleaneddata[[#This Row],[Unit Price]]-cleaneddata[[#This Row],[Discount]]</f>
        <v>6.4300000000000006</v>
      </c>
      <c r="Z1284" t="str">
        <f>_xlfn.IFS(cleaneddata[[#This Row],[Region]]="Central","Chris",cleaneddata[[#This Row],[Region]]="East","Erin",cleaneddata[[#This Row],[Region]]="South","Sam",cleaneddata[[#This Row],[Region]]="West","William")</f>
        <v>Erin</v>
      </c>
    </row>
    <row r="1285" spans="1:26" x14ac:dyDescent="0.25">
      <c r="A1285">
        <v>3011</v>
      </c>
      <c r="B1285" t="s">
        <v>2316</v>
      </c>
      <c r="C1285" t="s">
        <v>27</v>
      </c>
      <c r="D1285">
        <v>0.03</v>
      </c>
      <c r="E1285">
        <v>300.64999999999998</v>
      </c>
      <c r="F1285">
        <v>24.49</v>
      </c>
      <c r="G1285" t="s">
        <v>40</v>
      </c>
      <c r="H1285" t="s">
        <v>96</v>
      </c>
      <c r="I1285" t="s">
        <v>50</v>
      </c>
      <c r="J1285" t="s">
        <v>97</v>
      </c>
      <c r="K1285" t="s">
        <v>66</v>
      </c>
      <c r="L1285" t="s">
        <v>2317</v>
      </c>
      <c r="M1285">
        <v>0.52</v>
      </c>
      <c r="N1285" t="s">
        <v>34</v>
      </c>
      <c r="O1285" t="s">
        <v>113</v>
      </c>
      <c r="P1285" t="s">
        <v>405</v>
      </c>
      <c r="Q1285" t="s">
        <v>790</v>
      </c>
      <c r="R1285">
        <v>2113</v>
      </c>
      <c r="S1285" s="1">
        <v>42122</v>
      </c>
      <c r="T1285" s="1">
        <v>42124</v>
      </c>
      <c r="U1285">
        <v>1282.4960000000001</v>
      </c>
      <c r="V1285">
        <v>32</v>
      </c>
      <c r="W1285">
        <v>9705.4599999999991</v>
      </c>
      <c r="X1285">
        <v>7623</v>
      </c>
      <c r="Y1285">
        <f>cleaneddata[[#This Row],[Unit Price]]-cleaneddata[[#This Row],[Discount]]</f>
        <v>300.62</v>
      </c>
      <c r="Z1285" t="str">
        <f>_xlfn.IFS(cleaneddata[[#This Row],[Region]]="Central","Chris",cleaneddata[[#This Row],[Region]]="East","Erin",cleaneddata[[#This Row],[Region]]="South","Sam",cleaneddata[[#This Row],[Region]]="West","William")</f>
        <v>Erin</v>
      </c>
    </row>
    <row r="1286" spans="1:26" x14ac:dyDescent="0.25">
      <c r="A1286">
        <v>3011</v>
      </c>
      <c r="B1286" t="s">
        <v>2316</v>
      </c>
      <c r="C1286" t="s">
        <v>27</v>
      </c>
      <c r="D1286">
        <v>0.06</v>
      </c>
      <c r="E1286">
        <v>49.99</v>
      </c>
      <c r="F1286">
        <v>19.989999999999998</v>
      </c>
      <c r="G1286" t="s">
        <v>40</v>
      </c>
      <c r="H1286" t="s">
        <v>96</v>
      </c>
      <c r="I1286" t="s">
        <v>42</v>
      </c>
      <c r="J1286" t="s">
        <v>43</v>
      </c>
      <c r="K1286" t="s">
        <v>75</v>
      </c>
      <c r="L1286" t="s">
        <v>891</v>
      </c>
      <c r="M1286">
        <v>0.45</v>
      </c>
      <c r="N1286" t="s">
        <v>34</v>
      </c>
      <c r="O1286" t="s">
        <v>113</v>
      </c>
      <c r="P1286" t="s">
        <v>405</v>
      </c>
      <c r="Q1286" t="s">
        <v>790</v>
      </c>
      <c r="R1286">
        <v>2113</v>
      </c>
      <c r="S1286" s="1">
        <v>42122</v>
      </c>
      <c r="T1286" s="1">
        <v>42124</v>
      </c>
      <c r="U1286">
        <v>17.2</v>
      </c>
      <c r="V1286">
        <v>67</v>
      </c>
      <c r="W1286">
        <v>3247.54</v>
      </c>
      <c r="X1286">
        <v>7623</v>
      </c>
      <c r="Y1286">
        <f>cleaneddata[[#This Row],[Unit Price]]-cleaneddata[[#This Row],[Discount]]</f>
        <v>49.93</v>
      </c>
      <c r="Z1286" t="str">
        <f>_xlfn.IFS(cleaneddata[[#This Row],[Region]]="Central","Chris",cleaneddata[[#This Row],[Region]]="East","Erin",cleaneddata[[#This Row],[Region]]="South","Sam",cleaneddata[[#This Row],[Region]]="West","William")</f>
        <v>Erin</v>
      </c>
    </row>
    <row r="1287" spans="1:26" x14ac:dyDescent="0.25">
      <c r="A1287">
        <v>3011</v>
      </c>
      <c r="B1287" t="s">
        <v>2316</v>
      </c>
      <c r="C1287" t="s">
        <v>27</v>
      </c>
      <c r="D1287">
        <v>0.1</v>
      </c>
      <c r="E1287">
        <v>104.85</v>
      </c>
      <c r="F1287">
        <v>4.6500000000000004</v>
      </c>
      <c r="G1287" t="s">
        <v>40</v>
      </c>
      <c r="H1287" t="s">
        <v>96</v>
      </c>
      <c r="I1287" t="s">
        <v>50</v>
      </c>
      <c r="J1287" t="s">
        <v>90</v>
      </c>
      <c r="K1287" t="s">
        <v>75</v>
      </c>
      <c r="L1287" t="s">
        <v>2318</v>
      </c>
      <c r="M1287">
        <v>0.37</v>
      </c>
      <c r="N1287" t="s">
        <v>34</v>
      </c>
      <c r="O1287" t="s">
        <v>113</v>
      </c>
      <c r="P1287" t="s">
        <v>405</v>
      </c>
      <c r="Q1287" t="s">
        <v>790</v>
      </c>
      <c r="R1287">
        <v>2113</v>
      </c>
      <c r="S1287" s="1">
        <v>42122</v>
      </c>
      <c r="T1287" s="1">
        <v>42123</v>
      </c>
      <c r="U1287">
        <v>1184.1199999999999</v>
      </c>
      <c r="V1287">
        <v>58</v>
      </c>
      <c r="W1287">
        <v>5582.63</v>
      </c>
      <c r="X1287">
        <v>7623</v>
      </c>
      <c r="Y1287">
        <f>cleaneddata[[#This Row],[Unit Price]]-cleaneddata[[#This Row],[Discount]]</f>
        <v>104.75</v>
      </c>
      <c r="Z1287" t="str">
        <f>_xlfn.IFS(cleaneddata[[#This Row],[Region]]="Central","Chris",cleaneddata[[#This Row],[Region]]="East","Erin",cleaneddata[[#This Row],[Region]]="South","Sam",cleaneddata[[#This Row],[Region]]="West","William")</f>
        <v>Erin</v>
      </c>
    </row>
    <row r="1288" spans="1:26" x14ac:dyDescent="0.25">
      <c r="A1288">
        <v>3012</v>
      </c>
      <c r="B1288" t="s">
        <v>2319</v>
      </c>
      <c r="C1288" t="s">
        <v>27</v>
      </c>
      <c r="D1288">
        <v>0.03</v>
      </c>
      <c r="E1288">
        <v>300.64999999999998</v>
      </c>
      <c r="F1288">
        <v>24.49</v>
      </c>
      <c r="G1288" t="s">
        <v>40</v>
      </c>
      <c r="H1288" t="s">
        <v>96</v>
      </c>
      <c r="I1288" t="s">
        <v>50</v>
      </c>
      <c r="J1288" t="s">
        <v>97</v>
      </c>
      <c r="K1288" t="s">
        <v>66</v>
      </c>
      <c r="L1288" t="s">
        <v>2317</v>
      </c>
      <c r="M1288">
        <v>0.52</v>
      </c>
      <c r="N1288" t="s">
        <v>34</v>
      </c>
      <c r="O1288" t="s">
        <v>113</v>
      </c>
      <c r="P1288" t="s">
        <v>114</v>
      </c>
      <c r="Q1288" t="s">
        <v>2320</v>
      </c>
      <c r="R1288">
        <v>14609</v>
      </c>
      <c r="S1288" s="1">
        <v>42122</v>
      </c>
      <c r="T1288" s="1">
        <v>42124</v>
      </c>
      <c r="U1288">
        <v>1474.8704</v>
      </c>
      <c r="V1288">
        <v>8</v>
      </c>
      <c r="W1288">
        <v>2426.36</v>
      </c>
      <c r="X1288">
        <v>86346</v>
      </c>
      <c r="Y1288">
        <f>cleaneddata[[#This Row],[Unit Price]]-cleaneddata[[#This Row],[Discount]]</f>
        <v>300.62</v>
      </c>
      <c r="Z1288" t="str">
        <f>_xlfn.IFS(cleaneddata[[#This Row],[Region]]="Central","Chris",cleaneddata[[#This Row],[Region]]="East","Erin",cleaneddata[[#This Row],[Region]]="South","Sam",cleaneddata[[#This Row],[Region]]="West","William")</f>
        <v>Erin</v>
      </c>
    </row>
    <row r="1289" spans="1:26" x14ac:dyDescent="0.25">
      <c r="A1289">
        <v>3012</v>
      </c>
      <c r="B1289" t="s">
        <v>2319</v>
      </c>
      <c r="C1289" t="s">
        <v>27</v>
      </c>
      <c r="D1289">
        <v>0.06</v>
      </c>
      <c r="E1289">
        <v>49.99</v>
      </c>
      <c r="F1289">
        <v>19.989999999999998</v>
      </c>
      <c r="G1289" t="s">
        <v>40</v>
      </c>
      <c r="H1289" t="s">
        <v>96</v>
      </c>
      <c r="I1289" t="s">
        <v>42</v>
      </c>
      <c r="J1289" t="s">
        <v>43</v>
      </c>
      <c r="K1289" t="s">
        <v>75</v>
      </c>
      <c r="L1289" t="s">
        <v>891</v>
      </c>
      <c r="M1289">
        <v>0.45</v>
      </c>
      <c r="N1289" t="s">
        <v>34</v>
      </c>
      <c r="O1289" t="s">
        <v>113</v>
      </c>
      <c r="P1289" t="s">
        <v>114</v>
      </c>
      <c r="Q1289" t="s">
        <v>2320</v>
      </c>
      <c r="R1289">
        <v>14609</v>
      </c>
      <c r="S1289" s="1">
        <v>42122</v>
      </c>
      <c r="T1289" s="1">
        <v>42124</v>
      </c>
      <c r="U1289">
        <v>19.78</v>
      </c>
      <c r="V1289">
        <v>17</v>
      </c>
      <c r="W1289">
        <v>824</v>
      </c>
      <c r="X1289">
        <v>86346</v>
      </c>
      <c r="Y1289">
        <f>cleaneddata[[#This Row],[Unit Price]]-cleaneddata[[#This Row],[Discount]]</f>
        <v>49.93</v>
      </c>
      <c r="Z1289" t="str">
        <f>_xlfn.IFS(cleaneddata[[#This Row],[Region]]="Central","Chris",cleaneddata[[#This Row],[Region]]="East","Erin",cleaneddata[[#This Row],[Region]]="South","Sam",cleaneddata[[#This Row],[Region]]="West","William")</f>
        <v>Erin</v>
      </c>
    </row>
    <row r="1290" spans="1:26" x14ac:dyDescent="0.25">
      <c r="A1290">
        <v>3012</v>
      </c>
      <c r="B1290" t="s">
        <v>2319</v>
      </c>
      <c r="C1290" t="s">
        <v>27</v>
      </c>
      <c r="D1290">
        <v>0.1</v>
      </c>
      <c r="E1290">
        <v>104.85</v>
      </c>
      <c r="F1290">
        <v>4.6500000000000004</v>
      </c>
      <c r="G1290" t="s">
        <v>40</v>
      </c>
      <c r="H1290" t="s">
        <v>96</v>
      </c>
      <c r="I1290" t="s">
        <v>50</v>
      </c>
      <c r="J1290" t="s">
        <v>90</v>
      </c>
      <c r="K1290" t="s">
        <v>75</v>
      </c>
      <c r="L1290" t="s">
        <v>2318</v>
      </c>
      <c r="M1290">
        <v>0.37</v>
      </c>
      <c r="N1290" t="s">
        <v>34</v>
      </c>
      <c r="O1290" t="s">
        <v>113</v>
      </c>
      <c r="P1290" t="s">
        <v>114</v>
      </c>
      <c r="Q1290" t="s">
        <v>2320</v>
      </c>
      <c r="R1290">
        <v>14609</v>
      </c>
      <c r="S1290" s="1">
        <v>42122</v>
      </c>
      <c r="T1290" s="1">
        <v>42123</v>
      </c>
      <c r="U1290">
        <v>929.79570000000001</v>
      </c>
      <c r="V1290">
        <v>14</v>
      </c>
      <c r="W1290">
        <v>1347.53</v>
      </c>
      <c r="X1290">
        <v>86346</v>
      </c>
      <c r="Y1290">
        <f>cleaneddata[[#This Row],[Unit Price]]-cleaneddata[[#This Row],[Discount]]</f>
        <v>104.75</v>
      </c>
      <c r="Z1290" t="str">
        <f>_xlfn.IFS(cleaneddata[[#This Row],[Region]]="Central","Chris",cleaneddata[[#This Row],[Region]]="East","Erin",cleaneddata[[#This Row],[Region]]="South","Sam",cleaneddata[[#This Row],[Region]]="West","William")</f>
        <v>Erin</v>
      </c>
    </row>
    <row r="1291" spans="1:26" x14ac:dyDescent="0.25">
      <c r="A1291">
        <v>2254</v>
      </c>
      <c r="B1291" t="s">
        <v>827</v>
      </c>
      <c r="C1291" t="s">
        <v>39</v>
      </c>
      <c r="D1291">
        <v>0.1</v>
      </c>
      <c r="E1291">
        <v>48.91</v>
      </c>
      <c r="F1291">
        <v>5.97</v>
      </c>
      <c r="G1291" t="s">
        <v>40</v>
      </c>
      <c r="H1291" t="s">
        <v>96</v>
      </c>
      <c r="I1291" t="s">
        <v>50</v>
      </c>
      <c r="J1291" t="s">
        <v>90</v>
      </c>
      <c r="K1291" t="s">
        <v>75</v>
      </c>
      <c r="L1291" t="s">
        <v>2321</v>
      </c>
      <c r="M1291">
        <v>0.38</v>
      </c>
      <c r="N1291" t="s">
        <v>34</v>
      </c>
      <c r="O1291" t="s">
        <v>35</v>
      </c>
      <c r="P1291" t="s">
        <v>390</v>
      </c>
      <c r="Q1291" t="s">
        <v>829</v>
      </c>
      <c r="R1291">
        <v>42003</v>
      </c>
      <c r="S1291" s="1">
        <v>42122</v>
      </c>
      <c r="T1291" s="1">
        <v>42124</v>
      </c>
      <c r="U1291">
        <v>156.74340000000001</v>
      </c>
      <c r="V1291">
        <v>14</v>
      </c>
      <c r="W1291">
        <v>618.96</v>
      </c>
      <c r="X1291">
        <v>89279</v>
      </c>
      <c r="Y1291">
        <f>cleaneddata[[#This Row],[Unit Price]]-cleaneddata[[#This Row],[Discount]]</f>
        <v>48.809999999999995</v>
      </c>
      <c r="Z1291" t="str">
        <f>_xlfn.IFS(cleaneddata[[#This Row],[Region]]="Central","Chris",cleaneddata[[#This Row],[Region]]="East","Erin",cleaneddata[[#This Row],[Region]]="South","Sam",cleaneddata[[#This Row],[Region]]="West","William")</f>
        <v>Sam</v>
      </c>
    </row>
    <row r="1292" spans="1:26" x14ac:dyDescent="0.25">
      <c r="A1292">
        <v>2254</v>
      </c>
      <c r="B1292" t="s">
        <v>827</v>
      </c>
      <c r="C1292" t="s">
        <v>39</v>
      </c>
      <c r="D1292">
        <v>0.08</v>
      </c>
      <c r="E1292">
        <v>5.98</v>
      </c>
      <c r="F1292">
        <v>5.46</v>
      </c>
      <c r="G1292" t="s">
        <v>40</v>
      </c>
      <c r="H1292" t="s">
        <v>96</v>
      </c>
      <c r="I1292" t="s">
        <v>50</v>
      </c>
      <c r="J1292" t="s">
        <v>90</v>
      </c>
      <c r="K1292" t="s">
        <v>75</v>
      </c>
      <c r="L1292" t="s">
        <v>1158</v>
      </c>
      <c r="M1292">
        <v>0.36</v>
      </c>
      <c r="N1292" t="s">
        <v>34</v>
      </c>
      <c r="O1292" t="s">
        <v>35</v>
      </c>
      <c r="P1292" t="s">
        <v>390</v>
      </c>
      <c r="Q1292" t="s">
        <v>829</v>
      </c>
      <c r="R1292">
        <v>42003</v>
      </c>
      <c r="S1292" s="1">
        <v>42122</v>
      </c>
      <c r="T1292" s="1">
        <v>42122</v>
      </c>
      <c r="U1292">
        <v>110.11799999999999</v>
      </c>
      <c r="V1292">
        <v>13</v>
      </c>
      <c r="W1292">
        <v>77.540000000000006</v>
      </c>
      <c r="X1292">
        <v>89279</v>
      </c>
      <c r="Y1292">
        <f>cleaneddata[[#This Row],[Unit Price]]-cleaneddata[[#This Row],[Discount]]</f>
        <v>5.9</v>
      </c>
      <c r="Z1292" t="str">
        <f>_xlfn.IFS(cleaneddata[[#This Row],[Region]]="Central","Chris",cleaneddata[[#This Row],[Region]]="East","Erin",cleaneddata[[#This Row],[Region]]="South","Sam",cleaneddata[[#This Row],[Region]]="West","William")</f>
        <v>Sam</v>
      </c>
    </row>
    <row r="1293" spans="1:26" x14ac:dyDescent="0.25">
      <c r="A1293">
        <v>2912</v>
      </c>
      <c r="B1293" t="s">
        <v>2322</v>
      </c>
      <c r="C1293" t="s">
        <v>39</v>
      </c>
      <c r="D1293">
        <v>0.04</v>
      </c>
      <c r="E1293">
        <v>4.13</v>
      </c>
      <c r="F1293">
        <v>0.99</v>
      </c>
      <c r="G1293" t="s">
        <v>89</v>
      </c>
      <c r="H1293" t="s">
        <v>73</v>
      </c>
      <c r="I1293" t="s">
        <v>50</v>
      </c>
      <c r="J1293" t="s">
        <v>154</v>
      </c>
      <c r="K1293" t="s">
        <v>75</v>
      </c>
      <c r="L1293" t="s">
        <v>328</v>
      </c>
      <c r="M1293">
        <v>0.39</v>
      </c>
      <c r="N1293" t="s">
        <v>34</v>
      </c>
      <c r="O1293" t="s">
        <v>54</v>
      </c>
      <c r="P1293" t="s">
        <v>567</v>
      </c>
      <c r="Q1293" t="s">
        <v>2323</v>
      </c>
      <c r="R1293">
        <v>58201</v>
      </c>
      <c r="S1293" s="1">
        <v>42122</v>
      </c>
      <c r="T1293" s="1">
        <v>42124</v>
      </c>
      <c r="U1293">
        <v>22.307700000000001</v>
      </c>
      <c r="V1293">
        <v>7</v>
      </c>
      <c r="W1293">
        <v>32.33</v>
      </c>
      <c r="X1293">
        <v>87396</v>
      </c>
      <c r="Y1293">
        <f>cleaneddata[[#This Row],[Unit Price]]-cleaneddata[[#This Row],[Discount]]</f>
        <v>4.09</v>
      </c>
      <c r="Z1293" t="str">
        <f>_xlfn.IFS(cleaneddata[[#This Row],[Region]]="Central","Chris",cleaneddata[[#This Row],[Region]]="East","Erin",cleaneddata[[#This Row],[Region]]="South","Sam",cleaneddata[[#This Row],[Region]]="West","William")</f>
        <v>Chris</v>
      </c>
    </row>
    <row r="1294" spans="1:26" x14ac:dyDescent="0.25">
      <c r="A1294">
        <v>2912</v>
      </c>
      <c r="B1294" t="s">
        <v>2322</v>
      </c>
      <c r="C1294" t="s">
        <v>39</v>
      </c>
      <c r="D1294">
        <v>0.06</v>
      </c>
      <c r="E1294">
        <v>55.48</v>
      </c>
      <c r="F1294">
        <v>14.3</v>
      </c>
      <c r="G1294" t="s">
        <v>40</v>
      </c>
      <c r="H1294" t="s">
        <v>73</v>
      </c>
      <c r="I1294" t="s">
        <v>50</v>
      </c>
      <c r="J1294" t="s">
        <v>90</v>
      </c>
      <c r="K1294" t="s">
        <v>75</v>
      </c>
      <c r="L1294" t="s">
        <v>849</v>
      </c>
      <c r="M1294">
        <v>0.37</v>
      </c>
      <c r="N1294" t="s">
        <v>34</v>
      </c>
      <c r="O1294" t="s">
        <v>54</v>
      </c>
      <c r="P1294" t="s">
        <v>567</v>
      </c>
      <c r="Q1294" t="s">
        <v>2323</v>
      </c>
      <c r="R1294">
        <v>58201</v>
      </c>
      <c r="S1294" s="1">
        <v>42122</v>
      </c>
      <c r="T1294" s="1">
        <v>42124</v>
      </c>
      <c r="U1294">
        <v>443.02140000000003</v>
      </c>
      <c r="V1294">
        <v>12</v>
      </c>
      <c r="W1294">
        <v>642.05999999999995</v>
      </c>
      <c r="X1294">
        <v>87396</v>
      </c>
      <c r="Y1294">
        <f>cleaneddata[[#This Row],[Unit Price]]-cleaneddata[[#This Row],[Discount]]</f>
        <v>55.419999999999995</v>
      </c>
      <c r="Z1294" t="str">
        <f>_xlfn.IFS(cleaneddata[[#This Row],[Region]]="Central","Chris",cleaneddata[[#This Row],[Region]]="East","Erin",cleaneddata[[#This Row],[Region]]="South","Sam",cleaneddata[[#This Row],[Region]]="West","William")</f>
        <v>Chris</v>
      </c>
    </row>
    <row r="1295" spans="1:26" x14ac:dyDescent="0.25">
      <c r="A1295">
        <v>3359</v>
      </c>
      <c r="B1295" t="s">
        <v>2324</v>
      </c>
      <c r="C1295" t="s">
        <v>39</v>
      </c>
      <c r="D1295">
        <v>0.09</v>
      </c>
      <c r="E1295">
        <v>28.53</v>
      </c>
      <c r="F1295">
        <v>1.49</v>
      </c>
      <c r="G1295" t="s">
        <v>40</v>
      </c>
      <c r="H1295" t="s">
        <v>73</v>
      </c>
      <c r="I1295" t="s">
        <v>50</v>
      </c>
      <c r="J1295" t="s">
        <v>74</v>
      </c>
      <c r="K1295" t="s">
        <v>75</v>
      </c>
      <c r="L1295" t="s">
        <v>1834</v>
      </c>
      <c r="M1295">
        <v>0.38</v>
      </c>
      <c r="N1295" t="s">
        <v>34</v>
      </c>
      <c r="O1295" t="s">
        <v>54</v>
      </c>
      <c r="P1295" t="s">
        <v>359</v>
      </c>
      <c r="Q1295" t="s">
        <v>2325</v>
      </c>
      <c r="R1295">
        <v>53213</v>
      </c>
      <c r="S1295" s="1">
        <v>42122</v>
      </c>
      <c r="T1295" s="1">
        <v>42124</v>
      </c>
      <c r="U1295">
        <v>107.45462000000001</v>
      </c>
      <c r="V1295">
        <v>6</v>
      </c>
      <c r="W1295">
        <v>157.33000000000001</v>
      </c>
      <c r="X1295">
        <v>91437</v>
      </c>
      <c r="Y1295">
        <f>cleaneddata[[#This Row],[Unit Price]]-cleaneddata[[#This Row],[Discount]]</f>
        <v>28.44</v>
      </c>
      <c r="Z1295" t="str">
        <f>_xlfn.IFS(cleaneddata[[#This Row],[Region]]="Central","Chris",cleaneddata[[#This Row],[Region]]="East","Erin",cleaneddata[[#This Row],[Region]]="South","Sam",cleaneddata[[#This Row],[Region]]="West","William")</f>
        <v>Chris</v>
      </c>
    </row>
    <row r="1296" spans="1:26" x14ac:dyDescent="0.25">
      <c r="A1296">
        <v>234</v>
      </c>
      <c r="B1296" t="s">
        <v>987</v>
      </c>
      <c r="C1296" t="s">
        <v>49</v>
      </c>
      <c r="D1296">
        <v>0.06</v>
      </c>
      <c r="E1296">
        <v>3.34</v>
      </c>
      <c r="F1296">
        <v>7.49</v>
      </c>
      <c r="G1296" t="s">
        <v>89</v>
      </c>
      <c r="H1296" t="s">
        <v>29</v>
      </c>
      <c r="I1296" t="s">
        <v>50</v>
      </c>
      <c r="J1296" t="s">
        <v>51</v>
      </c>
      <c r="K1296" t="s">
        <v>52</v>
      </c>
      <c r="L1296" t="s">
        <v>2326</v>
      </c>
      <c r="M1296">
        <v>0.54</v>
      </c>
      <c r="N1296" t="s">
        <v>34</v>
      </c>
      <c r="O1296" t="s">
        <v>54</v>
      </c>
      <c r="P1296" t="s">
        <v>215</v>
      </c>
      <c r="Q1296" t="s">
        <v>739</v>
      </c>
      <c r="R1296">
        <v>50208</v>
      </c>
      <c r="S1296" s="1">
        <v>42122</v>
      </c>
      <c r="T1296" s="1">
        <v>42124</v>
      </c>
      <c r="U1296">
        <v>-175.86</v>
      </c>
      <c r="V1296">
        <v>8</v>
      </c>
      <c r="W1296">
        <v>27.45</v>
      </c>
      <c r="X1296">
        <v>90239</v>
      </c>
      <c r="Y1296">
        <f>cleaneddata[[#This Row],[Unit Price]]-cleaneddata[[#This Row],[Discount]]</f>
        <v>3.28</v>
      </c>
      <c r="Z1296" t="str">
        <f>_xlfn.IFS(cleaneddata[[#This Row],[Region]]="Central","Chris",cleaneddata[[#This Row],[Region]]="East","Erin",cleaneddata[[#This Row],[Region]]="South","Sam",cleaneddata[[#This Row],[Region]]="West","William")</f>
        <v>Chris</v>
      </c>
    </row>
    <row r="1297" spans="1:26" x14ac:dyDescent="0.25">
      <c r="A1297">
        <v>1217</v>
      </c>
      <c r="B1297" t="s">
        <v>2327</v>
      </c>
      <c r="C1297" t="s">
        <v>118</v>
      </c>
      <c r="D1297">
        <v>0.09</v>
      </c>
      <c r="E1297">
        <v>130.97999999999999</v>
      </c>
      <c r="F1297">
        <v>30</v>
      </c>
      <c r="G1297" t="s">
        <v>28</v>
      </c>
      <c r="H1297" t="s">
        <v>29</v>
      </c>
      <c r="I1297" t="s">
        <v>30</v>
      </c>
      <c r="J1297" t="s">
        <v>111</v>
      </c>
      <c r="K1297" t="s">
        <v>59</v>
      </c>
      <c r="L1297" t="s">
        <v>2201</v>
      </c>
      <c r="M1297">
        <v>0.78</v>
      </c>
      <c r="N1297" t="s">
        <v>34</v>
      </c>
      <c r="O1297" t="s">
        <v>113</v>
      </c>
      <c r="P1297" t="s">
        <v>405</v>
      </c>
      <c r="Q1297" t="s">
        <v>790</v>
      </c>
      <c r="R1297">
        <v>2112</v>
      </c>
      <c r="S1297" s="1">
        <v>42122</v>
      </c>
      <c r="T1297" s="1">
        <v>42125</v>
      </c>
      <c r="U1297">
        <v>-421.76</v>
      </c>
      <c r="V1297">
        <v>41</v>
      </c>
      <c r="W1297">
        <v>5258.94</v>
      </c>
      <c r="X1297">
        <v>54595</v>
      </c>
      <c r="Y1297">
        <f>cleaneddata[[#This Row],[Unit Price]]-cleaneddata[[#This Row],[Discount]]</f>
        <v>130.88999999999999</v>
      </c>
      <c r="Z1297" t="str">
        <f>_xlfn.IFS(cleaneddata[[#This Row],[Region]]="Central","Chris",cleaneddata[[#This Row],[Region]]="East","Erin",cleaneddata[[#This Row],[Region]]="South","Sam",cleaneddata[[#This Row],[Region]]="West","William")</f>
        <v>Erin</v>
      </c>
    </row>
    <row r="1298" spans="1:26" x14ac:dyDescent="0.25">
      <c r="A1298">
        <v>1226</v>
      </c>
      <c r="B1298" t="s">
        <v>2328</v>
      </c>
      <c r="C1298" t="s">
        <v>118</v>
      </c>
      <c r="D1298">
        <v>0.02</v>
      </c>
      <c r="E1298">
        <v>8.34</v>
      </c>
      <c r="F1298">
        <v>2.64</v>
      </c>
      <c r="G1298" t="s">
        <v>40</v>
      </c>
      <c r="H1298" t="s">
        <v>29</v>
      </c>
      <c r="I1298" t="s">
        <v>50</v>
      </c>
      <c r="J1298" t="s">
        <v>570</v>
      </c>
      <c r="K1298" t="s">
        <v>44</v>
      </c>
      <c r="L1298" t="s">
        <v>885</v>
      </c>
      <c r="M1298">
        <v>0.59</v>
      </c>
      <c r="N1298" t="s">
        <v>34</v>
      </c>
      <c r="O1298" t="s">
        <v>113</v>
      </c>
      <c r="P1298" t="s">
        <v>586</v>
      </c>
      <c r="Q1298" t="s">
        <v>2329</v>
      </c>
      <c r="R1298">
        <v>2861</v>
      </c>
      <c r="S1298" s="1">
        <v>42122</v>
      </c>
      <c r="T1298" s="1">
        <v>42124</v>
      </c>
      <c r="U1298">
        <v>6.79</v>
      </c>
      <c r="V1298">
        <v>8</v>
      </c>
      <c r="W1298">
        <v>66.739999999999995</v>
      </c>
      <c r="X1298">
        <v>90800</v>
      </c>
      <c r="Y1298">
        <f>cleaneddata[[#This Row],[Unit Price]]-cleaneddata[[#This Row],[Discount]]</f>
        <v>8.32</v>
      </c>
      <c r="Z1298" t="str">
        <f>_xlfn.IFS(cleaneddata[[#This Row],[Region]]="Central","Chris",cleaneddata[[#This Row],[Region]]="East","Erin",cleaneddata[[#This Row],[Region]]="South","Sam",cleaneddata[[#This Row],[Region]]="West","William")</f>
        <v>Erin</v>
      </c>
    </row>
    <row r="1299" spans="1:26" x14ac:dyDescent="0.25">
      <c r="A1299">
        <v>1227</v>
      </c>
      <c r="B1299" t="s">
        <v>2330</v>
      </c>
      <c r="C1299" t="s">
        <v>118</v>
      </c>
      <c r="D1299">
        <v>0.09</v>
      </c>
      <c r="E1299">
        <v>130.97999999999999</v>
      </c>
      <c r="F1299">
        <v>30</v>
      </c>
      <c r="G1299" t="s">
        <v>28</v>
      </c>
      <c r="H1299" t="s">
        <v>29</v>
      </c>
      <c r="I1299" t="s">
        <v>30</v>
      </c>
      <c r="J1299" t="s">
        <v>111</v>
      </c>
      <c r="K1299" t="s">
        <v>59</v>
      </c>
      <c r="L1299" t="s">
        <v>2201</v>
      </c>
      <c r="M1299">
        <v>0.78</v>
      </c>
      <c r="N1299" t="s">
        <v>34</v>
      </c>
      <c r="O1299" t="s">
        <v>113</v>
      </c>
      <c r="P1299" t="s">
        <v>635</v>
      </c>
      <c r="Q1299" t="s">
        <v>636</v>
      </c>
      <c r="R1299">
        <v>5403</v>
      </c>
      <c r="S1299" s="1">
        <v>42122</v>
      </c>
      <c r="T1299" s="1">
        <v>42125</v>
      </c>
      <c r="U1299">
        <v>-421.76</v>
      </c>
      <c r="V1299">
        <v>10</v>
      </c>
      <c r="W1299">
        <v>1282.67</v>
      </c>
      <c r="X1299">
        <v>90800</v>
      </c>
      <c r="Y1299">
        <f>cleaneddata[[#This Row],[Unit Price]]-cleaneddata[[#This Row],[Discount]]</f>
        <v>130.88999999999999</v>
      </c>
      <c r="Z1299" t="str">
        <f>_xlfn.IFS(cleaneddata[[#This Row],[Region]]="Central","Chris",cleaneddata[[#This Row],[Region]]="East","Erin",cleaneddata[[#This Row],[Region]]="South","Sam",cleaneddata[[#This Row],[Region]]="West","William")</f>
        <v>Erin</v>
      </c>
    </row>
    <row r="1300" spans="1:26" x14ac:dyDescent="0.25">
      <c r="A1300">
        <v>2353</v>
      </c>
      <c r="B1300" t="s">
        <v>2331</v>
      </c>
      <c r="C1300" t="s">
        <v>27</v>
      </c>
      <c r="D1300">
        <v>0.04</v>
      </c>
      <c r="E1300">
        <v>5.98</v>
      </c>
      <c r="F1300">
        <v>0.96</v>
      </c>
      <c r="G1300" t="s">
        <v>40</v>
      </c>
      <c r="H1300" t="s">
        <v>96</v>
      </c>
      <c r="I1300" t="s">
        <v>50</v>
      </c>
      <c r="J1300" t="s">
        <v>51</v>
      </c>
      <c r="K1300" t="s">
        <v>52</v>
      </c>
      <c r="L1300" t="s">
        <v>1269</v>
      </c>
      <c r="M1300">
        <v>0.6</v>
      </c>
      <c r="N1300" t="s">
        <v>34</v>
      </c>
      <c r="O1300" t="s">
        <v>113</v>
      </c>
      <c r="P1300" t="s">
        <v>420</v>
      </c>
      <c r="Q1300" t="s">
        <v>2332</v>
      </c>
      <c r="R1300">
        <v>21040</v>
      </c>
      <c r="S1300" s="1">
        <v>42123</v>
      </c>
      <c r="T1300" s="1">
        <v>42124</v>
      </c>
      <c r="U1300">
        <v>52.697600000000001</v>
      </c>
      <c r="V1300">
        <v>22</v>
      </c>
      <c r="W1300">
        <v>131.79</v>
      </c>
      <c r="X1300">
        <v>86164</v>
      </c>
      <c r="Y1300">
        <f>cleaneddata[[#This Row],[Unit Price]]-cleaneddata[[#This Row],[Discount]]</f>
        <v>5.94</v>
      </c>
      <c r="Z1300" t="str">
        <f>_xlfn.IFS(cleaneddata[[#This Row],[Region]]="Central","Chris",cleaneddata[[#This Row],[Region]]="East","Erin",cleaneddata[[#This Row],[Region]]="South","Sam",cleaneddata[[#This Row],[Region]]="West","William")</f>
        <v>Erin</v>
      </c>
    </row>
    <row r="1301" spans="1:26" x14ac:dyDescent="0.25">
      <c r="A1301">
        <v>2353</v>
      </c>
      <c r="B1301" t="s">
        <v>2331</v>
      </c>
      <c r="C1301" t="s">
        <v>27</v>
      </c>
      <c r="D1301">
        <v>0.01</v>
      </c>
      <c r="E1301">
        <v>20.99</v>
      </c>
      <c r="F1301">
        <v>0.99</v>
      </c>
      <c r="G1301" t="s">
        <v>40</v>
      </c>
      <c r="H1301" t="s">
        <v>96</v>
      </c>
      <c r="I1301" t="s">
        <v>42</v>
      </c>
      <c r="J1301" t="s">
        <v>137</v>
      </c>
      <c r="K1301" t="s">
        <v>52</v>
      </c>
      <c r="L1301" t="s">
        <v>2333</v>
      </c>
      <c r="M1301">
        <v>0.56999999999999995</v>
      </c>
      <c r="N1301" t="s">
        <v>34</v>
      </c>
      <c r="O1301" t="s">
        <v>113</v>
      </c>
      <c r="P1301" t="s">
        <v>420</v>
      </c>
      <c r="Q1301" t="s">
        <v>2332</v>
      </c>
      <c r="R1301">
        <v>21040</v>
      </c>
      <c r="S1301" s="1">
        <v>42123</v>
      </c>
      <c r="T1301" s="1">
        <v>42124</v>
      </c>
      <c r="U1301">
        <v>-78.194159999999997</v>
      </c>
      <c r="V1301">
        <v>2</v>
      </c>
      <c r="W1301">
        <v>35.33</v>
      </c>
      <c r="X1301">
        <v>86164</v>
      </c>
      <c r="Y1301">
        <f>cleaneddata[[#This Row],[Unit Price]]-cleaneddata[[#This Row],[Discount]]</f>
        <v>20.979999999999997</v>
      </c>
      <c r="Z1301" t="str">
        <f>_xlfn.IFS(cleaneddata[[#This Row],[Region]]="Central","Chris",cleaneddata[[#This Row],[Region]]="East","Erin",cleaneddata[[#This Row],[Region]]="South","Sam",cleaneddata[[#This Row],[Region]]="West","William")</f>
        <v>Erin</v>
      </c>
    </row>
    <row r="1302" spans="1:26" x14ac:dyDescent="0.25">
      <c r="A1302">
        <v>782</v>
      </c>
      <c r="B1302" t="s">
        <v>2334</v>
      </c>
      <c r="C1302" t="s">
        <v>39</v>
      </c>
      <c r="D1302">
        <v>0.04</v>
      </c>
      <c r="E1302">
        <v>34.76</v>
      </c>
      <c r="F1302">
        <v>5.49</v>
      </c>
      <c r="G1302" t="s">
        <v>40</v>
      </c>
      <c r="H1302" t="s">
        <v>29</v>
      </c>
      <c r="I1302" t="s">
        <v>50</v>
      </c>
      <c r="J1302" t="s">
        <v>80</v>
      </c>
      <c r="K1302" t="s">
        <v>75</v>
      </c>
      <c r="L1302" t="s">
        <v>2335</v>
      </c>
      <c r="M1302">
        <v>0.6</v>
      </c>
      <c r="N1302" t="s">
        <v>34</v>
      </c>
      <c r="O1302" t="s">
        <v>61</v>
      </c>
      <c r="P1302" t="s">
        <v>92</v>
      </c>
      <c r="Q1302" t="s">
        <v>2336</v>
      </c>
      <c r="R1302">
        <v>90604</v>
      </c>
      <c r="S1302" s="1">
        <v>42123</v>
      </c>
      <c r="T1302" s="1">
        <v>42124</v>
      </c>
      <c r="U1302">
        <v>192.51689999999999</v>
      </c>
      <c r="V1302">
        <v>8</v>
      </c>
      <c r="W1302">
        <v>279.01</v>
      </c>
      <c r="X1302">
        <v>90962</v>
      </c>
      <c r="Y1302">
        <f>cleaneddata[[#This Row],[Unit Price]]-cleaneddata[[#This Row],[Discount]]</f>
        <v>34.72</v>
      </c>
      <c r="Z1302" t="str">
        <f>_xlfn.IFS(cleaneddata[[#This Row],[Region]]="Central","Chris",cleaneddata[[#This Row],[Region]]="East","Erin",cleaneddata[[#This Row],[Region]]="South","Sam",cleaneddata[[#This Row],[Region]]="West","William")</f>
        <v>William</v>
      </c>
    </row>
    <row r="1303" spans="1:26" x14ac:dyDescent="0.25">
      <c r="A1303">
        <v>803</v>
      </c>
      <c r="B1303" t="s">
        <v>2337</v>
      </c>
      <c r="C1303" t="s">
        <v>118</v>
      </c>
      <c r="D1303">
        <v>0.03</v>
      </c>
      <c r="E1303">
        <v>35.99</v>
      </c>
      <c r="F1303">
        <v>5</v>
      </c>
      <c r="G1303" t="s">
        <v>40</v>
      </c>
      <c r="H1303" t="s">
        <v>29</v>
      </c>
      <c r="I1303" t="s">
        <v>42</v>
      </c>
      <c r="J1303" t="s">
        <v>137</v>
      </c>
      <c r="K1303" t="s">
        <v>75</v>
      </c>
      <c r="L1303" t="s">
        <v>953</v>
      </c>
      <c r="M1303">
        <v>0.85</v>
      </c>
      <c r="N1303" t="s">
        <v>34</v>
      </c>
      <c r="O1303" t="s">
        <v>35</v>
      </c>
      <c r="P1303" t="s">
        <v>125</v>
      </c>
      <c r="Q1303" t="s">
        <v>2338</v>
      </c>
      <c r="R1303">
        <v>32168</v>
      </c>
      <c r="S1303" s="1">
        <v>42123</v>
      </c>
      <c r="T1303" s="1">
        <v>42124</v>
      </c>
      <c r="U1303">
        <v>-184.548</v>
      </c>
      <c r="V1303">
        <v>3</v>
      </c>
      <c r="W1303">
        <v>93.82</v>
      </c>
      <c r="X1303">
        <v>90048</v>
      </c>
      <c r="Y1303">
        <f>cleaneddata[[#This Row],[Unit Price]]-cleaneddata[[#This Row],[Discount]]</f>
        <v>35.96</v>
      </c>
      <c r="Z1303" t="str">
        <f>_xlfn.IFS(cleaneddata[[#This Row],[Region]]="Central","Chris",cleaneddata[[#This Row],[Region]]="East","Erin",cleaneddata[[#This Row],[Region]]="South","Sam",cleaneddata[[#This Row],[Region]]="West","William")</f>
        <v>Sam</v>
      </c>
    </row>
    <row r="1304" spans="1:26" x14ac:dyDescent="0.25">
      <c r="A1304">
        <v>2115</v>
      </c>
      <c r="B1304" t="s">
        <v>2339</v>
      </c>
      <c r="C1304" t="s">
        <v>118</v>
      </c>
      <c r="D1304">
        <v>0.02</v>
      </c>
      <c r="E1304">
        <v>95.95</v>
      </c>
      <c r="F1304">
        <v>74.349999999999994</v>
      </c>
      <c r="G1304" t="s">
        <v>28</v>
      </c>
      <c r="H1304" t="s">
        <v>96</v>
      </c>
      <c r="I1304" t="s">
        <v>30</v>
      </c>
      <c r="J1304" t="s">
        <v>111</v>
      </c>
      <c r="K1304" t="s">
        <v>59</v>
      </c>
      <c r="L1304" t="s">
        <v>2340</v>
      </c>
      <c r="M1304">
        <v>0.56999999999999995</v>
      </c>
      <c r="N1304" t="s">
        <v>34</v>
      </c>
      <c r="O1304" t="s">
        <v>35</v>
      </c>
      <c r="P1304" t="s">
        <v>244</v>
      </c>
      <c r="Q1304" t="s">
        <v>1637</v>
      </c>
      <c r="R1304">
        <v>22124</v>
      </c>
      <c r="S1304" s="1">
        <v>42123</v>
      </c>
      <c r="T1304" s="1">
        <v>42125</v>
      </c>
      <c r="U1304">
        <v>636.52200000000005</v>
      </c>
      <c r="V1304">
        <v>14</v>
      </c>
      <c r="W1304">
        <v>1377.46</v>
      </c>
      <c r="X1304">
        <v>88406</v>
      </c>
      <c r="Y1304">
        <f>cleaneddata[[#This Row],[Unit Price]]-cleaneddata[[#This Row],[Discount]]</f>
        <v>95.93</v>
      </c>
      <c r="Z1304" t="str">
        <f>_xlfn.IFS(cleaneddata[[#This Row],[Region]]="Central","Chris",cleaneddata[[#This Row],[Region]]="East","Erin",cleaneddata[[#This Row],[Region]]="South","Sam",cleaneddata[[#This Row],[Region]]="West","William")</f>
        <v>Sam</v>
      </c>
    </row>
    <row r="1305" spans="1:26" x14ac:dyDescent="0.25">
      <c r="A1305">
        <v>3381</v>
      </c>
      <c r="B1305" t="s">
        <v>1813</v>
      </c>
      <c r="C1305" t="s">
        <v>118</v>
      </c>
      <c r="D1305">
        <v>0.02</v>
      </c>
      <c r="E1305">
        <v>28.53</v>
      </c>
      <c r="F1305">
        <v>1.49</v>
      </c>
      <c r="G1305" t="s">
        <v>40</v>
      </c>
      <c r="H1305" t="s">
        <v>73</v>
      </c>
      <c r="I1305" t="s">
        <v>50</v>
      </c>
      <c r="J1305" t="s">
        <v>74</v>
      </c>
      <c r="K1305" t="s">
        <v>75</v>
      </c>
      <c r="L1305" t="s">
        <v>1834</v>
      </c>
      <c r="M1305">
        <v>0.38</v>
      </c>
      <c r="N1305" t="s">
        <v>34</v>
      </c>
      <c r="O1305" t="s">
        <v>35</v>
      </c>
      <c r="P1305" t="s">
        <v>77</v>
      </c>
      <c r="Q1305" t="s">
        <v>1815</v>
      </c>
      <c r="R1305">
        <v>31204</v>
      </c>
      <c r="S1305" s="1">
        <v>42123</v>
      </c>
      <c r="T1305" s="1">
        <v>42123</v>
      </c>
      <c r="U1305">
        <v>1.992</v>
      </c>
      <c r="V1305">
        <v>18</v>
      </c>
      <c r="W1305">
        <v>513.33000000000004</v>
      </c>
      <c r="X1305">
        <v>88840</v>
      </c>
      <c r="Y1305">
        <f>cleaneddata[[#This Row],[Unit Price]]-cleaneddata[[#This Row],[Discount]]</f>
        <v>28.51</v>
      </c>
      <c r="Z1305" t="str">
        <f>_xlfn.IFS(cleaneddata[[#This Row],[Region]]="Central","Chris",cleaneddata[[#This Row],[Region]]="East","Erin",cleaneddata[[#This Row],[Region]]="South","Sam",cleaneddata[[#This Row],[Region]]="West","William")</f>
        <v>Sam</v>
      </c>
    </row>
    <row r="1306" spans="1:26" x14ac:dyDescent="0.25">
      <c r="A1306">
        <v>3393</v>
      </c>
      <c r="B1306" t="s">
        <v>1173</v>
      </c>
      <c r="C1306" t="s">
        <v>118</v>
      </c>
      <c r="D1306">
        <v>0.08</v>
      </c>
      <c r="E1306">
        <v>125.99</v>
      </c>
      <c r="F1306">
        <v>7.69</v>
      </c>
      <c r="G1306" t="s">
        <v>40</v>
      </c>
      <c r="H1306" t="s">
        <v>41</v>
      </c>
      <c r="I1306" t="s">
        <v>42</v>
      </c>
      <c r="J1306" t="s">
        <v>137</v>
      </c>
      <c r="K1306" t="s">
        <v>75</v>
      </c>
      <c r="L1306" t="s">
        <v>647</v>
      </c>
      <c r="M1306">
        <v>0.59</v>
      </c>
      <c r="N1306" t="s">
        <v>34</v>
      </c>
      <c r="O1306" t="s">
        <v>61</v>
      </c>
      <c r="P1306" t="s">
        <v>68</v>
      </c>
      <c r="Q1306" t="s">
        <v>1174</v>
      </c>
      <c r="R1306">
        <v>99163</v>
      </c>
      <c r="S1306" s="1">
        <v>42123</v>
      </c>
      <c r="T1306" s="1">
        <v>42124</v>
      </c>
      <c r="U1306">
        <v>374.625</v>
      </c>
      <c r="V1306">
        <v>7</v>
      </c>
      <c r="W1306">
        <v>710.36</v>
      </c>
      <c r="X1306">
        <v>87908</v>
      </c>
      <c r="Y1306">
        <f>cleaneddata[[#This Row],[Unit Price]]-cleaneddata[[#This Row],[Discount]]</f>
        <v>125.91</v>
      </c>
      <c r="Z1306" t="str">
        <f>_xlfn.IFS(cleaneddata[[#This Row],[Region]]="Central","Chris",cleaneddata[[#This Row],[Region]]="East","Erin",cleaneddata[[#This Row],[Region]]="South","Sam",cleaneddata[[#This Row],[Region]]="West","William")</f>
        <v>William</v>
      </c>
    </row>
    <row r="1307" spans="1:26" x14ac:dyDescent="0.25">
      <c r="A1307">
        <v>617</v>
      </c>
      <c r="B1307" t="s">
        <v>2341</v>
      </c>
      <c r="C1307" t="s">
        <v>72</v>
      </c>
      <c r="D1307">
        <v>0.02</v>
      </c>
      <c r="E1307">
        <v>15.57</v>
      </c>
      <c r="F1307">
        <v>1.39</v>
      </c>
      <c r="G1307" t="s">
        <v>40</v>
      </c>
      <c r="H1307" t="s">
        <v>41</v>
      </c>
      <c r="I1307" t="s">
        <v>50</v>
      </c>
      <c r="J1307" t="s">
        <v>347</v>
      </c>
      <c r="K1307" t="s">
        <v>75</v>
      </c>
      <c r="L1307" t="s">
        <v>2342</v>
      </c>
      <c r="M1307">
        <v>0.38</v>
      </c>
      <c r="N1307" t="s">
        <v>34</v>
      </c>
      <c r="O1307" t="s">
        <v>61</v>
      </c>
      <c r="P1307" t="s">
        <v>62</v>
      </c>
      <c r="Q1307" t="s">
        <v>954</v>
      </c>
      <c r="R1307">
        <v>81001</v>
      </c>
      <c r="S1307" s="1">
        <v>42123</v>
      </c>
      <c r="T1307" s="1">
        <v>42124</v>
      </c>
      <c r="U1307">
        <v>23.5428</v>
      </c>
      <c r="V1307">
        <v>3</v>
      </c>
      <c r="W1307">
        <v>46.23</v>
      </c>
      <c r="X1307">
        <v>88198</v>
      </c>
      <c r="Y1307">
        <f>cleaneddata[[#This Row],[Unit Price]]-cleaneddata[[#This Row],[Discount]]</f>
        <v>15.55</v>
      </c>
      <c r="Z1307" t="str">
        <f>_xlfn.IFS(cleaneddata[[#This Row],[Region]]="Central","Chris",cleaneddata[[#This Row],[Region]]="East","Erin",cleaneddata[[#This Row],[Region]]="South","Sam",cleaneddata[[#This Row],[Region]]="West","William")</f>
        <v>William</v>
      </c>
    </row>
    <row r="1308" spans="1:26" x14ac:dyDescent="0.25">
      <c r="A1308">
        <v>617</v>
      </c>
      <c r="B1308" t="s">
        <v>2341</v>
      </c>
      <c r="C1308" t="s">
        <v>72</v>
      </c>
      <c r="D1308">
        <v>0.02</v>
      </c>
      <c r="E1308">
        <v>20.89</v>
      </c>
      <c r="F1308">
        <v>11.52</v>
      </c>
      <c r="G1308" t="s">
        <v>40</v>
      </c>
      <c r="H1308" t="s">
        <v>41</v>
      </c>
      <c r="I1308" t="s">
        <v>50</v>
      </c>
      <c r="J1308" t="s">
        <v>80</v>
      </c>
      <c r="K1308" t="s">
        <v>75</v>
      </c>
      <c r="L1308" t="s">
        <v>1875</v>
      </c>
      <c r="M1308">
        <v>0.83</v>
      </c>
      <c r="N1308" t="s">
        <v>34</v>
      </c>
      <c r="O1308" t="s">
        <v>61</v>
      </c>
      <c r="P1308" t="s">
        <v>62</v>
      </c>
      <c r="Q1308" t="s">
        <v>954</v>
      </c>
      <c r="R1308">
        <v>81001</v>
      </c>
      <c r="S1308" s="1">
        <v>42123</v>
      </c>
      <c r="T1308" s="1">
        <v>42124</v>
      </c>
      <c r="U1308">
        <v>-276.11279999999999</v>
      </c>
      <c r="V1308">
        <v>13</v>
      </c>
      <c r="W1308">
        <v>279.27999999999997</v>
      </c>
      <c r="X1308">
        <v>88198</v>
      </c>
      <c r="Y1308">
        <f>cleaneddata[[#This Row],[Unit Price]]-cleaneddata[[#This Row],[Discount]]</f>
        <v>20.87</v>
      </c>
      <c r="Z1308" t="str">
        <f>_xlfn.IFS(cleaneddata[[#This Row],[Region]]="Central","Chris",cleaneddata[[#This Row],[Region]]="East","Erin",cleaneddata[[#This Row],[Region]]="South","Sam",cleaneddata[[#This Row],[Region]]="West","William")</f>
        <v>William</v>
      </c>
    </row>
    <row r="1309" spans="1:26" x14ac:dyDescent="0.25">
      <c r="A1309">
        <v>618</v>
      </c>
      <c r="B1309" t="s">
        <v>1816</v>
      </c>
      <c r="C1309" t="s">
        <v>72</v>
      </c>
      <c r="D1309">
        <v>0.06</v>
      </c>
      <c r="E1309">
        <v>5.38</v>
      </c>
      <c r="F1309">
        <v>5.24</v>
      </c>
      <c r="G1309" t="s">
        <v>89</v>
      </c>
      <c r="H1309" t="s">
        <v>41</v>
      </c>
      <c r="I1309" t="s">
        <v>50</v>
      </c>
      <c r="J1309" t="s">
        <v>74</v>
      </c>
      <c r="K1309" t="s">
        <v>75</v>
      </c>
      <c r="L1309" t="s">
        <v>2343</v>
      </c>
      <c r="M1309">
        <v>0.36</v>
      </c>
      <c r="N1309" t="s">
        <v>34</v>
      </c>
      <c r="O1309" t="s">
        <v>61</v>
      </c>
      <c r="P1309" t="s">
        <v>62</v>
      </c>
      <c r="Q1309" t="s">
        <v>1817</v>
      </c>
      <c r="R1309">
        <v>81007</v>
      </c>
      <c r="S1309" s="1">
        <v>42123</v>
      </c>
      <c r="T1309" s="1">
        <v>42124</v>
      </c>
      <c r="U1309">
        <v>-64.670940000000002</v>
      </c>
      <c r="V1309">
        <v>14</v>
      </c>
      <c r="W1309">
        <v>81.819999999999993</v>
      </c>
      <c r="X1309">
        <v>88198</v>
      </c>
      <c r="Y1309">
        <f>cleaneddata[[#This Row],[Unit Price]]-cleaneddata[[#This Row],[Discount]]</f>
        <v>5.32</v>
      </c>
      <c r="Z1309" t="str">
        <f>_xlfn.IFS(cleaneddata[[#This Row],[Region]]="Central","Chris",cleaneddata[[#This Row],[Region]]="East","Erin",cleaneddata[[#This Row],[Region]]="South","Sam",cleaneddata[[#This Row],[Region]]="West","William")</f>
        <v>William</v>
      </c>
    </row>
    <row r="1310" spans="1:26" x14ac:dyDescent="0.25">
      <c r="A1310">
        <v>618</v>
      </c>
      <c r="B1310" t="s">
        <v>1816</v>
      </c>
      <c r="C1310" t="s">
        <v>72</v>
      </c>
      <c r="D1310">
        <v>0.03</v>
      </c>
      <c r="E1310">
        <v>7.35</v>
      </c>
      <c r="F1310">
        <v>5.96</v>
      </c>
      <c r="G1310" t="s">
        <v>40</v>
      </c>
      <c r="H1310" t="s">
        <v>41</v>
      </c>
      <c r="I1310" t="s">
        <v>50</v>
      </c>
      <c r="J1310" t="s">
        <v>90</v>
      </c>
      <c r="K1310" t="s">
        <v>75</v>
      </c>
      <c r="L1310" t="s">
        <v>2344</v>
      </c>
      <c r="M1310">
        <v>0.38</v>
      </c>
      <c r="N1310" t="s">
        <v>34</v>
      </c>
      <c r="O1310" t="s">
        <v>61</v>
      </c>
      <c r="P1310" t="s">
        <v>62</v>
      </c>
      <c r="Q1310" t="s">
        <v>1817</v>
      </c>
      <c r="R1310">
        <v>81007</v>
      </c>
      <c r="S1310" s="1">
        <v>42123</v>
      </c>
      <c r="T1310" s="1">
        <v>42124</v>
      </c>
      <c r="U1310">
        <v>-11.113200000000001</v>
      </c>
      <c r="V1310">
        <v>1</v>
      </c>
      <c r="W1310">
        <v>13.16</v>
      </c>
      <c r="X1310">
        <v>88198</v>
      </c>
      <c r="Y1310">
        <f>cleaneddata[[#This Row],[Unit Price]]-cleaneddata[[#This Row],[Discount]]</f>
        <v>7.3199999999999994</v>
      </c>
      <c r="Z1310" t="str">
        <f>_xlfn.IFS(cleaneddata[[#This Row],[Region]]="Central","Chris",cleaneddata[[#This Row],[Region]]="East","Erin",cleaneddata[[#This Row],[Region]]="South","Sam",cleaneddata[[#This Row],[Region]]="West","William")</f>
        <v>William</v>
      </c>
    </row>
    <row r="1311" spans="1:26" x14ac:dyDescent="0.25">
      <c r="A1311">
        <v>638</v>
      </c>
      <c r="B1311" t="s">
        <v>2345</v>
      </c>
      <c r="C1311" t="s">
        <v>27</v>
      </c>
      <c r="D1311">
        <v>0.06</v>
      </c>
      <c r="E1311">
        <v>65.989999999999995</v>
      </c>
      <c r="F1311">
        <v>8.8000000000000007</v>
      </c>
      <c r="G1311" t="s">
        <v>89</v>
      </c>
      <c r="H1311" t="s">
        <v>41</v>
      </c>
      <c r="I1311" t="s">
        <v>42</v>
      </c>
      <c r="J1311" t="s">
        <v>137</v>
      </c>
      <c r="K1311" t="s">
        <v>75</v>
      </c>
      <c r="L1311" t="s">
        <v>454</v>
      </c>
      <c r="M1311">
        <v>0.57999999999999996</v>
      </c>
      <c r="N1311" t="s">
        <v>34</v>
      </c>
      <c r="O1311" t="s">
        <v>61</v>
      </c>
      <c r="P1311" t="s">
        <v>92</v>
      </c>
      <c r="Q1311" t="s">
        <v>2346</v>
      </c>
      <c r="R1311">
        <v>95062</v>
      </c>
      <c r="S1311" s="1">
        <v>42124</v>
      </c>
      <c r="T1311" s="1">
        <v>42125</v>
      </c>
      <c r="U1311">
        <v>288.08999999999997</v>
      </c>
      <c r="V1311">
        <v>9</v>
      </c>
      <c r="W1311">
        <v>506.38</v>
      </c>
      <c r="X1311">
        <v>87954</v>
      </c>
      <c r="Y1311">
        <f>cleaneddata[[#This Row],[Unit Price]]-cleaneddata[[#This Row],[Discount]]</f>
        <v>65.929999999999993</v>
      </c>
      <c r="Z1311" t="str">
        <f>_xlfn.IFS(cleaneddata[[#This Row],[Region]]="Central","Chris",cleaneddata[[#This Row],[Region]]="East","Erin",cleaneddata[[#This Row],[Region]]="South","Sam",cleaneddata[[#This Row],[Region]]="West","William")</f>
        <v>William</v>
      </c>
    </row>
    <row r="1312" spans="1:26" x14ac:dyDescent="0.25">
      <c r="A1312">
        <v>638</v>
      </c>
      <c r="B1312" t="s">
        <v>2345</v>
      </c>
      <c r="C1312" t="s">
        <v>27</v>
      </c>
      <c r="D1312">
        <v>0</v>
      </c>
      <c r="E1312">
        <v>195.99</v>
      </c>
      <c r="F1312">
        <v>4.2</v>
      </c>
      <c r="G1312" t="s">
        <v>89</v>
      </c>
      <c r="H1312" t="s">
        <v>41</v>
      </c>
      <c r="I1312" t="s">
        <v>42</v>
      </c>
      <c r="J1312" t="s">
        <v>137</v>
      </c>
      <c r="K1312" t="s">
        <v>75</v>
      </c>
      <c r="L1312" t="s">
        <v>2347</v>
      </c>
      <c r="M1312">
        <v>0.56999999999999995</v>
      </c>
      <c r="N1312" t="s">
        <v>34</v>
      </c>
      <c r="O1312" t="s">
        <v>61</v>
      </c>
      <c r="P1312" t="s">
        <v>92</v>
      </c>
      <c r="Q1312" t="s">
        <v>2346</v>
      </c>
      <c r="R1312">
        <v>95062</v>
      </c>
      <c r="S1312" s="1">
        <v>42124</v>
      </c>
      <c r="T1312" s="1">
        <v>42126</v>
      </c>
      <c r="U1312">
        <v>719.47680000000003</v>
      </c>
      <c r="V1312">
        <v>6</v>
      </c>
      <c r="W1312">
        <v>1042.72</v>
      </c>
      <c r="X1312">
        <v>87954</v>
      </c>
      <c r="Y1312">
        <f>cleaneddata[[#This Row],[Unit Price]]-cleaneddata[[#This Row],[Discount]]</f>
        <v>195.99</v>
      </c>
      <c r="Z1312" t="str">
        <f>_xlfn.IFS(cleaneddata[[#This Row],[Region]]="Central","Chris",cleaneddata[[#This Row],[Region]]="East","Erin",cleaneddata[[#This Row],[Region]]="South","Sam",cleaneddata[[#This Row],[Region]]="West","William")</f>
        <v>William</v>
      </c>
    </row>
    <row r="1313" spans="1:26" x14ac:dyDescent="0.25">
      <c r="A1313">
        <v>640</v>
      </c>
      <c r="B1313" t="s">
        <v>1187</v>
      </c>
      <c r="C1313" t="s">
        <v>27</v>
      </c>
      <c r="D1313">
        <v>0.06</v>
      </c>
      <c r="E1313">
        <v>65.989999999999995</v>
      </c>
      <c r="F1313">
        <v>8.8000000000000007</v>
      </c>
      <c r="G1313" t="s">
        <v>89</v>
      </c>
      <c r="H1313" t="s">
        <v>41</v>
      </c>
      <c r="I1313" t="s">
        <v>42</v>
      </c>
      <c r="J1313" t="s">
        <v>137</v>
      </c>
      <c r="K1313" t="s">
        <v>75</v>
      </c>
      <c r="L1313" t="s">
        <v>454</v>
      </c>
      <c r="M1313">
        <v>0.57999999999999996</v>
      </c>
      <c r="N1313" t="s">
        <v>34</v>
      </c>
      <c r="O1313" t="s">
        <v>61</v>
      </c>
      <c r="P1313" t="s">
        <v>68</v>
      </c>
      <c r="Q1313" t="s">
        <v>144</v>
      </c>
      <c r="R1313">
        <v>98119</v>
      </c>
      <c r="S1313" s="1">
        <v>42124</v>
      </c>
      <c r="T1313" s="1">
        <v>42125</v>
      </c>
      <c r="U1313">
        <v>288.08999999999997</v>
      </c>
      <c r="V1313">
        <v>34</v>
      </c>
      <c r="W1313">
        <v>1912.98</v>
      </c>
      <c r="X1313">
        <v>45380</v>
      </c>
      <c r="Y1313">
        <f>cleaneddata[[#This Row],[Unit Price]]-cleaneddata[[#This Row],[Discount]]</f>
        <v>65.929999999999993</v>
      </c>
      <c r="Z1313" t="str">
        <f>_xlfn.IFS(cleaneddata[[#This Row],[Region]]="Central","Chris",cleaneddata[[#This Row],[Region]]="East","Erin",cleaneddata[[#This Row],[Region]]="South","Sam",cleaneddata[[#This Row],[Region]]="West","William")</f>
        <v>William</v>
      </c>
    </row>
    <row r="1314" spans="1:26" x14ac:dyDescent="0.25">
      <c r="A1314">
        <v>640</v>
      </c>
      <c r="B1314" t="s">
        <v>1187</v>
      </c>
      <c r="C1314" t="s">
        <v>27</v>
      </c>
      <c r="D1314">
        <v>0</v>
      </c>
      <c r="E1314">
        <v>195.99</v>
      </c>
      <c r="F1314">
        <v>4.2</v>
      </c>
      <c r="G1314" t="s">
        <v>89</v>
      </c>
      <c r="H1314" t="s">
        <v>41</v>
      </c>
      <c r="I1314" t="s">
        <v>42</v>
      </c>
      <c r="J1314" t="s">
        <v>137</v>
      </c>
      <c r="K1314" t="s">
        <v>75</v>
      </c>
      <c r="L1314" t="s">
        <v>2347</v>
      </c>
      <c r="M1314">
        <v>0.56999999999999995</v>
      </c>
      <c r="N1314" t="s">
        <v>34</v>
      </c>
      <c r="O1314" t="s">
        <v>61</v>
      </c>
      <c r="P1314" t="s">
        <v>68</v>
      </c>
      <c r="Q1314" t="s">
        <v>144</v>
      </c>
      <c r="R1314">
        <v>98119</v>
      </c>
      <c r="S1314" s="1">
        <v>42124</v>
      </c>
      <c r="T1314" s="1">
        <v>42126</v>
      </c>
      <c r="U1314">
        <v>1030.509</v>
      </c>
      <c r="V1314">
        <v>24</v>
      </c>
      <c r="W1314">
        <v>4170.87</v>
      </c>
      <c r="X1314">
        <v>45380</v>
      </c>
      <c r="Y1314">
        <f>cleaneddata[[#This Row],[Unit Price]]-cleaneddata[[#This Row],[Discount]]</f>
        <v>195.99</v>
      </c>
      <c r="Z1314" t="str">
        <f>_xlfn.IFS(cleaneddata[[#This Row],[Region]]="Central","Chris",cleaneddata[[#This Row],[Region]]="East","Erin",cleaneddata[[#This Row],[Region]]="South","Sam",cleaneddata[[#This Row],[Region]]="West","William")</f>
        <v>William</v>
      </c>
    </row>
    <row r="1315" spans="1:26" x14ac:dyDescent="0.25">
      <c r="A1315">
        <v>851</v>
      </c>
      <c r="B1315" t="s">
        <v>1366</v>
      </c>
      <c r="C1315" t="s">
        <v>27</v>
      </c>
      <c r="D1315">
        <v>0.06</v>
      </c>
      <c r="E1315">
        <v>1.26</v>
      </c>
      <c r="F1315">
        <v>0.7</v>
      </c>
      <c r="G1315" t="s">
        <v>40</v>
      </c>
      <c r="H1315" t="s">
        <v>96</v>
      </c>
      <c r="I1315" t="s">
        <v>50</v>
      </c>
      <c r="J1315" t="s">
        <v>178</v>
      </c>
      <c r="K1315" t="s">
        <v>52</v>
      </c>
      <c r="L1315" t="s">
        <v>2348</v>
      </c>
      <c r="M1315">
        <v>0.81</v>
      </c>
      <c r="N1315" t="s">
        <v>34</v>
      </c>
      <c r="O1315" t="s">
        <v>61</v>
      </c>
      <c r="P1315" t="s">
        <v>92</v>
      </c>
      <c r="Q1315" t="s">
        <v>1368</v>
      </c>
      <c r="R1315">
        <v>91745</v>
      </c>
      <c r="S1315" s="1">
        <v>42124</v>
      </c>
      <c r="T1315" s="1">
        <v>42124</v>
      </c>
      <c r="U1315">
        <v>-6.6096000000000004</v>
      </c>
      <c r="V1315">
        <v>4</v>
      </c>
      <c r="W1315">
        <v>5.28</v>
      </c>
      <c r="X1315">
        <v>88571</v>
      </c>
      <c r="Y1315">
        <f>cleaneddata[[#This Row],[Unit Price]]-cleaneddata[[#This Row],[Discount]]</f>
        <v>1.2</v>
      </c>
      <c r="Z1315" t="str">
        <f>_xlfn.IFS(cleaneddata[[#This Row],[Region]]="Central","Chris",cleaneddata[[#This Row],[Region]]="East","Erin",cleaneddata[[#This Row],[Region]]="South","Sam",cleaneddata[[#This Row],[Region]]="West","William")</f>
        <v>William</v>
      </c>
    </row>
    <row r="1316" spans="1:26" x14ac:dyDescent="0.25">
      <c r="A1316">
        <v>854</v>
      </c>
      <c r="B1316" t="s">
        <v>2349</v>
      </c>
      <c r="C1316" t="s">
        <v>27</v>
      </c>
      <c r="D1316">
        <v>0.06</v>
      </c>
      <c r="E1316">
        <v>1.76</v>
      </c>
      <c r="F1316">
        <v>0.7</v>
      </c>
      <c r="G1316" t="s">
        <v>40</v>
      </c>
      <c r="H1316" t="s">
        <v>96</v>
      </c>
      <c r="I1316" t="s">
        <v>50</v>
      </c>
      <c r="J1316" t="s">
        <v>51</v>
      </c>
      <c r="K1316" t="s">
        <v>52</v>
      </c>
      <c r="L1316" t="s">
        <v>1665</v>
      </c>
      <c r="M1316">
        <v>0.56000000000000005</v>
      </c>
      <c r="N1316" t="s">
        <v>34</v>
      </c>
      <c r="O1316" t="s">
        <v>113</v>
      </c>
      <c r="P1316" t="s">
        <v>250</v>
      </c>
      <c r="Q1316" t="s">
        <v>2350</v>
      </c>
      <c r="R1316">
        <v>6405</v>
      </c>
      <c r="S1316" s="1">
        <v>42124</v>
      </c>
      <c r="T1316" s="1">
        <v>42126</v>
      </c>
      <c r="U1316">
        <v>1.2236</v>
      </c>
      <c r="V1316">
        <v>22</v>
      </c>
      <c r="W1316">
        <v>39.26</v>
      </c>
      <c r="X1316">
        <v>88571</v>
      </c>
      <c r="Y1316">
        <f>cleaneddata[[#This Row],[Unit Price]]-cleaneddata[[#This Row],[Discount]]</f>
        <v>1.7</v>
      </c>
      <c r="Z1316" t="str">
        <f>_xlfn.IFS(cleaneddata[[#This Row],[Region]]="Central","Chris",cleaneddata[[#This Row],[Region]]="East","Erin",cleaneddata[[#This Row],[Region]]="South","Sam",cleaneddata[[#This Row],[Region]]="West","William")</f>
        <v>Erin</v>
      </c>
    </row>
    <row r="1317" spans="1:26" x14ac:dyDescent="0.25">
      <c r="A1317">
        <v>855</v>
      </c>
      <c r="B1317" t="s">
        <v>2351</v>
      </c>
      <c r="C1317" t="s">
        <v>27</v>
      </c>
      <c r="D1317">
        <v>0.02</v>
      </c>
      <c r="E1317">
        <v>24.98</v>
      </c>
      <c r="F1317">
        <v>8.7899999999999991</v>
      </c>
      <c r="G1317" t="s">
        <v>40</v>
      </c>
      <c r="H1317" t="s">
        <v>96</v>
      </c>
      <c r="I1317" t="s">
        <v>50</v>
      </c>
      <c r="J1317" t="s">
        <v>80</v>
      </c>
      <c r="K1317" t="s">
        <v>75</v>
      </c>
      <c r="L1317" t="s">
        <v>2352</v>
      </c>
      <c r="M1317">
        <v>0.66</v>
      </c>
      <c r="N1317" t="s">
        <v>34</v>
      </c>
      <c r="O1317" t="s">
        <v>113</v>
      </c>
      <c r="P1317" t="s">
        <v>250</v>
      </c>
      <c r="Q1317" t="s">
        <v>2353</v>
      </c>
      <c r="R1317">
        <v>6810</v>
      </c>
      <c r="S1317" s="1">
        <v>42124</v>
      </c>
      <c r="T1317" s="1">
        <v>42125</v>
      </c>
      <c r="U1317">
        <v>4.3148</v>
      </c>
      <c r="V1317">
        <v>23</v>
      </c>
      <c r="W1317">
        <v>606.51</v>
      </c>
      <c r="X1317">
        <v>88571</v>
      </c>
      <c r="Y1317">
        <f>cleaneddata[[#This Row],[Unit Price]]-cleaneddata[[#This Row],[Discount]]</f>
        <v>24.96</v>
      </c>
      <c r="Z1317" t="str">
        <f>_xlfn.IFS(cleaneddata[[#This Row],[Region]]="Central","Chris",cleaneddata[[#This Row],[Region]]="East","Erin",cleaneddata[[#This Row],[Region]]="South","Sam",cleaneddata[[#This Row],[Region]]="West","William")</f>
        <v>Erin</v>
      </c>
    </row>
    <row r="1318" spans="1:26" x14ac:dyDescent="0.25">
      <c r="A1318">
        <v>858</v>
      </c>
      <c r="B1318" t="s">
        <v>2354</v>
      </c>
      <c r="C1318" t="s">
        <v>27</v>
      </c>
      <c r="D1318">
        <v>0.05</v>
      </c>
      <c r="E1318">
        <v>35.99</v>
      </c>
      <c r="F1318">
        <v>5.99</v>
      </c>
      <c r="G1318" t="s">
        <v>89</v>
      </c>
      <c r="H1318" t="s">
        <v>96</v>
      </c>
      <c r="I1318" t="s">
        <v>42</v>
      </c>
      <c r="J1318" t="s">
        <v>137</v>
      </c>
      <c r="K1318" t="s">
        <v>52</v>
      </c>
      <c r="L1318" t="s">
        <v>1374</v>
      </c>
      <c r="M1318">
        <v>0.38</v>
      </c>
      <c r="N1318" t="s">
        <v>34</v>
      </c>
      <c r="O1318" t="s">
        <v>113</v>
      </c>
      <c r="P1318" t="s">
        <v>333</v>
      </c>
      <c r="Q1318" t="s">
        <v>1660</v>
      </c>
      <c r="R1318">
        <v>4240</v>
      </c>
      <c r="S1318" s="1">
        <v>42124</v>
      </c>
      <c r="T1318" s="1">
        <v>42126</v>
      </c>
      <c r="U1318">
        <v>-125.83296</v>
      </c>
      <c r="V1318">
        <v>2</v>
      </c>
      <c r="W1318">
        <v>64.89</v>
      </c>
      <c r="X1318">
        <v>88571</v>
      </c>
      <c r="Y1318">
        <f>cleaneddata[[#This Row],[Unit Price]]-cleaneddata[[#This Row],[Discount]]</f>
        <v>35.940000000000005</v>
      </c>
      <c r="Z1318" t="str">
        <f>_xlfn.IFS(cleaneddata[[#This Row],[Region]]="Central","Chris",cleaneddata[[#This Row],[Region]]="East","Erin",cleaneddata[[#This Row],[Region]]="South","Sam",cleaneddata[[#This Row],[Region]]="West","William")</f>
        <v>Erin</v>
      </c>
    </row>
    <row r="1319" spans="1:26" x14ac:dyDescent="0.25">
      <c r="A1319">
        <v>2704</v>
      </c>
      <c r="B1319" t="s">
        <v>2355</v>
      </c>
      <c r="C1319" t="s">
        <v>27</v>
      </c>
      <c r="D1319">
        <v>0.06</v>
      </c>
      <c r="E1319">
        <v>3.6</v>
      </c>
      <c r="F1319">
        <v>2.2000000000000002</v>
      </c>
      <c r="G1319" t="s">
        <v>40</v>
      </c>
      <c r="H1319" t="s">
        <v>41</v>
      </c>
      <c r="I1319" t="s">
        <v>50</v>
      </c>
      <c r="J1319" t="s">
        <v>90</v>
      </c>
      <c r="K1319" t="s">
        <v>52</v>
      </c>
      <c r="L1319" t="s">
        <v>1386</v>
      </c>
      <c r="M1319">
        <v>0.39</v>
      </c>
      <c r="N1319" t="s">
        <v>34</v>
      </c>
      <c r="O1319" t="s">
        <v>35</v>
      </c>
      <c r="P1319" t="s">
        <v>125</v>
      </c>
      <c r="Q1319" t="s">
        <v>2356</v>
      </c>
      <c r="R1319">
        <v>32503</v>
      </c>
      <c r="S1319" s="1">
        <v>42124</v>
      </c>
      <c r="T1319" s="1">
        <v>42126</v>
      </c>
      <c r="U1319">
        <v>2755.6421999999998</v>
      </c>
      <c r="V1319">
        <v>4</v>
      </c>
      <c r="W1319">
        <v>15.19</v>
      </c>
      <c r="X1319">
        <v>91407</v>
      </c>
      <c r="Y1319">
        <f>cleaneddata[[#This Row],[Unit Price]]-cleaneddata[[#This Row],[Discount]]</f>
        <v>3.54</v>
      </c>
      <c r="Z1319" t="str">
        <f>_xlfn.IFS(cleaneddata[[#This Row],[Region]]="Central","Chris",cleaneddata[[#This Row],[Region]]="East","Erin",cleaneddata[[#This Row],[Region]]="South","Sam",cleaneddata[[#This Row],[Region]]="West","William")</f>
        <v>Sam</v>
      </c>
    </row>
    <row r="1320" spans="1:26" x14ac:dyDescent="0.25">
      <c r="A1320">
        <v>1352</v>
      </c>
      <c r="B1320" t="s">
        <v>2357</v>
      </c>
      <c r="C1320" t="s">
        <v>39</v>
      </c>
      <c r="D1320">
        <v>0.05</v>
      </c>
      <c r="E1320">
        <v>17.670000000000002</v>
      </c>
      <c r="F1320">
        <v>8.99</v>
      </c>
      <c r="G1320" t="s">
        <v>40</v>
      </c>
      <c r="H1320" t="s">
        <v>73</v>
      </c>
      <c r="I1320" t="s">
        <v>30</v>
      </c>
      <c r="J1320" t="s">
        <v>128</v>
      </c>
      <c r="K1320" t="s">
        <v>44</v>
      </c>
      <c r="L1320" t="s">
        <v>2058</v>
      </c>
      <c r="M1320">
        <v>0.47</v>
      </c>
      <c r="N1320" t="s">
        <v>34</v>
      </c>
      <c r="O1320" t="s">
        <v>113</v>
      </c>
      <c r="P1320" t="s">
        <v>420</v>
      </c>
      <c r="Q1320" t="s">
        <v>1703</v>
      </c>
      <c r="R1320">
        <v>20746</v>
      </c>
      <c r="S1320" s="1">
        <v>42124</v>
      </c>
      <c r="T1320" s="1">
        <v>42125</v>
      </c>
      <c r="U1320">
        <v>46.036799999999999</v>
      </c>
      <c r="V1320">
        <v>16</v>
      </c>
      <c r="W1320">
        <v>283.44</v>
      </c>
      <c r="X1320">
        <v>88234</v>
      </c>
      <c r="Y1320">
        <f>cleaneddata[[#This Row],[Unit Price]]-cleaneddata[[#This Row],[Discount]]</f>
        <v>17.62</v>
      </c>
      <c r="Z1320" t="str">
        <f>_xlfn.IFS(cleaneddata[[#This Row],[Region]]="Central","Chris",cleaneddata[[#This Row],[Region]]="East","Erin",cleaneddata[[#This Row],[Region]]="South","Sam",cleaneddata[[#This Row],[Region]]="West","William")</f>
        <v>Erin</v>
      </c>
    </row>
    <row r="1321" spans="1:26" x14ac:dyDescent="0.25">
      <c r="A1321">
        <v>1347</v>
      </c>
      <c r="B1321" t="s">
        <v>2358</v>
      </c>
      <c r="C1321" t="s">
        <v>49</v>
      </c>
      <c r="D1321">
        <v>0.1</v>
      </c>
      <c r="E1321">
        <v>2.62</v>
      </c>
      <c r="F1321">
        <v>0.8</v>
      </c>
      <c r="G1321" t="s">
        <v>40</v>
      </c>
      <c r="H1321" t="s">
        <v>73</v>
      </c>
      <c r="I1321" t="s">
        <v>50</v>
      </c>
      <c r="J1321" t="s">
        <v>178</v>
      </c>
      <c r="K1321" t="s">
        <v>52</v>
      </c>
      <c r="L1321" t="s">
        <v>2126</v>
      </c>
      <c r="M1321">
        <v>0.39</v>
      </c>
      <c r="N1321" t="s">
        <v>34</v>
      </c>
      <c r="O1321" t="s">
        <v>35</v>
      </c>
      <c r="P1321" t="s">
        <v>125</v>
      </c>
      <c r="Q1321" t="s">
        <v>2359</v>
      </c>
      <c r="R1321">
        <v>33511</v>
      </c>
      <c r="S1321" s="1">
        <v>42124</v>
      </c>
      <c r="T1321" s="1">
        <v>42130</v>
      </c>
      <c r="U1321">
        <v>-94.490899999999996</v>
      </c>
      <c r="V1321">
        <v>21</v>
      </c>
      <c r="W1321">
        <v>51.86</v>
      </c>
      <c r="X1321">
        <v>89686</v>
      </c>
      <c r="Y1321">
        <f>cleaneddata[[#This Row],[Unit Price]]-cleaneddata[[#This Row],[Discount]]</f>
        <v>2.52</v>
      </c>
      <c r="Z1321" t="str">
        <f>_xlfn.IFS(cleaneddata[[#This Row],[Region]]="Central","Chris",cleaneddata[[#This Row],[Region]]="East","Erin",cleaneddata[[#This Row],[Region]]="South","Sam",cleaneddata[[#This Row],[Region]]="West","William")</f>
        <v>Sam</v>
      </c>
    </row>
    <row r="1322" spans="1:26" x14ac:dyDescent="0.25">
      <c r="A1322">
        <v>2704</v>
      </c>
      <c r="B1322" t="s">
        <v>2355</v>
      </c>
      <c r="C1322" t="s">
        <v>49</v>
      </c>
      <c r="D1322">
        <v>0.03</v>
      </c>
      <c r="E1322">
        <v>13.48</v>
      </c>
      <c r="F1322">
        <v>4.51</v>
      </c>
      <c r="G1322" t="s">
        <v>89</v>
      </c>
      <c r="H1322" t="s">
        <v>41</v>
      </c>
      <c r="I1322" t="s">
        <v>50</v>
      </c>
      <c r="J1322" t="s">
        <v>80</v>
      </c>
      <c r="K1322" t="s">
        <v>75</v>
      </c>
      <c r="L1322" t="s">
        <v>1783</v>
      </c>
      <c r="M1322">
        <v>0.59</v>
      </c>
      <c r="N1322" t="s">
        <v>34</v>
      </c>
      <c r="O1322" t="s">
        <v>35</v>
      </c>
      <c r="P1322" t="s">
        <v>125</v>
      </c>
      <c r="Q1322" t="s">
        <v>2356</v>
      </c>
      <c r="R1322">
        <v>32503</v>
      </c>
      <c r="S1322" s="1">
        <v>42124</v>
      </c>
      <c r="T1322" s="1">
        <v>42128</v>
      </c>
      <c r="U1322">
        <v>-256.01799999999997</v>
      </c>
      <c r="V1322">
        <v>4</v>
      </c>
      <c r="W1322">
        <v>59.49</v>
      </c>
      <c r="X1322">
        <v>91408</v>
      </c>
      <c r="Y1322">
        <f>cleaneddata[[#This Row],[Unit Price]]-cleaneddata[[#This Row],[Discount]]</f>
        <v>13.450000000000001</v>
      </c>
      <c r="Z1322" t="str">
        <f>_xlfn.IFS(cleaneddata[[#This Row],[Region]]="Central","Chris",cleaneddata[[#This Row],[Region]]="East","Erin",cleaneddata[[#This Row],[Region]]="South","Sam",cleaneddata[[#This Row],[Region]]="West","William")</f>
        <v>Sam</v>
      </c>
    </row>
    <row r="1323" spans="1:26" x14ac:dyDescent="0.25">
      <c r="A1323">
        <v>2823</v>
      </c>
      <c r="B1323" t="s">
        <v>2360</v>
      </c>
      <c r="C1323" t="s">
        <v>49</v>
      </c>
      <c r="D1323">
        <v>0.02</v>
      </c>
      <c r="E1323">
        <v>21.98</v>
      </c>
      <c r="F1323">
        <v>2.87</v>
      </c>
      <c r="G1323" t="s">
        <v>40</v>
      </c>
      <c r="H1323" t="s">
        <v>96</v>
      </c>
      <c r="I1323" t="s">
        <v>50</v>
      </c>
      <c r="J1323" t="s">
        <v>51</v>
      </c>
      <c r="K1323" t="s">
        <v>44</v>
      </c>
      <c r="L1323" t="s">
        <v>1740</v>
      </c>
      <c r="M1323">
        <v>0.55000000000000004</v>
      </c>
      <c r="N1323" t="s">
        <v>34</v>
      </c>
      <c r="O1323" t="s">
        <v>61</v>
      </c>
      <c r="P1323" t="s">
        <v>298</v>
      </c>
      <c r="Q1323" t="s">
        <v>2361</v>
      </c>
      <c r="R1323">
        <v>89031</v>
      </c>
      <c r="S1323" s="1">
        <v>42124</v>
      </c>
      <c r="T1323" s="1">
        <v>42126</v>
      </c>
      <c r="U1323">
        <v>165.6345</v>
      </c>
      <c r="V1323">
        <v>11</v>
      </c>
      <c r="W1323">
        <v>240.05</v>
      </c>
      <c r="X1323">
        <v>87240</v>
      </c>
      <c r="Y1323">
        <f>cleaneddata[[#This Row],[Unit Price]]-cleaneddata[[#This Row],[Discount]]</f>
        <v>21.96</v>
      </c>
      <c r="Z1323" t="str">
        <f>_xlfn.IFS(cleaneddata[[#This Row],[Region]]="Central","Chris",cleaneddata[[#This Row],[Region]]="East","Erin",cleaneddata[[#This Row],[Region]]="South","Sam",cleaneddata[[#This Row],[Region]]="West","William")</f>
        <v>William</v>
      </c>
    </row>
    <row r="1324" spans="1:26" x14ac:dyDescent="0.25">
      <c r="A1324">
        <v>1989</v>
      </c>
      <c r="B1324" t="s">
        <v>695</v>
      </c>
      <c r="C1324" t="s">
        <v>118</v>
      </c>
      <c r="D1324">
        <v>0.1</v>
      </c>
      <c r="E1324">
        <v>1.6</v>
      </c>
      <c r="F1324">
        <v>1.29</v>
      </c>
      <c r="G1324" t="s">
        <v>40</v>
      </c>
      <c r="H1324" t="s">
        <v>73</v>
      </c>
      <c r="I1324" t="s">
        <v>50</v>
      </c>
      <c r="J1324" t="s">
        <v>51</v>
      </c>
      <c r="K1324" t="s">
        <v>52</v>
      </c>
      <c r="L1324" t="s">
        <v>2362</v>
      </c>
      <c r="M1324">
        <v>0.42</v>
      </c>
      <c r="N1324" t="s">
        <v>34</v>
      </c>
      <c r="O1324" t="s">
        <v>61</v>
      </c>
      <c r="P1324" t="s">
        <v>148</v>
      </c>
      <c r="Q1324" t="s">
        <v>697</v>
      </c>
      <c r="R1324">
        <v>84117</v>
      </c>
      <c r="S1324" s="1">
        <v>42124</v>
      </c>
      <c r="T1324" s="1">
        <v>42124</v>
      </c>
      <c r="U1324">
        <v>-14.990399999999999</v>
      </c>
      <c r="V1324">
        <v>11</v>
      </c>
      <c r="W1324">
        <v>16.88</v>
      </c>
      <c r="X1324">
        <v>90003</v>
      </c>
      <c r="Y1324">
        <f>cleaneddata[[#This Row],[Unit Price]]-cleaneddata[[#This Row],[Discount]]</f>
        <v>1.5</v>
      </c>
      <c r="Z1324" t="str">
        <f>_xlfn.IFS(cleaneddata[[#This Row],[Region]]="Central","Chris",cleaneddata[[#This Row],[Region]]="East","Erin",cleaneddata[[#This Row],[Region]]="South","Sam",cleaneddata[[#This Row],[Region]]="West","William")</f>
        <v>William</v>
      </c>
    </row>
    <row r="1325" spans="1:26" x14ac:dyDescent="0.25">
      <c r="A1325">
        <v>2394</v>
      </c>
      <c r="B1325" t="s">
        <v>2363</v>
      </c>
      <c r="C1325" t="s">
        <v>27</v>
      </c>
      <c r="D1325">
        <v>0.01</v>
      </c>
      <c r="E1325">
        <v>11.7</v>
      </c>
      <c r="F1325">
        <v>5.63</v>
      </c>
      <c r="G1325" t="s">
        <v>40</v>
      </c>
      <c r="H1325" t="s">
        <v>96</v>
      </c>
      <c r="I1325" t="s">
        <v>50</v>
      </c>
      <c r="J1325" t="s">
        <v>74</v>
      </c>
      <c r="K1325" t="s">
        <v>75</v>
      </c>
      <c r="L1325" t="s">
        <v>2364</v>
      </c>
      <c r="M1325">
        <v>0.4</v>
      </c>
      <c r="N1325" t="s">
        <v>34</v>
      </c>
      <c r="O1325" t="s">
        <v>35</v>
      </c>
      <c r="P1325" t="s">
        <v>77</v>
      </c>
      <c r="Q1325" t="s">
        <v>2365</v>
      </c>
      <c r="R1325">
        <v>30328</v>
      </c>
      <c r="S1325" s="1">
        <v>42125</v>
      </c>
      <c r="T1325" s="1">
        <v>42127</v>
      </c>
      <c r="U1325">
        <v>39.21</v>
      </c>
      <c r="V1325">
        <v>16</v>
      </c>
      <c r="W1325">
        <v>196.69</v>
      </c>
      <c r="X1325">
        <v>86949</v>
      </c>
      <c r="Y1325">
        <f>cleaneddata[[#This Row],[Unit Price]]-cleaneddata[[#This Row],[Discount]]</f>
        <v>11.69</v>
      </c>
      <c r="Z1325" t="str">
        <f>_xlfn.IFS(cleaneddata[[#This Row],[Region]]="Central","Chris",cleaneddata[[#This Row],[Region]]="East","Erin",cleaneddata[[#This Row],[Region]]="South","Sam",cleaneddata[[#This Row],[Region]]="West","William")</f>
        <v>Sam</v>
      </c>
    </row>
    <row r="1326" spans="1:26" x14ac:dyDescent="0.25">
      <c r="A1326">
        <v>2394</v>
      </c>
      <c r="B1326" t="s">
        <v>2363</v>
      </c>
      <c r="C1326" t="s">
        <v>27</v>
      </c>
      <c r="D1326">
        <v>0.03</v>
      </c>
      <c r="E1326">
        <v>4.55</v>
      </c>
      <c r="F1326">
        <v>1.49</v>
      </c>
      <c r="G1326" t="s">
        <v>40</v>
      </c>
      <c r="H1326" t="s">
        <v>96</v>
      </c>
      <c r="I1326" t="s">
        <v>50</v>
      </c>
      <c r="J1326" t="s">
        <v>74</v>
      </c>
      <c r="K1326" t="s">
        <v>75</v>
      </c>
      <c r="L1326" t="s">
        <v>1505</v>
      </c>
      <c r="M1326">
        <v>0.35</v>
      </c>
      <c r="N1326" t="s">
        <v>34</v>
      </c>
      <c r="O1326" t="s">
        <v>35</v>
      </c>
      <c r="P1326" t="s">
        <v>77</v>
      </c>
      <c r="Q1326" t="s">
        <v>2365</v>
      </c>
      <c r="R1326">
        <v>30328</v>
      </c>
      <c r="S1326" s="1">
        <v>42125</v>
      </c>
      <c r="T1326" s="1">
        <v>42125</v>
      </c>
      <c r="U1326">
        <v>100.38</v>
      </c>
      <c r="V1326">
        <v>9</v>
      </c>
      <c r="W1326">
        <v>40.28</v>
      </c>
      <c r="X1326">
        <v>86949</v>
      </c>
      <c r="Y1326">
        <f>cleaneddata[[#This Row],[Unit Price]]-cleaneddata[[#This Row],[Discount]]</f>
        <v>4.5199999999999996</v>
      </c>
      <c r="Z1326" t="str">
        <f>_xlfn.IFS(cleaneddata[[#This Row],[Region]]="Central","Chris",cleaneddata[[#This Row],[Region]]="East","Erin",cleaneddata[[#This Row],[Region]]="South","Sam",cleaneddata[[#This Row],[Region]]="West","William")</f>
        <v>Sam</v>
      </c>
    </row>
    <row r="1327" spans="1:26" x14ac:dyDescent="0.25">
      <c r="A1327">
        <v>2724</v>
      </c>
      <c r="B1327" t="s">
        <v>2366</v>
      </c>
      <c r="C1327" t="s">
        <v>27</v>
      </c>
      <c r="D1327">
        <v>0.06</v>
      </c>
      <c r="E1327">
        <v>4.9800000000000004</v>
      </c>
      <c r="F1327">
        <v>7.44</v>
      </c>
      <c r="G1327" t="s">
        <v>40</v>
      </c>
      <c r="H1327" t="s">
        <v>73</v>
      </c>
      <c r="I1327" t="s">
        <v>50</v>
      </c>
      <c r="J1327" t="s">
        <v>90</v>
      </c>
      <c r="K1327" t="s">
        <v>75</v>
      </c>
      <c r="L1327" t="s">
        <v>2176</v>
      </c>
      <c r="M1327">
        <v>0.36</v>
      </c>
      <c r="N1327" t="s">
        <v>34</v>
      </c>
      <c r="O1327" t="s">
        <v>35</v>
      </c>
      <c r="P1327" t="s">
        <v>402</v>
      </c>
      <c r="Q1327" t="s">
        <v>2367</v>
      </c>
      <c r="R1327">
        <v>37421</v>
      </c>
      <c r="S1327" s="1">
        <v>42125</v>
      </c>
      <c r="T1327" s="1">
        <v>42126</v>
      </c>
      <c r="U1327">
        <v>-37.561999999999998</v>
      </c>
      <c r="V1327">
        <v>10</v>
      </c>
      <c r="W1327">
        <v>53.21</v>
      </c>
      <c r="X1327">
        <v>88959</v>
      </c>
      <c r="Y1327">
        <f>cleaneddata[[#This Row],[Unit Price]]-cleaneddata[[#This Row],[Discount]]</f>
        <v>4.9200000000000008</v>
      </c>
      <c r="Z1327" t="str">
        <f>_xlfn.IFS(cleaneddata[[#This Row],[Region]]="Central","Chris",cleaneddata[[#This Row],[Region]]="East","Erin",cleaneddata[[#This Row],[Region]]="South","Sam",cleaneddata[[#This Row],[Region]]="West","William")</f>
        <v>Sam</v>
      </c>
    </row>
    <row r="1328" spans="1:26" x14ac:dyDescent="0.25">
      <c r="A1328">
        <v>2724</v>
      </c>
      <c r="B1328" t="s">
        <v>2366</v>
      </c>
      <c r="C1328" t="s">
        <v>27</v>
      </c>
      <c r="D1328">
        <v>0.01</v>
      </c>
      <c r="E1328">
        <v>6.48</v>
      </c>
      <c r="F1328">
        <v>7.37</v>
      </c>
      <c r="G1328" t="s">
        <v>40</v>
      </c>
      <c r="H1328" t="s">
        <v>73</v>
      </c>
      <c r="I1328" t="s">
        <v>50</v>
      </c>
      <c r="J1328" t="s">
        <v>90</v>
      </c>
      <c r="K1328" t="s">
        <v>75</v>
      </c>
      <c r="L1328" t="s">
        <v>1617</v>
      </c>
      <c r="M1328">
        <v>0.37</v>
      </c>
      <c r="N1328" t="s">
        <v>34</v>
      </c>
      <c r="O1328" t="s">
        <v>35</v>
      </c>
      <c r="P1328" t="s">
        <v>402</v>
      </c>
      <c r="Q1328" t="s">
        <v>2367</v>
      </c>
      <c r="R1328">
        <v>37421</v>
      </c>
      <c r="S1328" s="1">
        <v>42125</v>
      </c>
      <c r="T1328" s="1">
        <v>42127</v>
      </c>
      <c r="U1328">
        <v>-449.69400000000002</v>
      </c>
      <c r="V1328">
        <v>18</v>
      </c>
      <c r="W1328">
        <v>122.8</v>
      </c>
      <c r="X1328">
        <v>88959</v>
      </c>
      <c r="Y1328">
        <f>cleaneddata[[#This Row],[Unit Price]]-cleaneddata[[#This Row],[Discount]]</f>
        <v>6.4700000000000006</v>
      </c>
      <c r="Z1328" t="str">
        <f>_xlfn.IFS(cleaneddata[[#This Row],[Region]]="Central","Chris",cleaneddata[[#This Row],[Region]]="East","Erin",cleaneddata[[#This Row],[Region]]="South","Sam",cleaneddata[[#This Row],[Region]]="West","William")</f>
        <v>Sam</v>
      </c>
    </row>
    <row r="1329" spans="1:26" x14ac:dyDescent="0.25">
      <c r="A1329">
        <v>1271</v>
      </c>
      <c r="B1329" t="s">
        <v>2113</v>
      </c>
      <c r="C1329" t="s">
        <v>49</v>
      </c>
      <c r="D1329">
        <v>0.1</v>
      </c>
      <c r="E1329">
        <v>34.229999999999997</v>
      </c>
      <c r="F1329">
        <v>5.0199999999999996</v>
      </c>
      <c r="G1329" t="s">
        <v>40</v>
      </c>
      <c r="H1329" t="s">
        <v>96</v>
      </c>
      <c r="I1329" t="s">
        <v>30</v>
      </c>
      <c r="J1329" t="s">
        <v>128</v>
      </c>
      <c r="K1329" t="s">
        <v>75</v>
      </c>
      <c r="L1329" t="s">
        <v>1320</v>
      </c>
      <c r="M1329">
        <v>0.55000000000000004</v>
      </c>
      <c r="N1329" t="s">
        <v>34</v>
      </c>
      <c r="O1329" t="s">
        <v>61</v>
      </c>
      <c r="P1329" t="s">
        <v>92</v>
      </c>
      <c r="Q1329" t="s">
        <v>2114</v>
      </c>
      <c r="R1329">
        <v>91941</v>
      </c>
      <c r="S1329" s="1">
        <v>42125</v>
      </c>
      <c r="T1329" s="1">
        <v>42130</v>
      </c>
      <c r="U1329">
        <v>151.56540000000001</v>
      </c>
      <c r="V1329">
        <v>7</v>
      </c>
      <c r="W1329">
        <v>219.66</v>
      </c>
      <c r="X1329">
        <v>88411</v>
      </c>
      <c r="Y1329">
        <f>cleaneddata[[#This Row],[Unit Price]]-cleaneddata[[#This Row],[Discount]]</f>
        <v>34.129999999999995</v>
      </c>
      <c r="Z1329" t="str">
        <f>_xlfn.IFS(cleaneddata[[#This Row],[Region]]="Central","Chris",cleaneddata[[#This Row],[Region]]="East","Erin",cleaneddata[[#This Row],[Region]]="South","Sam",cleaneddata[[#This Row],[Region]]="West","William")</f>
        <v>William</v>
      </c>
    </row>
    <row r="1330" spans="1:26" x14ac:dyDescent="0.25">
      <c r="A1330">
        <v>1383</v>
      </c>
      <c r="B1330" t="s">
        <v>2368</v>
      </c>
      <c r="C1330" t="s">
        <v>118</v>
      </c>
      <c r="D1330">
        <v>0.03</v>
      </c>
      <c r="E1330">
        <v>2.23</v>
      </c>
      <c r="F1330">
        <v>4.57</v>
      </c>
      <c r="G1330" t="s">
        <v>40</v>
      </c>
      <c r="H1330" t="s">
        <v>41</v>
      </c>
      <c r="I1330" t="s">
        <v>30</v>
      </c>
      <c r="J1330" t="s">
        <v>128</v>
      </c>
      <c r="K1330" t="s">
        <v>44</v>
      </c>
      <c r="L1330" t="s">
        <v>2369</v>
      </c>
      <c r="M1330">
        <v>0.41</v>
      </c>
      <c r="N1330" t="s">
        <v>34</v>
      </c>
      <c r="O1330" t="s">
        <v>61</v>
      </c>
      <c r="P1330" t="s">
        <v>148</v>
      </c>
      <c r="Q1330" t="s">
        <v>1234</v>
      </c>
      <c r="R1330">
        <v>84120</v>
      </c>
      <c r="S1330" s="1">
        <v>42125</v>
      </c>
      <c r="T1330" s="1">
        <v>42126</v>
      </c>
      <c r="U1330">
        <v>-93.25</v>
      </c>
      <c r="V1330">
        <v>12</v>
      </c>
      <c r="W1330">
        <v>28.66</v>
      </c>
      <c r="X1330">
        <v>89406</v>
      </c>
      <c r="Y1330">
        <f>cleaneddata[[#This Row],[Unit Price]]-cleaneddata[[#This Row],[Discount]]</f>
        <v>2.2000000000000002</v>
      </c>
      <c r="Z1330" t="str">
        <f>_xlfn.IFS(cleaneddata[[#This Row],[Region]]="Central","Chris",cleaneddata[[#This Row],[Region]]="East","Erin",cleaneddata[[#This Row],[Region]]="South","Sam",cleaneddata[[#This Row],[Region]]="West","William")</f>
        <v>William</v>
      </c>
    </row>
    <row r="1331" spans="1:26" x14ac:dyDescent="0.25">
      <c r="A1331">
        <v>381</v>
      </c>
      <c r="B1331" t="s">
        <v>2370</v>
      </c>
      <c r="C1331" t="s">
        <v>72</v>
      </c>
      <c r="D1331">
        <v>7.0000000000000007E-2</v>
      </c>
      <c r="E1331">
        <v>415.88</v>
      </c>
      <c r="F1331">
        <v>11.37</v>
      </c>
      <c r="G1331" t="s">
        <v>40</v>
      </c>
      <c r="H1331" t="s">
        <v>96</v>
      </c>
      <c r="I1331" t="s">
        <v>50</v>
      </c>
      <c r="J1331" t="s">
        <v>80</v>
      </c>
      <c r="K1331" t="s">
        <v>75</v>
      </c>
      <c r="L1331" t="s">
        <v>1383</v>
      </c>
      <c r="M1331">
        <v>0.56999999999999995</v>
      </c>
      <c r="N1331" t="s">
        <v>34</v>
      </c>
      <c r="O1331" t="s">
        <v>54</v>
      </c>
      <c r="P1331" t="s">
        <v>105</v>
      </c>
      <c r="Q1331" t="s">
        <v>1849</v>
      </c>
      <c r="R1331">
        <v>61701</v>
      </c>
      <c r="S1331" s="1">
        <v>42125</v>
      </c>
      <c r="T1331" s="1">
        <v>42125</v>
      </c>
      <c r="U1331">
        <v>-539.59</v>
      </c>
      <c r="V1331">
        <v>1</v>
      </c>
      <c r="W1331">
        <v>394.51</v>
      </c>
      <c r="X1331">
        <v>88929</v>
      </c>
      <c r="Y1331">
        <f>cleaneddata[[#This Row],[Unit Price]]-cleaneddata[[#This Row],[Discount]]</f>
        <v>415.81</v>
      </c>
      <c r="Z1331" t="str">
        <f>_xlfn.IFS(cleaneddata[[#This Row],[Region]]="Central","Chris",cleaneddata[[#This Row],[Region]]="East","Erin",cleaneddata[[#This Row],[Region]]="South","Sam",cleaneddata[[#This Row],[Region]]="West","William")</f>
        <v>Chris</v>
      </c>
    </row>
    <row r="1332" spans="1:26" x14ac:dyDescent="0.25">
      <c r="A1332">
        <v>1193</v>
      </c>
      <c r="B1332" t="s">
        <v>1353</v>
      </c>
      <c r="C1332" t="s">
        <v>72</v>
      </c>
      <c r="D1332">
        <v>0.03</v>
      </c>
      <c r="E1332">
        <v>5.98</v>
      </c>
      <c r="F1332">
        <v>1.49</v>
      </c>
      <c r="G1332" t="s">
        <v>40</v>
      </c>
      <c r="H1332" t="s">
        <v>29</v>
      </c>
      <c r="I1332" t="s">
        <v>50</v>
      </c>
      <c r="J1332" t="s">
        <v>74</v>
      </c>
      <c r="K1332" t="s">
        <v>75</v>
      </c>
      <c r="L1332" t="s">
        <v>1589</v>
      </c>
      <c r="M1332">
        <v>0.39</v>
      </c>
      <c r="N1332" t="s">
        <v>34</v>
      </c>
      <c r="O1332" t="s">
        <v>113</v>
      </c>
      <c r="P1332" t="s">
        <v>376</v>
      </c>
      <c r="Q1332" t="s">
        <v>68</v>
      </c>
      <c r="R1332">
        <v>20016</v>
      </c>
      <c r="S1332" s="1">
        <v>42125</v>
      </c>
      <c r="T1332" s="1">
        <v>42127</v>
      </c>
      <c r="U1332">
        <v>38.08</v>
      </c>
      <c r="V1332">
        <v>85</v>
      </c>
      <c r="W1332">
        <v>517.85</v>
      </c>
      <c r="X1332">
        <v>38852</v>
      </c>
      <c r="Y1332">
        <f>cleaneddata[[#This Row],[Unit Price]]-cleaneddata[[#This Row],[Discount]]</f>
        <v>5.95</v>
      </c>
      <c r="Z1332" t="str">
        <f>_xlfn.IFS(cleaneddata[[#This Row],[Region]]="Central","Chris",cleaneddata[[#This Row],[Region]]="East","Erin",cleaneddata[[#This Row],[Region]]="South","Sam",cleaneddata[[#This Row],[Region]]="West","William")</f>
        <v>Erin</v>
      </c>
    </row>
    <row r="1333" spans="1:26" x14ac:dyDescent="0.25">
      <c r="A1333">
        <v>1194</v>
      </c>
      <c r="B1333" t="s">
        <v>2371</v>
      </c>
      <c r="C1333" t="s">
        <v>72</v>
      </c>
      <c r="D1333">
        <v>0.03</v>
      </c>
      <c r="E1333">
        <v>5.98</v>
      </c>
      <c r="F1333">
        <v>1.49</v>
      </c>
      <c r="G1333" t="s">
        <v>40</v>
      </c>
      <c r="H1333" t="s">
        <v>29</v>
      </c>
      <c r="I1333" t="s">
        <v>50</v>
      </c>
      <c r="J1333" t="s">
        <v>74</v>
      </c>
      <c r="K1333" t="s">
        <v>75</v>
      </c>
      <c r="L1333" t="s">
        <v>1589</v>
      </c>
      <c r="M1333">
        <v>0.39</v>
      </c>
      <c r="N1333" t="s">
        <v>34</v>
      </c>
      <c r="O1333" t="s">
        <v>35</v>
      </c>
      <c r="P1333" t="s">
        <v>125</v>
      </c>
      <c r="Q1333" t="s">
        <v>2372</v>
      </c>
      <c r="R1333">
        <v>34142</v>
      </c>
      <c r="S1333" s="1">
        <v>42125</v>
      </c>
      <c r="T1333" s="1">
        <v>42127</v>
      </c>
      <c r="U1333">
        <v>20.495999999999999</v>
      </c>
      <c r="V1333">
        <v>21</v>
      </c>
      <c r="W1333">
        <v>127.94</v>
      </c>
      <c r="X1333">
        <v>87586</v>
      </c>
      <c r="Y1333">
        <f>cleaneddata[[#This Row],[Unit Price]]-cleaneddata[[#This Row],[Discount]]</f>
        <v>5.95</v>
      </c>
      <c r="Z1333" t="str">
        <f>_xlfn.IFS(cleaneddata[[#This Row],[Region]]="Central","Chris",cleaneddata[[#This Row],[Region]]="East","Erin",cleaneddata[[#This Row],[Region]]="South","Sam",cleaneddata[[#This Row],[Region]]="West","William")</f>
        <v>Sam</v>
      </c>
    </row>
    <row r="1334" spans="1:26" x14ac:dyDescent="0.25">
      <c r="A1334">
        <v>3139</v>
      </c>
      <c r="B1334" t="s">
        <v>2373</v>
      </c>
      <c r="C1334" t="s">
        <v>27</v>
      </c>
      <c r="D1334">
        <v>0.09</v>
      </c>
      <c r="E1334">
        <v>280.98</v>
      </c>
      <c r="F1334">
        <v>57</v>
      </c>
      <c r="G1334" t="s">
        <v>28</v>
      </c>
      <c r="H1334" t="s">
        <v>73</v>
      </c>
      <c r="I1334" t="s">
        <v>30</v>
      </c>
      <c r="J1334" t="s">
        <v>111</v>
      </c>
      <c r="K1334" t="s">
        <v>59</v>
      </c>
      <c r="L1334" t="s">
        <v>864</v>
      </c>
      <c r="M1334">
        <v>0.78</v>
      </c>
      <c r="N1334" t="s">
        <v>34</v>
      </c>
      <c r="O1334" t="s">
        <v>113</v>
      </c>
      <c r="P1334" t="s">
        <v>399</v>
      </c>
      <c r="Q1334" t="s">
        <v>2374</v>
      </c>
      <c r="R1334">
        <v>7016</v>
      </c>
      <c r="S1334" s="1">
        <v>42126</v>
      </c>
      <c r="T1334" s="1">
        <v>42129</v>
      </c>
      <c r="U1334">
        <v>252.488</v>
      </c>
      <c r="V1334">
        <v>31</v>
      </c>
      <c r="W1334">
        <v>7974.21</v>
      </c>
      <c r="X1334">
        <v>86793</v>
      </c>
      <c r="Y1334">
        <f>cleaneddata[[#This Row],[Unit Price]]-cleaneddata[[#This Row],[Discount]]</f>
        <v>280.89000000000004</v>
      </c>
      <c r="Z1334" t="str">
        <f>_xlfn.IFS(cleaneddata[[#This Row],[Region]]="Central","Chris",cleaneddata[[#This Row],[Region]]="East","Erin",cleaneddata[[#This Row],[Region]]="South","Sam",cleaneddata[[#This Row],[Region]]="West","William")</f>
        <v>Erin</v>
      </c>
    </row>
    <row r="1335" spans="1:26" x14ac:dyDescent="0.25">
      <c r="A1335">
        <v>3367</v>
      </c>
      <c r="B1335" t="s">
        <v>2375</v>
      </c>
      <c r="C1335" t="s">
        <v>27</v>
      </c>
      <c r="D1335">
        <v>0.08</v>
      </c>
      <c r="E1335">
        <v>30.97</v>
      </c>
      <c r="F1335">
        <v>4</v>
      </c>
      <c r="G1335" t="s">
        <v>40</v>
      </c>
      <c r="H1335" t="s">
        <v>73</v>
      </c>
      <c r="I1335" t="s">
        <v>42</v>
      </c>
      <c r="J1335" t="s">
        <v>43</v>
      </c>
      <c r="K1335" t="s">
        <v>75</v>
      </c>
      <c r="L1335" t="s">
        <v>2164</v>
      </c>
      <c r="M1335">
        <v>0.74</v>
      </c>
      <c r="N1335" t="s">
        <v>34</v>
      </c>
      <c r="O1335" t="s">
        <v>113</v>
      </c>
      <c r="P1335" t="s">
        <v>319</v>
      </c>
      <c r="Q1335" t="s">
        <v>2376</v>
      </c>
      <c r="R1335">
        <v>43221</v>
      </c>
      <c r="S1335" s="1">
        <v>42126</v>
      </c>
      <c r="T1335" s="1">
        <v>42127</v>
      </c>
      <c r="U1335">
        <v>10.68</v>
      </c>
      <c r="V1335">
        <v>26</v>
      </c>
      <c r="W1335">
        <v>758.97</v>
      </c>
      <c r="X1335">
        <v>90502</v>
      </c>
      <c r="Y1335">
        <f>cleaneddata[[#This Row],[Unit Price]]-cleaneddata[[#This Row],[Discount]]</f>
        <v>30.89</v>
      </c>
      <c r="Z1335" t="str">
        <f>_xlfn.IFS(cleaneddata[[#This Row],[Region]]="Central","Chris",cleaneddata[[#This Row],[Region]]="East","Erin",cleaneddata[[#This Row],[Region]]="South","Sam",cleaneddata[[#This Row],[Region]]="West","William")</f>
        <v>Erin</v>
      </c>
    </row>
    <row r="1336" spans="1:26" x14ac:dyDescent="0.25">
      <c r="A1336">
        <v>3367</v>
      </c>
      <c r="B1336" t="s">
        <v>2375</v>
      </c>
      <c r="C1336" t="s">
        <v>27</v>
      </c>
      <c r="D1336">
        <v>0.1</v>
      </c>
      <c r="E1336">
        <v>4.13</v>
      </c>
      <c r="F1336">
        <v>0.5</v>
      </c>
      <c r="G1336" t="s">
        <v>89</v>
      </c>
      <c r="H1336" t="s">
        <v>73</v>
      </c>
      <c r="I1336" t="s">
        <v>50</v>
      </c>
      <c r="J1336" t="s">
        <v>154</v>
      </c>
      <c r="K1336" t="s">
        <v>75</v>
      </c>
      <c r="L1336" t="s">
        <v>2377</v>
      </c>
      <c r="M1336">
        <v>0.39</v>
      </c>
      <c r="N1336" t="s">
        <v>34</v>
      </c>
      <c r="O1336" t="s">
        <v>113</v>
      </c>
      <c r="P1336" t="s">
        <v>319</v>
      </c>
      <c r="Q1336" t="s">
        <v>2376</v>
      </c>
      <c r="R1336">
        <v>43221</v>
      </c>
      <c r="S1336" s="1">
        <v>42126</v>
      </c>
      <c r="T1336" s="1">
        <v>42128</v>
      </c>
      <c r="U1336">
        <v>58.263599999999997</v>
      </c>
      <c r="V1336">
        <v>18</v>
      </c>
      <c r="W1336">
        <v>84.44</v>
      </c>
      <c r="X1336">
        <v>90502</v>
      </c>
      <c r="Y1336">
        <f>cleaneddata[[#This Row],[Unit Price]]-cleaneddata[[#This Row],[Discount]]</f>
        <v>4.03</v>
      </c>
      <c r="Z1336" t="str">
        <f>_xlfn.IFS(cleaneddata[[#This Row],[Region]]="Central","Chris",cleaneddata[[#This Row],[Region]]="East","Erin",cleaneddata[[#This Row],[Region]]="South","Sam",cleaneddata[[#This Row],[Region]]="West","William")</f>
        <v>Erin</v>
      </c>
    </row>
    <row r="1337" spans="1:26" x14ac:dyDescent="0.25">
      <c r="A1337">
        <v>408</v>
      </c>
      <c r="B1337" t="s">
        <v>2378</v>
      </c>
      <c r="C1337" t="s">
        <v>49</v>
      </c>
      <c r="D1337">
        <v>7.0000000000000007E-2</v>
      </c>
      <c r="E1337">
        <v>29.17</v>
      </c>
      <c r="F1337">
        <v>6.27</v>
      </c>
      <c r="G1337" t="s">
        <v>40</v>
      </c>
      <c r="H1337" t="s">
        <v>96</v>
      </c>
      <c r="I1337" t="s">
        <v>50</v>
      </c>
      <c r="J1337" t="s">
        <v>74</v>
      </c>
      <c r="K1337" t="s">
        <v>75</v>
      </c>
      <c r="L1337" t="s">
        <v>76</v>
      </c>
      <c r="M1337">
        <v>0.37</v>
      </c>
      <c r="N1337" t="s">
        <v>34</v>
      </c>
      <c r="O1337" t="s">
        <v>54</v>
      </c>
      <c r="P1337" t="s">
        <v>189</v>
      </c>
      <c r="Q1337" t="s">
        <v>2379</v>
      </c>
      <c r="R1337">
        <v>78589</v>
      </c>
      <c r="S1337" s="1">
        <v>42126</v>
      </c>
      <c r="T1337" s="1">
        <v>42130</v>
      </c>
      <c r="U1337">
        <v>236.2371</v>
      </c>
      <c r="V1337">
        <v>14</v>
      </c>
      <c r="W1337">
        <v>400.47</v>
      </c>
      <c r="X1337">
        <v>89639</v>
      </c>
      <c r="Y1337">
        <f>cleaneddata[[#This Row],[Unit Price]]-cleaneddata[[#This Row],[Discount]]</f>
        <v>29.1</v>
      </c>
      <c r="Z1337" t="str">
        <f>_xlfn.IFS(cleaneddata[[#This Row],[Region]]="Central","Chris",cleaneddata[[#This Row],[Region]]="East","Erin",cleaneddata[[#This Row],[Region]]="South","Sam",cleaneddata[[#This Row],[Region]]="West","William")</f>
        <v>Chris</v>
      </c>
    </row>
    <row r="1338" spans="1:26" x14ac:dyDescent="0.25">
      <c r="A1338">
        <v>2426</v>
      </c>
      <c r="B1338" t="s">
        <v>1652</v>
      </c>
      <c r="C1338" t="s">
        <v>49</v>
      </c>
      <c r="D1338">
        <v>0.08</v>
      </c>
      <c r="E1338">
        <v>4.4800000000000004</v>
      </c>
      <c r="F1338">
        <v>49</v>
      </c>
      <c r="G1338" t="s">
        <v>40</v>
      </c>
      <c r="H1338" t="s">
        <v>29</v>
      </c>
      <c r="I1338" t="s">
        <v>50</v>
      </c>
      <c r="J1338" t="s">
        <v>97</v>
      </c>
      <c r="K1338" t="s">
        <v>66</v>
      </c>
      <c r="L1338" t="s">
        <v>470</v>
      </c>
      <c r="M1338">
        <v>0.6</v>
      </c>
      <c r="N1338" t="s">
        <v>34</v>
      </c>
      <c r="O1338" t="s">
        <v>54</v>
      </c>
      <c r="P1338" t="s">
        <v>189</v>
      </c>
      <c r="Q1338" t="s">
        <v>1654</v>
      </c>
      <c r="R1338">
        <v>75061</v>
      </c>
      <c r="S1338" s="1">
        <v>42126</v>
      </c>
      <c r="T1338" s="1">
        <v>42126</v>
      </c>
      <c r="U1338">
        <v>139.58009999999999</v>
      </c>
      <c r="V1338">
        <v>37</v>
      </c>
      <c r="W1338">
        <v>202.29</v>
      </c>
      <c r="X1338">
        <v>90861</v>
      </c>
      <c r="Y1338">
        <f>cleaneddata[[#This Row],[Unit Price]]-cleaneddata[[#This Row],[Discount]]</f>
        <v>4.4000000000000004</v>
      </c>
      <c r="Z1338" t="str">
        <f>_xlfn.IFS(cleaneddata[[#This Row],[Region]]="Central","Chris",cleaneddata[[#This Row],[Region]]="East","Erin",cleaneddata[[#This Row],[Region]]="South","Sam",cleaneddata[[#This Row],[Region]]="West","William")</f>
        <v>Chris</v>
      </c>
    </row>
    <row r="1339" spans="1:26" x14ac:dyDescent="0.25">
      <c r="A1339">
        <v>2426</v>
      </c>
      <c r="B1339" t="s">
        <v>1652</v>
      </c>
      <c r="C1339" t="s">
        <v>49</v>
      </c>
      <c r="D1339">
        <v>0</v>
      </c>
      <c r="E1339">
        <v>17.670000000000002</v>
      </c>
      <c r="F1339">
        <v>8.99</v>
      </c>
      <c r="G1339" t="s">
        <v>40</v>
      </c>
      <c r="H1339" t="s">
        <v>29</v>
      </c>
      <c r="I1339" t="s">
        <v>30</v>
      </c>
      <c r="J1339" t="s">
        <v>128</v>
      </c>
      <c r="K1339" t="s">
        <v>44</v>
      </c>
      <c r="L1339" t="s">
        <v>2058</v>
      </c>
      <c r="M1339">
        <v>0.47</v>
      </c>
      <c r="N1339" t="s">
        <v>34</v>
      </c>
      <c r="O1339" t="s">
        <v>54</v>
      </c>
      <c r="P1339" t="s">
        <v>189</v>
      </c>
      <c r="Q1339" t="s">
        <v>1654</v>
      </c>
      <c r="R1339">
        <v>75061</v>
      </c>
      <c r="S1339" s="1">
        <v>42126</v>
      </c>
      <c r="T1339" s="1">
        <v>42133</v>
      </c>
      <c r="U1339">
        <v>109.67</v>
      </c>
      <c r="V1339">
        <v>9</v>
      </c>
      <c r="W1339">
        <v>168.71</v>
      </c>
      <c r="X1339">
        <v>90861</v>
      </c>
      <c r="Y1339">
        <f>cleaneddata[[#This Row],[Unit Price]]-cleaneddata[[#This Row],[Discount]]</f>
        <v>17.670000000000002</v>
      </c>
      <c r="Z1339" t="str">
        <f>_xlfn.IFS(cleaneddata[[#This Row],[Region]]="Central","Chris",cleaneddata[[#This Row],[Region]]="East","Erin",cleaneddata[[#This Row],[Region]]="South","Sam",cleaneddata[[#This Row],[Region]]="West","William")</f>
        <v>Chris</v>
      </c>
    </row>
    <row r="1340" spans="1:26" x14ac:dyDescent="0.25">
      <c r="A1340">
        <v>2578</v>
      </c>
      <c r="B1340" t="s">
        <v>2380</v>
      </c>
      <c r="C1340" t="s">
        <v>49</v>
      </c>
      <c r="D1340">
        <v>0.04</v>
      </c>
      <c r="E1340">
        <v>8.6</v>
      </c>
      <c r="F1340">
        <v>6.19</v>
      </c>
      <c r="G1340" t="s">
        <v>40</v>
      </c>
      <c r="H1340" t="s">
        <v>73</v>
      </c>
      <c r="I1340" t="s">
        <v>50</v>
      </c>
      <c r="J1340" t="s">
        <v>74</v>
      </c>
      <c r="K1340" t="s">
        <v>75</v>
      </c>
      <c r="L1340" t="s">
        <v>534</v>
      </c>
      <c r="M1340">
        <v>0.38</v>
      </c>
      <c r="N1340" t="s">
        <v>34</v>
      </c>
      <c r="O1340" t="s">
        <v>35</v>
      </c>
      <c r="P1340" t="s">
        <v>166</v>
      </c>
      <c r="Q1340" t="s">
        <v>2381</v>
      </c>
      <c r="R1340">
        <v>36801</v>
      </c>
      <c r="S1340" s="1">
        <v>42126</v>
      </c>
      <c r="T1340" s="1">
        <v>42128</v>
      </c>
      <c r="U1340">
        <v>309.71159999999998</v>
      </c>
      <c r="V1340">
        <v>5</v>
      </c>
      <c r="W1340">
        <v>46.85</v>
      </c>
      <c r="X1340">
        <v>88298</v>
      </c>
      <c r="Y1340">
        <f>cleaneddata[[#This Row],[Unit Price]]-cleaneddata[[#This Row],[Discount]]</f>
        <v>8.56</v>
      </c>
      <c r="Z1340" t="str">
        <f>_xlfn.IFS(cleaneddata[[#This Row],[Region]]="Central","Chris",cleaneddata[[#This Row],[Region]]="East","Erin",cleaneddata[[#This Row],[Region]]="South","Sam",cleaneddata[[#This Row],[Region]]="West","William")</f>
        <v>Sam</v>
      </c>
    </row>
    <row r="1341" spans="1:26" x14ac:dyDescent="0.25">
      <c r="A1341">
        <v>2578</v>
      </c>
      <c r="B1341" t="s">
        <v>2380</v>
      </c>
      <c r="C1341" t="s">
        <v>49</v>
      </c>
      <c r="D1341">
        <v>0.01</v>
      </c>
      <c r="E1341">
        <v>3.58</v>
      </c>
      <c r="F1341">
        <v>1.63</v>
      </c>
      <c r="G1341" t="s">
        <v>40</v>
      </c>
      <c r="H1341" t="s">
        <v>73</v>
      </c>
      <c r="I1341" t="s">
        <v>50</v>
      </c>
      <c r="J1341" t="s">
        <v>178</v>
      </c>
      <c r="K1341" t="s">
        <v>52</v>
      </c>
      <c r="L1341" t="s">
        <v>2223</v>
      </c>
      <c r="M1341">
        <v>0.36</v>
      </c>
      <c r="N1341" t="s">
        <v>34</v>
      </c>
      <c r="O1341" t="s">
        <v>35</v>
      </c>
      <c r="P1341" t="s">
        <v>166</v>
      </c>
      <c r="Q1341" t="s">
        <v>2381</v>
      </c>
      <c r="R1341">
        <v>36801</v>
      </c>
      <c r="S1341" s="1">
        <v>42126</v>
      </c>
      <c r="T1341" s="1">
        <v>42130</v>
      </c>
      <c r="U1341">
        <v>-128.85599999999999</v>
      </c>
      <c r="V1341">
        <v>26</v>
      </c>
      <c r="W1341">
        <v>93.57</v>
      </c>
      <c r="X1341">
        <v>88298</v>
      </c>
      <c r="Y1341">
        <f>cleaneddata[[#This Row],[Unit Price]]-cleaneddata[[#This Row],[Discount]]</f>
        <v>3.5700000000000003</v>
      </c>
      <c r="Z1341" t="str">
        <f>_xlfn.IFS(cleaneddata[[#This Row],[Region]]="Central","Chris",cleaneddata[[#This Row],[Region]]="East","Erin",cleaneddata[[#This Row],[Region]]="South","Sam",cleaneddata[[#This Row],[Region]]="West","William")</f>
        <v>Sam</v>
      </c>
    </row>
    <row r="1342" spans="1:26" x14ac:dyDescent="0.25">
      <c r="A1342">
        <v>2578</v>
      </c>
      <c r="B1342" t="s">
        <v>2380</v>
      </c>
      <c r="C1342" t="s">
        <v>49</v>
      </c>
      <c r="D1342">
        <v>0.08</v>
      </c>
      <c r="E1342">
        <v>105.49</v>
      </c>
      <c r="F1342">
        <v>41.64</v>
      </c>
      <c r="G1342" t="s">
        <v>28</v>
      </c>
      <c r="H1342" t="s">
        <v>73</v>
      </c>
      <c r="I1342" t="s">
        <v>30</v>
      </c>
      <c r="J1342" t="s">
        <v>31</v>
      </c>
      <c r="K1342" t="s">
        <v>32</v>
      </c>
      <c r="L1342" t="s">
        <v>2382</v>
      </c>
      <c r="M1342">
        <v>0.75</v>
      </c>
      <c r="N1342" t="s">
        <v>34</v>
      </c>
      <c r="O1342" t="s">
        <v>35</v>
      </c>
      <c r="P1342" t="s">
        <v>166</v>
      </c>
      <c r="Q1342" t="s">
        <v>2381</v>
      </c>
      <c r="R1342">
        <v>36801</v>
      </c>
      <c r="S1342" s="1">
        <v>42126</v>
      </c>
      <c r="T1342" s="1">
        <v>42133</v>
      </c>
      <c r="U1342">
        <v>-36.945999999999998</v>
      </c>
      <c r="V1342">
        <v>34</v>
      </c>
      <c r="W1342">
        <v>2694.49</v>
      </c>
      <c r="X1342">
        <v>88298</v>
      </c>
      <c r="Y1342">
        <f>cleaneddata[[#This Row],[Unit Price]]-cleaneddata[[#This Row],[Discount]]</f>
        <v>105.41</v>
      </c>
      <c r="Z1342" t="str">
        <f>_xlfn.IFS(cleaneddata[[#This Row],[Region]]="Central","Chris",cleaneddata[[#This Row],[Region]]="East","Erin",cleaneddata[[#This Row],[Region]]="South","Sam",cleaneddata[[#This Row],[Region]]="West","William")</f>
        <v>Sam</v>
      </c>
    </row>
    <row r="1343" spans="1:26" x14ac:dyDescent="0.25">
      <c r="A1343">
        <v>2531</v>
      </c>
      <c r="B1343" t="s">
        <v>2383</v>
      </c>
      <c r="C1343" t="s">
        <v>118</v>
      </c>
      <c r="D1343">
        <v>0.08</v>
      </c>
      <c r="E1343">
        <v>4</v>
      </c>
      <c r="F1343">
        <v>1.3</v>
      </c>
      <c r="G1343" t="s">
        <v>40</v>
      </c>
      <c r="H1343" t="s">
        <v>29</v>
      </c>
      <c r="I1343" t="s">
        <v>50</v>
      </c>
      <c r="J1343" t="s">
        <v>90</v>
      </c>
      <c r="K1343" t="s">
        <v>52</v>
      </c>
      <c r="L1343" t="s">
        <v>373</v>
      </c>
      <c r="M1343">
        <v>0.37</v>
      </c>
      <c r="N1343" t="s">
        <v>34</v>
      </c>
      <c r="O1343" t="s">
        <v>61</v>
      </c>
      <c r="P1343" t="s">
        <v>92</v>
      </c>
      <c r="Q1343" t="s">
        <v>2384</v>
      </c>
      <c r="R1343">
        <v>93422</v>
      </c>
      <c r="S1343" s="1">
        <v>42126</v>
      </c>
      <c r="T1343" s="1">
        <v>42128</v>
      </c>
      <c r="U1343">
        <v>28.4</v>
      </c>
      <c r="V1343">
        <v>14</v>
      </c>
      <c r="W1343">
        <v>51.99</v>
      </c>
      <c r="X1343">
        <v>87452</v>
      </c>
      <c r="Y1343">
        <f>cleaneddata[[#This Row],[Unit Price]]-cleaneddata[[#This Row],[Discount]]</f>
        <v>3.92</v>
      </c>
      <c r="Z1343" t="str">
        <f>_xlfn.IFS(cleaneddata[[#This Row],[Region]]="Central","Chris",cleaneddata[[#This Row],[Region]]="East","Erin",cleaneddata[[#This Row],[Region]]="South","Sam",cleaneddata[[#This Row],[Region]]="West","William")</f>
        <v>William</v>
      </c>
    </row>
    <row r="1344" spans="1:26" x14ac:dyDescent="0.25">
      <c r="A1344">
        <v>27</v>
      </c>
      <c r="B1344" t="s">
        <v>2385</v>
      </c>
      <c r="C1344" t="s">
        <v>72</v>
      </c>
      <c r="D1344">
        <v>0.04</v>
      </c>
      <c r="E1344">
        <v>4.1399999999999997</v>
      </c>
      <c r="F1344">
        <v>6.6</v>
      </c>
      <c r="G1344" t="s">
        <v>40</v>
      </c>
      <c r="H1344" t="s">
        <v>96</v>
      </c>
      <c r="I1344" t="s">
        <v>30</v>
      </c>
      <c r="J1344" t="s">
        <v>128</v>
      </c>
      <c r="K1344" t="s">
        <v>75</v>
      </c>
      <c r="L1344" t="s">
        <v>414</v>
      </c>
      <c r="M1344">
        <v>0.49</v>
      </c>
      <c r="N1344" t="s">
        <v>34</v>
      </c>
      <c r="O1344" t="s">
        <v>61</v>
      </c>
      <c r="P1344" t="s">
        <v>92</v>
      </c>
      <c r="Q1344" t="s">
        <v>1965</v>
      </c>
      <c r="R1344">
        <v>90712</v>
      </c>
      <c r="S1344" s="1">
        <v>42126</v>
      </c>
      <c r="T1344" s="1">
        <v>42128</v>
      </c>
      <c r="U1344">
        <v>8.8940000000000001</v>
      </c>
      <c r="V1344">
        <v>12</v>
      </c>
      <c r="W1344">
        <v>54.78</v>
      </c>
      <c r="X1344">
        <v>87652</v>
      </c>
      <c r="Y1344">
        <f>cleaneddata[[#This Row],[Unit Price]]-cleaneddata[[#This Row],[Discount]]</f>
        <v>4.0999999999999996</v>
      </c>
      <c r="Z1344" t="str">
        <f>_xlfn.IFS(cleaneddata[[#This Row],[Region]]="Central","Chris",cleaneddata[[#This Row],[Region]]="East","Erin",cleaneddata[[#This Row],[Region]]="South","Sam",cleaneddata[[#This Row],[Region]]="West","William")</f>
        <v>William</v>
      </c>
    </row>
    <row r="1345" spans="1:26" x14ac:dyDescent="0.25">
      <c r="A1345">
        <v>3386</v>
      </c>
      <c r="B1345" t="s">
        <v>2386</v>
      </c>
      <c r="C1345" t="s">
        <v>27</v>
      </c>
      <c r="D1345">
        <v>0</v>
      </c>
      <c r="E1345">
        <v>2.61</v>
      </c>
      <c r="F1345">
        <v>0.5</v>
      </c>
      <c r="G1345" t="s">
        <v>40</v>
      </c>
      <c r="H1345" t="s">
        <v>96</v>
      </c>
      <c r="I1345" t="s">
        <v>50</v>
      </c>
      <c r="J1345" t="s">
        <v>154</v>
      </c>
      <c r="K1345" t="s">
        <v>75</v>
      </c>
      <c r="L1345" t="s">
        <v>1369</v>
      </c>
      <c r="M1345">
        <v>0.39</v>
      </c>
      <c r="N1345" t="s">
        <v>34</v>
      </c>
      <c r="O1345" t="s">
        <v>113</v>
      </c>
      <c r="P1345" t="s">
        <v>319</v>
      </c>
      <c r="Q1345" t="s">
        <v>2200</v>
      </c>
      <c r="R1345">
        <v>43402</v>
      </c>
      <c r="S1345" s="1">
        <v>42127</v>
      </c>
      <c r="T1345" s="1">
        <v>42129</v>
      </c>
      <c r="U1345">
        <v>19.554600000000001</v>
      </c>
      <c r="V1345">
        <v>10</v>
      </c>
      <c r="W1345">
        <v>28.34</v>
      </c>
      <c r="X1345">
        <v>88746</v>
      </c>
      <c r="Y1345">
        <f>cleaneddata[[#This Row],[Unit Price]]-cleaneddata[[#This Row],[Discount]]</f>
        <v>2.61</v>
      </c>
      <c r="Z1345" t="str">
        <f>_xlfn.IFS(cleaneddata[[#This Row],[Region]]="Central","Chris",cleaneddata[[#This Row],[Region]]="East","Erin",cleaneddata[[#This Row],[Region]]="South","Sam",cleaneddata[[#This Row],[Region]]="West","William")</f>
        <v>Erin</v>
      </c>
    </row>
    <row r="1346" spans="1:26" x14ac:dyDescent="0.25">
      <c r="A1346">
        <v>3386</v>
      </c>
      <c r="B1346" t="s">
        <v>2386</v>
      </c>
      <c r="C1346" t="s">
        <v>27</v>
      </c>
      <c r="D1346">
        <v>0.04</v>
      </c>
      <c r="E1346">
        <v>25.38</v>
      </c>
      <c r="F1346">
        <v>8.99</v>
      </c>
      <c r="G1346" t="s">
        <v>89</v>
      </c>
      <c r="H1346" t="s">
        <v>96</v>
      </c>
      <c r="I1346" t="s">
        <v>30</v>
      </c>
      <c r="J1346" t="s">
        <v>128</v>
      </c>
      <c r="K1346" t="s">
        <v>44</v>
      </c>
      <c r="L1346" t="s">
        <v>2387</v>
      </c>
      <c r="M1346">
        <v>0.5</v>
      </c>
      <c r="N1346" t="s">
        <v>34</v>
      </c>
      <c r="O1346" t="s">
        <v>113</v>
      </c>
      <c r="P1346" t="s">
        <v>319</v>
      </c>
      <c r="Q1346" t="s">
        <v>2200</v>
      </c>
      <c r="R1346">
        <v>43402</v>
      </c>
      <c r="S1346" s="1">
        <v>42127</v>
      </c>
      <c r="T1346" s="1">
        <v>42130</v>
      </c>
      <c r="U1346">
        <v>152.482</v>
      </c>
      <c r="V1346">
        <v>35</v>
      </c>
      <c r="W1346">
        <v>861.3</v>
      </c>
      <c r="X1346">
        <v>88746</v>
      </c>
      <c r="Y1346">
        <f>cleaneddata[[#This Row],[Unit Price]]-cleaneddata[[#This Row],[Discount]]</f>
        <v>25.34</v>
      </c>
      <c r="Z1346" t="str">
        <f>_xlfn.IFS(cleaneddata[[#This Row],[Region]]="Central","Chris",cleaneddata[[#This Row],[Region]]="East","Erin",cleaneddata[[#This Row],[Region]]="South","Sam",cleaneddata[[#This Row],[Region]]="West","William")</f>
        <v>Erin</v>
      </c>
    </row>
    <row r="1347" spans="1:26" x14ac:dyDescent="0.25">
      <c r="A1347">
        <v>2157</v>
      </c>
      <c r="B1347" t="s">
        <v>1683</v>
      </c>
      <c r="C1347" t="s">
        <v>39</v>
      </c>
      <c r="D1347">
        <v>7.0000000000000007E-2</v>
      </c>
      <c r="E1347">
        <v>30.93</v>
      </c>
      <c r="F1347">
        <v>3.92</v>
      </c>
      <c r="G1347" t="s">
        <v>40</v>
      </c>
      <c r="H1347" t="s">
        <v>73</v>
      </c>
      <c r="I1347" t="s">
        <v>30</v>
      </c>
      <c r="J1347" t="s">
        <v>128</v>
      </c>
      <c r="K1347" t="s">
        <v>44</v>
      </c>
      <c r="L1347" t="s">
        <v>1653</v>
      </c>
      <c r="M1347">
        <v>0.44</v>
      </c>
      <c r="N1347" t="s">
        <v>34</v>
      </c>
      <c r="O1347" t="s">
        <v>54</v>
      </c>
      <c r="P1347" t="s">
        <v>291</v>
      </c>
      <c r="Q1347" t="s">
        <v>1685</v>
      </c>
      <c r="R1347">
        <v>48093</v>
      </c>
      <c r="S1347" s="1">
        <v>42127</v>
      </c>
      <c r="T1347" s="1">
        <v>42128</v>
      </c>
      <c r="U1347">
        <v>398.30250000000001</v>
      </c>
      <c r="V1347">
        <v>19</v>
      </c>
      <c r="W1347">
        <v>577.25</v>
      </c>
      <c r="X1347">
        <v>90386</v>
      </c>
      <c r="Y1347">
        <f>cleaneddata[[#This Row],[Unit Price]]-cleaneddata[[#This Row],[Discount]]</f>
        <v>30.86</v>
      </c>
      <c r="Z1347" t="str">
        <f>_xlfn.IFS(cleaneddata[[#This Row],[Region]]="Central","Chris",cleaneddata[[#This Row],[Region]]="East","Erin",cleaneddata[[#This Row],[Region]]="South","Sam",cleaneddata[[#This Row],[Region]]="West","William")</f>
        <v>Chris</v>
      </c>
    </row>
    <row r="1348" spans="1:26" x14ac:dyDescent="0.25">
      <c r="A1348">
        <v>2157</v>
      </c>
      <c r="B1348" t="s">
        <v>1683</v>
      </c>
      <c r="C1348" t="s">
        <v>39</v>
      </c>
      <c r="D1348">
        <v>0.05</v>
      </c>
      <c r="E1348">
        <v>297.48</v>
      </c>
      <c r="F1348">
        <v>18.059999999999999</v>
      </c>
      <c r="G1348" t="s">
        <v>28</v>
      </c>
      <c r="H1348" t="s">
        <v>73</v>
      </c>
      <c r="I1348" t="s">
        <v>42</v>
      </c>
      <c r="J1348" t="s">
        <v>58</v>
      </c>
      <c r="K1348" t="s">
        <v>59</v>
      </c>
      <c r="L1348" t="s">
        <v>389</v>
      </c>
      <c r="M1348">
        <v>0.6</v>
      </c>
      <c r="N1348" t="s">
        <v>34</v>
      </c>
      <c r="O1348" t="s">
        <v>54</v>
      </c>
      <c r="P1348" t="s">
        <v>291</v>
      </c>
      <c r="Q1348" t="s">
        <v>1685</v>
      </c>
      <c r="R1348">
        <v>48093</v>
      </c>
      <c r="S1348" s="1">
        <v>42127</v>
      </c>
      <c r="T1348" s="1">
        <v>42128</v>
      </c>
      <c r="U1348">
        <v>709.85199999999998</v>
      </c>
      <c r="V1348">
        <v>14</v>
      </c>
      <c r="W1348">
        <v>4075.18</v>
      </c>
      <c r="X1348">
        <v>90386</v>
      </c>
      <c r="Y1348">
        <f>cleaneddata[[#This Row],[Unit Price]]-cleaneddata[[#This Row],[Discount]]</f>
        <v>297.43</v>
      </c>
      <c r="Z1348" t="str">
        <f>_xlfn.IFS(cleaneddata[[#This Row],[Region]]="Central","Chris",cleaneddata[[#This Row],[Region]]="East","Erin",cleaneddata[[#This Row],[Region]]="South","Sam",cleaneddata[[#This Row],[Region]]="West","William")</f>
        <v>Chris</v>
      </c>
    </row>
    <row r="1349" spans="1:26" x14ac:dyDescent="0.25">
      <c r="A1349">
        <v>2157</v>
      </c>
      <c r="B1349" t="s">
        <v>1683</v>
      </c>
      <c r="C1349" t="s">
        <v>39</v>
      </c>
      <c r="D1349">
        <v>7.0000000000000007E-2</v>
      </c>
      <c r="E1349">
        <v>296.18</v>
      </c>
      <c r="F1349">
        <v>54.12</v>
      </c>
      <c r="G1349" t="s">
        <v>28</v>
      </c>
      <c r="H1349" t="s">
        <v>73</v>
      </c>
      <c r="I1349" t="s">
        <v>30</v>
      </c>
      <c r="J1349" t="s">
        <v>31</v>
      </c>
      <c r="K1349" t="s">
        <v>32</v>
      </c>
      <c r="L1349" t="s">
        <v>1081</v>
      </c>
      <c r="M1349">
        <v>0.76</v>
      </c>
      <c r="N1349" t="s">
        <v>34</v>
      </c>
      <c r="O1349" t="s">
        <v>54</v>
      </c>
      <c r="P1349" t="s">
        <v>291</v>
      </c>
      <c r="Q1349" t="s">
        <v>1685</v>
      </c>
      <c r="R1349">
        <v>48093</v>
      </c>
      <c r="S1349" s="1">
        <v>42127</v>
      </c>
      <c r="T1349" s="1">
        <v>42129</v>
      </c>
      <c r="U1349">
        <v>80.809200000000004</v>
      </c>
      <c r="V1349">
        <v>6</v>
      </c>
      <c r="W1349">
        <v>1798.23</v>
      </c>
      <c r="X1349">
        <v>90386</v>
      </c>
      <c r="Y1349">
        <f>cleaneddata[[#This Row],[Unit Price]]-cleaneddata[[#This Row],[Discount]]</f>
        <v>296.11</v>
      </c>
      <c r="Z1349" t="str">
        <f>_xlfn.IFS(cleaneddata[[#This Row],[Region]]="Central","Chris",cleaneddata[[#This Row],[Region]]="East","Erin",cleaneddata[[#This Row],[Region]]="South","Sam",cleaneddata[[#This Row],[Region]]="West","William")</f>
        <v>Chris</v>
      </c>
    </row>
    <row r="1350" spans="1:26" x14ac:dyDescent="0.25">
      <c r="A1350">
        <v>1391</v>
      </c>
      <c r="B1350" t="s">
        <v>2294</v>
      </c>
      <c r="C1350" t="s">
        <v>49</v>
      </c>
      <c r="D1350">
        <v>7.0000000000000007E-2</v>
      </c>
      <c r="E1350">
        <v>12.28</v>
      </c>
      <c r="F1350">
        <v>6.13</v>
      </c>
      <c r="G1350" t="s">
        <v>40</v>
      </c>
      <c r="H1350" t="s">
        <v>29</v>
      </c>
      <c r="I1350" t="s">
        <v>50</v>
      </c>
      <c r="J1350" t="s">
        <v>80</v>
      </c>
      <c r="K1350" t="s">
        <v>75</v>
      </c>
      <c r="L1350" t="s">
        <v>2388</v>
      </c>
      <c r="M1350">
        <v>0.56999999999999995</v>
      </c>
      <c r="N1350" t="s">
        <v>34</v>
      </c>
      <c r="O1350" t="s">
        <v>61</v>
      </c>
      <c r="P1350" t="s">
        <v>92</v>
      </c>
      <c r="Q1350" t="s">
        <v>2295</v>
      </c>
      <c r="R1350">
        <v>94086</v>
      </c>
      <c r="S1350" s="1">
        <v>42127</v>
      </c>
      <c r="T1350" s="1">
        <v>42134</v>
      </c>
      <c r="U1350">
        <v>15.236000000000001</v>
      </c>
      <c r="V1350">
        <v>33</v>
      </c>
      <c r="W1350">
        <v>389.59</v>
      </c>
      <c r="X1350">
        <v>88730</v>
      </c>
      <c r="Y1350">
        <f>cleaneddata[[#This Row],[Unit Price]]-cleaneddata[[#This Row],[Discount]]</f>
        <v>12.209999999999999</v>
      </c>
      <c r="Z1350" t="str">
        <f>_xlfn.IFS(cleaneddata[[#This Row],[Region]]="Central","Chris",cleaneddata[[#This Row],[Region]]="East","Erin",cleaneddata[[#This Row],[Region]]="South","Sam",cleaneddata[[#This Row],[Region]]="West","William")</f>
        <v>William</v>
      </c>
    </row>
    <row r="1351" spans="1:26" x14ac:dyDescent="0.25">
      <c r="A1351">
        <v>1680</v>
      </c>
      <c r="B1351" t="s">
        <v>2389</v>
      </c>
      <c r="C1351" t="s">
        <v>49</v>
      </c>
      <c r="D1351">
        <v>0.09</v>
      </c>
      <c r="E1351">
        <v>30.98</v>
      </c>
      <c r="F1351">
        <v>19.510000000000002</v>
      </c>
      <c r="G1351" t="s">
        <v>40</v>
      </c>
      <c r="H1351" t="s">
        <v>41</v>
      </c>
      <c r="I1351" t="s">
        <v>50</v>
      </c>
      <c r="J1351" t="s">
        <v>347</v>
      </c>
      <c r="K1351" t="s">
        <v>75</v>
      </c>
      <c r="L1351" t="s">
        <v>2390</v>
      </c>
      <c r="M1351">
        <v>0.36</v>
      </c>
      <c r="N1351" t="s">
        <v>34</v>
      </c>
      <c r="O1351" t="s">
        <v>113</v>
      </c>
      <c r="P1351" t="s">
        <v>319</v>
      </c>
      <c r="Q1351" t="s">
        <v>766</v>
      </c>
      <c r="R1351">
        <v>45014</v>
      </c>
      <c r="S1351" s="1">
        <v>42127</v>
      </c>
      <c r="T1351" s="1">
        <v>42129</v>
      </c>
      <c r="U1351">
        <v>-163.53</v>
      </c>
      <c r="V1351">
        <v>18</v>
      </c>
      <c r="W1351">
        <v>514.62</v>
      </c>
      <c r="X1351">
        <v>86645</v>
      </c>
      <c r="Y1351">
        <f>cleaneddata[[#This Row],[Unit Price]]-cleaneddata[[#This Row],[Discount]]</f>
        <v>30.89</v>
      </c>
      <c r="Z1351" t="str">
        <f>_xlfn.IFS(cleaneddata[[#This Row],[Region]]="Central","Chris",cleaneddata[[#This Row],[Region]]="East","Erin",cleaneddata[[#This Row],[Region]]="South","Sam",cleaneddata[[#This Row],[Region]]="West","William")</f>
        <v>Erin</v>
      </c>
    </row>
    <row r="1352" spans="1:26" x14ac:dyDescent="0.25">
      <c r="A1352">
        <v>1680</v>
      </c>
      <c r="B1352" t="s">
        <v>2389</v>
      </c>
      <c r="C1352" t="s">
        <v>49</v>
      </c>
      <c r="D1352">
        <v>0.03</v>
      </c>
      <c r="E1352">
        <v>49.34</v>
      </c>
      <c r="F1352">
        <v>10.25</v>
      </c>
      <c r="G1352" t="s">
        <v>40</v>
      </c>
      <c r="H1352" t="s">
        <v>41</v>
      </c>
      <c r="I1352" t="s">
        <v>30</v>
      </c>
      <c r="J1352" t="s">
        <v>128</v>
      </c>
      <c r="K1352" t="s">
        <v>66</v>
      </c>
      <c r="L1352" t="s">
        <v>2391</v>
      </c>
      <c r="M1352">
        <v>0.56999999999999995</v>
      </c>
      <c r="N1352" t="s">
        <v>34</v>
      </c>
      <c r="O1352" t="s">
        <v>113</v>
      </c>
      <c r="P1352" t="s">
        <v>319</v>
      </c>
      <c r="Q1352" t="s">
        <v>766</v>
      </c>
      <c r="R1352">
        <v>45014</v>
      </c>
      <c r="S1352" s="1">
        <v>42127</v>
      </c>
      <c r="T1352" s="1">
        <v>42129</v>
      </c>
      <c r="U1352">
        <v>554.77</v>
      </c>
      <c r="V1352">
        <v>17</v>
      </c>
      <c r="W1352">
        <v>817.32</v>
      </c>
      <c r="X1352">
        <v>86645</v>
      </c>
      <c r="Y1352">
        <f>cleaneddata[[#This Row],[Unit Price]]-cleaneddata[[#This Row],[Discount]]</f>
        <v>49.31</v>
      </c>
      <c r="Z1352" t="str">
        <f>_xlfn.IFS(cleaneddata[[#This Row],[Region]]="Central","Chris",cleaneddata[[#This Row],[Region]]="East","Erin",cleaneddata[[#This Row],[Region]]="South","Sam",cleaneddata[[#This Row],[Region]]="West","William")</f>
        <v>Erin</v>
      </c>
    </row>
    <row r="1353" spans="1:26" x14ac:dyDescent="0.25">
      <c r="A1353">
        <v>94</v>
      </c>
      <c r="B1353" t="s">
        <v>2392</v>
      </c>
      <c r="C1353" t="s">
        <v>72</v>
      </c>
      <c r="D1353">
        <v>0.04</v>
      </c>
      <c r="E1353">
        <v>160.97999999999999</v>
      </c>
      <c r="F1353">
        <v>30</v>
      </c>
      <c r="G1353" t="s">
        <v>28</v>
      </c>
      <c r="H1353" t="s">
        <v>73</v>
      </c>
      <c r="I1353" t="s">
        <v>30</v>
      </c>
      <c r="J1353" t="s">
        <v>111</v>
      </c>
      <c r="K1353" t="s">
        <v>59</v>
      </c>
      <c r="L1353" t="s">
        <v>894</v>
      </c>
      <c r="M1353">
        <v>0.62</v>
      </c>
      <c r="N1353" t="s">
        <v>34</v>
      </c>
      <c r="O1353" t="s">
        <v>54</v>
      </c>
      <c r="P1353" t="s">
        <v>105</v>
      </c>
      <c r="Q1353" t="s">
        <v>535</v>
      </c>
      <c r="R1353">
        <v>60601</v>
      </c>
      <c r="S1353" s="1">
        <v>42127</v>
      </c>
      <c r="T1353" s="1">
        <v>42129</v>
      </c>
      <c r="U1353">
        <v>116.1</v>
      </c>
      <c r="V1353">
        <v>37</v>
      </c>
      <c r="W1353">
        <v>6276.34</v>
      </c>
      <c r="X1353">
        <v>44231</v>
      </c>
      <c r="Y1353">
        <f>cleaneddata[[#This Row],[Unit Price]]-cleaneddata[[#This Row],[Discount]]</f>
        <v>160.94</v>
      </c>
      <c r="Z1353" t="str">
        <f>_xlfn.IFS(cleaneddata[[#This Row],[Region]]="Central","Chris",cleaneddata[[#This Row],[Region]]="East","Erin",cleaneddata[[#This Row],[Region]]="South","Sam",cleaneddata[[#This Row],[Region]]="West","William")</f>
        <v>Chris</v>
      </c>
    </row>
    <row r="1354" spans="1:26" x14ac:dyDescent="0.25">
      <c r="A1354">
        <v>94</v>
      </c>
      <c r="B1354" t="s">
        <v>2392</v>
      </c>
      <c r="C1354" t="s">
        <v>72</v>
      </c>
      <c r="D1354">
        <v>0.01</v>
      </c>
      <c r="E1354">
        <v>17.98</v>
      </c>
      <c r="F1354">
        <v>4</v>
      </c>
      <c r="G1354" t="s">
        <v>40</v>
      </c>
      <c r="H1354" t="s">
        <v>73</v>
      </c>
      <c r="I1354" t="s">
        <v>42</v>
      </c>
      <c r="J1354" t="s">
        <v>43</v>
      </c>
      <c r="K1354" t="s">
        <v>75</v>
      </c>
      <c r="L1354" t="s">
        <v>1659</v>
      </c>
      <c r="M1354">
        <v>0.79</v>
      </c>
      <c r="N1354" t="s">
        <v>34</v>
      </c>
      <c r="O1354" t="s">
        <v>54</v>
      </c>
      <c r="P1354" t="s">
        <v>105</v>
      </c>
      <c r="Q1354" t="s">
        <v>535</v>
      </c>
      <c r="R1354">
        <v>60601</v>
      </c>
      <c r="S1354" s="1">
        <v>42127</v>
      </c>
      <c r="T1354" s="1">
        <v>42129</v>
      </c>
      <c r="U1354">
        <v>-87.96</v>
      </c>
      <c r="V1354">
        <v>146</v>
      </c>
      <c r="W1354">
        <v>2664.4</v>
      </c>
      <c r="X1354">
        <v>44231</v>
      </c>
      <c r="Y1354">
        <f>cleaneddata[[#This Row],[Unit Price]]-cleaneddata[[#This Row],[Discount]]</f>
        <v>17.97</v>
      </c>
      <c r="Z1354" t="str">
        <f>_xlfn.IFS(cleaneddata[[#This Row],[Region]]="Central","Chris",cleaneddata[[#This Row],[Region]]="East","Erin",cleaneddata[[#This Row],[Region]]="South","Sam",cleaneddata[[#This Row],[Region]]="West","William")</f>
        <v>Chris</v>
      </c>
    </row>
    <row r="1355" spans="1:26" x14ac:dyDescent="0.25">
      <c r="A1355">
        <v>97</v>
      </c>
      <c r="B1355" t="s">
        <v>2393</v>
      </c>
      <c r="C1355" t="s">
        <v>72</v>
      </c>
      <c r="D1355">
        <v>0.04</v>
      </c>
      <c r="E1355">
        <v>160.97999999999999</v>
      </c>
      <c r="F1355">
        <v>30</v>
      </c>
      <c r="G1355" t="s">
        <v>28</v>
      </c>
      <c r="H1355" t="s">
        <v>73</v>
      </c>
      <c r="I1355" t="s">
        <v>30</v>
      </c>
      <c r="J1355" t="s">
        <v>111</v>
      </c>
      <c r="K1355" t="s">
        <v>59</v>
      </c>
      <c r="L1355" t="s">
        <v>894</v>
      </c>
      <c r="M1355">
        <v>0.62</v>
      </c>
      <c r="N1355" t="s">
        <v>34</v>
      </c>
      <c r="O1355" t="s">
        <v>54</v>
      </c>
      <c r="P1355" t="s">
        <v>539</v>
      </c>
      <c r="Q1355" t="s">
        <v>2394</v>
      </c>
      <c r="R1355">
        <v>66502</v>
      </c>
      <c r="S1355" s="1">
        <v>42127</v>
      </c>
      <c r="T1355" s="1">
        <v>42129</v>
      </c>
      <c r="U1355">
        <v>255.42</v>
      </c>
      <c r="V1355">
        <v>9</v>
      </c>
      <c r="W1355">
        <v>1526.68</v>
      </c>
      <c r="X1355">
        <v>87306</v>
      </c>
      <c r="Y1355">
        <f>cleaneddata[[#This Row],[Unit Price]]-cleaneddata[[#This Row],[Discount]]</f>
        <v>160.94</v>
      </c>
      <c r="Z1355" t="str">
        <f>_xlfn.IFS(cleaneddata[[#This Row],[Region]]="Central","Chris",cleaneddata[[#This Row],[Region]]="East","Erin",cleaneddata[[#This Row],[Region]]="South","Sam",cleaneddata[[#This Row],[Region]]="West","William")</f>
        <v>Chris</v>
      </c>
    </row>
    <row r="1356" spans="1:26" x14ac:dyDescent="0.25">
      <c r="A1356">
        <v>97</v>
      </c>
      <c r="B1356" t="s">
        <v>2393</v>
      </c>
      <c r="C1356" t="s">
        <v>72</v>
      </c>
      <c r="D1356">
        <v>0.06</v>
      </c>
      <c r="E1356">
        <v>115.99</v>
      </c>
      <c r="F1356">
        <v>8.99</v>
      </c>
      <c r="G1356" t="s">
        <v>40</v>
      </c>
      <c r="H1356" t="s">
        <v>73</v>
      </c>
      <c r="I1356" t="s">
        <v>42</v>
      </c>
      <c r="J1356" t="s">
        <v>137</v>
      </c>
      <c r="K1356" t="s">
        <v>75</v>
      </c>
      <c r="L1356" t="s">
        <v>2111</v>
      </c>
      <c r="M1356">
        <v>0.57999999999999996</v>
      </c>
      <c r="N1356" t="s">
        <v>34</v>
      </c>
      <c r="O1356" t="s">
        <v>54</v>
      </c>
      <c r="P1356" t="s">
        <v>539</v>
      </c>
      <c r="Q1356" t="s">
        <v>2394</v>
      </c>
      <c r="R1356">
        <v>66502</v>
      </c>
      <c r="S1356" s="1">
        <v>42127</v>
      </c>
      <c r="T1356" s="1">
        <v>42128</v>
      </c>
      <c r="U1356">
        <v>685.6146</v>
      </c>
      <c r="V1356">
        <v>20</v>
      </c>
      <c r="W1356">
        <v>1952.56</v>
      </c>
      <c r="X1356">
        <v>87306</v>
      </c>
      <c r="Y1356">
        <f>cleaneddata[[#This Row],[Unit Price]]-cleaneddata[[#This Row],[Discount]]</f>
        <v>115.92999999999999</v>
      </c>
      <c r="Z1356" t="str">
        <f>_xlfn.IFS(cleaneddata[[#This Row],[Region]]="Central","Chris",cleaneddata[[#This Row],[Region]]="East","Erin",cleaneddata[[#This Row],[Region]]="South","Sam",cleaneddata[[#This Row],[Region]]="West","William")</f>
        <v>Chris</v>
      </c>
    </row>
    <row r="1357" spans="1:26" x14ac:dyDescent="0.25">
      <c r="A1357">
        <v>1869</v>
      </c>
      <c r="B1357" t="s">
        <v>2395</v>
      </c>
      <c r="C1357" t="s">
        <v>72</v>
      </c>
      <c r="D1357">
        <v>0.08</v>
      </c>
      <c r="E1357">
        <v>8.09</v>
      </c>
      <c r="F1357">
        <v>7.96</v>
      </c>
      <c r="G1357" t="s">
        <v>40</v>
      </c>
      <c r="H1357" t="s">
        <v>41</v>
      </c>
      <c r="I1357" t="s">
        <v>30</v>
      </c>
      <c r="J1357" t="s">
        <v>128</v>
      </c>
      <c r="K1357" t="s">
        <v>75</v>
      </c>
      <c r="L1357" t="s">
        <v>524</v>
      </c>
      <c r="M1357">
        <v>0.49</v>
      </c>
      <c r="N1357" t="s">
        <v>34</v>
      </c>
      <c r="O1357" t="s">
        <v>61</v>
      </c>
      <c r="P1357" t="s">
        <v>642</v>
      </c>
      <c r="Q1357" t="s">
        <v>2396</v>
      </c>
      <c r="R1357">
        <v>88310</v>
      </c>
      <c r="S1357" s="1">
        <v>42127</v>
      </c>
      <c r="T1357" s="1">
        <v>42128</v>
      </c>
      <c r="U1357">
        <v>-88.82</v>
      </c>
      <c r="V1357">
        <v>10</v>
      </c>
      <c r="W1357">
        <v>80.349999999999994</v>
      </c>
      <c r="X1357">
        <v>89209</v>
      </c>
      <c r="Y1357">
        <f>cleaneddata[[#This Row],[Unit Price]]-cleaneddata[[#This Row],[Discount]]</f>
        <v>8.01</v>
      </c>
      <c r="Z1357" t="str">
        <f>_xlfn.IFS(cleaneddata[[#This Row],[Region]]="Central","Chris",cleaneddata[[#This Row],[Region]]="East","Erin",cleaneddata[[#This Row],[Region]]="South","Sam",cleaneddata[[#This Row],[Region]]="West","William")</f>
        <v>William</v>
      </c>
    </row>
    <row r="1358" spans="1:26" x14ac:dyDescent="0.25">
      <c r="A1358">
        <v>335</v>
      </c>
      <c r="B1358" t="s">
        <v>2397</v>
      </c>
      <c r="C1358" t="s">
        <v>27</v>
      </c>
      <c r="D1358">
        <v>0.09</v>
      </c>
      <c r="E1358">
        <v>6.28</v>
      </c>
      <c r="F1358">
        <v>5.29</v>
      </c>
      <c r="G1358" t="s">
        <v>40</v>
      </c>
      <c r="H1358" t="s">
        <v>96</v>
      </c>
      <c r="I1358" t="s">
        <v>30</v>
      </c>
      <c r="J1358" t="s">
        <v>128</v>
      </c>
      <c r="K1358" t="s">
        <v>75</v>
      </c>
      <c r="L1358" t="s">
        <v>1577</v>
      </c>
      <c r="M1358">
        <v>0.43</v>
      </c>
      <c r="N1358" t="s">
        <v>34</v>
      </c>
      <c r="O1358" t="s">
        <v>61</v>
      </c>
      <c r="P1358" t="s">
        <v>141</v>
      </c>
      <c r="Q1358" t="s">
        <v>2398</v>
      </c>
      <c r="R1358">
        <v>97504</v>
      </c>
      <c r="S1358" s="1">
        <v>42128</v>
      </c>
      <c r="T1358" s="1">
        <v>42128</v>
      </c>
      <c r="U1358">
        <v>-5.2</v>
      </c>
      <c r="V1358">
        <v>1</v>
      </c>
      <c r="W1358">
        <v>8.5299999999999994</v>
      </c>
      <c r="X1358">
        <v>87277</v>
      </c>
      <c r="Y1358">
        <f>cleaneddata[[#This Row],[Unit Price]]-cleaneddata[[#This Row],[Discount]]</f>
        <v>6.19</v>
      </c>
      <c r="Z1358" t="str">
        <f>_xlfn.IFS(cleaneddata[[#This Row],[Region]]="Central","Chris",cleaneddata[[#This Row],[Region]]="East","Erin",cleaneddata[[#This Row],[Region]]="South","Sam",cleaneddata[[#This Row],[Region]]="West","William")</f>
        <v>William</v>
      </c>
    </row>
    <row r="1359" spans="1:26" x14ac:dyDescent="0.25">
      <c r="A1359">
        <v>342</v>
      </c>
      <c r="B1359" t="s">
        <v>2399</v>
      </c>
      <c r="C1359" t="s">
        <v>27</v>
      </c>
      <c r="D1359">
        <v>0.01</v>
      </c>
      <c r="E1359">
        <v>3.26</v>
      </c>
      <c r="F1359">
        <v>1.86</v>
      </c>
      <c r="G1359" t="s">
        <v>40</v>
      </c>
      <c r="H1359" t="s">
        <v>96</v>
      </c>
      <c r="I1359" t="s">
        <v>50</v>
      </c>
      <c r="J1359" t="s">
        <v>51</v>
      </c>
      <c r="K1359" t="s">
        <v>52</v>
      </c>
      <c r="L1359" t="s">
        <v>2400</v>
      </c>
      <c r="M1359">
        <v>0.41</v>
      </c>
      <c r="N1359" t="s">
        <v>34</v>
      </c>
      <c r="O1359" t="s">
        <v>35</v>
      </c>
      <c r="P1359" t="s">
        <v>125</v>
      </c>
      <c r="Q1359" t="s">
        <v>130</v>
      </c>
      <c r="R1359">
        <v>33181</v>
      </c>
      <c r="S1359" s="1">
        <v>42128</v>
      </c>
      <c r="T1359" s="1">
        <v>42130</v>
      </c>
      <c r="U1359">
        <v>-4.6683000000000003</v>
      </c>
      <c r="V1359">
        <v>20</v>
      </c>
      <c r="W1359">
        <v>73.97</v>
      </c>
      <c r="X1359">
        <v>3332</v>
      </c>
      <c r="Y1359">
        <f>cleaneddata[[#This Row],[Unit Price]]-cleaneddata[[#This Row],[Discount]]</f>
        <v>3.25</v>
      </c>
      <c r="Z1359" t="str">
        <f>_xlfn.IFS(cleaneddata[[#This Row],[Region]]="Central","Chris",cleaneddata[[#This Row],[Region]]="East","Erin",cleaneddata[[#This Row],[Region]]="South","Sam",cleaneddata[[#This Row],[Region]]="West","William")</f>
        <v>Sam</v>
      </c>
    </row>
    <row r="1360" spans="1:26" x14ac:dyDescent="0.25">
      <c r="A1360">
        <v>344</v>
      </c>
      <c r="B1360" t="s">
        <v>2401</v>
      </c>
      <c r="C1360" t="s">
        <v>27</v>
      </c>
      <c r="D1360">
        <v>0.01</v>
      </c>
      <c r="E1360">
        <v>3.26</v>
      </c>
      <c r="F1360">
        <v>1.86</v>
      </c>
      <c r="G1360" t="s">
        <v>40</v>
      </c>
      <c r="H1360" t="s">
        <v>96</v>
      </c>
      <c r="I1360" t="s">
        <v>50</v>
      </c>
      <c r="J1360" t="s">
        <v>51</v>
      </c>
      <c r="K1360" t="s">
        <v>52</v>
      </c>
      <c r="L1360" t="s">
        <v>2400</v>
      </c>
      <c r="M1360">
        <v>0.41</v>
      </c>
      <c r="N1360" t="s">
        <v>34</v>
      </c>
      <c r="O1360" t="s">
        <v>113</v>
      </c>
      <c r="P1360" t="s">
        <v>333</v>
      </c>
      <c r="Q1360" t="s">
        <v>2402</v>
      </c>
      <c r="R1360">
        <v>4101</v>
      </c>
      <c r="S1360" s="1">
        <v>42128</v>
      </c>
      <c r="T1360" s="1">
        <v>42130</v>
      </c>
      <c r="U1360">
        <v>0.70199999999999996</v>
      </c>
      <c r="V1360">
        <v>5</v>
      </c>
      <c r="W1360">
        <v>18.489999999999998</v>
      </c>
      <c r="X1360">
        <v>88152</v>
      </c>
      <c r="Y1360">
        <f>cleaneddata[[#This Row],[Unit Price]]-cleaneddata[[#This Row],[Discount]]</f>
        <v>3.25</v>
      </c>
      <c r="Z1360" t="str">
        <f>_xlfn.IFS(cleaneddata[[#This Row],[Region]]="Central","Chris",cleaneddata[[#This Row],[Region]]="East","Erin",cleaneddata[[#This Row],[Region]]="South","Sam",cleaneddata[[#This Row],[Region]]="West","William")</f>
        <v>Erin</v>
      </c>
    </row>
    <row r="1361" spans="1:26" x14ac:dyDescent="0.25">
      <c r="A1361">
        <v>2289</v>
      </c>
      <c r="B1361" t="s">
        <v>2403</v>
      </c>
      <c r="C1361" t="s">
        <v>27</v>
      </c>
      <c r="D1361">
        <v>0.01</v>
      </c>
      <c r="E1361">
        <v>7.59</v>
      </c>
      <c r="F1361">
        <v>4</v>
      </c>
      <c r="G1361" t="s">
        <v>40</v>
      </c>
      <c r="H1361" t="s">
        <v>73</v>
      </c>
      <c r="I1361" t="s">
        <v>30</v>
      </c>
      <c r="J1361" t="s">
        <v>128</v>
      </c>
      <c r="K1361" t="s">
        <v>52</v>
      </c>
      <c r="L1361" t="s">
        <v>1689</v>
      </c>
      <c r="M1361">
        <v>0.42</v>
      </c>
      <c r="N1361" t="s">
        <v>34</v>
      </c>
      <c r="O1361" t="s">
        <v>54</v>
      </c>
      <c r="P1361" t="s">
        <v>86</v>
      </c>
      <c r="Q1361" t="s">
        <v>965</v>
      </c>
      <c r="R1361">
        <v>55337</v>
      </c>
      <c r="S1361" s="1">
        <v>42128</v>
      </c>
      <c r="T1361" s="1">
        <v>42128</v>
      </c>
      <c r="U1361">
        <v>2.97</v>
      </c>
      <c r="V1361">
        <v>17</v>
      </c>
      <c r="W1361">
        <v>136.25</v>
      </c>
      <c r="X1361">
        <v>88165</v>
      </c>
      <c r="Y1361">
        <f>cleaneddata[[#This Row],[Unit Price]]-cleaneddata[[#This Row],[Discount]]</f>
        <v>7.58</v>
      </c>
      <c r="Z1361" t="str">
        <f>_xlfn.IFS(cleaneddata[[#This Row],[Region]]="Central","Chris",cleaneddata[[#This Row],[Region]]="East","Erin",cleaneddata[[#This Row],[Region]]="South","Sam",cleaneddata[[#This Row],[Region]]="West","William")</f>
        <v>Chris</v>
      </c>
    </row>
    <row r="1362" spans="1:26" x14ac:dyDescent="0.25">
      <c r="A1362">
        <v>2650</v>
      </c>
      <c r="B1362" t="s">
        <v>2404</v>
      </c>
      <c r="C1362" t="s">
        <v>27</v>
      </c>
      <c r="D1362">
        <v>0.05</v>
      </c>
      <c r="E1362">
        <v>35.99</v>
      </c>
      <c r="F1362">
        <v>5.99</v>
      </c>
      <c r="G1362" t="s">
        <v>40</v>
      </c>
      <c r="H1362" t="s">
        <v>96</v>
      </c>
      <c r="I1362" t="s">
        <v>42</v>
      </c>
      <c r="J1362" t="s">
        <v>137</v>
      </c>
      <c r="K1362" t="s">
        <v>52</v>
      </c>
      <c r="L1362" t="s">
        <v>1374</v>
      </c>
      <c r="M1362">
        <v>0.38</v>
      </c>
      <c r="N1362" t="s">
        <v>34</v>
      </c>
      <c r="O1362" t="s">
        <v>113</v>
      </c>
      <c r="P1362" t="s">
        <v>322</v>
      </c>
      <c r="Q1362" t="s">
        <v>2405</v>
      </c>
      <c r="R1362">
        <v>15234</v>
      </c>
      <c r="S1362" s="1">
        <v>42128</v>
      </c>
      <c r="T1362" s="1">
        <v>42129</v>
      </c>
      <c r="U1362">
        <v>524.31719999999996</v>
      </c>
      <c r="V1362">
        <v>26</v>
      </c>
      <c r="W1362">
        <v>759.88</v>
      </c>
      <c r="X1362">
        <v>88815</v>
      </c>
      <c r="Y1362">
        <f>cleaneddata[[#This Row],[Unit Price]]-cleaneddata[[#This Row],[Discount]]</f>
        <v>35.940000000000005</v>
      </c>
      <c r="Z1362" t="str">
        <f>_xlfn.IFS(cleaneddata[[#This Row],[Region]]="Central","Chris",cleaneddata[[#This Row],[Region]]="East","Erin",cleaneddata[[#This Row],[Region]]="South","Sam",cleaneddata[[#This Row],[Region]]="West","William")</f>
        <v>Erin</v>
      </c>
    </row>
    <row r="1363" spans="1:26" x14ac:dyDescent="0.25">
      <c r="A1363">
        <v>2689</v>
      </c>
      <c r="B1363" t="s">
        <v>2406</v>
      </c>
      <c r="C1363" t="s">
        <v>27</v>
      </c>
      <c r="D1363">
        <v>0.09</v>
      </c>
      <c r="E1363">
        <v>3.75</v>
      </c>
      <c r="F1363">
        <v>0.5</v>
      </c>
      <c r="G1363" t="s">
        <v>40</v>
      </c>
      <c r="H1363" t="s">
        <v>73</v>
      </c>
      <c r="I1363" t="s">
        <v>50</v>
      </c>
      <c r="J1363" t="s">
        <v>154</v>
      </c>
      <c r="K1363" t="s">
        <v>75</v>
      </c>
      <c r="L1363" t="s">
        <v>2407</v>
      </c>
      <c r="M1363">
        <v>0.37</v>
      </c>
      <c r="N1363" t="s">
        <v>34</v>
      </c>
      <c r="O1363" t="s">
        <v>113</v>
      </c>
      <c r="P1363" t="s">
        <v>399</v>
      </c>
      <c r="Q1363" t="s">
        <v>2408</v>
      </c>
      <c r="R1363">
        <v>7011</v>
      </c>
      <c r="S1363" s="1">
        <v>42128</v>
      </c>
      <c r="T1363" s="1">
        <v>42130</v>
      </c>
      <c r="U1363">
        <v>51.218699999999998</v>
      </c>
      <c r="V1363">
        <v>21</v>
      </c>
      <c r="W1363">
        <v>74.23</v>
      </c>
      <c r="X1363">
        <v>90624</v>
      </c>
      <c r="Y1363">
        <f>cleaneddata[[#This Row],[Unit Price]]-cleaneddata[[#This Row],[Discount]]</f>
        <v>3.66</v>
      </c>
      <c r="Z1363" t="str">
        <f>_xlfn.IFS(cleaneddata[[#This Row],[Region]]="Central","Chris",cleaneddata[[#This Row],[Region]]="East","Erin",cleaneddata[[#This Row],[Region]]="South","Sam",cleaneddata[[#This Row],[Region]]="West","William")</f>
        <v>Erin</v>
      </c>
    </row>
    <row r="1364" spans="1:26" x14ac:dyDescent="0.25">
      <c r="A1364">
        <v>2693</v>
      </c>
      <c r="B1364" t="s">
        <v>2409</v>
      </c>
      <c r="C1364" t="s">
        <v>27</v>
      </c>
      <c r="D1364">
        <v>0.01</v>
      </c>
      <c r="E1364">
        <v>30.98</v>
      </c>
      <c r="F1364">
        <v>9.18</v>
      </c>
      <c r="G1364" t="s">
        <v>40</v>
      </c>
      <c r="H1364" t="s">
        <v>73</v>
      </c>
      <c r="I1364" t="s">
        <v>50</v>
      </c>
      <c r="J1364" t="s">
        <v>90</v>
      </c>
      <c r="K1364" t="s">
        <v>75</v>
      </c>
      <c r="L1364" t="s">
        <v>2251</v>
      </c>
      <c r="M1364">
        <v>0.4</v>
      </c>
      <c r="N1364" t="s">
        <v>34</v>
      </c>
      <c r="O1364" t="s">
        <v>113</v>
      </c>
      <c r="P1364" t="s">
        <v>635</v>
      </c>
      <c r="Q1364" t="s">
        <v>1632</v>
      </c>
      <c r="R1364">
        <v>5201</v>
      </c>
      <c r="S1364" s="1">
        <v>42128</v>
      </c>
      <c r="T1364" s="1">
        <v>42128</v>
      </c>
      <c r="U1364">
        <v>380.46800000000002</v>
      </c>
      <c r="V1364">
        <v>20</v>
      </c>
      <c r="W1364">
        <v>627.19000000000005</v>
      </c>
      <c r="X1364">
        <v>90624</v>
      </c>
      <c r="Y1364">
        <f>cleaneddata[[#This Row],[Unit Price]]-cleaneddata[[#This Row],[Discount]]</f>
        <v>30.97</v>
      </c>
      <c r="Z1364" t="str">
        <f>_xlfn.IFS(cleaneddata[[#This Row],[Region]]="Central","Chris",cleaneddata[[#This Row],[Region]]="East","Erin",cleaneddata[[#This Row],[Region]]="South","Sam",cleaneddata[[#This Row],[Region]]="West","William")</f>
        <v>Erin</v>
      </c>
    </row>
    <row r="1365" spans="1:26" x14ac:dyDescent="0.25">
      <c r="A1365">
        <v>411</v>
      </c>
      <c r="B1365" t="s">
        <v>2410</v>
      </c>
      <c r="C1365" t="s">
        <v>39</v>
      </c>
      <c r="D1365">
        <v>0.05</v>
      </c>
      <c r="E1365">
        <v>178.47</v>
      </c>
      <c r="F1365">
        <v>19.989999999999998</v>
      </c>
      <c r="G1365" t="s">
        <v>89</v>
      </c>
      <c r="H1365" t="s">
        <v>41</v>
      </c>
      <c r="I1365" t="s">
        <v>50</v>
      </c>
      <c r="J1365" t="s">
        <v>80</v>
      </c>
      <c r="K1365" t="s">
        <v>75</v>
      </c>
      <c r="L1365" t="s">
        <v>1013</v>
      </c>
      <c r="M1365">
        <v>0.55000000000000004</v>
      </c>
      <c r="N1365" t="s">
        <v>34</v>
      </c>
      <c r="O1365" t="s">
        <v>61</v>
      </c>
      <c r="P1365" t="s">
        <v>92</v>
      </c>
      <c r="Q1365" t="s">
        <v>2138</v>
      </c>
      <c r="R1365">
        <v>94601</v>
      </c>
      <c r="S1365" s="1">
        <v>42128</v>
      </c>
      <c r="T1365" s="1">
        <v>42131</v>
      </c>
      <c r="U1365">
        <v>943</v>
      </c>
      <c r="V1365">
        <v>9</v>
      </c>
      <c r="W1365">
        <v>1531.31</v>
      </c>
      <c r="X1365">
        <v>87905</v>
      </c>
      <c r="Y1365">
        <f>cleaneddata[[#This Row],[Unit Price]]-cleaneddata[[#This Row],[Discount]]</f>
        <v>178.42</v>
      </c>
      <c r="Z1365" t="str">
        <f>_xlfn.IFS(cleaneddata[[#This Row],[Region]]="Central","Chris",cleaneddata[[#This Row],[Region]]="East","Erin",cleaneddata[[#This Row],[Region]]="South","Sam",cleaneddata[[#This Row],[Region]]="West","William")</f>
        <v>William</v>
      </c>
    </row>
    <row r="1366" spans="1:26" x14ac:dyDescent="0.25">
      <c r="A1366">
        <v>3176</v>
      </c>
      <c r="B1366" t="s">
        <v>2411</v>
      </c>
      <c r="C1366" t="s">
        <v>39</v>
      </c>
      <c r="D1366">
        <v>0.06</v>
      </c>
      <c r="E1366">
        <v>10.97</v>
      </c>
      <c r="F1366">
        <v>6.5</v>
      </c>
      <c r="G1366" t="s">
        <v>40</v>
      </c>
      <c r="H1366" t="s">
        <v>41</v>
      </c>
      <c r="I1366" t="s">
        <v>42</v>
      </c>
      <c r="J1366" t="s">
        <v>43</v>
      </c>
      <c r="K1366" t="s">
        <v>75</v>
      </c>
      <c r="L1366" t="s">
        <v>2412</v>
      </c>
      <c r="M1366">
        <v>0.64</v>
      </c>
      <c r="N1366" t="s">
        <v>34</v>
      </c>
      <c r="O1366" t="s">
        <v>35</v>
      </c>
      <c r="P1366" t="s">
        <v>125</v>
      </c>
      <c r="Q1366" t="s">
        <v>2413</v>
      </c>
      <c r="R1366">
        <v>32216</v>
      </c>
      <c r="S1366" s="1">
        <v>42128</v>
      </c>
      <c r="T1366" s="1">
        <v>42130</v>
      </c>
      <c r="U1366">
        <v>65.597999999999999</v>
      </c>
      <c r="V1366">
        <v>19</v>
      </c>
      <c r="W1366">
        <v>215.25</v>
      </c>
      <c r="X1366">
        <v>90820</v>
      </c>
      <c r="Y1366">
        <f>cleaneddata[[#This Row],[Unit Price]]-cleaneddata[[#This Row],[Discount]]</f>
        <v>10.91</v>
      </c>
      <c r="Z1366" t="str">
        <f>_xlfn.IFS(cleaneddata[[#This Row],[Region]]="Central","Chris",cleaneddata[[#This Row],[Region]]="East","Erin",cleaneddata[[#This Row],[Region]]="South","Sam",cleaneddata[[#This Row],[Region]]="West","William")</f>
        <v>Sam</v>
      </c>
    </row>
    <row r="1367" spans="1:26" x14ac:dyDescent="0.25">
      <c r="A1367">
        <v>3356</v>
      </c>
      <c r="B1367" t="s">
        <v>2414</v>
      </c>
      <c r="C1367" t="s">
        <v>118</v>
      </c>
      <c r="D1367">
        <v>7.0000000000000007E-2</v>
      </c>
      <c r="E1367">
        <v>5.34</v>
      </c>
      <c r="F1367">
        <v>5.63</v>
      </c>
      <c r="G1367" t="s">
        <v>40</v>
      </c>
      <c r="H1367" t="s">
        <v>96</v>
      </c>
      <c r="I1367" t="s">
        <v>50</v>
      </c>
      <c r="J1367" t="s">
        <v>74</v>
      </c>
      <c r="K1367" t="s">
        <v>75</v>
      </c>
      <c r="L1367" t="s">
        <v>1725</v>
      </c>
      <c r="M1367">
        <v>0.39</v>
      </c>
      <c r="N1367" t="s">
        <v>34</v>
      </c>
      <c r="O1367" t="s">
        <v>61</v>
      </c>
      <c r="P1367" t="s">
        <v>492</v>
      </c>
      <c r="Q1367" t="s">
        <v>2415</v>
      </c>
      <c r="R1367">
        <v>83616</v>
      </c>
      <c r="S1367" s="1">
        <v>42128</v>
      </c>
      <c r="T1367" s="1">
        <v>42130</v>
      </c>
      <c r="U1367">
        <v>-116.3455</v>
      </c>
      <c r="V1367">
        <v>13</v>
      </c>
      <c r="W1367">
        <v>66.650000000000006</v>
      </c>
      <c r="X1367">
        <v>88588</v>
      </c>
      <c r="Y1367">
        <f>cleaneddata[[#This Row],[Unit Price]]-cleaneddata[[#This Row],[Discount]]</f>
        <v>5.27</v>
      </c>
      <c r="Z1367" t="str">
        <f>_xlfn.IFS(cleaneddata[[#This Row],[Region]]="Central","Chris",cleaneddata[[#This Row],[Region]]="East","Erin",cleaneddata[[#This Row],[Region]]="South","Sam",cleaneddata[[#This Row],[Region]]="West","William")</f>
        <v>William</v>
      </c>
    </row>
    <row r="1368" spans="1:26" x14ac:dyDescent="0.25">
      <c r="A1368">
        <v>3356</v>
      </c>
      <c r="B1368" t="s">
        <v>2414</v>
      </c>
      <c r="C1368" t="s">
        <v>118</v>
      </c>
      <c r="D1368">
        <v>0.03</v>
      </c>
      <c r="E1368">
        <v>160.97999999999999</v>
      </c>
      <c r="F1368">
        <v>30</v>
      </c>
      <c r="G1368" t="s">
        <v>28</v>
      </c>
      <c r="H1368" t="s">
        <v>96</v>
      </c>
      <c r="I1368" t="s">
        <v>30</v>
      </c>
      <c r="J1368" t="s">
        <v>111</v>
      </c>
      <c r="K1368" t="s">
        <v>59</v>
      </c>
      <c r="L1368" t="s">
        <v>894</v>
      </c>
      <c r="M1368">
        <v>0.62</v>
      </c>
      <c r="N1368" t="s">
        <v>34</v>
      </c>
      <c r="O1368" t="s">
        <v>61</v>
      </c>
      <c r="P1368" t="s">
        <v>492</v>
      </c>
      <c r="Q1368" t="s">
        <v>2415</v>
      </c>
      <c r="R1368">
        <v>83616</v>
      </c>
      <c r="S1368" s="1">
        <v>42128</v>
      </c>
      <c r="T1368" s="1">
        <v>42129</v>
      </c>
      <c r="U1368">
        <v>1304.9000000000001</v>
      </c>
      <c r="V1368">
        <v>18</v>
      </c>
      <c r="W1368">
        <v>2934.16</v>
      </c>
      <c r="X1368">
        <v>88588</v>
      </c>
      <c r="Y1368">
        <f>cleaneddata[[#This Row],[Unit Price]]-cleaneddata[[#This Row],[Discount]]</f>
        <v>160.94999999999999</v>
      </c>
      <c r="Z1368" t="str">
        <f>_xlfn.IFS(cleaneddata[[#This Row],[Region]]="Central","Chris",cleaneddata[[#This Row],[Region]]="East","Erin",cleaneddata[[#This Row],[Region]]="South","Sam",cleaneddata[[#This Row],[Region]]="West","William")</f>
        <v>William</v>
      </c>
    </row>
    <row r="1369" spans="1:26" x14ac:dyDescent="0.25">
      <c r="A1369">
        <v>3356</v>
      </c>
      <c r="B1369" t="s">
        <v>2414</v>
      </c>
      <c r="C1369" t="s">
        <v>118</v>
      </c>
      <c r="D1369">
        <v>0.04</v>
      </c>
      <c r="E1369">
        <v>65.989999999999995</v>
      </c>
      <c r="F1369">
        <v>5.63</v>
      </c>
      <c r="G1369" t="s">
        <v>89</v>
      </c>
      <c r="H1369" t="s">
        <v>96</v>
      </c>
      <c r="I1369" t="s">
        <v>42</v>
      </c>
      <c r="J1369" t="s">
        <v>137</v>
      </c>
      <c r="K1369" t="s">
        <v>75</v>
      </c>
      <c r="L1369" t="s">
        <v>2416</v>
      </c>
      <c r="M1369">
        <v>0.56000000000000005</v>
      </c>
      <c r="N1369" t="s">
        <v>34</v>
      </c>
      <c r="O1369" t="s">
        <v>61</v>
      </c>
      <c r="P1369" t="s">
        <v>492</v>
      </c>
      <c r="Q1369" t="s">
        <v>2415</v>
      </c>
      <c r="R1369">
        <v>83616</v>
      </c>
      <c r="S1369" s="1">
        <v>42128</v>
      </c>
      <c r="T1369" s="1">
        <v>42128</v>
      </c>
      <c r="U1369">
        <v>605.04719999999998</v>
      </c>
      <c r="V1369">
        <v>15</v>
      </c>
      <c r="W1369">
        <v>876.88</v>
      </c>
      <c r="X1369">
        <v>88588</v>
      </c>
      <c r="Y1369">
        <f>cleaneddata[[#This Row],[Unit Price]]-cleaneddata[[#This Row],[Discount]]</f>
        <v>65.949999999999989</v>
      </c>
      <c r="Z1369" t="str">
        <f>_xlfn.IFS(cleaneddata[[#This Row],[Region]]="Central","Chris",cleaneddata[[#This Row],[Region]]="East","Erin",cleaneddata[[#This Row],[Region]]="South","Sam",cleaneddata[[#This Row],[Region]]="West","William")</f>
        <v>William</v>
      </c>
    </row>
    <row r="1370" spans="1:26" x14ac:dyDescent="0.25">
      <c r="A1370">
        <v>1765</v>
      </c>
      <c r="B1370" t="s">
        <v>2417</v>
      </c>
      <c r="C1370" t="s">
        <v>72</v>
      </c>
      <c r="D1370">
        <v>0</v>
      </c>
      <c r="E1370">
        <v>5.77</v>
      </c>
      <c r="F1370">
        <v>4.97</v>
      </c>
      <c r="G1370" t="s">
        <v>40</v>
      </c>
      <c r="H1370" t="s">
        <v>41</v>
      </c>
      <c r="I1370" t="s">
        <v>50</v>
      </c>
      <c r="J1370" t="s">
        <v>74</v>
      </c>
      <c r="K1370" t="s">
        <v>75</v>
      </c>
      <c r="L1370" t="s">
        <v>2418</v>
      </c>
      <c r="M1370">
        <v>0.35</v>
      </c>
      <c r="N1370" t="s">
        <v>34</v>
      </c>
      <c r="O1370" t="s">
        <v>54</v>
      </c>
      <c r="P1370" t="s">
        <v>82</v>
      </c>
      <c r="Q1370" t="s">
        <v>2419</v>
      </c>
      <c r="R1370">
        <v>63141</v>
      </c>
      <c r="S1370" s="1">
        <v>42128</v>
      </c>
      <c r="T1370" s="1">
        <v>42129</v>
      </c>
      <c r="U1370">
        <v>3.5581</v>
      </c>
      <c r="V1370">
        <v>8</v>
      </c>
      <c r="W1370">
        <v>52.43</v>
      </c>
      <c r="X1370">
        <v>89777</v>
      </c>
      <c r="Y1370">
        <f>cleaneddata[[#This Row],[Unit Price]]-cleaneddata[[#This Row],[Discount]]</f>
        <v>5.77</v>
      </c>
      <c r="Z1370" t="str">
        <f>_xlfn.IFS(cleaneddata[[#This Row],[Region]]="Central","Chris",cleaneddata[[#This Row],[Region]]="East","Erin",cleaneddata[[#This Row],[Region]]="South","Sam",cleaneddata[[#This Row],[Region]]="West","William")</f>
        <v>Chris</v>
      </c>
    </row>
    <row r="1371" spans="1:26" x14ac:dyDescent="0.25">
      <c r="A1371">
        <v>693</v>
      </c>
      <c r="B1371" t="s">
        <v>1551</v>
      </c>
      <c r="C1371" t="s">
        <v>39</v>
      </c>
      <c r="D1371">
        <v>0</v>
      </c>
      <c r="E1371">
        <v>230.98</v>
      </c>
      <c r="F1371">
        <v>23.78</v>
      </c>
      <c r="G1371" t="s">
        <v>28</v>
      </c>
      <c r="H1371" t="s">
        <v>29</v>
      </c>
      <c r="I1371" t="s">
        <v>30</v>
      </c>
      <c r="J1371" t="s">
        <v>31</v>
      </c>
      <c r="K1371" t="s">
        <v>32</v>
      </c>
      <c r="L1371" t="s">
        <v>1530</v>
      </c>
      <c r="M1371">
        <v>0.6</v>
      </c>
      <c r="N1371" t="s">
        <v>34</v>
      </c>
      <c r="O1371" t="s">
        <v>61</v>
      </c>
      <c r="P1371" t="s">
        <v>62</v>
      </c>
      <c r="Q1371" t="s">
        <v>1552</v>
      </c>
      <c r="R1371">
        <v>80229</v>
      </c>
      <c r="S1371" s="1">
        <v>42129</v>
      </c>
      <c r="T1371" s="1">
        <v>42131</v>
      </c>
      <c r="U1371">
        <v>6095.8602000000001</v>
      </c>
      <c r="V1371">
        <v>36</v>
      </c>
      <c r="W1371">
        <v>8834.58</v>
      </c>
      <c r="X1371">
        <v>87813</v>
      </c>
      <c r="Y1371">
        <f>cleaneddata[[#This Row],[Unit Price]]-cleaneddata[[#This Row],[Discount]]</f>
        <v>230.98</v>
      </c>
      <c r="Z1371" t="str">
        <f>_xlfn.IFS(cleaneddata[[#This Row],[Region]]="Central","Chris",cleaneddata[[#This Row],[Region]]="East","Erin",cleaneddata[[#This Row],[Region]]="South","Sam",cleaneddata[[#This Row],[Region]]="West","William")</f>
        <v>William</v>
      </c>
    </row>
    <row r="1372" spans="1:26" x14ac:dyDescent="0.25">
      <c r="A1372">
        <v>2273</v>
      </c>
      <c r="B1372" t="s">
        <v>2420</v>
      </c>
      <c r="C1372" t="s">
        <v>49</v>
      </c>
      <c r="D1372">
        <v>0.04</v>
      </c>
      <c r="E1372">
        <v>120.98</v>
      </c>
      <c r="F1372">
        <v>3.99</v>
      </c>
      <c r="G1372" t="s">
        <v>40</v>
      </c>
      <c r="H1372" t="s">
        <v>96</v>
      </c>
      <c r="I1372" t="s">
        <v>50</v>
      </c>
      <c r="J1372" t="s">
        <v>97</v>
      </c>
      <c r="K1372" t="s">
        <v>75</v>
      </c>
      <c r="L1372" t="s">
        <v>2421</v>
      </c>
      <c r="M1372">
        <v>0.6</v>
      </c>
      <c r="N1372" t="s">
        <v>34</v>
      </c>
      <c r="O1372" t="s">
        <v>54</v>
      </c>
      <c r="P1372" t="s">
        <v>189</v>
      </c>
      <c r="Q1372" t="s">
        <v>2422</v>
      </c>
      <c r="R1372">
        <v>78550</v>
      </c>
      <c r="S1372" s="1">
        <v>42129</v>
      </c>
      <c r="T1372" s="1">
        <v>42129</v>
      </c>
      <c r="U1372">
        <v>1389.5771999999999</v>
      </c>
      <c r="V1372">
        <v>17</v>
      </c>
      <c r="W1372">
        <v>2013.88</v>
      </c>
      <c r="X1372">
        <v>90109</v>
      </c>
      <c r="Y1372">
        <f>cleaneddata[[#This Row],[Unit Price]]-cleaneddata[[#This Row],[Discount]]</f>
        <v>120.94</v>
      </c>
      <c r="Z1372" t="str">
        <f>_xlfn.IFS(cleaneddata[[#This Row],[Region]]="Central","Chris",cleaneddata[[#This Row],[Region]]="East","Erin",cleaneddata[[#This Row],[Region]]="South","Sam",cleaneddata[[#This Row],[Region]]="West","William")</f>
        <v>Chris</v>
      </c>
    </row>
    <row r="1373" spans="1:26" x14ac:dyDescent="0.25">
      <c r="A1373">
        <v>2273</v>
      </c>
      <c r="B1373" t="s">
        <v>2420</v>
      </c>
      <c r="C1373" t="s">
        <v>49</v>
      </c>
      <c r="D1373">
        <v>0.02</v>
      </c>
      <c r="E1373">
        <v>55.99</v>
      </c>
      <c r="F1373">
        <v>5</v>
      </c>
      <c r="G1373" t="s">
        <v>40</v>
      </c>
      <c r="H1373" t="s">
        <v>96</v>
      </c>
      <c r="I1373" t="s">
        <v>42</v>
      </c>
      <c r="J1373" t="s">
        <v>137</v>
      </c>
      <c r="K1373" t="s">
        <v>44</v>
      </c>
      <c r="L1373" t="s">
        <v>1940</v>
      </c>
      <c r="M1373">
        <v>0.83</v>
      </c>
      <c r="N1373" t="s">
        <v>34</v>
      </c>
      <c r="O1373" t="s">
        <v>54</v>
      </c>
      <c r="P1373" t="s">
        <v>189</v>
      </c>
      <c r="Q1373" t="s">
        <v>2422</v>
      </c>
      <c r="R1373">
        <v>78550</v>
      </c>
      <c r="S1373" s="1">
        <v>42129</v>
      </c>
      <c r="T1373" s="1">
        <v>42129</v>
      </c>
      <c r="U1373">
        <v>-222.816</v>
      </c>
      <c r="V1373">
        <v>4</v>
      </c>
      <c r="W1373">
        <v>201.32</v>
      </c>
      <c r="X1373">
        <v>90109</v>
      </c>
      <c r="Y1373">
        <f>cleaneddata[[#This Row],[Unit Price]]-cleaneddata[[#This Row],[Discount]]</f>
        <v>55.97</v>
      </c>
      <c r="Z1373" t="str">
        <f>_xlfn.IFS(cleaneddata[[#This Row],[Region]]="Central","Chris",cleaneddata[[#This Row],[Region]]="East","Erin",cleaneddata[[#This Row],[Region]]="South","Sam",cleaneddata[[#This Row],[Region]]="West","William")</f>
        <v>Chris</v>
      </c>
    </row>
    <row r="1374" spans="1:26" x14ac:dyDescent="0.25">
      <c r="A1374">
        <v>2274</v>
      </c>
      <c r="B1374" t="s">
        <v>2423</v>
      </c>
      <c r="C1374" t="s">
        <v>49</v>
      </c>
      <c r="D1374">
        <v>0.05</v>
      </c>
      <c r="E1374">
        <v>23.99</v>
      </c>
      <c r="F1374">
        <v>15.68</v>
      </c>
      <c r="G1374" t="s">
        <v>28</v>
      </c>
      <c r="H1374" t="s">
        <v>96</v>
      </c>
      <c r="I1374" t="s">
        <v>30</v>
      </c>
      <c r="J1374" t="s">
        <v>128</v>
      </c>
      <c r="K1374" t="s">
        <v>59</v>
      </c>
      <c r="L1374" t="s">
        <v>2424</v>
      </c>
      <c r="M1374">
        <v>0.62</v>
      </c>
      <c r="N1374" t="s">
        <v>34</v>
      </c>
      <c r="O1374" t="s">
        <v>54</v>
      </c>
      <c r="P1374" t="s">
        <v>189</v>
      </c>
      <c r="Q1374" t="s">
        <v>1755</v>
      </c>
      <c r="R1374">
        <v>77036</v>
      </c>
      <c r="S1374" s="1">
        <v>42129</v>
      </c>
      <c r="T1374" s="1">
        <v>42133</v>
      </c>
      <c r="U1374">
        <v>-133.71</v>
      </c>
      <c r="V1374">
        <v>12</v>
      </c>
      <c r="W1374">
        <v>298.51</v>
      </c>
      <c r="X1374">
        <v>90109</v>
      </c>
      <c r="Y1374">
        <f>cleaneddata[[#This Row],[Unit Price]]-cleaneddata[[#This Row],[Discount]]</f>
        <v>23.939999999999998</v>
      </c>
      <c r="Z1374" t="str">
        <f>_xlfn.IFS(cleaneddata[[#This Row],[Region]]="Central","Chris",cleaneddata[[#This Row],[Region]]="East","Erin",cleaneddata[[#This Row],[Region]]="South","Sam",cleaneddata[[#This Row],[Region]]="West","William")</f>
        <v>Chris</v>
      </c>
    </row>
    <row r="1375" spans="1:26" x14ac:dyDescent="0.25">
      <c r="A1375">
        <v>2379</v>
      </c>
      <c r="B1375" t="s">
        <v>2425</v>
      </c>
      <c r="C1375" t="s">
        <v>49</v>
      </c>
      <c r="D1375">
        <v>0.06</v>
      </c>
      <c r="E1375">
        <v>122.99</v>
      </c>
      <c r="F1375">
        <v>19.989999999999998</v>
      </c>
      <c r="G1375" t="s">
        <v>40</v>
      </c>
      <c r="H1375" t="s">
        <v>29</v>
      </c>
      <c r="I1375" t="s">
        <v>50</v>
      </c>
      <c r="J1375" t="s">
        <v>74</v>
      </c>
      <c r="K1375" t="s">
        <v>75</v>
      </c>
      <c r="L1375" t="s">
        <v>2426</v>
      </c>
      <c r="M1375">
        <v>0.37</v>
      </c>
      <c r="N1375" t="s">
        <v>34</v>
      </c>
      <c r="O1375" t="s">
        <v>54</v>
      </c>
      <c r="P1375" t="s">
        <v>291</v>
      </c>
      <c r="Q1375" t="s">
        <v>2067</v>
      </c>
      <c r="R1375">
        <v>48135</v>
      </c>
      <c r="S1375" s="1">
        <v>42129</v>
      </c>
      <c r="T1375" s="1">
        <v>42131</v>
      </c>
      <c r="U1375">
        <v>1019.7096</v>
      </c>
      <c r="V1375">
        <v>12</v>
      </c>
      <c r="W1375">
        <v>1477.84</v>
      </c>
      <c r="X1375">
        <v>86655</v>
      </c>
      <c r="Y1375">
        <f>cleaneddata[[#This Row],[Unit Price]]-cleaneddata[[#This Row],[Discount]]</f>
        <v>122.92999999999999</v>
      </c>
      <c r="Z1375" t="str">
        <f>_xlfn.IFS(cleaneddata[[#This Row],[Region]]="Central","Chris",cleaneddata[[#This Row],[Region]]="East","Erin",cleaneddata[[#This Row],[Region]]="South","Sam",cleaneddata[[#This Row],[Region]]="West","William")</f>
        <v>Chris</v>
      </c>
    </row>
    <row r="1376" spans="1:26" x14ac:dyDescent="0.25">
      <c r="A1376">
        <v>2380</v>
      </c>
      <c r="B1376" t="s">
        <v>2306</v>
      </c>
      <c r="C1376" t="s">
        <v>49</v>
      </c>
      <c r="D1376">
        <v>0.08</v>
      </c>
      <c r="E1376">
        <v>68.81</v>
      </c>
      <c r="F1376">
        <v>60</v>
      </c>
      <c r="G1376" t="s">
        <v>28</v>
      </c>
      <c r="H1376" t="s">
        <v>29</v>
      </c>
      <c r="I1376" t="s">
        <v>50</v>
      </c>
      <c r="J1376" t="s">
        <v>97</v>
      </c>
      <c r="K1376" t="s">
        <v>59</v>
      </c>
      <c r="L1376" t="s">
        <v>1678</v>
      </c>
      <c r="M1376">
        <v>0.41</v>
      </c>
      <c r="N1376" t="s">
        <v>34</v>
      </c>
      <c r="O1376" t="s">
        <v>54</v>
      </c>
      <c r="P1376" t="s">
        <v>291</v>
      </c>
      <c r="Q1376" t="s">
        <v>2307</v>
      </c>
      <c r="R1376">
        <v>49505</v>
      </c>
      <c r="S1376" s="1">
        <v>42129</v>
      </c>
      <c r="T1376" s="1">
        <v>42131</v>
      </c>
      <c r="U1376">
        <v>-1069.72</v>
      </c>
      <c r="V1376">
        <v>17</v>
      </c>
      <c r="W1376">
        <v>1162.46</v>
      </c>
      <c r="X1376">
        <v>86655</v>
      </c>
      <c r="Y1376">
        <f>cleaneddata[[#This Row],[Unit Price]]-cleaneddata[[#This Row],[Discount]]</f>
        <v>68.73</v>
      </c>
      <c r="Z1376" t="str">
        <f>_xlfn.IFS(cleaneddata[[#This Row],[Region]]="Central","Chris",cleaneddata[[#This Row],[Region]]="East","Erin",cleaneddata[[#This Row],[Region]]="South","Sam",cleaneddata[[#This Row],[Region]]="West","William")</f>
        <v>Chris</v>
      </c>
    </row>
    <row r="1377" spans="1:26" x14ac:dyDescent="0.25">
      <c r="A1377">
        <v>2382</v>
      </c>
      <c r="B1377" t="s">
        <v>2308</v>
      </c>
      <c r="C1377" t="s">
        <v>49</v>
      </c>
      <c r="D1377">
        <v>0.06</v>
      </c>
      <c r="E1377">
        <v>122.99</v>
      </c>
      <c r="F1377">
        <v>19.989999999999998</v>
      </c>
      <c r="G1377" t="s">
        <v>40</v>
      </c>
      <c r="H1377" t="s">
        <v>29</v>
      </c>
      <c r="I1377" t="s">
        <v>50</v>
      </c>
      <c r="J1377" t="s">
        <v>74</v>
      </c>
      <c r="K1377" t="s">
        <v>75</v>
      </c>
      <c r="L1377" t="s">
        <v>2426</v>
      </c>
      <c r="M1377">
        <v>0.37</v>
      </c>
      <c r="N1377" t="s">
        <v>34</v>
      </c>
      <c r="O1377" t="s">
        <v>113</v>
      </c>
      <c r="P1377" t="s">
        <v>114</v>
      </c>
      <c r="Q1377" t="s">
        <v>115</v>
      </c>
      <c r="R1377">
        <v>10024</v>
      </c>
      <c r="S1377" s="1">
        <v>42129</v>
      </c>
      <c r="T1377" s="1">
        <v>42131</v>
      </c>
      <c r="U1377">
        <v>1408.1865</v>
      </c>
      <c r="V1377">
        <v>48</v>
      </c>
      <c r="W1377">
        <v>5911.35</v>
      </c>
      <c r="X1377">
        <v>962</v>
      </c>
      <c r="Y1377">
        <f>cleaneddata[[#This Row],[Unit Price]]-cleaneddata[[#This Row],[Discount]]</f>
        <v>122.92999999999999</v>
      </c>
      <c r="Z1377" t="str">
        <f>_xlfn.IFS(cleaneddata[[#This Row],[Region]]="Central","Chris",cleaneddata[[#This Row],[Region]]="East","Erin",cleaneddata[[#This Row],[Region]]="South","Sam",cleaneddata[[#This Row],[Region]]="West","William")</f>
        <v>Erin</v>
      </c>
    </row>
    <row r="1378" spans="1:26" x14ac:dyDescent="0.25">
      <c r="A1378">
        <v>2382</v>
      </c>
      <c r="B1378" t="s">
        <v>2308</v>
      </c>
      <c r="C1378" t="s">
        <v>49</v>
      </c>
      <c r="D1378">
        <v>0.08</v>
      </c>
      <c r="E1378">
        <v>68.81</v>
      </c>
      <c r="F1378">
        <v>60</v>
      </c>
      <c r="G1378" t="s">
        <v>28</v>
      </c>
      <c r="H1378" t="s">
        <v>29</v>
      </c>
      <c r="I1378" t="s">
        <v>50</v>
      </c>
      <c r="J1378" t="s">
        <v>97</v>
      </c>
      <c r="K1378" t="s">
        <v>59</v>
      </c>
      <c r="L1378" t="s">
        <v>1678</v>
      </c>
      <c r="M1378">
        <v>0.41</v>
      </c>
      <c r="N1378" t="s">
        <v>34</v>
      </c>
      <c r="O1378" t="s">
        <v>113</v>
      </c>
      <c r="P1378" t="s">
        <v>114</v>
      </c>
      <c r="Q1378" t="s">
        <v>115</v>
      </c>
      <c r="R1378">
        <v>10024</v>
      </c>
      <c r="S1378" s="1">
        <v>42129</v>
      </c>
      <c r="T1378" s="1">
        <v>42131</v>
      </c>
      <c r="U1378">
        <v>-1069.72</v>
      </c>
      <c r="V1378">
        <v>68</v>
      </c>
      <c r="W1378">
        <v>4649.8500000000004</v>
      </c>
      <c r="X1378">
        <v>962</v>
      </c>
      <c r="Y1378">
        <f>cleaneddata[[#This Row],[Unit Price]]-cleaneddata[[#This Row],[Discount]]</f>
        <v>68.73</v>
      </c>
      <c r="Z1378" t="str">
        <f>_xlfn.IFS(cleaneddata[[#This Row],[Region]]="Central","Chris",cleaneddata[[#This Row],[Region]]="East","Erin",cleaneddata[[#This Row],[Region]]="South","Sam",cleaneddata[[#This Row],[Region]]="West","William")</f>
        <v>Erin</v>
      </c>
    </row>
    <row r="1379" spans="1:26" x14ac:dyDescent="0.25">
      <c r="A1379">
        <v>1101</v>
      </c>
      <c r="B1379" t="s">
        <v>2427</v>
      </c>
      <c r="C1379" t="s">
        <v>118</v>
      </c>
      <c r="D1379">
        <v>0.02</v>
      </c>
      <c r="E1379">
        <v>15.14</v>
      </c>
      <c r="F1379">
        <v>4.53</v>
      </c>
      <c r="G1379" t="s">
        <v>40</v>
      </c>
      <c r="H1379" t="s">
        <v>29</v>
      </c>
      <c r="I1379" t="s">
        <v>50</v>
      </c>
      <c r="J1379" t="s">
        <v>80</v>
      </c>
      <c r="K1379" t="s">
        <v>75</v>
      </c>
      <c r="L1379" t="s">
        <v>1357</v>
      </c>
      <c r="M1379">
        <v>0.81</v>
      </c>
      <c r="N1379" t="s">
        <v>34</v>
      </c>
      <c r="O1379" t="s">
        <v>61</v>
      </c>
      <c r="P1379" t="s">
        <v>92</v>
      </c>
      <c r="Q1379" t="s">
        <v>1257</v>
      </c>
      <c r="R1379">
        <v>93030</v>
      </c>
      <c r="S1379" s="1">
        <v>42129</v>
      </c>
      <c r="T1379" s="1">
        <v>42130</v>
      </c>
      <c r="U1379">
        <v>5.8840000000000003</v>
      </c>
      <c r="V1379">
        <v>3</v>
      </c>
      <c r="W1379">
        <v>51.02</v>
      </c>
      <c r="X1379">
        <v>91488</v>
      </c>
      <c r="Y1379">
        <f>cleaneddata[[#This Row],[Unit Price]]-cleaneddata[[#This Row],[Discount]]</f>
        <v>15.120000000000001</v>
      </c>
      <c r="Z1379" t="str">
        <f>_xlfn.IFS(cleaneddata[[#This Row],[Region]]="Central","Chris",cleaneddata[[#This Row],[Region]]="East","Erin",cleaneddata[[#This Row],[Region]]="South","Sam",cleaneddata[[#This Row],[Region]]="West","William")</f>
        <v>William</v>
      </c>
    </row>
    <row r="1380" spans="1:26" x14ac:dyDescent="0.25">
      <c r="A1380">
        <v>2509</v>
      </c>
      <c r="B1380" t="s">
        <v>2428</v>
      </c>
      <c r="C1380" t="s">
        <v>118</v>
      </c>
      <c r="D1380">
        <v>0.05</v>
      </c>
      <c r="E1380">
        <v>30.98</v>
      </c>
      <c r="F1380">
        <v>9.18</v>
      </c>
      <c r="G1380" t="s">
        <v>40</v>
      </c>
      <c r="H1380" t="s">
        <v>73</v>
      </c>
      <c r="I1380" t="s">
        <v>50</v>
      </c>
      <c r="J1380" t="s">
        <v>90</v>
      </c>
      <c r="K1380" t="s">
        <v>75</v>
      </c>
      <c r="L1380" t="s">
        <v>2251</v>
      </c>
      <c r="M1380">
        <v>0.4</v>
      </c>
      <c r="N1380" t="s">
        <v>34</v>
      </c>
      <c r="O1380" t="s">
        <v>113</v>
      </c>
      <c r="P1380" t="s">
        <v>333</v>
      </c>
      <c r="Q1380" t="s">
        <v>2429</v>
      </c>
      <c r="R1380">
        <v>4106</v>
      </c>
      <c r="S1380" s="1">
        <v>42129</v>
      </c>
      <c r="T1380" s="1">
        <v>42129</v>
      </c>
      <c r="U1380">
        <v>308.67</v>
      </c>
      <c r="V1380">
        <v>15</v>
      </c>
      <c r="W1380">
        <v>462.57</v>
      </c>
      <c r="X1380">
        <v>87029</v>
      </c>
      <c r="Y1380">
        <f>cleaneddata[[#This Row],[Unit Price]]-cleaneddata[[#This Row],[Discount]]</f>
        <v>30.93</v>
      </c>
      <c r="Z1380" t="str">
        <f>_xlfn.IFS(cleaneddata[[#This Row],[Region]]="Central","Chris",cleaneddata[[#This Row],[Region]]="East","Erin",cleaneddata[[#This Row],[Region]]="South","Sam",cleaneddata[[#This Row],[Region]]="West","William")</f>
        <v>Erin</v>
      </c>
    </row>
    <row r="1381" spans="1:26" x14ac:dyDescent="0.25">
      <c r="A1381">
        <v>1979</v>
      </c>
      <c r="B1381" t="s">
        <v>2430</v>
      </c>
      <c r="C1381" t="s">
        <v>72</v>
      </c>
      <c r="D1381">
        <v>0.05</v>
      </c>
      <c r="E1381">
        <v>20.99</v>
      </c>
      <c r="F1381">
        <v>3.3</v>
      </c>
      <c r="G1381" t="s">
        <v>40</v>
      </c>
      <c r="H1381" t="s">
        <v>96</v>
      </c>
      <c r="I1381" t="s">
        <v>42</v>
      </c>
      <c r="J1381" t="s">
        <v>137</v>
      </c>
      <c r="K1381" t="s">
        <v>44</v>
      </c>
      <c r="L1381" t="s">
        <v>1585</v>
      </c>
      <c r="M1381">
        <v>0.81</v>
      </c>
      <c r="N1381" t="s">
        <v>34</v>
      </c>
      <c r="O1381" t="s">
        <v>61</v>
      </c>
      <c r="P1381" t="s">
        <v>62</v>
      </c>
      <c r="Q1381" t="s">
        <v>2431</v>
      </c>
      <c r="R1381">
        <v>80122</v>
      </c>
      <c r="S1381" s="1">
        <v>42129</v>
      </c>
      <c r="T1381" s="1">
        <v>42130</v>
      </c>
      <c r="U1381">
        <v>21.883400000000002</v>
      </c>
      <c r="V1381">
        <v>4</v>
      </c>
      <c r="W1381">
        <v>72.75</v>
      </c>
      <c r="X1381">
        <v>87757</v>
      </c>
      <c r="Y1381">
        <f>cleaneddata[[#This Row],[Unit Price]]-cleaneddata[[#This Row],[Discount]]</f>
        <v>20.939999999999998</v>
      </c>
      <c r="Z1381" t="str">
        <f>_xlfn.IFS(cleaneddata[[#This Row],[Region]]="Central","Chris",cleaneddata[[#This Row],[Region]]="East","Erin",cleaneddata[[#This Row],[Region]]="South","Sam",cleaneddata[[#This Row],[Region]]="West","William")</f>
        <v>William</v>
      </c>
    </row>
    <row r="1382" spans="1:26" x14ac:dyDescent="0.25">
      <c r="A1382">
        <v>1416</v>
      </c>
      <c r="B1382" t="s">
        <v>2432</v>
      </c>
      <c r="C1382" t="s">
        <v>27</v>
      </c>
      <c r="D1382">
        <v>0.02</v>
      </c>
      <c r="E1382">
        <v>417.4</v>
      </c>
      <c r="F1382">
        <v>75.23</v>
      </c>
      <c r="G1382" t="s">
        <v>28</v>
      </c>
      <c r="H1382" t="s">
        <v>29</v>
      </c>
      <c r="I1382" t="s">
        <v>30</v>
      </c>
      <c r="J1382" t="s">
        <v>31</v>
      </c>
      <c r="K1382" t="s">
        <v>32</v>
      </c>
      <c r="L1382" t="s">
        <v>1197</v>
      </c>
      <c r="M1382">
        <v>0.79</v>
      </c>
      <c r="N1382" t="s">
        <v>34</v>
      </c>
      <c r="O1382" t="s">
        <v>54</v>
      </c>
      <c r="P1382" t="s">
        <v>55</v>
      </c>
      <c r="Q1382" t="s">
        <v>1514</v>
      </c>
      <c r="R1382">
        <v>46203</v>
      </c>
      <c r="S1382" s="1">
        <v>42130</v>
      </c>
      <c r="T1382" s="1">
        <v>42131</v>
      </c>
      <c r="U1382">
        <v>-634.86540000000002</v>
      </c>
      <c r="V1382">
        <v>1</v>
      </c>
      <c r="W1382">
        <v>471.21</v>
      </c>
      <c r="X1382">
        <v>90538</v>
      </c>
      <c r="Y1382">
        <f>cleaneddata[[#This Row],[Unit Price]]-cleaneddata[[#This Row],[Discount]]</f>
        <v>417.38</v>
      </c>
      <c r="Z1382" t="str">
        <f>_xlfn.IFS(cleaneddata[[#This Row],[Region]]="Central","Chris",cleaneddata[[#This Row],[Region]]="East","Erin",cleaneddata[[#This Row],[Region]]="South","Sam",cleaneddata[[#This Row],[Region]]="West","William")</f>
        <v>Chris</v>
      </c>
    </row>
    <row r="1383" spans="1:26" x14ac:dyDescent="0.25">
      <c r="A1383">
        <v>2420</v>
      </c>
      <c r="B1383" t="s">
        <v>2433</v>
      </c>
      <c r="C1383" t="s">
        <v>39</v>
      </c>
      <c r="D1383">
        <v>0.04</v>
      </c>
      <c r="E1383">
        <v>9.11</v>
      </c>
      <c r="F1383">
        <v>2.15</v>
      </c>
      <c r="G1383" t="s">
        <v>40</v>
      </c>
      <c r="H1383" t="s">
        <v>41</v>
      </c>
      <c r="I1383" t="s">
        <v>50</v>
      </c>
      <c r="J1383" t="s">
        <v>90</v>
      </c>
      <c r="K1383" t="s">
        <v>52</v>
      </c>
      <c r="L1383" t="s">
        <v>91</v>
      </c>
      <c r="M1383">
        <v>0.4</v>
      </c>
      <c r="N1383" t="s">
        <v>34</v>
      </c>
      <c r="O1383" t="s">
        <v>35</v>
      </c>
      <c r="P1383" t="s">
        <v>244</v>
      </c>
      <c r="Q1383" t="s">
        <v>2434</v>
      </c>
      <c r="R1383">
        <v>23223</v>
      </c>
      <c r="S1383" s="1">
        <v>42130</v>
      </c>
      <c r="T1383" s="1">
        <v>42130</v>
      </c>
      <c r="U1383">
        <v>-23.071999999999999</v>
      </c>
      <c r="V1383">
        <v>11</v>
      </c>
      <c r="W1383">
        <v>100.87</v>
      </c>
      <c r="X1383">
        <v>86752</v>
      </c>
      <c r="Y1383">
        <f>cleaneddata[[#This Row],[Unit Price]]-cleaneddata[[#This Row],[Discount]]</f>
        <v>9.07</v>
      </c>
      <c r="Z1383" t="str">
        <f>_xlfn.IFS(cleaneddata[[#This Row],[Region]]="Central","Chris",cleaneddata[[#This Row],[Region]]="East","Erin",cleaneddata[[#This Row],[Region]]="South","Sam",cleaneddata[[#This Row],[Region]]="West","William")</f>
        <v>Sam</v>
      </c>
    </row>
    <row r="1384" spans="1:26" x14ac:dyDescent="0.25">
      <c r="A1384">
        <v>1986</v>
      </c>
      <c r="B1384" t="s">
        <v>2435</v>
      </c>
      <c r="C1384" t="s">
        <v>72</v>
      </c>
      <c r="D1384">
        <v>0.01</v>
      </c>
      <c r="E1384">
        <v>15.31</v>
      </c>
      <c r="F1384">
        <v>8.7799999999999994</v>
      </c>
      <c r="G1384" t="s">
        <v>40</v>
      </c>
      <c r="H1384" t="s">
        <v>73</v>
      </c>
      <c r="I1384" t="s">
        <v>50</v>
      </c>
      <c r="J1384" t="s">
        <v>80</v>
      </c>
      <c r="K1384" t="s">
        <v>75</v>
      </c>
      <c r="L1384" t="s">
        <v>2436</v>
      </c>
      <c r="M1384">
        <v>0.56999999999999995</v>
      </c>
      <c r="N1384" t="s">
        <v>34</v>
      </c>
      <c r="O1384" t="s">
        <v>54</v>
      </c>
      <c r="P1384" t="s">
        <v>189</v>
      </c>
      <c r="Q1384" t="s">
        <v>1506</v>
      </c>
      <c r="R1384">
        <v>79701</v>
      </c>
      <c r="S1384" s="1">
        <v>42130</v>
      </c>
      <c r="T1384" s="1">
        <v>42131</v>
      </c>
      <c r="U1384">
        <v>12.146000000000001</v>
      </c>
      <c r="V1384">
        <v>23</v>
      </c>
      <c r="W1384">
        <v>377</v>
      </c>
      <c r="X1384">
        <v>90888</v>
      </c>
      <c r="Y1384">
        <f>cleaneddata[[#This Row],[Unit Price]]-cleaneddata[[#This Row],[Discount]]</f>
        <v>15.3</v>
      </c>
      <c r="Z1384" t="str">
        <f>_xlfn.IFS(cleaneddata[[#This Row],[Region]]="Central","Chris",cleaneddata[[#This Row],[Region]]="East","Erin",cleaneddata[[#This Row],[Region]]="South","Sam",cleaneddata[[#This Row],[Region]]="West","William")</f>
        <v>Chris</v>
      </c>
    </row>
    <row r="1385" spans="1:26" x14ac:dyDescent="0.25">
      <c r="A1385">
        <v>1986</v>
      </c>
      <c r="B1385" t="s">
        <v>2435</v>
      </c>
      <c r="C1385" t="s">
        <v>72</v>
      </c>
      <c r="D1385">
        <v>0.05</v>
      </c>
      <c r="E1385">
        <v>7.99</v>
      </c>
      <c r="F1385">
        <v>5.03</v>
      </c>
      <c r="G1385" t="s">
        <v>89</v>
      </c>
      <c r="H1385" t="s">
        <v>73</v>
      </c>
      <c r="I1385" t="s">
        <v>42</v>
      </c>
      <c r="J1385" t="s">
        <v>137</v>
      </c>
      <c r="K1385" t="s">
        <v>146</v>
      </c>
      <c r="L1385" t="s">
        <v>467</v>
      </c>
      <c r="M1385">
        <v>0.6</v>
      </c>
      <c r="N1385" t="s">
        <v>34</v>
      </c>
      <c r="O1385" t="s">
        <v>54</v>
      </c>
      <c r="P1385" t="s">
        <v>189</v>
      </c>
      <c r="Q1385" t="s">
        <v>1506</v>
      </c>
      <c r="R1385">
        <v>79701</v>
      </c>
      <c r="S1385" s="1">
        <v>42130</v>
      </c>
      <c r="T1385" s="1">
        <v>42132</v>
      </c>
      <c r="U1385">
        <v>5.6870000000000003</v>
      </c>
      <c r="V1385">
        <v>4</v>
      </c>
      <c r="W1385">
        <v>42.99</v>
      </c>
      <c r="X1385">
        <v>90888</v>
      </c>
      <c r="Y1385">
        <f>cleaneddata[[#This Row],[Unit Price]]-cleaneddata[[#This Row],[Discount]]</f>
        <v>7.94</v>
      </c>
      <c r="Z1385" t="str">
        <f>_xlfn.IFS(cleaneddata[[#This Row],[Region]]="Central","Chris",cleaneddata[[#This Row],[Region]]="East","Erin",cleaneddata[[#This Row],[Region]]="South","Sam",cleaneddata[[#This Row],[Region]]="West","William")</f>
        <v>Chris</v>
      </c>
    </row>
    <row r="1386" spans="1:26" x14ac:dyDescent="0.25">
      <c r="A1386">
        <v>1261</v>
      </c>
      <c r="B1386" t="s">
        <v>2437</v>
      </c>
      <c r="C1386" t="s">
        <v>27</v>
      </c>
      <c r="D1386">
        <v>0.02</v>
      </c>
      <c r="E1386">
        <v>73.98</v>
      </c>
      <c r="F1386">
        <v>14.52</v>
      </c>
      <c r="G1386" t="s">
        <v>40</v>
      </c>
      <c r="H1386" t="s">
        <v>73</v>
      </c>
      <c r="I1386" t="s">
        <v>42</v>
      </c>
      <c r="J1386" t="s">
        <v>43</v>
      </c>
      <c r="K1386" t="s">
        <v>75</v>
      </c>
      <c r="L1386" t="s">
        <v>310</v>
      </c>
      <c r="M1386">
        <v>0.65</v>
      </c>
      <c r="N1386" t="s">
        <v>34</v>
      </c>
      <c r="O1386" t="s">
        <v>61</v>
      </c>
      <c r="P1386" t="s">
        <v>62</v>
      </c>
      <c r="Q1386" t="s">
        <v>2438</v>
      </c>
      <c r="R1386">
        <v>80020</v>
      </c>
      <c r="S1386" s="1">
        <v>42131</v>
      </c>
      <c r="T1386" s="1">
        <v>42134</v>
      </c>
      <c r="U1386">
        <v>43.537999999999997</v>
      </c>
      <c r="V1386">
        <v>5</v>
      </c>
      <c r="W1386">
        <v>378.23</v>
      </c>
      <c r="X1386">
        <v>89730</v>
      </c>
      <c r="Y1386">
        <f>cleaneddata[[#This Row],[Unit Price]]-cleaneddata[[#This Row],[Discount]]</f>
        <v>73.960000000000008</v>
      </c>
      <c r="Z1386" t="str">
        <f>_xlfn.IFS(cleaneddata[[#This Row],[Region]]="Central","Chris",cleaneddata[[#This Row],[Region]]="East","Erin",cleaneddata[[#This Row],[Region]]="South","Sam",cleaneddata[[#This Row],[Region]]="West","William")</f>
        <v>William</v>
      </c>
    </row>
    <row r="1387" spans="1:26" x14ac:dyDescent="0.25">
      <c r="A1387">
        <v>1502</v>
      </c>
      <c r="B1387" t="s">
        <v>2439</v>
      </c>
      <c r="C1387" t="s">
        <v>27</v>
      </c>
      <c r="D1387">
        <v>0.08</v>
      </c>
      <c r="E1387">
        <v>3.69</v>
      </c>
      <c r="F1387">
        <v>0.5</v>
      </c>
      <c r="G1387" t="s">
        <v>40</v>
      </c>
      <c r="H1387" t="s">
        <v>29</v>
      </c>
      <c r="I1387" t="s">
        <v>50</v>
      </c>
      <c r="J1387" t="s">
        <v>154</v>
      </c>
      <c r="K1387" t="s">
        <v>75</v>
      </c>
      <c r="L1387" t="s">
        <v>1896</v>
      </c>
      <c r="M1387">
        <v>0.38</v>
      </c>
      <c r="N1387" t="s">
        <v>34</v>
      </c>
      <c r="O1387" t="s">
        <v>35</v>
      </c>
      <c r="P1387" t="s">
        <v>125</v>
      </c>
      <c r="Q1387" t="s">
        <v>2440</v>
      </c>
      <c r="R1387">
        <v>33065</v>
      </c>
      <c r="S1387" s="1">
        <v>42131</v>
      </c>
      <c r="T1387" s="1">
        <v>42134</v>
      </c>
      <c r="U1387">
        <v>-3.6547000000000001</v>
      </c>
      <c r="V1387">
        <v>38</v>
      </c>
      <c r="W1387">
        <v>129.43</v>
      </c>
      <c r="X1387">
        <v>89193</v>
      </c>
      <c r="Y1387">
        <f>cleaneddata[[#This Row],[Unit Price]]-cleaneddata[[#This Row],[Discount]]</f>
        <v>3.61</v>
      </c>
      <c r="Z1387" t="str">
        <f>_xlfn.IFS(cleaneddata[[#This Row],[Region]]="Central","Chris",cleaneddata[[#This Row],[Region]]="East","Erin",cleaneddata[[#This Row],[Region]]="South","Sam",cleaneddata[[#This Row],[Region]]="West","William")</f>
        <v>Sam</v>
      </c>
    </row>
    <row r="1388" spans="1:26" x14ac:dyDescent="0.25">
      <c r="A1388">
        <v>1725</v>
      </c>
      <c r="B1388" t="s">
        <v>2441</v>
      </c>
      <c r="C1388" t="s">
        <v>39</v>
      </c>
      <c r="D1388">
        <v>0.05</v>
      </c>
      <c r="E1388">
        <v>35.99</v>
      </c>
      <c r="F1388">
        <v>1.1000000000000001</v>
      </c>
      <c r="G1388" t="s">
        <v>40</v>
      </c>
      <c r="H1388" t="s">
        <v>96</v>
      </c>
      <c r="I1388" t="s">
        <v>42</v>
      </c>
      <c r="J1388" t="s">
        <v>137</v>
      </c>
      <c r="K1388" t="s">
        <v>75</v>
      </c>
      <c r="L1388" t="s">
        <v>276</v>
      </c>
      <c r="M1388">
        <v>0.55000000000000004</v>
      </c>
      <c r="N1388" t="s">
        <v>34</v>
      </c>
      <c r="O1388" t="s">
        <v>113</v>
      </c>
      <c r="P1388" t="s">
        <v>319</v>
      </c>
      <c r="Q1388" t="s">
        <v>2442</v>
      </c>
      <c r="R1388">
        <v>43026</v>
      </c>
      <c r="S1388" s="1">
        <v>42131</v>
      </c>
      <c r="T1388" s="1">
        <v>42133</v>
      </c>
      <c r="U1388">
        <v>149.166</v>
      </c>
      <c r="V1388">
        <v>9</v>
      </c>
      <c r="W1388">
        <v>261.56</v>
      </c>
      <c r="X1388">
        <v>87193</v>
      </c>
      <c r="Y1388">
        <f>cleaneddata[[#This Row],[Unit Price]]-cleaneddata[[#This Row],[Discount]]</f>
        <v>35.940000000000005</v>
      </c>
      <c r="Z1388" t="str">
        <f>_xlfn.IFS(cleaneddata[[#This Row],[Region]]="Central","Chris",cleaneddata[[#This Row],[Region]]="East","Erin",cleaneddata[[#This Row],[Region]]="South","Sam",cleaneddata[[#This Row],[Region]]="West","William")</f>
        <v>Erin</v>
      </c>
    </row>
    <row r="1389" spans="1:26" x14ac:dyDescent="0.25">
      <c r="A1389">
        <v>2962</v>
      </c>
      <c r="B1389" t="s">
        <v>2443</v>
      </c>
      <c r="C1389" t="s">
        <v>39</v>
      </c>
      <c r="D1389">
        <v>7.0000000000000007E-2</v>
      </c>
      <c r="E1389">
        <v>4.76</v>
      </c>
      <c r="F1389">
        <v>0.88</v>
      </c>
      <c r="G1389" t="s">
        <v>89</v>
      </c>
      <c r="H1389" t="s">
        <v>41</v>
      </c>
      <c r="I1389" t="s">
        <v>50</v>
      </c>
      <c r="J1389" t="s">
        <v>90</v>
      </c>
      <c r="K1389" t="s">
        <v>52</v>
      </c>
      <c r="L1389" t="s">
        <v>2444</v>
      </c>
      <c r="M1389">
        <v>0.39</v>
      </c>
      <c r="N1389" t="s">
        <v>34</v>
      </c>
      <c r="O1389" t="s">
        <v>61</v>
      </c>
      <c r="P1389" t="s">
        <v>62</v>
      </c>
      <c r="Q1389" t="s">
        <v>1315</v>
      </c>
      <c r="R1389">
        <v>80027</v>
      </c>
      <c r="S1389" s="1">
        <v>42131</v>
      </c>
      <c r="T1389" s="1">
        <v>42133</v>
      </c>
      <c r="U1389">
        <v>33.347700000000003</v>
      </c>
      <c r="V1389">
        <v>10</v>
      </c>
      <c r="W1389">
        <v>48.33</v>
      </c>
      <c r="X1389">
        <v>88611</v>
      </c>
      <c r="Y1389">
        <f>cleaneddata[[#This Row],[Unit Price]]-cleaneddata[[#This Row],[Discount]]</f>
        <v>4.6899999999999995</v>
      </c>
      <c r="Z1389" t="str">
        <f>_xlfn.IFS(cleaneddata[[#This Row],[Region]]="Central","Chris",cleaneddata[[#This Row],[Region]]="East","Erin",cleaneddata[[#This Row],[Region]]="South","Sam",cleaneddata[[#This Row],[Region]]="West","William")</f>
        <v>William</v>
      </c>
    </row>
    <row r="1390" spans="1:26" x14ac:dyDescent="0.25">
      <c r="A1390">
        <v>3248</v>
      </c>
      <c r="B1390" t="s">
        <v>2445</v>
      </c>
      <c r="C1390" t="s">
        <v>39</v>
      </c>
      <c r="D1390">
        <v>7.0000000000000007E-2</v>
      </c>
      <c r="E1390">
        <v>2.78</v>
      </c>
      <c r="F1390">
        <v>1.49</v>
      </c>
      <c r="G1390" t="s">
        <v>40</v>
      </c>
      <c r="H1390" t="s">
        <v>29</v>
      </c>
      <c r="I1390" t="s">
        <v>50</v>
      </c>
      <c r="J1390" t="s">
        <v>74</v>
      </c>
      <c r="K1390" t="s">
        <v>75</v>
      </c>
      <c r="L1390" t="s">
        <v>2186</v>
      </c>
      <c r="M1390">
        <v>0.36</v>
      </c>
      <c r="N1390" t="s">
        <v>34</v>
      </c>
      <c r="O1390" t="s">
        <v>35</v>
      </c>
      <c r="P1390" t="s">
        <v>170</v>
      </c>
      <c r="Q1390" t="s">
        <v>2446</v>
      </c>
      <c r="R1390">
        <v>70458</v>
      </c>
      <c r="S1390" s="1">
        <v>42131</v>
      </c>
      <c r="T1390" s="1">
        <v>42132</v>
      </c>
      <c r="U1390">
        <v>-340.53109999999998</v>
      </c>
      <c r="V1390">
        <v>17</v>
      </c>
      <c r="W1390">
        <v>47.12</v>
      </c>
      <c r="X1390">
        <v>87297</v>
      </c>
      <c r="Y1390">
        <f>cleaneddata[[#This Row],[Unit Price]]-cleaneddata[[#This Row],[Discount]]</f>
        <v>2.71</v>
      </c>
      <c r="Z1390" t="str">
        <f>_xlfn.IFS(cleaneddata[[#This Row],[Region]]="Central","Chris",cleaneddata[[#This Row],[Region]]="East","Erin",cleaneddata[[#This Row],[Region]]="South","Sam",cleaneddata[[#This Row],[Region]]="West","William")</f>
        <v>Sam</v>
      </c>
    </row>
    <row r="1391" spans="1:26" x14ac:dyDescent="0.25">
      <c r="A1391">
        <v>3338</v>
      </c>
      <c r="B1391" t="s">
        <v>2447</v>
      </c>
      <c r="C1391" t="s">
        <v>39</v>
      </c>
      <c r="D1391">
        <v>0.08</v>
      </c>
      <c r="E1391">
        <v>6.48</v>
      </c>
      <c r="F1391">
        <v>8.4</v>
      </c>
      <c r="G1391" t="s">
        <v>40</v>
      </c>
      <c r="H1391" t="s">
        <v>41</v>
      </c>
      <c r="I1391" t="s">
        <v>50</v>
      </c>
      <c r="J1391" t="s">
        <v>90</v>
      </c>
      <c r="K1391" t="s">
        <v>75</v>
      </c>
      <c r="L1391" t="s">
        <v>1945</v>
      </c>
      <c r="M1391">
        <v>0.37</v>
      </c>
      <c r="N1391" t="s">
        <v>34</v>
      </c>
      <c r="O1391" t="s">
        <v>35</v>
      </c>
      <c r="P1391" t="s">
        <v>125</v>
      </c>
      <c r="Q1391" t="s">
        <v>2448</v>
      </c>
      <c r="R1391">
        <v>33614</v>
      </c>
      <c r="S1391" s="1">
        <v>42131</v>
      </c>
      <c r="T1391" s="1">
        <v>42131</v>
      </c>
      <c r="U1391">
        <v>58.811999999999998</v>
      </c>
      <c r="V1391">
        <v>7</v>
      </c>
      <c r="W1391">
        <v>45</v>
      </c>
      <c r="X1391">
        <v>85979</v>
      </c>
      <c r="Y1391">
        <f>cleaneddata[[#This Row],[Unit Price]]-cleaneddata[[#This Row],[Discount]]</f>
        <v>6.4</v>
      </c>
      <c r="Z1391" t="str">
        <f>_xlfn.IFS(cleaneddata[[#This Row],[Region]]="Central","Chris",cleaneddata[[#This Row],[Region]]="East","Erin",cleaneddata[[#This Row],[Region]]="South","Sam",cleaneddata[[#This Row],[Region]]="West","William")</f>
        <v>Sam</v>
      </c>
    </row>
    <row r="1392" spans="1:26" x14ac:dyDescent="0.25">
      <c r="A1392">
        <v>1997</v>
      </c>
      <c r="B1392" t="s">
        <v>776</v>
      </c>
      <c r="C1392" t="s">
        <v>118</v>
      </c>
      <c r="D1392">
        <v>0.01</v>
      </c>
      <c r="E1392">
        <v>16.48</v>
      </c>
      <c r="F1392">
        <v>1.99</v>
      </c>
      <c r="G1392" t="s">
        <v>40</v>
      </c>
      <c r="H1392" t="s">
        <v>41</v>
      </c>
      <c r="I1392" t="s">
        <v>42</v>
      </c>
      <c r="J1392" t="s">
        <v>43</v>
      </c>
      <c r="K1392" t="s">
        <v>44</v>
      </c>
      <c r="L1392" t="s">
        <v>603</v>
      </c>
      <c r="M1392">
        <v>0.42</v>
      </c>
      <c r="N1392" t="s">
        <v>34</v>
      </c>
      <c r="O1392" t="s">
        <v>35</v>
      </c>
      <c r="P1392" t="s">
        <v>273</v>
      </c>
      <c r="Q1392" t="s">
        <v>274</v>
      </c>
      <c r="R1392">
        <v>29915</v>
      </c>
      <c r="S1392" s="1">
        <v>42131</v>
      </c>
      <c r="T1392" s="1">
        <v>42132</v>
      </c>
      <c r="U1392">
        <v>739.67399999999998</v>
      </c>
      <c r="V1392">
        <v>7</v>
      </c>
      <c r="W1392">
        <v>122.93</v>
      </c>
      <c r="X1392">
        <v>90334</v>
      </c>
      <c r="Y1392">
        <f>cleaneddata[[#This Row],[Unit Price]]-cleaneddata[[#This Row],[Discount]]</f>
        <v>16.47</v>
      </c>
      <c r="Z1392" t="str">
        <f>_xlfn.IFS(cleaneddata[[#This Row],[Region]]="Central","Chris",cleaneddata[[#This Row],[Region]]="East","Erin",cleaneddata[[#This Row],[Region]]="South","Sam",cleaneddata[[#This Row],[Region]]="West","William")</f>
        <v>Sam</v>
      </c>
    </row>
    <row r="1393" spans="1:26" x14ac:dyDescent="0.25">
      <c r="A1393">
        <v>3077</v>
      </c>
      <c r="B1393" t="s">
        <v>2449</v>
      </c>
      <c r="C1393" t="s">
        <v>118</v>
      </c>
      <c r="D1393">
        <v>7.0000000000000007E-2</v>
      </c>
      <c r="E1393">
        <v>300.97000000000003</v>
      </c>
      <c r="F1393">
        <v>7.18</v>
      </c>
      <c r="G1393" t="s">
        <v>40</v>
      </c>
      <c r="H1393" t="s">
        <v>29</v>
      </c>
      <c r="I1393" t="s">
        <v>42</v>
      </c>
      <c r="J1393" t="s">
        <v>43</v>
      </c>
      <c r="K1393" t="s">
        <v>75</v>
      </c>
      <c r="L1393" t="s">
        <v>2211</v>
      </c>
      <c r="M1393">
        <v>0.48</v>
      </c>
      <c r="N1393" t="s">
        <v>34</v>
      </c>
      <c r="O1393" t="s">
        <v>113</v>
      </c>
      <c r="P1393" t="s">
        <v>319</v>
      </c>
      <c r="Q1393" t="s">
        <v>2450</v>
      </c>
      <c r="R1393">
        <v>44136</v>
      </c>
      <c r="S1393" s="1">
        <v>42131</v>
      </c>
      <c r="T1393" s="1">
        <v>42133</v>
      </c>
      <c r="U1393">
        <v>-807.59</v>
      </c>
      <c r="V1393">
        <v>2</v>
      </c>
      <c r="W1393">
        <v>582.20000000000005</v>
      </c>
      <c r="X1393">
        <v>88239</v>
      </c>
      <c r="Y1393">
        <f>cleaneddata[[#This Row],[Unit Price]]-cleaneddata[[#This Row],[Discount]]</f>
        <v>300.90000000000003</v>
      </c>
      <c r="Z1393" t="str">
        <f>_xlfn.IFS(cleaneddata[[#This Row],[Region]]="Central","Chris",cleaneddata[[#This Row],[Region]]="East","Erin",cleaneddata[[#This Row],[Region]]="South","Sam",cleaneddata[[#This Row],[Region]]="West","William")</f>
        <v>Erin</v>
      </c>
    </row>
    <row r="1394" spans="1:26" x14ac:dyDescent="0.25">
      <c r="A1394">
        <v>3079</v>
      </c>
      <c r="B1394" t="s">
        <v>321</v>
      </c>
      <c r="C1394" t="s">
        <v>118</v>
      </c>
      <c r="D1394">
        <v>7.0000000000000007E-2</v>
      </c>
      <c r="E1394">
        <v>300.97000000000003</v>
      </c>
      <c r="F1394">
        <v>7.18</v>
      </c>
      <c r="G1394" t="s">
        <v>40</v>
      </c>
      <c r="H1394" t="s">
        <v>29</v>
      </c>
      <c r="I1394" t="s">
        <v>42</v>
      </c>
      <c r="J1394" t="s">
        <v>43</v>
      </c>
      <c r="K1394" t="s">
        <v>75</v>
      </c>
      <c r="L1394" t="s">
        <v>2211</v>
      </c>
      <c r="M1394">
        <v>0.48</v>
      </c>
      <c r="N1394" t="s">
        <v>34</v>
      </c>
      <c r="O1394" t="s">
        <v>113</v>
      </c>
      <c r="P1394" t="s">
        <v>322</v>
      </c>
      <c r="Q1394" t="s">
        <v>323</v>
      </c>
      <c r="R1394">
        <v>19112</v>
      </c>
      <c r="S1394" s="1">
        <v>42131</v>
      </c>
      <c r="T1394" s="1">
        <v>42133</v>
      </c>
      <c r="U1394">
        <v>-807.59</v>
      </c>
      <c r="V1394">
        <v>7</v>
      </c>
      <c r="W1394">
        <v>2037.69</v>
      </c>
      <c r="X1394">
        <v>41253</v>
      </c>
      <c r="Y1394">
        <f>cleaneddata[[#This Row],[Unit Price]]-cleaneddata[[#This Row],[Discount]]</f>
        <v>300.90000000000003</v>
      </c>
      <c r="Z1394" t="str">
        <f>_xlfn.IFS(cleaneddata[[#This Row],[Region]]="Central","Chris",cleaneddata[[#This Row],[Region]]="East","Erin",cleaneddata[[#This Row],[Region]]="South","Sam",cleaneddata[[#This Row],[Region]]="West","William")</f>
        <v>Erin</v>
      </c>
    </row>
    <row r="1395" spans="1:26" x14ac:dyDescent="0.25">
      <c r="A1395">
        <v>2187</v>
      </c>
      <c r="B1395" t="s">
        <v>2451</v>
      </c>
      <c r="C1395" t="s">
        <v>39</v>
      </c>
      <c r="D1395">
        <v>0.09</v>
      </c>
      <c r="E1395">
        <v>16.98</v>
      </c>
      <c r="F1395">
        <v>12.39</v>
      </c>
      <c r="G1395" t="s">
        <v>40</v>
      </c>
      <c r="H1395" t="s">
        <v>96</v>
      </c>
      <c r="I1395" t="s">
        <v>50</v>
      </c>
      <c r="J1395" t="s">
        <v>347</v>
      </c>
      <c r="K1395" t="s">
        <v>75</v>
      </c>
      <c r="L1395" t="s">
        <v>2452</v>
      </c>
      <c r="M1395">
        <v>0.35</v>
      </c>
      <c r="N1395" t="s">
        <v>34</v>
      </c>
      <c r="O1395" t="s">
        <v>54</v>
      </c>
      <c r="P1395" t="s">
        <v>82</v>
      </c>
      <c r="Q1395" t="s">
        <v>2453</v>
      </c>
      <c r="R1395">
        <v>64055</v>
      </c>
      <c r="S1395" s="1">
        <v>42132</v>
      </c>
      <c r="T1395" s="1">
        <v>42134</v>
      </c>
      <c r="U1395">
        <v>-48.57</v>
      </c>
      <c r="V1395">
        <v>5</v>
      </c>
      <c r="W1395">
        <v>86.8</v>
      </c>
      <c r="X1395">
        <v>89440</v>
      </c>
      <c r="Y1395">
        <f>cleaneddata[[#This Row],[Unit Price]]-cleaneddata[[#This Row],[Discount]]</f>
        <v>16.89</v>
      </c>
      <c r="Z1395" t="str">
        <f>_xlfn.IFS(cleaneddata[[#This Row],[Region]]="Central","Chris",cleaneddata[[#This Row],[Region]]="East","Erin",cleaneddata[[#This Row],[Region]]="South","Sam",cleaneddata[[#This Row],[Region]]="West","William")</f>
        <v>Chris</v>
      </c>
    </row>
    <row r="1396" spans="1:26" x14ac:dyDescent="0.25">
      <c r="A1396">
        <v>2189</v>
      </c>
      <c r="B1396" t="s">
        <v>2454</v>
      </c>
      <c r="C1396" t="s">
        <v>39</v>
      </c>
      <c r="D1396">
        <v>0.09</v>
      </c>
      <c r="E1396">
        <v>16.98</v>
      </c>
      <c r="F1396">
        <v>12.39</v>
      </c>
      <c r="G1396" t="s">
        <v>40</v>
      </c>
      <c r="H1396" t="s">
        <v>96</v>
      </c>
      <c r="I1396" t="s">
        <v>50</v>
      </c>
      <c r="J1396" t="s">
        <v>347</v>
      </c>
      <c r="K1396" t="s">
        <v>75</v>
      </c>
      <c r="L1396" t="s">
        <v>2452</v>
      </c>
      <c r="M1396">
        <v>0.35</v>
      </c>
      <c r="N1396" t="s">
        <v>34</v>
      </c>
      <c r="O1396" t="s">
        <v>113</v>
      </c>
      <c r="P1396" t="s">
        <v>114</v>
      </c>
      <c r="Q1396" t="s">
        <v>115</v>
      </c>
      <c r="R1396">
        <v>10177</v>
      </c>
      <c r="S1396" s="1">
        <v>42132</v>
      </c>
      <c r="T1396" s="1">
        <v>42134</v>
      </c>
      <c r="U1396">
        <v>-48.57</v>
      </c>
      <c r="V1396">
        <v>22</v>
      </c>
      <c r="W1396">
        <v>381.91</v>
      </c>
      <c r="X1396">
        <v>7364</v>
      </c>
      <c r="Y1396">
        <f>cleaneddata[[#This Row],[Unit Price]]-cleaneddata[[#This Row],[Discount]]</f>
        <v>16.89</v>
      </c>
      <c r="Z1396" t="str">
        <f>_xlfn.IFS(cleaneddata[[#This Row],[Region]]="Central","Chris",cleaneddata[[#This Row],[Region]]="East","Erin",cleaneddata[[#This Row],[Region]]="South","Sam",cleaneddata[[#This Row],[Region]]="West","William")</f>
        <v>Erin</v>
      </c>
    </row>
    <row r="1397" spans="1:26" x14ac:dyDescent="0.25">
      <c r="A1397">
        <v>2063</v>
      </c>
      <c r="B1397" t="s">
        <v>2455</v>
      </c>
      <c r="C1397" t="s">
        <v>49</v>
      </c>
      <c r="D1397">
        <v>0.06</v>
      </c>
      <c r="E1397">
        <v>300.97000000000003</v>
      </c>
      <c r="F1397">
        <v>7.18</v>
      </c>
      <c r="G1397" t="s">
        <v>40</v>
      </c>
      <c r="H1397" t="s">
        <v>96</v>
      </c>
      <c r="I1397" t="s">
        <v>42</v>
      </c>
      <c r="J1397" t="s">
        <v>43</v>
      </c>
      <c r="K1397" t="s">
        <v>75</v>
      </c>
      <c r="L1397" t="s">
        <v>2211</v>
      </c>
      <c r="M1397">
        <v>0.48</v>
      </c>
      <c r="N1397" t="s">
        <v>34</v>
      </c>
      <c r="O1397" t="s">
        <v>35</v>
      </c>
      <c r="P1397" t="s">
        <v>244</v>
      </c>
      <c r="Q1397" t="s">
        <v>2456</v>
      </c>
      <c r="R1397">
        <v>23602</v>
      </c>
      <c r="S1397" s="1">
        <v>42132</v>
      </c>
      <c r="T1397" s="1">
        <v>42132</v>
      </c>
      <c r="U1397">
        <v>-729.98800000000006</v>
      </c>
      <c r="V1397">
        <v>1</v>
      </c>
      <c r="W1397">
        <v>291.39999999999998</v>
      </c>
      <c r="X1397">
        <v>87147</v>
      </c>
      <c r="Y1397">
        <f>cleaneddata[[#This Row],[Unit Price]]-cleaneddata[[#This Row],[Discount]]</f>
        <v>300.91000000000003</v>
      </c>
      <c r="Z1397" t="str">
        <f>_xlfn.IFS(cleaneddata[[#This Row],[Region]]="Central","Chris",cleaneddata[[#This Row],[Region]]="East","Erin",cleaneddata[[#This Row],[Region]]="South","Sam",cleaneddata[[#This Row],[Region]]="West","William")</f>
        <v>Sam</v>
      </c>
    </row>
    <row r="1398" spans="1:26" x14ac:dyDescent="0.25">
      <c r="A1398">
        <v>2880</v>
      </c>
      <c r="B1398" t="s">
        <v>1905</v>
      </c>
      <c r="C1398" t="s">
        <v>49</v>
      </c>
      <c r="D1398">
        <v>0.09</v>
      </c>
      <c r="E1398">
        <v>243.98</v>
      </c>
      <c r="F1398">
        <v>43.32</v>
      </c>
      <c r="G1398" t="s">
        <v>28</v>
      </c>
      <c r="H1398" t="s">
        <v>29</v>
      </c>
      <c r="I1398" t="s">
        <v>30</v>
      </c>
      <c r="J1398" t="s">
        <v>111</v>
      </c>
      <c r="K1398" t="s">
        <v>59</v>
      </c>
      <c r="L1398" t="s">
        <v>237</v>
      </c>
      <c r="M1398">
        <v>0.55000000000000004</v>
      </c>
      <c r="N1398" t="s">
        <v>34</v>
      </c>
      <c r="O1398" t="s">
        <v>35</v>
      </c>
      <c r="P1398" t="s">
        <v>125</v>
      </c>
      <c r="Q1398" t="s">
        <v>1906</v>
      </c>
      <c r="R1398">
        <v>33160</v>
      </c>
      <c r="S1398" s="1">
        <v>42132</v>
      </c>
      <c r="T1398" s="1">
        <v>42137</v>
      </c>
      <c r="U1398">
        <v>1059.288</v>
      </c>
      <c r="V1398">
        <v>25</v>
      </c>
      <c r="W1398">
        <v>5587.89</v>
      </c>
      <c r="X1398">
        <v>88627</v>
      </c>
      <c r="Y1398">
        <f>cleaneddata[[#This Row],[Unit Price]]-cleaneddata[[#This Row],[Discount]]</f>
        <v>243.89</v>
      </c>
      <c r="Z1398" t="str">
        <f>_xlfn.IFS(cleaneddata[[#This Row],[Region]]="Central","Chris",cleaneddata[[#This Row],[Region]]="East","Erin",cleaneddata[[#This Row],[Region]]="South","Sam",cleaneddata[[#This Row],[Region]]="West","William")</f>
        <v>Sam</v>
      </c>
    </row>
    <row r="1399" spans="1:26" x14ac:dyDescent="0.25">
      <c r="A1399">
        <v>2991</v>
      </c>
      <c r="B1399" t="s">
        <v>2457</v>
      </c>
      <c r="C1399" t="s">
        <v>49</v>
      </c>
      <c r="D1399">
        <v>0.05</v>
      </c>
      <c r="E1399">
        <v>70.97</v>
      </c>
      <c r="F1399">
        <v>3.5</v>
      </c>
      <c r="G1399" t="s">
        <v>40</v>
      </c>
      <c r="H1399" t="s">
        <v>73</v>
      </c>
      <c r="I1399" t="s">
        <v>50</v>
      </c>
      <c r="J1399" t="s">
        <v>97</v>
      </c>
      <c r="K1399" t="s">
        <v>75</v>
      </c>
      <c r="L1399" t="s">
        <v>2179</v>
      </c>
      <c r="M1399">
        <v>0.59</v>
      </c>
      <c r="N1399" t="s">
        <v>34</v>
      </c>
      <c r="O1399" t="s">
        <v>54</v>
      </c>
      <c r="P1399" t="s">
        <v>359</v>
      </c>
      <c r="Q1399" t="s">
        <v>2458</v>
      </c>
      <c r="R1399">
        <v>53402</v>
      </c>
      <c r="S1399" s="1">
        <v>42132</v>
      </c>
      <c r="T1399" s="1">
        <v>42137</v>
      </c>
      <c r="U1399">
        <v>18.218</v>
      </c>
      <c r="V1399">
        <v>2</v>
      </c>
      <c r="W1399">
        <v>141.59</v>
      </c>
      <c r="X1399">
        <v>91466</v>
      </c>
      <c r="Y1399">
        <f>cleaneddata[[#This Row],[Unit Price]]-cleaneddata[[#This Row],[Discount]]</f>
        <v>70.92</v>
      </c>
      <c r="Z1399" t="str">
        <f>_xlfn.IFS(cleaneddata[[#This Row],[Region]]="Central","Chris",cleaneddata[[#This Row],[Region]]="East","Erin",cleaneddata[[#This Row],[Region]]="South","Sam",cleaneddata[[#This Row],[Region]]="West","William")</f>
        <v>Chris</v>
      </c>
    </row>
    <row r="1400" spans="1:26" x14ac:dyDescent="0.25">
      <c r="A1400">
        <v>2992</v>
      </c>
      <c r="B1400" t="s">
        <v>2459</v>
      </c>
      <c r="C1400" t="s">
        <v>49</v>
      </c>
      <c r="D1400">
        <v>0</v>
      </c>
      <c r="E1400">
        <v>5.28</v>
      </c>
      <c r="F1400">
        <v>6.26</v>
      </c>
      <c r="G1400" t="s">
        <v>40</v>
      </c>
      <c r="H1400" t="s">
        <v>73</v>
      </c>
      <c r="I1400" t="s">
        <v>50</v>
      </c>
      <c r="J1400" t="s">
        <v>90</v>
      </c>
      <c r="K1400" t="s">
        <v>75</v>
      </c>
      <c r="L1400" t="s">
        <v>2460</v>
      </c>
      <c r="M1400">
        <v>0.4</v>
      </c>
      <c r="N1400" t="s">
        <v>34</v>
      </c>
      <c r="O1400" t="s">
        <v>54</v>
      </c>
      <c r="P1400" t="s">
        <v>359</v>
      </c>
      <c r="Q1400" t="s">
        <v>2461</v>
      </c>
      <c r="R1400">
        <v>53081</v>
      </c>
      <c r="S1400" s="1">
        <v>42132</v>
      </c>
      <c r="T1400" s="1">
        <v>42139</v>
      </c>
      <c r="U1400">
        <v>25.058</v>
      </c>
      <c r="V1400">
        <v>36</v>
      </c>
      <c r="W1400">
        <v>203.05</v>
      </c>
      <c r="X1400">
        <v>91466</v>
      </c>
      <c r="Y1400">
        <f>cleaneddata[[#This Row],[Unit Price]]-cleaneddata[[#This Row],[Discount]]</f>
        <v>5.28</v>
      </c>
      <c r="Z1400" t="str">
        <f>_xlfn.IFS(cleaneddata[[#This Row],[Region]]="Central","Chris",cleaneddata[[#This Row],[Region]]="East","Erin",cleaneddata[[#This Row],[Region]]="South","Sam",cleaneddata[[#This Row],[Region]]="West","William")</f>
        <v>Chris</v>
      </c>
    </row>
    <row r="1401" spans="1:26" x14ac:dyDescent="0.25">
      <c r="A1401">
        <v>453</v>
      </c>
      <c r="B1401" t="s">
        <v>2462</v>
      </c>
      <c r="C1401" t="s">
        <v>72</v>
      </c>
      <c r="D1401">
        <v>0.03</v>
      </c>
      <c r="E1401">
        <v>29.34</v>
      </c>
      <c r="F1401">
        <v>7.87</v>
      </c>
      <c r="G1401" t="s">
        <v>40</v>
      </c>
      <c r="H1401" t="s">
        <v>96</v>
      </c>
      <c r="I1401" t="s">
        <v>30</v>
      </c>
      <c r="J1401" t="s">
        <v>128</v>
      </c>
      <c r="K1401" t="s">
        <v>75</v>
      </c>
      <c r="L1401" t="s">
        <v>1662</v>
      </c>
      <c r="M1401">
        <v>0.54</v>
      </c>
      <c r="N1401" t="s">
        <v>34</v>
      </c>
      <c r="O1401" t="s">
        <v>61</v>
      </c>
      <c r="P1401" t="s">
        <v>92</v>
      </c>
      <c r="Q1401" t="s">
        <v>2463</v>
      </c>
      <c r="R1401">
        <v>95032</v>
      </c>
      <c r="S1401" s="1">
        <v>42132</v>
      </c>
      <c r="T1401" s="1">
        <v>42134</v>
      </c>
      <c r="U1401">
        <v>-41.32</v>
      </c>
      <c r="V1401">
        <v>1</v>
      </c>
      <c r="W1401">
        <v>32.4</v>
      </c>
      <c r="X1401">
        <v>86011</v>
      </c>
      <c r="Y1401">
        <f>cleaneddata[[#This Row],[Unit Price]]-cleaneddata[[#This Row],[Discount]]</f>
        <v>29.31</v>
      </c>
      <c r="Z1401" t="str">
        <f>_xlfn.IFS(cleaneddata[[#This Row],[Region]]="Central","Chris",cleaneddata[[#This Row],[Region]]="East","Erin",cleaneddata[[#This Row],[Region]]="South","Sam",cleaneddata[[#This Row],[Region]]="West","William")</f>
        <v>William</v>
      </c>
    </row>
    <row r="1402" spans="1:26" x14ac:dyDescent="0.25">
      <c r="A1402">
        <v>1028</v>
      </c>
      <c r="B1402" t="s">
        <v>1914</v>
      </c>
      <c r="C1402" t="s">
        <v>72</v>
      </c>
      <c r="D1402">
        <v>0.05</v>
      </c>
      <c r="E1402">
        <v>83.1</v>
      </c>
      <c r="F1402">
        <v>6.13</v>
      </c>
      <c r="G1402" t="s">
        <v>89</v>
      </c>
      <c r="H1402" t="s">
        <v>29</v>
      </c>
      <c r="I1402" t="s">
        <v>42</v>
      </c>
      <c r="J1402" t="s">
        <v>43</v>
      </c>
      <c r="K1402" t="s">
        <v>75</v>
      </c>
      <c r="L1402" t="s">
        <v>2464</v>
      </c>
      <c r="M1402">
        <v>0.45</v>
      </c>
      <c r="N1402" t="s">
        <v>34</v>
      </c>
      <c r="O1402" t="s">
        <v>113</v>
      </c>
      <c r="P1402" t="s">
        <v>114</v>
      </c>
      <c r="Q1402" t="s">
        <v>1916</v>
      </c>
      <c r="R1402">
        <v>11725</v>
      </c>
      <c r="S1402" s="1">
        <v>42132</v>
      </c>
      <c r="T1402" s="1">
        <v>42133</v>
      </c>
      <c r="U1402">
        <v>1152.5277000000001</v>
      </c>
      <c r="V1402">
        <v>20</v>
      </c>
      <c r="W1402">
        <v>1670.33</v>
      </c>
      <c r="X1402">
        <v>89007</v>
      </c>
      <c r="Y1402">
        <f>cleaneddata[[#This Row],[Unit Price]]-cleaneddata[[#This Row],[Discount]]</f>
        <v>83.05</v>
      </c>
      <c r="Z1402" t="str">
        <f>_xlfn.IFS(cleaneddata[[#This Row],[Region]]="Central","Chris",cleaneddata[[#This Row],[Region]]="East","Erin",cleaneddata[[#This Row],[Region]]="South","Sam",cleaneddata[[#This Row],[Region]]="West","William")</f>
        <v>Erin</v>
      </c>
    </row>
    <row r="1403" spans="1:26" x14ac:dyDescent="0.25">
      <c r="A1403">
        <v>1080</v>
      </c>
      <c r="B1403" t="s">
        <v>2465</v>
      </c>
      <c r="C1403" t="s">
        <v>72</v>
      </c>
      <c r="D1403">
        <v>0.08</v>
      </c>
      <c r="E1403">
        <v>13.9</v>
      </c>
      <c r="F1403">
        <v>7.59</v>
      </c>
      <c r="G1403" t="s">
        <v>40</v>
      </c>
      <c r="H1403" t="s">
        <v>96</v>
      </c>
      <c r="I1403" t="s">
        <v>50</v>
      </c>
      <c r="J1403" t="s">
        <v>570</v>
      </c>
      <c r="K1403" t="s">
        <v>44</v>
      </c>
      <c r="L1403" t="s">
        <v>2466</v>
      </c>
      <c r="M1403">
        <v>0.56000000000000005</v>
      </c>
      <c r="N1403" t="s">
        <v>34</v>
      </c>
      <c r="O1403" t="s">
        <v>54</v>
      </c>
      <c r="P1403" t="s">
        <v>105</v>
      </c>
      <c r="Q1403" t="s">
        <v>2467</v>
      </c>
      <c r="R1403">
        <v>60174</v>
      </c>
      <c r="S1403" s="1">
        <v>42132</v>
      </c>
      <c r="T1403" s="1">
        <v>42133</v>
      </c>
      <c r="U1403">
        <v>9.8620000000000001</v>
      </c>
      <c r="V1403">
        <v>14</v>
      </c>
      <c r="W1403">
        <v>196.41</v>
      </c>
      <c r="X1403">
        <v>88461</v>
      </c>
      <c r="Y1403">
        <f>cleaneddata[[#This Row],[Unit Price]]-cleaneddata[[#This Row],[Discount]]</f>
        <v>13.82</v>
      </c>
      <c r="Z1403" t="str">
        <f>_xlfn.IFS(cleaneddata[[#This Row],[Region]]="Central","Chris",cleaneddata[[#This Row],[Region]]="East","Erin",cleaneddata[[#This Row],[Region]]="South","Sam",cleaneddata[[#This Row],[Region]]="West","William")</f>
        <v>Chris</v>
      </c>
    </row>
    <row r="1404" spans="1:26" x14ac:dyDescent="0.25">
      <c r="A1404">
        <v>2882</v>
      </c>
      <c r="B1404" t="s">
        <v>673</v>
      </c>
      <c r="C1404" t="s">
        <v>27</v>
      </c>
      <c r="D1404">
        <v>0.05</v>
      </c>
      <c r="E1404">
        <v>6.48</v>
      </c>
      <c r="F1404">
        <v>8.73</v>
      </c>
      <c r="G1404" t="s">
        <v>40</v>
      </c>
      <c r="H1404" t="s">
        <v>41</v>
      </c>
      <c r="I1404" t="s">
        <v>50</v>
      </c>
      <c r="J1404" t="s">
        <v>90</v>
      </c>
      <c r="K1404" t="s">
        <v>75</v>
      </c>
      <c r="L1404" t="s">
        <v>160</v>
      </c>
      <c r="M1404">
        <v>0.37</v>
      </c>
      <c r="N1404" t="s">
        <v>34</v>
      </c>
      <c r="O1404" t="s">
        <v>35</v>
      </c>
      <c r="P1404" t="s">
        <v>99</v>
      </c>
      <c r="Q1404" t="s">
        <v>675</v>
      </c>
      <c r="R1404">
        <v>28206</v>
      </c>
      <c r="S1404" s="1">
        <v>42133</v>
      </c>
      <c r="T1404" s="1">
        <v>42133</v>
      </c>
      <c r="U1404">
        <v>-160.38470000000001</v>
      </c>
      <c r="V1404">
        <v>35</v>
      </c>
      <c r="W1404">
        <v>232.5</v>
      </c>
      <c r="X1404">
        <v>4839</v>
      </c>
      <c r="Y1404">
        <f>cleaneddata[[#This Row],[Unit Price]]-cleaneddata[[#This Row],[Discount]]</f>
        <v>6.4300000000000006</v>
      </c>
      <c r="Z1404" t="str">
        <f>_xlfn.IFS(cleaneddata[[#This Row],[Region]]="Central","Chris",cleaneddata[[#This Row],[Region]]="East","Erin",cleaneddata[[#This Row],[Region]]="South","Sam",cleaneddata[[#This Row],[Region]]="West","William")</f>
        <v>Sam</v>
      </c>
    </row>
    <row r="1405" spans="1:26" x14ac:dyDescent="0.25">
      <c r="A1405">
        <v>2883</v>
      </c>
      <c r="B1405" t="s">
        <v>2468</v>
      </c>
      <c r="C1405" t="s">
        <v>27</v>
      </c>
      <c r="D1405">
        <v>0.05</v>
      </c>
      <c r="E1405">
        <v>6.48</v>
      </c>
      <c r="F1405">
        <v>8.73</v>
      </c>
      <c r="G1405" t="s">
        <v>40</v>
      </c>
      <c r="H1405" t="s">
        <v>41</v>
      </c>
      <c r="I1405" t="s">
        <v>50</v>
      </c>
      <c r="J1405" t="s">
        <v>90</v>
      </c>
      <c r="K1405" t="s">
        <v>75</v>
      </c>
      <c r="L1405" t="s">
        <v>160</v>
      </c>
      <c r="M1405">
        <v>0.37</v>
      </c>
      <c r="N1405" t="s">
        <v>34</v>
      </c>
      <c r="O1405" t="s">
        <v>113</v>
      </c>
      <c r="P1405" t="s">
        <v>319</v>
      </c>
      <c r="Q1405" t="s">
        <v>1477</v>
      </c>
      <c r="R1405">
        <v>44070</v>
      </c>
      <c r="S1405" s="1">
        <v>42133</v>
      </c>
      <c r="T1405" s="1">
        <v>42133</v>
      </c>
      <c r="U1405">
        <v>-120.59</v>
      </c>
      <c r="V1405">
        <v>9</v>
      </c>
      <c r="W1405">
        <v>59.79</v>
      </c>
      <c r="X1405">
        <v>87632</v>
      </c>
      <c r="Y1405">
        <f>cleaneddata[[#This Row],[Unit Price]]-cleaneddata[[#This Row],[Discount]]</f>
        <v>6.4300000000000006</v>
      </c>
      <c r="Z1405" t="str">
        <f>_xlfn.IFS(cleaneddata[[#This Row],[Region]]="Central","Chris",cleaneddata[[#This Row],[Region]]="East","Erin",cleaneddata[[#This Row],[Region]]="South","Sam",cleaneddata[[#This Row],[Region]]="West","William")</f>
        <v>Erin</v>
      </c>
    </row>
    <row r="1406" spans="1:26" x14ac:dyDescent="0.25">
      <c r="A1406">
        <v>62</v>
      </c>
      <c r="B1406" t="s">
        <v>2469</v>
      </c>
      <c r="C1406" t="s">
        <v>39</v>
      </c>
      <c r="D1406">
        <v>0.02</v>
      </c>
      <c r="E1406">
        <v>5.98</v>
      </c>
      <c r="F1406">
        <v>5.15</v>
      </c>
      <c r="G1406" t="s">
        <v>40</v>
      </c>
      <c r="H1406" t="s">
        <v>96</v>
      </c>
      <c r="I1406" t="s">
        <v>50</v>
      </c>
      <c r="J1406" t="s">
        <v>90</v>
      </c>
      <c r="K1406" t="s">
        <v>75</v>
      </c>
      <c r="L1406" t="s">
        <v>2470</v>
      </c>
      <c r="M1406">
        <v>0.36</v>
      </c>
      <c r="N1406" t="s">
        <v>34</v>
      </c>
      <c r="O1406" t="s">
        <v>54</v>
      </c>
      <c r="P1406" t="s">
        <v>189</v>
      </c>
      <c r="Q1406" t="s">
        <v>2471</v>
      </c>
      <c r="R1406">
        <v>78664</v>
      </c>
      <c r="S1406" s="1">
        <v>42133</v>
      </c>
      <c r="T1406" s="1">
        <v>42135</v>
      </c>
      <c r="U1406">
        <v>2.14</v>
      </c>
      <c r="V1406">
        <v>3</v>
      </c>
      <c r="W1406">
        <v>22.85</v>
      </c>
      <c r="X1406">
        <v>87407</v>
      </c>
      <c r="Y1406">
        <f>cleaneddata[[#This Row],[Unit Price]]-cleaneddata[[#This Row],[Discount]]</f>
        <v>5.9600000000000009</v>
      </c>
      <c r="Z1406" t="str">
        <f>_xlfn.IFS(cleaneddata[[#This Row],[Region]]="Central","Chris",cleaneddata[[#This Row],[Region]]="East","Erin",cleaneddata[[#This Row],[Region]]="South","Sam",cleaneddata[[#This Row],[Region]]="West","William")</f>
        <v>Chris</v>
      </c>
    </row>
    <row r="1407" spans="1:26" x14ac:dyDescent="0.25">
      <c r="A1407">
        <v>1650</v>
      </c>
      <c r="B1407" t="s">
        <v>2472</v>
      </c>
      <c r="C1407" t="s">
        <v>39</v>
      </c>
      <c r="D1407">
        <v>0.05</v>
      </c>
      <c r="E1407">
        <v>6.48</v>
      </c>
      <c r="F1407">
        <v>2.74</v>
      </c>
      <c r="G1407" t="s">
        <v>40</v>
      </c>
      <c r="H1407" t="s">
        <v>96</v>
      </c>
      <c r="I1407" t="s">
        <v>42</v>
      </c>
      <c r="J1407" t="s">
        <v>43</v>
      </c>
      <c r="K1407" t="s">
        <v>44</v>
      </c>
      <c r="L1407" t="s">
        <v>2473</v>
      </c>
      <c r="M1407">
        <v>0.71</v>
      </c>
      <c r="N1407" t="s">
        <v>34</v>
      </c>
      <c r="O1407" t="s">
        <v>35</v>
      </c>
      <c r="P1407" t="s">
        <v>99</v>
      </c>
      <c r="Q1407" t="s">
        <v>2474</v>
      </c>
      <c r="R1407">
        <v>27203</v>
      </c>
      <c r="S1407" s="1">
        <v>42133</v>
      </c>
      <c r="T1407" s="1">
        <v>42133</v>
      </c>
      <c r="U1407">
        <v>15.096</v>
      </c>
      <c r="V1407">
        <v>15</v>
      </c>
      <c r="W1407">
        <v>94.27</v>
      </c>
      <c r="X1407">
        <v>91042</v>
      </c>
      <c r="Y1407">
        <f>cleaneddata[[#This Row],[Unit Price]]-cleaneddata[[#This Row],[Discount]]</f>
        <v>6.4300000000000006</v>
      </c>
      <c r="Z1407" t="str">
        <f>_xlfn.IFS(cleaneddata[[#This Row],[Region]]="Central","Chris",cleaneddata[[#This Row],[Region]]="East","Erin",cleaneddata[[#This Row],[Region]]="South","Sam",cleaneddata[[#This Row],[Region]]="West","William")</f>
        <v>Sam</v>
      </c>
    </row>
    <row r="1408" spans="1:26" x14ac:dyDescent="0.25">
      <c r="A1408">
        <v>1650</v>
      </c>
      <c r="B1408" t="s">
        <v>2472</v>
      </c>
      <c r="C1408" t="s">
        <v>39</v>
      </c>
      <c r="D1408">
        <v>0.09</v>
      </c>
      <c r="E1408">
        <v>12.53</v>
      </c>
      <c r="F1408">
        <v>0.5</v>
      </c>
      <c r="G1408" t="s">
        <v>40</v>
      </c>
      <c r="H1408" t="s">
        <v>96</v>
      </c>
      <c r="I1408" t="s">
        <v>50</v>
      </c>
      <c r="J1408" t="s">
        <v>154</v>
      </c>
      <c r="K1408" t="s">
        <v>75</v>
      </c>
      <c r="L1408" t="s">
        <v>2069</v>
      </c>
      <c r="M1408">
        <v>0.38</v>
      </c>
      <c r="N1408" t="s">
        <v>34</v>
      </c>
      <c r="O1408" t="s">
        <v>35</v>
      </c>
      <c r="P1408" t="s">
        <v>99</v>
      </c>
      <c r="Q1408" t="s">
        <v>2474</v>
      </c>
      <c r="R1408">
        <v>27203</v>
      </c>
      <c r="S1408" s="1">
        <v>42133</v>
      </c>
      <c r="T1408" s="1">
        <v>42134</v>
      </c>
      <c r="U1408">
        <v>14.9124</v>
      </c>
      <c r="V1408">
        <v>7</v>
      </c>
      <c r="W1408">
        <v>82.21</v>
      </c>
      <c r="X1408">
        <v>91042</v>
      </c>
      <c r="Y1408">
        <f>cleaneddata[[#This Row],[Unit Price]]-cleaneddata[[#This Row],[Discount]]</f>
        <v>12.44</v>
      </c>
      <c r="Z1408" t="str">
        <f>_xlfn.IFS(cleaneddata[[#This Row],[Region]]="Central","Chris",cleaneddata[[#This Row],[Region]]="East","Erin",cleaneddata[[#This Row],[Region]]="South","Sam",cleaneddata[[#This Row],[Region]]="West","William")</f>
        <v>Sam</v>
      </c>
    </row>
    <row r="1409" spans="1:26" x14ac:dyDescent="0.25">
      <c r="A1409">
        <v>1650</v>
      </c>
      <c r="B1409" t="s">
        <v>2472</v>
      </c>
      <c r="C1409" t="s">
        <v>39</v>
      </c>
      <c r="D1409">
        <v>0.08</v>
      </c>
      <c r="E1409">
        <v>65.989999999999995</v>
      </c>
      <c r="F1409">
        <v>8.99</v>
      </c>
      <c r="G1409" t="s">
        <v>89</v>
      </c>
      <c r="H1409" t="s">
        <v>96</v>
      </c>
      <c r="I1409" t="s">
        <v>42</v>
      </c>
      <c r="J1409" t="s">
        <v>137</v>
      </c>
      <c r="K1409" t="s">
        <v>75</v>
      </c>
      <c r="L1409" t="s">
        <v>1614</v>
      </c>
      <c r="M1409">
        <v>0.55000000000000004</v>
      </c>
      <c r="N1409" t="s">
        <v>34</v>
      </c>
      <c r="O1409" t="s">
        <v>35</v>
      </c>
      <c r="P1409" t="s">
        <v>99</v>
      </c>
      <c r="Q1409" t="s">
        <v>2474</v>
      </c>
      <c r="R1409">
        <v>27203</v>
      </c>
      <c r="S1409" s="1">
        <v>42133</v>
      </c>
      <c r="T1409" s="1">
        <v>42135</v>
      </c>
      <c r="U1409">
        <v>-135.226</v>
      </c>
      <c r="V1409">
        <v>8</v>
      </c>
      <c r="W1409">
        <v>417.47</v>
      </c>
      <c r="X1409">
        <v>91042</v>
      </c>
      <c r="Y1409">
        <f>cleaneddata[[#This Row],[Unit Price]]-cleaneddata[[#This Row],[Discount]]</f>
        <v>65.91</v>
      </c>
      <c r="Z1409" t="str">
        <f>_xlfn.IFS(cleaneddata[[#This Row],[Region]]="Central","Chris",cleaneddata[[#This Row],[Region]]="East","Erin",cleaneddata[[#This Row],[Region]]="South","Sam",cleaneddata[[#This Row],[Region]]="West","William")</f>
        <v>Sam</v>
      </c>
    </row>
    <row r="1410" spans="1:26" x14ac:dyDescent="0.25">
      <c r="A1410">
        <v>43</v>
      </c>
      <c r="B1410" t="s">
        <v>2475</v>
      </c>
      <c r="C1410" t="s">
        <v>39</v>
      </c>
      <c r="D1410">
        <v>0</v>
      </c>
      <c r="E1410">
        <v>99.99</v>
      </c>
      <c r="F1410">
        <v>19.989999999999998</v>
      </c>
      <c r="G1410" t="s">
        <v>40</v>
      </c>
      <c r="H1410" t="s">
        <v>41</v>
      </c>
      <c r="I1410" t="s">
        <v>42</v>
      </c>
      <c r="J1410" t="s">
        <v>58</v>
      </c>
      <c r="K1410" t="s">
        <v>75</v>
      </c>
      <c r="L1410" t="s">
        <v>1564</v>
      </c>
      <c r="M1410">
        <v>0.52</v>
      </c>
      <c r="N1410" t="s">
        <v>34</v>
      </c>
      <c r="O1410" t="s">
        <v>61</v>
      </c>
      <c r="P1410" t="s">
        <v>68</v>
      </c>
      <c r="Q1410" t="s">
        <v>844</v>
      </c>
      <c r="R1410">
        <v>98052</v>
      </c>
      <c r="S1410" s="1">
        <v>42134</v>
      </c>
      <c r="T1410" s="1">
        <v>42135</v>
      </c>
      <c r="U1410">
        <v>25.913820000000001</v>
      </c>
      <c r="V1410">
        <v>6</v>
      </c>
      <c r="W1410">
        <v>647.07000000000005</v>
      </c>
      <c r="X1410">
        <v>91454</v>
      </c>
      <c r="Y1410">
        <f>cleaneddata[[#This Row],[Unit Price]]-cleaneddata[[#This Row],[Discount]]</f>
        <v>99.99</v>
      </c>
      <c r="Z1410" t="str">
        <f>_xlfn.IFS(cleaneddata[[#This Row],[Region]]="Central","Chris",cleaneddata[[#This Row],[Region]]="East","Erin",cleaneddata[[#This Row],[Region]]="South","Sam",cleaneddata[[#This Row],[Region]]="West","William")</f>
        <v>William</v>
      </c>
    </row>
    <row r="1411" spans="1:26" x14ac:dyDescent="0.25">
      <c r="A1411">
        <v>1778</v>
      </c>
      <c r="B1411" t="s">
        <v>2476</v>
      </c>
      <c r="C1411" t="s">
        <v>39</v>
      </c>
      <c r="D1411">
        <v>0.06</v>
      </c>
      <c r="E1411">
        <v>13.99</v>
      </c>
      <c r="F1411">
        <v>7.51</v>
      </c>
      <c r="G1411" t="s">
        <v>40</v>
      </c>
      <c r="H1411" t="s">
        <v>41</v>
      </c>
      <c r="I1411" t="s">
        <v>42</v>
      </c>
      <c r="J1411" t="s">
        <v>58</v>
      </c>
      <c r="K1411" t="s">
        <v>146</v>
      </c>
      <c r="L1411" t="s">
        <v>1078</v>
      </c>
      <c r="M1411">
        <v>0.39</v>
      </c>
      <c r="N1411" t="s">
        <v>34</v>
      </c>
      <c r="O1411" t="s">
        <v>54</v>
      </c>
      <c r="P1411" t="s">
        <v>55</v>
      </c>
      <c r="Q1411" t="s">
        <v>2477</v>
      </c>
      <c r="R1411">
        <v>47906</v>
      </c>
      <c r="S1411" s="1">
        <v>42134</v>
      </c>
      <c r="T1411" s="1">
        <v>42136</v>
      </c>
      <c r="U1411">
        <v>6.4832400000000003</v>
      </c>
      <c r="V1411">
        <v>21</v>
      </c>
      <c r="W1411">
        <v>287.99</v>
      </c>
      <c r="X1411">
        <v>89943</v>
      </c>
      <c r="Y1411">
        <f>cleaneddata[[#This Row],[Unit Price]]-cleaneddata[[#This Row],[Discount]]</f>
        <v>13.93</v>
      </c>
      <c r="Z1411" t="str">
        <f>_xlfn.IFS(cleaneddata[[#This Row],[Region]]="Central","Chris",cleaneddata[[#This Row],[Region]]="East","Erin",cleaneddata[[#This Row],[Region]]="South","Sam",cleaneddata[[#This Row],[Region]]="West","William")</f>
        <v>Chris</v>
      </c>
    </row>
    <row r="1412" spans="1:26" x14ac:dyDescent="0.25">
      <c r="A1412">
        <v>1778</v>
      </c>
      <c r="B1412" t="s">
        <v>2476</v>
      </c>
      <c r="C1412" t="s">
        <v>39</v>
      </c>
      <c r="D1412">
        <v>0.06</v>
      </c>
      <c r="E1412">
        <v>15.04</v>
      </c>
      <c r="F1412">
        <v>1.97</v>
      </c>
      <c r="G1412" t="s">
        <v>40</v>
      </c>
      <c r="H1412" t="s">
        <v>41</v>
      </c>
      <c r="I1412" t="s">
        <v>50</v>
      </c>
      <c r="J1412" t="s">
        <v>90</v>
      </c>
      <c r="K1412" t="s">
        <v>52</v>
      </c>
      <c r="L1412" t="s">
        <v>94</v>
      </c>
      <c r="M1412">
        <v>0.39</v>
      </c>
      <c r="N1412" t="s">
        <v>34</v>
      </c>
      <c r="O1412" t="s">
        <v>54</v>
      </c>
      <c r="P1412" t="s">
        <v>55</v>
      </c>
      <c r="Q1412" t="s">
        <v>2477</v>
      </c>
      <c r="R1412">
        <v>47906</v>
      </c>
      <c r="S1412" s="1">
        <v>42134</v>
      </c>
      <c r="T1412" s="1">
        <v>42134</v>
      </c>
      <c r="U1412">
        <v>2.3319999999999999</v>
      </c>
      <c r="V1412">
        <v>3</v>
      </c>
      <c r="W1412">
        <v>46.86</v>
      </c>
      <c r="X1412">
        <v>89943</v>
      </c>
      <c r="Y1412">
        <f>cleaneddata[[#This Row],[Unit Price]]-cleaneddata[[#This Row],[Discount]]</f>
        <v>14.979999999999999</v>
      </c>
      <c r="Z1412" t="str">
        <f>_xlfn.IFS(cleaneddata[[#This Row],[Region]]="Central","Chris",cleaneddata[[#This Row],[Region]]="East","Erin",cleaneddata[[#This Row],[Region]]="South","Sam",cleaneddata[[#This Row],[Region]]="West","William")</f>
        <v>Chris</v>
      </c>
    </row>
    <row r="1413" spans="1:26" x14ac:dyDescent="0.25">
      <c r="A1413">
        <v>3283</v>
      </c>
      <c r="B1413" t="s">
        <v>2246</v>
      </c>
      <c r="C1413" t="s">
        <v>39</v>
      </c>
      <c r="D1413">
        <v>0.03</v>
      </c>
      <c r="E1413">
        <v>17.48</v>
      </c>
      <c r="F1413">
        <v>1.99</v>
      </c>
      <c r="G1413" t="s">
        <v>40</v>
      </c>
      <c r="H1413" t="s">
        <v>96</v>
      </c>
      <c r="I1413" t="s">
        <v>42</v>
      </c>
      <c r="J1413" t="s">
        <v>43</v>
      </c>
      <c r="K1413" t="s">
        <v>44</v>
      </c>
      <c r="L1413" t="s">
        <v>124</v>
      </c>
      <c r="M1413">
        <v>0.45</v>
      </c>
      <c r="N1413" t="s">
        <v>34</v>
      </c>
      <c r="O1413" t="s">
        <v>35</v>
      </c>
      <c r="P1413" t="s">
        <v>125</v>
      </c>
      <c r="Q1413" t="s">
        <v>2247</v>
      </c>
      <c r="R1413">
        <v>33156</v>
      </c>
      <c r="S1413" s="1">
        <v>42134</v>
      </c>
      <c r="T1413" s="1">
        <v>42135</v>
      </c>
      <c r="U1413">
        <v>710.80740000000003</v>
      </c>
      <c r="V1413">
        <v>31</v>
      </c>
      <c r="W1413">
        <v>537.79999999999995</v>
      </c>
      <c r="X1413">
        <v>90753</v>
      </c>
      <c r="Y1413">
        <f>cleaneddata[[#This Row],[Unit Price]]-cleaneddata[[#This Row],[Discount]]</f>
        <v>17.45</v>
      </c>
      <c r="Z1413" t="str">
        <f>_xlfn.IFS(cleaneddata[[#This Row],[Region]]="Central","Chris",cleaneddata[[#This Row],[Region]]="East","Erin",cleaneddata[[#This Row],[Region]]="South","Sam",cleaneddata[[#This Row],[Region]]="West","William")</f>
        <v>Sam</v>
      </c>
    </row>
    <row r="1414" spans="1:26" x14ac:dyDescent="0.25">
      <c r="A1414">
        <v>995</v>
      </c>
      <c r="B1414" t="s">
        <v>2478</v>
      </c>
      <c r="C1414" t="s">
        <v>49</v>
      </c>
      <c r="D1414">
        <v>0.09</v>
      </c>
      <c r="E1414">
        <v>7.64</v>
      </c>
      <c r="F1414">
        <v>5.83</v>
      </c>
      <c r="G1414" t="s">
        <v>40</v>
      </c>
      <c r="H1414" t="s">
        <v>29</v>
      </c>
      <c r="I1414" t="s">
        <v>50</v>
      </c>
      <c r="J1414" t="s">
        <v>90</v>
      </c>
      <c r="K1414" t="s">
        <v>52</v>
      </c>
      <c r="L1414" t="s">
        <v>234</v>
      </c>
      <c r="M1414">
        <v>0.36</v>
      </c>
      <c r="N1414" t="s">
        <v>34</v>
      </c>
      <c r="O1414" t="s">
        <v>113</v>
      </c>
      <c r="P1414" t="s">
        <v>333</v>
      </c>
      <c r="Q1414" t="s">
        <v>2479</v>
      </c>
      <c r="R1414">
        <v>4070</v>
      </c>
      <c r="S1414" s="1">
        <v>42134</v>
      </c>
      <c r="T1414" s="1">
        <v>42139</v>
      </c>
      <c r="U1414">
        <v>4.032</v>
      </c>
      <c r="V1414">
        <v>9</v>
      </c>
      <c r="W1414">
        <v>72.83</v>
      </c>
      <c r="X1414">
        <v>89434</v>
      </c>
      <c r="Y1414">
        <f>cleaneddata[[#This Row],[Unit Price]]-cleaneddata[[#This Row],[Discount]]</f>
        <v>7.55</v>
      </c>
      <c r="Z1414" t="str">
        <f>_xlfn.IFS(cleaneddata[[#This Row],[Region]]="Central","Chris",cleaneddata[[#This Row],[Region]]="East","Erin",cleaneddata[[#This Row],[Region]]="South","Sam",cleaneddata[[#This Row],[Region]]="West","William")</f>
        <v>Erin</v>
      </c>
    </row>
    <row r="1415" spans="1:26" x14ac:dyDescent="0.25">
      <c r="A1415">
        <v>2820</v>
      </c>
      <c r="B1415" t="s">
        <v>497</v>
      </c>
      <c r="C1415" t="s">
        <v>49</v>
      </c>
      <c r="D1415">
        <v>0.08</v>
      </c>
      <c r="E1415">
        <v>6.48</v>
      </c>
      <c r="F1415">
        <v>2.74</v>
      </c>
      <c r="G1415" t="s">
        <v>40</v>
      </c>
      <c r="H1415" t="s">
        <v>73</v>
      </c>
      <c r="I1415" t="s">
        <v>42</v>
      </c>
      <c r="J1415" t="s">
        <v>43</v>
      </c>
      <c r="K1415" t="s">
        <v>44</v>
      </c>
      <c r="L1415" t="s">
        <v>2473</v>
      </c>
      <c r="M1415">
        <v>0.71</v>
      </c>
      <c r="N1415" t="s">
        <v>34</v>
      </c>
      <c r="O1415" t="s">
        <v>54</v>
      </c>
      <c r="P1415" t="s">
        <v>82</v>
      </c>
      <c r="Q1415" t="s">
        <v>499</v>
      </c>
      <c r="R1415">
        <v>63129</v>
      </c>
      <c r="S1415" s="1">
        <v>42134</v>
      </c>
      <c r="T1415" s="1">
        <v>42136</v>
      </c>
      <c r="U1415">
        <v>-82.64</v>
      </c>
      <c r="V1415">
        <v>18</v>
      </c>
      <c r="W1415">
        <v>113.68</v>
      </c>
      <c r="X1415">
        <v>87899</v>
      </c>
      <c r="Y1415">
        <f>cleaneddata[[#This Row],[Unit Price]]-cleaneddata[[#This Row],[Discount]]</f>
        <v>6.4</v>
      </c>
      <c r="Z1415" t="str">
        <f>_xlfn.IFS(cleaneddata[[#This Row],[Region]]="Central","Chris",cleaneddata[[#This Row],[Region]]="East","Erin",cleaneddata[[#This Row],[Region]]="South","Sam",cleaneddata[[#This Row],[Region]]="West","William")</f>
        <v>Chris</v>
      </c>
    </row>
    <row r="1416" spans="1:26" x14ac:dyDescent="0.25">
      <c r="A1416">
        <v>1709</v>
      </c>
      <c r="B1416" t="s">
        <v>686</v>
      </c>
      <c r="C1416" t="s">
        <v>118</v>
      </c>
      <c r="D1416">
        <v>0.04</v>
      </c>
      <c r="E1416">
        <v>95.43</v>
      </c>
      <c r="F1416">
        <v>19.989999999999998</v>
      </c>
      <c r="G1416" t="s">
        <v>40</v>
      </c>
      <c r="H1416" t="s">
        <v>29</v>
      </c>
      <c r="I1416" t="s">
        <v>50</v>
      </c>
      <c r="J1416" t="s">
        <v>80</v>
      </c>
      <c r="K1416" t="s">
        <v>75</v>
      </c>
      <c r="L1416" t="s">
        <v>1439</v>
      </c>
      <c r="M1416">
        <v>0.79</v>
      </c>
      <c r="N1416" t="s">
        <v>34</v>
      </c>
      <c r="O1416" t="s">
        <v>113</v>
      </c>
      <c r="P1416" t="s">
        <v>322</v>
      </c>
      <c r="Q1416" t="s">
        <v>688</v>
      </c>
      <c r="R1416">
        <v>19464</v>
      </c>
      <c r="S1416" s="1">
        <v>42134</v>
      </c>
      <c r="T1416" s="1">
        <v>42136</v>
      </c>
      <c r="U1416">
        <v>13.536</v>
      </c>
      <c r="V1416">
        <v>33</v>
      </c>
      <c r="W1416">
        <v>3251.76</v>
      </c>
      <c r="X1416">
        <v>88783</v>
      </c>
      <c r="Y1416">
        <f>cleaneddata[[#This Row],[Unit Price]]-cleaneddata[[#This Row],[Discount]]</f>
        <v>95.39</v>
      </c>
      <c r="Z1416" t="str">
        <f>_xlfn.IFS(cleaneddata[[#This Row],[Region]]="Central","Chris",cleaneddata[[#This Row],[Region]]="East","Erin",cleaneddata[[#This Row],[Region]]="South","Sam",cleaneddata[[#This Row],[Region]]="West","William")</f>
        <v>Erin</v>
      </c>
    </row>
    <row r="1417" spans="1:26" x14ac:dyDescent="0.25">
      <c r="A1417">
        <v>1595</v>
      </c>
      <c r="B1417" t="s">
        <v>2480</v>
      </c>
      <c r="C1417" t="s">
        <v>39</v>
      </c>
      <c r="D1417">
        <v>0.01</v>
      </c>
      <c r="E1417">
        <v>500.98</v>
      </c>
      <c r="F1417">
        <v>26</v>
      </c>
      <c r="G1417" t="s">
        <v>28</v>
      </c>
      <c r="H1417" t="s">
        <v>96</v>
      </c>
      <c r="I1417" t="s">
        <v>30</v>
      </c>
      <c r="J1417" t="s">
        <v>111</v>
      </c>
      <c r="K1417" t="s">
        <v>59</v>
      </c>
      <c r="L1417" t="s">
        <v>2298</v>
      </c>
      <c r="M1417">
        <v>0.6</v>
      </c>
      <c r="N1417" t="s">
        <v>34</v>
      </c>
      <c r="O1417" t="s">
        <v>113</v>
      </c>
      <c r="P1417" t="s">
        <v>905</v>
      </c>
      <c r="Q1417" t="s">
        <v>2481</v>
      </c>
      <c r="R1417">
        <v>25705</v>
      </c>
      <c r="S1417" s="1">
        <v>42135</v>
      </c>
      <c r="T1417" s="1">
        <v>42136</v>
      </c>
      <c r="U1417">
        <v>5078.5379999999996</v>
      </c>
      <c r="V1417">
        <v>14</v>
      </c>
      <c r="W1417">
        <v>7360.2</v>
      </c>
      <c r="X1417">
        <v>90796</v>
      </c>
      <c r="Y1417">
        <f>cleaneddata[[#This Row],[Unit Price]]-cleaneddata[[#This Row],[Discount]]</f>
        <v>500.97</v>
      </c>
      <c r="Z1417" t="str">
        <f>_xlfn.IFS(cleaneddata[[#This Row],[Region]]="Central","Chris",cleaneddata[[#This Row],[Region]]="East","Erin",cleaneddata[[#This Row],[Region]]="South","Sam",cleaneddata[[#This Row],[Region]]="West","William")</f>
        <v>Erin</v>
      </c>
    </row>
    <row r="1418" spans="1:26" x14ac:dyDescent="0.25">
      <c r="A1418">
        <v>1595</v>
      </c>
      <c r="B1418" t="s">
        <v>2480</v>
      </c>
      <c r="C1418" t="s">
        <v>39</v>
      </c>
      <c r="D1418">
        <v>0.08</v>
      </c>
      <c r="E1418">
        <v>9.77</v>
      </c>
      <c r="F1418">
        <v>6.02</v>
      </c>
      <c r="G1418" t="s">
        <v>40</v>
      </c>
      <c r="H1418" t="s">
        <v>96</v>
      </c>
      <c r="I1418" t="s">
        <v>30</v>
      </c>
      <c r="J1418" t="s">
        <v>128</v>
      </c>
      <c r="K1418" t="s">
        <v>146</v>
      </c>
      <c r="L1418" t="s">
        <v>2121</v>
      </c>
      <c r="M1418">
        <v>0.48</v>
      </c>
      <c r="N1418" t="s">
        <v>34</v>
      </c>
      <c r="O1418" t="s">
        <v>113</v>
      </c>
      <c r="P1418" t="s">
        <v>905</v>
      </c>
      <c r="Q1418" t="s">
        <v>2481</v>
      </c>
      <c r="R1418">
        <v>25705</v>
      </c>
      <c r="S1418" s="1">
        <v>42135</v>
      </c>
      <c r="T1418" s="1">
        <v>42136</v>
      </c>
      <c r="U1418">
        <v>23.276</v>
      </c>
      <c r="V1418">
        <v>9</v>
      </c>
      <c r="W1418">
        <v>89.06</v>
      </c>
      <c r="X1418">
        <v>90796</v>
      </c>
      <c r="Y1418">
        <f>cleaneddata[[#This Row],[Unit Price]]-cleaneddata[[#This Row],[Discount]]</f>
        <v>9.69</v>
      </c>
      <c r="Z1418" t="str">
        <f>_xlfn.IFS(cleaneddata[[#This Row],[Region]]="Central","Chris",cleaneddata[[#This Row],[Region]]="East","Erin",cleaneddata[[#This Row],[Region]]="South","Sam",cleaneddata[[#This Row],[Region]]="West","William")</f>
        <v>Erin</v>
      </c>
    </row>
    <row r="1419" spans="1:26" x14ac:dyDescent="0.25">
      <c r="A1419">
        <v>1595</v>
      </c>
      <c r="B1419" t="s">
        <v>2480</v>
      </c>
      <c r="C1419" t="s">
        <v>39</v>
      </c>
      <c r="D1419">
        <v>0.09</v>
      </c>
      <c r="E1419">
        <v>3.28</v>
      </c>
      <c r="F1419">
        <v>0.98</v>
      </c>
      <c r="G1419" t="s">
        <v>40</v>
      </c>
      <c r="H1419" t="s">
        <v>96</v>
      </c>
      <c r="I1419" t="s">
        <v>50</v>
      </c>
      <c r="J1419" t="s">
        <v>51</v>
      </c>
      <c r="K1419" t="s">
        <v>52</v>
      </c>
      <c r="L1419" t="s">
        <v>2482</v>
      </c>
      <c r="M1419">
        <v>0.59</v>
      </c>
      <c r="N1419" t="s">
        <v>34</v>
      </c>
      <c r="O1419" t="s">
        <v>113</v>
      </c>
      <c r="P1419" t="s">
        <v>905</v>
      </c>
      <c r="Q1419" t="s">
        <v>2481</v>
      </c>
      <c r="R1419">
        <v>25705</v>
      </c>
      <c r="S1419" s="1">
        <v>42135</v>
      </c>
      <c r="T1419" s="1">
        <v>42137</v>
      </c>
      <c r="U1419">
        <v>17.754000000000001</v>
      </c>
      <c r="V1419">
        <v>42</v>
      </c>
      <c r="W1419">
        <v>134.97</v>
      </c>
      <c r="X1419">
        <v>90796</v>
      </c>
      <c r="Y1419">
        <f>cleaneddata[[#This Row],[Unit Price]]-cleaneddata[[#This Row],[Discount]]</f>
        <v>3.19</v>
      </c>
      <c r="Z1419" t="str">
        <f>_xlfn.IFS(cleaneddata[[#This Row],[Region]]="Central","Chris",cleaneddata[[#This Row],[Region]]="East","Erin",cleaneddata[[#This Row],[Region]]="South","Sam",cleaneddata[[#This Row],[Region]]="West","William")</f>
        <v>Erin</v>
      </c>
    </row>
    <row r="1420" spans="1:26" x14ac:dyDescent="0.25">
      <c r="A1420">
        <v>1609</v>
      </c>
      <c r="B1420" t="s">
        <v>2483</v>
      </c>
      <c r="C1420" t="s">
        <v>39</v>
      </c>
      <c r="D1420">
        <v>0.03</v>
      </c>
      <c r="E1420">
        <v>2.16</v>
      </c>
      <c r="F1420">
        <v>6.05</v>
      </c>
      <c r="G1420" t="s">
        <v>40</v>
      </c>
      <c r="H1420" t="s">
        <v>41</v>
      </c>
      <c r="I1420" t="s">
        <v>50</v>
      </c>
      <c r="J1420" t="s">
        <v>74</v>
      </c>
      <c r="K1420" t="s">
        <v>75</v>
      </c>
      <c r="L1420" t="s">
        <v>898</v>
      </c>
      <c r="M1420">
        <v>0.37</v>
      </c>
      <c r="N1420" t="s">
        <v>34</v>
      </c>
      <c r="O1420" t="s">
        <v>61</v>
      </c>
      <c r="P1420" t="s">
        <v>92</v>
      </c>
      <c r="Q1420" t="s">
        <v>2484</v>
      </c>
      <c r="R1420">
        <v>95823</v>
      </c>
      <c r="S1420" s="1">
        <v>42135</v>
      </c>
      <c r="T1420" s="1">
        <v>42136</v>
      </c>
      <c r="U1420">
        <v>-90.585499999999996</v>
      </c>
      <c r="V1420">
        <v>7</v>
      </c>
      <c r="W1420">
        <v>17.309999999999999</v>
      </c>
      <c r="X1420">
        <v>87824</v>
      </c>
      <c r="Y1420">
        <f>cleaneddata[[#This Row],[Unit Price]]-cleaneddata[[#This Row],[Discount]]</f>
        <v>2.1300000000000003</v>
      </c>
      <c r="Z1420" t="str">
        <f>_xlfn.IFS(cleaneddata[[#This Row],[Region]]="Central","Chris",cleaneddata[[#This Row],[Region]]="East","Erin",cleaneddata[[#This Row],[Region]]="South","Sam",cleaneddata[[#This Row],[Region]]="West","William")</f>
        <v>William</v>
      </c>
    </row>
    <row r="1421" spans="1:26" x14ac:dyDescent="0.25">
      <c r="A1421">
        <v>1609</v>
      </c>
      <c r="B1421" t="s">
        <v>2483</v>
      </c>
      <c r="C1421" t="s">
        <v>39</v>
      </c>
      <c r="D1421">
        <v>0.03</v>
      </c>
      <c r="E1421">
        <v>9.7100000000000009</v>
      </c>
      <c r="F1421">
        <v>9.4499999999999993</v>
      </c>
      <c r="G1421" t="s">
        <v>40</v>
      </c>
      <c r="H1421" t="s">
        <v>41</v>
      </c>
      <c r="I1421" t="s">
        <v>50</v>
      </c>
      <c r="J1421" t="s">
        <v>80</v>
      </c>
      <c r="K1421" t="s">
        <v>75</v>
      </c>
      <c r="L1421" t="s">
        <v>1205</v>
      </c>
      <c r="M1421">
        <v>0.6</v>
      </c>
      <c r="N1421" t="s">
        <v>34</v>
      </c>
      <c r="O1421" t="s">
        <v>61</v>
      </c>
      <c r="P1421" t="s">
        <v>92</v>
      </c>
      <c r="Q1421" t="s">
        <v>2484</v>
      </c>
      <c r="R1421">
        <v>95823</v>
      </c>
      <c r="S1421" s="1">
        <v>42135</v>
      </c>
      <c r="T1421" s="1">
        <v>42135</v>
      </c>
      <c r="U1421">
        <v>-36.9</v>
      </c>
      <c r="V1421">
        <v>2</v>
      </c>
      <c r="W1421">
        <v>23.56</v>
      </c>
      <c r="X1421">
        <v>87824</v>
      </c>
      <c r="Y1421">
        <f>cleaneddata[[#This Row],[Unit Price]]-cleaneddata[[#This Row],[Discount]]</f>
        <v>9.6800000000000015</v>
      </c>
      <c r="Z1421" t="str">
        <f>_xlfn.IFS(cleaneddata[[#This Row],[Region]]="Central","Chris",cleaneddata[[#This Row],[Region]]="East","Erin",cleaneddata[[#This Row],[Region]]="South","Sam",cleaneddata[[#This Row],[Region]]="West","William")</f>
        <v>William</v>
      </c>
    </row>
    <row r="1422" spans="1:26" x14ac:dyDescent="0.25">
      <c r="A1422">
        <v>2464</v>
      </c>
      <c r="B1422" t="s">
        <v>657</v>
      </c>
      <c r="C1422" t="s">
        <v>39</v>
      </c>
      <c r="D1422">
        <v>0.09</v>
      </c>
      <c r="E1422">
        <v>1.74</v>
      </c>
      <c r="F1422">
        <v>4.08</v>
      </c>
      <c r="G1422" t="s">
        <v>89</v>
      </c>
      <c r="H1422" t="s">
        <v>41</v>
      </c>
      <c r="I1422" t="s">
        <v>30</v>
      </c>
      <c r="J1422" t="s">
        <v>128</v>
      </c>
      <c r="K1422" t="s">
        <v>44</v>
      </c>
      <c r="L1422" t="s">
        <v>772</v>
      </c>
      <c r="M1422">
        <v>0.53</v>
      </c>
      <c r="N1422" t="s">
        <v>34</v>
      </c>
      <c r="O1422" t="s">
        <v>35</v>
      </c>
      <c r="P1422" t="s">
        <v>170</v>
      </c>
      <c r="Q1422" t="s">
        <v>659</v>
      </c>
      <c r="R1422">
        <v>71111</v>
      </c>
      <c r="S1422" s="1">
        <v>42135</v>
      </c>
      <c r="T1422" s="1">
        <v>42137</v>
      </c>
      <c r="U1422">
        <v>608.26199999999994</v>
      </c>
      <c r="V1422">
        <v>4</v>
      </c>
      <c r="W1422">
        <v>10.41</v>
      </c>
      <c r="X1422">
        <v>88713</v>
      </c>
      <c r="Y1422">
        <f>cleaneddata[[#This Row],[Unit Price]]-cleaneddata[[#This Row],[Discount]]</f>
        <v>1.65</v>
      </c>
      <c r="Z1422" t="str">
        <f>_xlfn.IFS(cleaneddata[[#This Row],[Region]]="Central","Chris",cleaneddata[[#This Row],[Region]]="East","Erin",cleaneddata[[#This Row],[Region]]="South","Sam",cleaneddata[[#This Row],[Region]]="West","William")</f>
        <v>Sam</v>
      </c>
    </row>
    <row r="1423" spans="1:26" x14ac:dyDescent="0.25">
      <c r="A1423">
        <v>2464</v>
      </c>
      <c r="B1423" t="s">
        <v>657</v>
      </c>
      <c r="C1423" t="s">
        <v>39</v>
      </c>
      <c r="D1423">
        <v>0.08</v>
      </c>
      <c r="E1423">
        <v>227.55</v>
      </c>
      <c r="F1423">
        <v>32.479999999999997</v>
      </c>
      <c r="G1423" t="s">
        <v>28</v>
      </c>
      <c r="H1423" t="s">
        <v>41</v>
      </c>
      <c r="I1423" t="s">
        <v>30</v>
      </c>
      <c r="J1423" t="s">
        <v>31</v>
      </c>
      <c r="K1423" t="s">
        <v>32</v>
      </c>
      <c r="L1423" t="s">
        <v>2485</v>
      </c>
      <c r="M1423">
        <v>0.68</v>
      </c>
      <c r="N1423" t="s">
        <v>34</v>
      </c>
      <c r="O1423" t="s">
        <v>35</v>
      </c>
      <c r="P1423" t="s">
        <v>170</v>
      </c>
      <c r="Q1423" t="s">
        <v>659</v>
      </c>
      <c r="R1423">
        <v>71111</v>
      </c>
      <c r="S1423" s="1">
        <v>42135</v>
      </c>
      <c r="T1423" s="1">
        <v>42135</v>
      </c>
      <c r="U1423">
        <v>-570.16959999999995</v>
      </c>
      <c r="V1423">
        <v>16</v>
      </c>
      <c r="W1423">
        <v>2849.64</v>
      </c>
      <c r="X1423">
        <v>88713</v>
      </c>
      <c r="Y1423">
        <f>cleaneddata[[#This Row],[Unit Price]]-cleaneddata[[#This Row],[Discount]]</f>
        <v>227.47</v>
      </c>
      <c r="Z1423" t="str">
        <f>_xlfn.IFS(cleaneddata[[#This Row],[Region]]="Central","Chris",cleaneddata[[#This Row],[Region]]="East","Erin",cleaneddata[[#This Row],[Region]]="South","Sam",cleaneddata[[#This Row],[Region]]="West","William")</f>
        <v>Sam</v>
      </c>
    </row>
    <row r="1424" spans="1:26" x14ac:dyDescent="0.25">
      <c r="A1424">
        <v>1693</v>
      </c>
      <c r="B1424" t="s">
        <v>740</v>
      </c>
      <c r="C1424" t="s">
        <v>49</v>
      </c>
      <c r="D1424">
        <v>0.01</v>
      </c>
      <c r="E1424">
        <v>15.67</v>
      </c>
      <c r="F1424">
        <v>1.39</v>
      </c>
      <c r="G1424" t="s">
        <v>89</v>
      </c>
      <c r="H1424" t="s">
        <v>41</v>
      </c>
      <c r="I1424" t="s">
        <v>50</v>
      </c>
      <c r="J1424" t="s">
        <v>347</v>
      </c>
      <c r="K1424" t="s">
        <v>75</v>
      </c>
      <c r="L1424" t="s">
        <v>2486</v>
      </c>
      <c r="M1424">
        <v>0.38</v>
      </c>
      <c r="N1424" t="s">
        <v>34</v>
      </c>
      <c r="O1424" t="s">
        <v>35</v>
      </c>
      <c r="P1424" t="s">
        <v>244</v>
      </c>
      <c r="Q1424" t="s">
        <v>742</v>
      </c>
      <c r="R1424">
        <v>20190</v>
      </c>
      <c r="S1424" s="1">
        <v>42135</v>
      </c>
      <c r="T1424" s="1">
        <v>42135</v>
      </c>
      <c r="U1424">
        <v>-273.98</v>
      </c>
      <c r="V1424">
        <v>11</v>
      </c>
      <c r="W1424">
        <v>188.09</v>
      </c>
      <c r="X1424">
        <v>90190</v>
      </c>
      <c r="Y1424">
        <f>cleaneddata[[#This Row],[Unit Price]]-cleaneddata[[#This Row],[Discount]]</f>
        <v>15.66</v>
      </c>
      <c r="Z1424" t="str">
        <f>_xlfn.IFS(cleaneddata[[#This Row],[Region]]="Central","Chris",cleaneddata[[#This Row],[Region]]="East","Erin",cleaneddata[[#This Row],[Region]]="South","Sam",cleaneddata[[#This Row],[Region]]="West","William")</f>
        <v>Sam</v>
      </c>
    </row>
    <row r="1425" spans="1:26" x14ac:dyDescent="0.25">
      <c r="A1425">
        <v>2935</v>
      </c>
      <c r="B1425" t="s">
        <v>2487</v>
      </c>
      <c r="C1425" t="s">
        <v>49</v>
      </c>
      <c r="D1425">
        <v>0.02</v>
      </c>
      <c r="E1425">
        <v>3.8</v>
      </c>
      <c r="F1425">
        <v>1.49</v>
      </c>
      <c r="G1425" t="s">
        <v>40</v>
      </c>
      <c r="H1425" t="s">
        <v>29</v>
      </c>
      <c r="I1425" t="s">
        <v>50</v>
      </c>
      <c r="J1425" t="s">
        <v>74</v>
      </c>
      <c r="K1425" t="s">
        <v>75</v>
      </c>
      <c r="L1425" t="s">
        <v>1194</v>
      </c>
      <c r="M1425">
        <v>0.38</v>
      </c>
      <c r="N1425" t="s">
        <v>34</v>
      </c>
      <c r="O1425" t="s">
        <v>113</v>
      </c>
      <c r="P1425" t="s">
        <v>405</v>
      </c>
      <c r="Q1425" t="s">
        <v>790</v>
      </c>
      <c r="R1425">
        <v>2215</v>
      </c>
      <c r="S1425" s="1">
        <v>42135</v>
      </c>
      <c r="T1425" s="1">
        <v>42139</v>
      </c>
      <c r="U1425">
        <v>7.31</v>
      </c>
      <c r="V1425">
        <v>5</v>
      </c>
      <c r="W1425">
        <v>20.46</v>
      </c>
      <c r="X1425">
        <v>87617</v>
      </c>
      <c r="Y1425">
        <f>cleaneddata[[#This Row],[Unit Price]]-cleaneddata[[#This Row],[Discount]]</f>
        <v>3.78</v>
      </c>
      <c r="Z1425" t="str">
        <f>_xlfn.IFS(cleaneddata[[#This Row],[Region]]="Central","Chris",cleaneddata[[#This Row],[Region]]="East","Erin",cleaneddata[[#This Row],[Region]]="South","Sam",cleaneddata[[#This Row],[Region]]="West","William")</f>
        <v>Erin</v>
      </c>
    </row>
    <row r="1426" spans="1:26" x14ac:dyDescent="0.25">
      <c r="A1426">
        <v>1671</v>
      </c>
      <c r="B1426" t="s">
        <v>1068</v>
      </c>
      <c r="C1426" t="s">
        <v>27</v>
      </c>
      <c r="D1426">
        <v>0.03</v>
      </c>
      <c r="E1426">
        <v>223.98</v>
      </c>
      <c r="F1426">
        <v>15.01</v>
      </c>
      <c r="G1426" t="s">
        <v>40</v>
      </c>
      <c r="H1426" t="s">
        <v>29</v>
      </c>
      <c r="I1426" t="s">
        <v>50</v>
      </c>
      <c r="J1426" t="s">
        <v>74</v>
      </c>
      <c r="K1426" t="s">
        <v>75</v>
      </c>
      <c r="L1426" t="s">
        <v>2488</v>
      </c>
      <c r="M1426">
        <v>0.38</v>
      </c>
      <c r="N1426" t="s">
        <v>34</v>
      </c>
      <c r="O1426" t="s">
        <v>35</v>
      </c>
      <c r="P1426" t="s">
        <v>244</v>
      </c>
      <c r="Q1426" t="s">
        <v>1069</v>
      </c>
      <c r="R1426">
        <v>22015</v>
      </c>
      <c r="S1426" s="1">
        <v>42136</v>
      </c>
      <c r="T1426" s="1">
        <v>42137</v>
      </c>
      <c r="U1426">
        <v>0.69599999999999995</v>
      </c>
      <c r="V1426">
        <v>21</v>
      </c>
      <c r="W1426">
        <v>4881.84</v>
      </c>
      <c r="X1426">
        <v>86725</v>
      </c>
      <c r="Y1426">
        <f>cleaneddata[[#This Row],[Unit Price]]-cleaneddata[[#This Row],[Discount]]</f>
        <v>223.95</v>
      </c>
      <c r="Z1426" t="str">
        <f>_xlfn.IFS(cleaneddata[[#This Row],[Region]]="Central","Chris",cleaneddata[[#This Row],[Region]]="East","Erin",cleaneddata[[#This Row],[Region]]="South","Sam",cleaneddata[[#This Row],[Region]]="West","William")</f>
        <v>Sam</v>
      </c>
    </row>
    <row r="1427" spans="1:26" x14ac:dyDescent="0.25">
      <c r="A1427">
        <v>14</v>
      </c>
      <c r="B1427" t="s">
        <v>2489</v>
      </c>
      <c r="C1427" t="s">
        <v>118</v>
      </c>
      <c r="D1427">
        <v>0.09</v>
      </c>
      <c r="E1427">
        <v>78.69</v>
      </c>
      <c r="F1427">
        <v>19.989999999999998</v>
      </c>
      <c r="G1427" t="s">
        <v>40</v>
      </c>
      <c r="H1427" t="s">
        <v>29</v>
      </c>
      <c r="I1427" t="s">
        <v>30</v>
      </c>
      <c r="J1427" t="s">
        <v>128</v>
      </c>
      <c r="K1427" t="s">
        <v>75</v>
      </c>
      <c r="L1427" t="s">
        <v>1215</v>
      </c>
      <c r="M1427">
        <v>0.43</v>
      </c>
      <c r="N1427" t="s">
        <v>34</v>
      </c>
      <c r="O1427" t="s">
        <v>54</v>
      </c>
      <c r="P1427" t="s">
        <v>86</v>
      </c>
      <c r="Q1427" t="s">
        <v>87</v>
      </c>
      <c r="R1427">
        <v>55372</v>
      </c>
      <c r="S1427" s="1">
        <v>42136</v>
      </c>
      <c r="T1427" s="1">
        <v>42138</v>
      </c>
      <c r="U1427">
        <v>803.47050000000002</v>
      </c>
      <c r="V1427">
        <v>16</v>
      </c>
      <c r="W1427">
        <v>1164.45</v>
      </c>
      <c r="X1427">
        <v>86838</v>
      </c>
      <c r="Y1427">
        <f>cleaneddata[[#This Row],[Unit Price]]-cleaneddata[[#This Row],[Discount]]</f>
        <v>78.599999999999994</v>
      </c>
      <c r="Z1427" t="str">
        <f>_xlfn.IFS(cleaneddata[[#This Row],[Region]]="Central","Chris",cleaneddata[[#This Row],[Region]]="East","Erin",cleaneddata[[#This Row],[Region]]="South","Sam",cleaneddata[[#This Row],[Region]]="West","William")</f>
        <v>Chris</v>
      </c>
    </row>
    <row r="1428" spans="1:26" x14ac:dyDescent="0.25">
      <c r="A1428">
        <v>14</v>
      </c>
      <c r="B1428" t="s">
        <v>2489</v>
      </c>
      <c r="C1428" t="s">
        <v>118</v>
      </c>
      <c r="D1428">
        <v>0.08</v>
      </c>
      <c r="E1428">
        <v>3.28</v>
      </c>
      <c r="F1428">
        <v>2.31</v>
      </c>
      <c r="G1428" t="s">
        <v>40</v>
      </c>
      <c r="H1428" t="s">
        <v>29</v>
      </c>
      <c r="I1428" t="s">
        <v>50</v>
      </c>
      <c r="J1428" t="s">
        <v>51</v>
      </c>
      <c r="K1428" t="s">
        <v>52</v>
      </c>
      <c r="L1428" t="s">
        <v>2490</v>
      </c>
      <c r="M1428">
        <v>0.56000000000000005</v>
      </c>
      <c r="N1428" t="s">
        <v>34</v>
      </c>
      <c r="O1428" t="s">
        <v>54</v>
      </c>
      <c r="P1428" t="s">
        <v>86</v>
      </c>
      <c r="Q1428" t="s">
        <v>87</v>
      </c>
      <c r="R1428">
        <v>55372</v>
      </c>
      <c r="S1428" s="1">
        <v>42136</v>
      </c>
      <c r="T1428" s="1">
        <v>42137</v>
      </c>
      <c r="U1428">
        <v>-24.03</v>
      </c>
      <c r="V1428">
        <v>7</v>
      </c>
      <c r="W1428">
        <v>22.23</v>
      </c>
      <c r="X1428">
        <v>86838</v>
      </c>
      <c r="Y1428">
        <f>cleaneddata[[#This Row],[Unit Price]]-cleaneddata[[#This Row],[Discount]]</f>
        <v>3.1999999999999997</v>
      </c>
      <c r="Z1428" t="str">
        <f>_xlfn.IFS(cleaneddata[[#This Row],[Region]]="Central","Chris",cleaneddata[[#This Row],[Region]]="East","Erin",cleaneddata[[#This Row],[Region]]="South","Sam",cleaneddata[[#This Row],[Region]]="West","William")</f>
        <v>Chris</v>
      </c>
    </row>
    <row r="1429" spans="1:26" x14ac:dyDescent="0.25">
      <c r="A1429">
        <v>14</v>
      </c>
      <c r="B1429" t="s">
        <v>2489</v>
      </c>
      <c r="C1429" t="s">
        <v>118</v>
      </c>
      <c r="D1429">
        <v>0.05</v>
      </c>
      <c r="E1429">
        <v>3.28</v>
      </c>
      <c r="F1429">
        <v>4.2</v>
      </c>
      <c r="G1429" t="s">
        <v>40</v>
      </c>
      <c r="H1429" t="s">
        <v>29</v>
      </c>
      <c r="I1429" t="s">
        <v>50</v>
      </c>
      <c r="J1429" t="s">
        <v>51</v>
      </c>
      <c r="K1429" t="s">
        <v>52</v>
      </c>
      <c r="L1429" t="s">
        <v>2491</v>
      </c>
      <c r="M1429">
        <v>0.56000000000000005</v>
      </c>
      <c r="N1429" t="s">
        <v>34</v>
      </c>
      <c r="O1429" t="s">
        <v>54</v>
      </c>
      <c r="P1429" t="s">
        <v>86</v>
      </c>
      <c r="Q1429" t="s">
        <v>87</v>
      </c>
      <c r="R1429">
        <v>55372</v>
      </c>
      <c r="S1429" s="1">
        <v>42136</v>
      </c>
      <c r="T1429" s="1">
        <v>42137</v>
      </c>
      <c r="U1429">
        <v>-37.03</v>
      </c>
      <c r="V1429">
        <v>4</v>
      </c>
      <c r="W1429">
        <v>13.99</v>
      </c>
      <c r="X1429">
        <v>86838</v>
      </c>
      <c r="Y1429">
        <f>cleaneddata[[#This Row],[Unit Price]]-cleaneddata[[#This Row],[Discount]]</f>
        <v>3.23</v>
      </c>
      <c r="Z1429" t="str">
        <f>_xlfn.IFS(cleaneddata[[#This Row],[Region]]="Central","Chris",cleaneddata[[#This Row],[Region]]="East","Erin",cleaneddata[[#This Row],[Region]]="South","Sam",cleaneddata[[#This Row],[Region]]="West","William")</f>
        <v>Chris</v>
      </c>
    </row>
    <row r="1430" spans="1:26" x14ac:dyDescent="0.25">
      <c r="A1430">
        <v>14</v>
      </c>
      <c r="B1430" t="s">
        <v>2489</v>
      </c>
      <c r="C1430" t="s">
        <v>118</v>
      </c>
      <c r="D1430">
        <v>0.05</v>
      </c>
      <c r="E1430">
        <v>3.58</v>
      </c>
      <c r="F1430">
        <v>1.63</v>
      </c>
      <c r="G1430" t="s">
        <v>40</v>
      </c>
      <c r="H1430" t="s">
        <v>29</v>
      </c>
      <c r="I1430" t="s">
        <v>50</v>
      </c>
      <c r="J1430" t="s">
        <v>178</v>
      </c>
      <c r="K1430" t="s">
        <v>52</v>
      </c>
      <c r="L1430" t="s">
        <v>2223</v>
      </c>
      <c r="M1430">
        <v>0.36</v>
      </c>
      <c r="N1430" t="s">
        <v>34</v>
      </c>
      <c r="O1430" t="s">
        <v>54</v>
      </c>
      <c r="P1430" t="s">
        <v>86</v>
      </c>
      <c r="Q1430" t="s">
        <v>87</v>
      </c>
      <c r="R1430">
        <v>55372</v>
      </c>
      <c r="S1430" s="1">
        <v>42136</v>
      </c>
      <c r="T1430" s="1">
        <v>42137</v>
      </c>
      <c r="U1430">
        <v>-0.71</v>
      </c>
      <c r="V1430">
        <v>4</v>
      </c>
      <c r="W1430">
        <v>14.26</v>
      </c>
      <c r="X1430">
        <v>86838</v>
      </c>
      <c r="Y1430">
        <f>cleaneddata[[#This Row],[Unit Price]]-cleaneddata[[#This Row],[Discount]]</f>
        <v>3.5300000000000002</v>
      </c>
      <c r="Z1430" t="str">
        <f>_xlfn.IFS(cleaneddata[[#This Row],[Region]]="Central","Chris",cleaneddata[[#This Row],[Region]]="East","Erin",cleaneddata[[#This Row],[Region]]="South","Sam",cleaneddata[[#This Row],[Region]]="West","William")</f>
        <v>Chris</v>
      </c>
    </row>
    <row r="1431" spans="1:26" x14ac:dyDescent="0.25">
      <c r="A1431">
        <v>1826</v>
      </c>
      <c r="B1431" t="s">
        <v>2206</v>
      </c>
      <c r="C1431" t="s">
        <v>118</v>
      </c>
      <c r="D1431">
        <v>0</v>
      </c>
      <c r="E1431">
        <v>9.27</v>
      </c>
      <c r="F1431">
        <v>4.3899999999999997</v>
      </c>
      <c r="G1431" t="s">
        <v>40</v>
      </c>
      <c r="H1431" t="s">
        <v>96</v>
      </c>
      <c r="I1431" t="s">
        <v>50</v>
      </c>
      <c r="J1431" t="s">
        <v>90</v>
      </c>
      <c r="K1431" t="s">
        <v>52</v>
      </c>
      <c r="L1431" t="s">
        <v>2492</v>
      </c>
      <c r="M1431">
        <v>0.38</v>
      </c>
      <c r="N1431" t="s">
        <v>34</v>
      </c>
      <c r="O1431" t="s">
        <v>54</v>
      </c>
      <c r="P1431" t="s">
        <v>215</v>
      </c>
      <c r="Q1431" t="s">
        <v>2208</v>
      </c>
      <c r="R1431">
        <v>52722</v>
      </c>
      <c r="S1431" s="1">
        <v>42136</v>
      </c>
      <c r="T1431" s="1">
        <v>42138</v>
      </c>
      <c r="U1431">
        <v>-7.61</v>
      </c>
      <c r="V1431">
        <v>1</v>
      </c>
      <c r="W1431">
        <v>10.65</v>
      </c>
      <c r="X1431">
        <v>86959</v>
      </c>
      <c r="Y1431">
        <f>cleaneddata[[#This Row],[Unit Price]]-cleaneddata[[#This Row],[Discount]]</f>
        <v>9.27</v>
      </c>
      <c r="Z1431" t="str">
        <f>_xlfn.IFS(cleaneddata[[#This Row],[Region]]="Central","Chris",cleaneddata[[#This Row],[Region]]="East","Erin",cleaneddata[[#This Row],[Region]]="South","Sam",cleaneddata[[#This Row],[Region]]="West","William")</f>
        <v>Chris</v>
      </c>
    </row>
    <row r="1432" spans="1:26" x14ac:dyDescent="0.25">
      <c r="A1432">
        <v>1267</v>
      </c>
      <c r="B1432" t="s">
        <v>1077</v>
      </c>
      <c r="C1432" t="s">
        <v>72</v>
      </c>
      <c r="D1432">
        <v>0.04</v>
      </c>
      <c r="E1432">
        <v>5.98</v>
      </c>
      <c r="F1432">
        <v>4.38</v>
      </c>
      <c r="G1432" t="s">
        <v>40</v>
      </c>
      <c r="H1432" t="s">
        <v>96</v>
      </c>
      <c r="I1432" t="s">
        <v>42</v>
      </c>
      <c r="J1432" t="s">
        <v>43</v>
      </c>
      <c r="K1432" t="s">
        <v>44</v>
      </c>
      <c r="L1432" t="s">
        <v>2493</v>
      </c>
      <c r="M1432">
        <v>0.75</v>
      </c>
      <c r="N1432" t="s">
        <v>34</v>
      </c>
      <c r="O1432" t="s">
        <v>35</v>
      </c>
      <c r="P1432" t="s">
        <v>125</v>
      </c>
      <c r="Q1432" t="s">
        <v>1079</v>
      </c>
      <c r="R1432">
        <v>33433</v>
      </c>
      <c r="S1432" s="1">
        <v>42136</v>
      </c>
      <c r="T1432" s="1">
        <v>42138</v>
      </c>
      <c r="U1432">
        <v>-1522.3040000000001</v>
      </c>
      <c r="V1432">
        <v>11</v>
      </c>
      <c r="W1432">
        <v>69.75</v>
      </c>
      <c r="X1432">
        <v>89515</v>
      </c>
      <c r="Y1432">
        <f>cleaneddata[[#This Row],[Unit Price]]-cleaneddata[[#This Row],[Discount]]</f>
        <v>5.94</v>
      </c>
      <c r="Z1432" t="str">
        <f>_xlfn.IFS(cleaneddata[[#This Row],[Region]]="Central","Chris",cleaneddata[[#This Row],[Region]]="East","Erin",cleaneddata[[#This Row],[Region]]="South","Sam",cleaneddata[[#This Row],[Region]]="West","William")</f>
        <v>Sam</v>
      </c>
    </row>
    <row r="1433" spans="1:26" x14ac:dyDescent="0.25">
      <c r="A1433">
        <v>1389</v>
      </c>
      <c r="B1433" t="s">
        <v>771</v>
      </c>
      <c r="C1433" t="s">
        <v>39</v>
      </c>
      <c r="D1433">
        <v>0.08</v>
      </c>
      <c r="E1433">
        <v>2.62</v>
      </c>
      <c r="F1433">
        <v>0.8</v>
      </c>
      <c r="G1433" t="s">
        <v>89</v>
      </c>
      <c r="H1433" t="s">
        <v>29</v>
      </c>
      <c r="I1433" t="s">
        <v>50</v>
      </c>
      <c r="J1433" t="s">
        <v>178</v>
      </c>
      <c r="K1433" t="s">
        <v>52</v>
      </c>
      <c r="L1433" t="s">
        <v>2126</v>
      </c>
      <c r="M1433">
        <v>0.39</v>
      </c>
      <c r="N1433" t="s">
        <v>34</v>
      </c>
      <c r="O1433" t="s">
        <v>61</v>
      </c>
      <c r="P1433" t="s">
        <v>92</v>
      </c>
      <c r="Q1433" t="s">
        <v>773</v>
      </c>
      <c r="R1433">
        <v>94025</v>
      </c>
      <c r="S1433" s="1">
        <v>42137</v>
      </c>
      <c r="T1433" s="1">
        <v>42139</v>
      </c>
      <c r="U1433">
        <v>21.769500000000001</v>
      </c>
      <c r="V1433">
        <v>12</v>
      </c>
      <c r="W1433">
        <v>31.55</v>
      </c>
      <c r="X1433">
        <v>88728</v>
      </c>
      <c r="Y1433">
        <f>cleaneddata[[#This Row],[Unit Price]]-cleaneddata[[#This Row],[Discount]]</f>
        <v>2.54</v>
      </c>
      <c r="Z1433" t="str">
        <f>_xlfn.IFS(cleaneddata[[#This Row],[Region]]="Central","Chris",cleaneddata[[#This Row],[Region]]="East","Erin",cleaneddata[[#This Row],[Region]]="South","Sam",cleaneddata[[#This Row],[Region]]="West","William")</f>
        <v>William</v>
      </c>
    </row>
    <row r="1434" spans="1:26" x14ac:dyDescent="0.25">
      <c r="A1434">
        <v>578</v>
      </c>
      <c r="B1434" t="s">
        <v>2494</v>
      </c>
      <c r="C1434" t="s">
        <v>118</v>
      </c>
      <c r="D1434">
        <v>0.03</v>
      </c>
      <c r="E1434">
        <v>162.93</v>
      </c>
      <c r="F1434">
        <v>19.989999999999998</v>
      </c>
      <c r="G1434" t="s">
        <v>40</v>
      </c>
      <c r="H1434" t="s">
        <v>96</v>
      </c>
      <c r="I1434" t="s">
        <v>50</v>
      </c>
      <c r="J1434" t="s">
        <v>347</v>
      </c>
      <c r="K1434" t="s">
        <v>75</v>
      </c>
      <c r="L1434" t="s">
        <v>2495</v>
      </c>
      <c r="M1434">
        <v>0.39</v>
      </c>
      <c r="N1434" t="s">
        <v>34</v>
      </c>
      <c r="O1434" t="s">
        <v>113</v>
      </c>
      <c r="P1434" t="s">
        <v>250</v>
      </c>
      <c r="Q1434" t="s">
        <v>2496</v>
      </c>
      <c r="R1434">
        <v>6770</v>
      </c>
      <c r="S1434" s="1">
        <v>42137</v>
      </c>
      <c r="T1434" s="1">
        <v>42138</v>
      </c>
      <c r="U1434">
        <v>293.14</v>
      </c>
      <c r="V1434">
        <v>3</v>
      </c>
      <c r="W1434">
        <v>515.88</v>
      </c>
      <c r="X1434">
        <v>88644</v>
      </c>
      <c r="Y1434">
        <f>cleaneddata[[#This Row],[Unit Price]]-cleaneddata[[#This Row],[Discount]]</f>
        <v>162.9</v>
      </c>
      <c r="Z1434" t="str">
        <f>_xlfn.IFS(cleaneddata[[#This Row],[Region]]="Central","Chris",cleaneddata[[#This Row],[Region]]="East","Erin",cleaneddata[[#This Row],[Region]]="South","Sam",cleaneddata[[#This Row],[Region]]="West","William")</f>
        <v>Erin</v>
      </c>
    </row>
    <row r="1435" spans="1:26" x14ac:dyDescent="0.25">
      <c r="A1435">
        <v>579</v>
      </c>
      <c r="B1435" t="s">
        <v>2497</v>
      </c>
      <c r="C1435" t="s">
        <v>118</v>
      </c>
      <c r="D1435">
        <v>0.01</v>
      </c>
      <c r="E1435">
        <v>11.58</v>
      </c>
      <c r="F1435">
        <v>5.72</v>
      </c>
      <c r="G1435" t="s">
        <v>40</v>
      </c>
      <c r="H1435" t="s">
        <v>96</v>
      </c>
      <c r="I1435" t="s">
        <v>50</v>
      </c>
      <c r="J1435" t="s">
        <v>347</v>
      </c>
      <c r="K1435" t="s">
        <v>75</v>
      </c>
      <c r="L1435" t="s">
        <v>626</v>
      </c>
      <c r="M1435">
        <v>0.35</v>
      </c>
      <c r="N1435" t="s">
        <v>34</v>
      </c>
      <c r="O1435" t="s">
        <v>113</v>
      </c>
      <c r="P1435" t="s">
        <v>250</v>
      </c>
      <c r="Q1435" t="s">
        <v>1750</v>
      </c>
      <c r="R1435">
        <v>6478</v>
      </c>
      <c r="S1435" s="1">
        <v>42137</v>
      </c>
      <c r="T1435" s="1">
        <v>42139</v>
      </c>
      <c r="U1435">
        <v>-6.61</v>
      </c>
      <c r="V1435">
        <v>2</v>
      </c>
      <c r="W1435">
        <v>25.06</v>
      </c>
      <c r="X1435">
        <v>88644</v>
      </c>
      <c r="Y1435">
        <f>cleaneddata[[#This Row],[Unit Price]]-cleaneddata[[#This Row],[Discount]]</f>
        <v>11.57</v>
      </c>
      <c r="Z1435" t="str">
        <f>_xlfn.IFS(cleaneddata[[#This Row],[Region]]="Central","Chris",cleaneddata[[#This Row],[Region]]="East","Erin",cleaneddata[[#This Row],[Region]]="South","Sam",cleaneddata[[#This Row],[Region]]="West","William")</f>
        <v>Erin</v>
      </c>
    </row>
    <row r="1436" spans="1:26" x14ac:dyDescent="0.25">
      <c r="A1436">
        <v>580</v>
      </c>
      <c r="B1436" t="s">
        <v>2498</v>
      </c>
      <c r="C1436" t="s">
        <v>118</v>
      </c>
      <c r="D1436">
        <v>0.01</v>
      </c>
      <c r="E1436">
        <v>55.99</v>
      </c>
      <c r="F1436">
        <v>5</v>
      </c>
      <c r="G1436" t="s">
        <v>40</v>
      </c>
      <c r="H1436" t="s">
        <v>96</v>
      </c>
      <c r="I1436" t="s">
        <v>42</v>
      </c>
      <c r="J1436" t="s">
        <v>137</v>
      </c>
      <c r="K1436" t="s">
        <v>44</v>
      </c>
      <c r="L1436" t="s">
        <v>1933</v>
      </c>
      <c r="M1436">
        <v>0.8</v>
      </c>
      <c r="N1436" t="s">
        <v>34</v>
      </c>
      <c r="O1436" t="s">
        <v>113</v>
      </c>
      <c r="P1436" t="s">
        <v>333</v>
      </c>
      <c r="Q1436" t="s">
        <v>1206</v>
      </c>
      <c r="R1436">
        <v>4210</v>
      </c>
      <c r="S1436" s="1">
        <v>42137</v>
      </c>
      <c r="T1436" s="1">
        <v>42138</v>
      </c>
      <c r="U1436">
        <v>-57.540999999999997</v>
      </c>
      <c r="V1436">
        <v>12</v>
      </c>
      <c r="W1436">
        <v>578.24</v>
      </c>
      <c r="X1436">
        <v>88644</v>
      </c>
      <c r="Y1436">
        <f>cleaneddata[[#This Row],[Unit Price]]-cleaneddata[[#This Row],[Discount]]</f>
        <v>55.980000000000004</v>
      </c>
      <c r="Z1436" t="str">
        <f>_xlfn.IFS(cleaneddata[[#This Row],[Region]]="Central","Chris",cleaneddata[[#This Row],[Region]]="East","Erin",cleaneddata[[#This Row],[Region]]="South","Sam",cleaneddata[[#This Row],[Region]]="West","William")</f>
        <v>Erin</v>
      </c>
    </row>
    <row r="1437" spans="1:26" x14ac:dyDescent="0.25">
      <c r="A1437">
        <v>585</v>
      </c>
      <c r="B1437" t="s">
        <v>2499</v>
      </c>
      <c r="C1437" t="s">
        <v>118</v>
      </c>
      <c r="D1437">
        <v>0.06</v>
      </c>
      <c r="E1437">
        <v>13.9</v>
      </c>
      <c r="F1437">
        <v>7.59</v>
      </c>
      <c r="G1437" t="s">
        <v>40</v>
      </c>
      <c r="H1437" t="s">
        <v>96</v>
      </c>
      <c r="I1437" t="s">
        <v>50</v>
      </c>
      <c r="J1437" t="s">
        <v>570</v>
      </c>
      <c r="K1437" t="s">
        <v>44</v>
      </c>
      <c r="L1437" t="s">
        <v>2466</v>
      </c>
      <c r="M1437">
        <v>0.56000000000000005</v>
      </c>
      <c r="N1437" t="s">
        <v>34</v>
      </c>
      <c r="O1437" t="s">
        <v>113</v>
      </c>
      <c r="P1437" t="s">
        <v>1358</v>
      </c>
      <c r="Q1437" t="s">
        <v>455</v>
      </c>
      <c r="R1437">
        <v>3301</v>
      </c>
      <c r="S1437" s="1">
        <v>42137</v>
      </c>
      <c r="T1437" s="1">
        <v>42138</v>
      </c>
      <c r="U1437">
        <v>-67.59</v>
      </c>
      <c r="V1437">
        <v>12</v>
      </c>
      <c r="W1437">
        <v>170.45</v>
      </c>
      <c r="X1437">
        <v>88644</v>
      </c>
      <c r="Y1437">
        <f>cleaneddata[[#This Row],[Unit Price]]-cleaneddata[[#This Row],[Discount]]</f>
        <v>13.84</v>
      </c>
      <c r="Z1437" t="str">
        <f>_xlfn.IFS(cleaneddata[[#This Row],[Region]]="Central","Chris",cleaneddata[[#This Row],[Region]]="East","Erin",cleaneddata[[#This Row],[Region]]="South","Sam",cleaneddata[[#This Row],[Region]]="West","William")</f>
        <v>Erin</v>
      </c>
    </row>
    <row r="1438" spans="1:26" x14ac:dyDescent="0.25">
      <c r="A1438">
        <v>3257</v>
      </c>
      <c r="B1438" t="s">
        <v>2500</v>
      </c>
      <c r="C1438" t="s">
        <v>118</v>
      </c>
      <c r="D1438">
        <v>0</v>
      </c>
      <c r="E1438">
        <v>25.38</v>
      </c>
      <c r="F1438">
        <v>8.99</v>
      </c>
      <c r="G1438" t="s">
        <v>40</v>
      </c>
      <c r="H1438" t="s">
        <v>41</v>
      </c>
      <c r="I1438" t="s">
        <v>30</v>
      </c>
      <c r="J1438" t="s">
        <v>128</v>
      </c>
      <c r="K1438" t="s">
        <v>44</v>
      </c>
      <c r="L1438" t="s">
        <v>2387</v>
      </c>
      <c r="M1438">
        <v>0.5</v>
      </c>
      <c r="N1438" t="s">
        <v>34</v>
      </c>
      <c r="O1438" t="s">
        <v>61</v>
      </c>
      <c r="P1438" t="s">
        <v>68</v>
      </c>
      <c r="Q1438" t="s">
        <v>2501</v>
      </c>
      <c r="R1438">
        <v>98632</v>
      </c>
      <c r="S1438" s="1">
        <v>42137</v>
      </c>
      <c r="T1438" s="1">
        <v>42139</v>
      </c>
      <c r="U1438">
        <v>470.33800000000002</v>
      </c>
      <c r="V1438">
        <v>26</v>
      </c>
      <c r="W1438">
        <v>700.41</v>
      </c>
      <c r="X1438">
        <v>88826</v>
      </c>
      <c r="Y1438">
        <f>cleaneddata[[#This Row],[Unit Price]]-cleaneddata[[#This Row],[Discount]]</f>
        <v>25.38</v>
      </c>
      <c r="Z1438" t="str">
        <f>_xlfn.IFS(cleaneddata[[#This Row],[Region]]="Central","Chris",cleaneddata[[#This Row],[Region]]="East","Erin",cleaneddata[[#This Row],[Region]]="South","Sam",cleaneddata[[#This Row],[Region]]="West","William")</f>
        <v>William</v>
      </c>
    </row>
    <row r="1439" spans="1:26" x14ac:dyDescent="0.25">
      <c r="A1439">
        <v>1085</v>
      </c>
      <c r="B1439" t="s">
        <v>233</v>
      </c>
      <c r="C1439" t="s">
        <v>72</v>
      </c>
      <c r="D1439">
        <v>0.06</v>
      </c>
      <c r="E1439">
        <v>30.42</v>
      </c>
      <c r="F1439">
        <v>8.65</v>
      </c>
      <c r="G1439" t="s">
        <v>40</v>
      </c>
      <c r="H1439" t="s">
        <v>96</v>
      </c>
      <c r="I1439" t="s">
        <v>42</v>
      </c>
      <c r="J1439" t="s">
        <v>43</v>
      </c>
      <c r="K1439" t="s">
        <v>75</v>
      </c>
      <c r="L1439" t="s">
        <v>386</v>
      </c>
      <c r="M1439">
        <v>0.74</v>
      </c>
      <c r="N1439" t="s">
        <v>34</v>
      </c>
      <c r="O1439" t="s">
        <v>113</v>
      </c>
      <c r="P1439" t="s">
        <v>114</v>
      </c>
      <c r="Q1439" t="s">
        <v>235</v>
      </c>
      <c r="R1439">
        <v>11729</v>
      </c>
      <c r="S1439" s="1">
        <v>42137</v>
      </c>
      <c r="T1439" s="1">
        <v>42139</v>
      </c>
      <c r="U1439">
        <v>-159.25</v>
      </c>
      <c r="V1439">
        <v>10</v>
      </c>
      <c r="W1439">
        <v>309.05</v>
      </c>
      <c r="X1439">
        <v>86124</v>
      </c>
      <c r="Y1439">
        <f>cleaneddata[[#This Row],[Unit Price]]-cleaneddata[[#This Row],[Discount]]</f>
        <v>30.360000000000003</v>
      </c>
      <c r="Z1439" t="str">
        <f>_xlfn.IFS(cleaneddata[[#This Row],[Region]]="Central","Chris",cleaneddata[[#This Row],[Region]]="East","Erin",cleaneddata[[#This Row],[Region]]="South","Sam",cleaneddata[[#This Row],[Region]]="West","William")</f>
        <v>Erin</v>
      </c>
    </row>
    <row r="1440" spans="1:26" x14ac:dyDescent="0.25">
      <c r="A1440">
        <v>1085</v>
      </c>
      <c r="B1440" t="s">
        <v>233</v>
      </c>
      <c r="C1440" t="s">
        <v>72</v>
      </c>
      <c r="D1440">
        <v>0.02</v>
      </c>
      <c r="E1440">
        <v>37.94</v>
      </c>
      <c r="F1440">
        <v>5.08</v>
      </c>
      <c r="G1440" t="s">
        <v>40</v>
      </c>
      <c r="H1440" t="s">
        <v>96</v>
      </c>
      <c r="I1440" t="s">
        <v>50</v>
      </c>
      <c r="J1440" t="s">
        <v>90</v>
      </c>
      <c r="K1440" t="s">
        <v>52</v>
      </c>
      <c r="L1440" t="s">
        <v>1115</v>
      </c>
      <c r="M1440">
        <v>0.38</v>
      </c>
      <c r="N1440" t="s">
        <v>34</v>
      </c>
      <c r="O1440" t="s">
        <v>113</v>
      </c>
      <c r="P1440" t="s">
        <v>114</v>
      </c>
      <c r="Q1440" t="s">
        <v>235</v>
      </c>
      <c r="R1440">
        <v>11729</v>
      </c>
      <c r="S1440" s="1">
        <v>42137</v>
      </c>
      <c r="T1440" s="1">
        <v>42138</v>
      </c>
      <c r="U1440">
        <v>206.517</v>
      </c>
      <c r="V1440">
        <v>8</v>
      </c>
      <c r="W1440">
        <v>299.3</v>
      </c>
      <c r="X1440">
        <v>86124</v>
      </c>
      <c r="Y1440">
        <f>cleaneddata[[#This Row],[Unit Price]]-cleaneddata[[#This Row],[Discount]]</f>
        <v>37.919999999999995</v>
      </c>
      <c r="Z1440" t="str">
        <f>_xlfn.IFS(cleaneddata[[#This Row],[Region]]="Central","Chris",cleaneddata[[#This Row],[Region]]="East","Erin",cleaneddata[[#This Row],[Region]]="South","Sam",cleaneddata[[#This Row],[Region]]="West","William")</f>
        <v>Erin</v>
      </c>
    </row>
    <row r="1441" spans="1:26" x14ac:dyDescent="0.25">
      <c r="A1441">
        <v>156</v>
      </c>
      <c r="B1441" t="s">
        <v>774</v>
      </c>
      <c r="C1441" t="s">
        <v>27</v>
      </c>
      <c r="D1441">
        <v>0.01</v>
      </c>
      <c r="E1441">
        <v>95.99</v>
      </c>
      <c r="F1441">
        <v>4.9000000000000004</v>
      </c>
      <c r="G1441" t="s">
        <v>40</v>
      </c>
      <c r="H1441" t="s">
        <v>96</v>
      </c>
      <c r="I1441" t="s">
        <v>42</v>
      </c>
      <c r="J1441" t="s">
        <v>137</v>
      </c>
      <c r="K1441" t="s">
        <v>75</v>
      </c>
      <c r="L1441" t="s">
        <v>770</v>
      </c>
      <c r="M1441">
        <v>0.56000000000000005</v>
      </c>
      <c r="N1441" t="s">
        <v>34</v>
      </c>
      <c r="O1441" t="s">
        <v>61</v>
      </c>
      <c r="P1441" t="s">
        <v>62</v>
      </c>
      <c r="Q1441" t="s">
        <v>63</v>
      </c>
      <c r="R1441">
        <v>80525</v>
      </c>
      <c r="S1441" s="1">
        <v>42138</v>
      </c>
      <c r="T1441" s="1">
        <v>42139</v>
      </c>
      <c r="U1441">
        <v>713.88</v>
      </c>
      <c r="V1441">
        <v>13</v>
      </c>
      <c r="W1441">
        <v>1050.08</v>
      </c>
      <c r="X1441">
        <v>87671</v>
      </c>
      <c r="Y1441">
        <f>cleaneddata[[#This Row],[Unit Price]]-cleaneddata[[#This Row],[Discount]]</f>
        <v>95.97999999999999</v>
      </c>
      <c r="Z1441" t="str">
        <f>_xlfn.IFS(cleaneddata[[#This Row],[Region]]="Central","Chris",cleaneddata[[#This Row],[Region]]="East","Erin",cleaneddata[[#This Row],[Region]]="South","Sam",cleaneddata[[#This Row],[Region]]="West","William")</f>
        <v>William</v>
      </c>
    </row>
    <row r="1442" spans="1:26" x14ac:dyDescent="0.25">
      <c r="A1442">
        <v>497</v>
      </c>
      <c r="B1442" t="s">
        <v>2502</v>
      </c>
      <c r="C1442" t="s">
        <v>27</v>
      </c>
      <c r="D1442">
        <v>7.0000000000000007E-2</v>
      </c>
      <c r="E1442">
        <v>152.47999999999999</v>
      </c>
      <c r="F1442">
        <v>6.5</v>
      </c>
      <c r="G1442" t="s">
        <v>40</v>
      </c>
      <c r="H1442" t="s">
        <v>29</v>
      </c>
      <c r="I1442" t="s">
        <v>42</v>
      </c>
      <c r="J1442" t="s">
        <v>43</v>
      </c>
      <c r="K1442" t="s">
        <v>75</v>
      </c>
      <c r="L1442" t="s">
        <v>1795</v>
      </c>
      <c r="M1442">
        <v>0.74</v>
      </c>
      <c r="N1442" t="s">
        <v>34</v>
      </c>
      <c r="O1442" t="s">
        <v>35</v>
      </c>
      <c r="P1442" t="s">
        <v>402</v>
      </c>
      <c r="Q1442" t="s">
        <v>554</v>
      </c>
      <c r="R1442">
        <v>37130</v>
      </c>
      <c r="S1442" s="1">
        <v>42138</v>
      </c>
      <c r="T1442" s="1">
        <v>42140</v>
      </c>
      <c r="U1442">
        <v>171.83879999999999</v>
      </c>
      <c r="V1442">
        <v>35</v>
      </c>
      <c r="W1442">
        <v>5062.49</v>
      </c>
      <c r="X1442">
        <v>90706</v>
      </c>
      <c r="Y1442">
        <f>cleaneddata[[#This Row],[Unit Price]]-cleaneddata[[#This Row],[Discount]]</f>
        <v>152.41</v>
      </c>
      <c r="Z1442" t="str">
        <f>_xlfn.IFS(cleaneddata[[#This Row],[Region]]="Central","Chris",cleaneddata[[#This Row],[Region]]="East","Erin",cleaneddata[[#This Row],[Region]]="South","Sam",cleaneddata[[#This Row],[Region]]="West","William")</f>
        <v>Sam</v>
      </c>
    </row>
    <row r="1443" spans="1:26" x14ac:dyDescent="0.25">
      <c r="A1443">
        <v>910</v>
      </c>
      <c r="B1443" t="s">
        <v>2503</v>
      </c>
      <c r="C1443" t="s">
        <v>27</v>
      </c>
      <c r="D1443">
        <v>0</v>
      </c>
      <c r="E1443">
        <v>5.28</v>
      </c>
      <c r="F1443">
        <v>5.61</v>
      </c>
      <c r="G1443" t="s">
        <v>40</v>
      </c>
      <c r="H1443" t="s">
        <v>96</v>
      </c>
      <c r="I1443" t="s">
        <v>50</v>
      </c>
      <c r="J1443" t="s">
        <v>90</v>
      </c>
      <c r="K1443" t="s">
        <v>75</v>
      </c>
      <c r="L1443" t="s">
        <v>2277</v>
      </c>
      <c r="M1443">
        <v>0.4</v>
      </c>
      <c r="N1443" t="s">
        <v>34</v>
      </c>
      <c r="O1443" t="s">
        <v>35</v>
      </c>
      <c r="P1443" t="s">
        <v>46</v>
      </c>
      <c r="Q1443" t="s">
        <v>1317</v>
      </c>
      <c r="R1443">
        <v>71854</v>
      </c>
      <c r="S1443" s="1">
        <v>42138</v>
      </c>
      <c r="T1443" s="1">
        <v>42138</v>
      </c>
      <c r="U1443">
        <v>-149.21199999999999</v>
      </c>
      <c r="V1443">
        <v>15</v>
      </c>
      <c r="W1443">
        <v>85.26</v>
      </c>
      <c r="X1443">
        <v>90187</v>
      </c>
      <c r="Y1443">
        <f>cleaneddata[[#This Row],[Unit Price]]-cleaneddata[[#This Row],[Discount]]</f>
        <v>5.28</v>
      </c>
      <c r="Z1443" t="str">
        <f>_xlfn.IFS(cleaneddata[[#This Row],[Region]]="Central","Chris",cleaneddata[[#This Row],[Region]]="East","Erin",cleaneddata[[#This Row],[Region]]="South","Sam",cleaneddata[[#This Row],[Region]]="West","William")</f>
        <v>Sam</v>
      </c>
    </row>
    <row r="1444" spans="1:26" x14ac:dyDescent="0.25">
      <c r="A1444">
        <v>353</v>
      </c>
      <c r="B1444" t="s">
        <v>2504</v>
      </c>
      <c r="C1444" t="s">
        <v>49</v>
      </c>
      <c r="D1444">
        <v>0.08</v>
      </c>
      <c r="E1444">
        <v>4.8899999999999997</v>
      </c>
      <c r="F1444">
        <v>4.93</v>
      </c>
      <c r="G1444" t="s">
        <v>89</v>
      </c>
      <c r="H1444" t="s">
        <v>73</v>
      </c>
      <c r="I1444" t="s">
        <v>42</v>
      </c>
      <c r="J1444" t="s">
        <v>43</v>
      </c>
      <c r="K1444" t="s">
        <v>44</v>
      </c>
      <c r="L1444" t="s">
        <v>1025</v>
      </c>
      <c r="M1444">
        <v>0.66</v>
      </c>
      <c r="N1444" t="s">
        <v>34</v>
      </c>
      <c r="O1444" t="s">
        <v>61</v>
      </c>
      <c r="P1444" t="s">
        <v>590</v>
      </c>
      <c r="Q1444" t="s">
        <v>2505</v>
      </c>
      <c r="R1444">
        <v>85301</v>
      </c>
      <c r="S1444" s="1">
        <v>42138</v>
      </c>
      <c r="T1444" s="1">
        <v>42138</v>
      </c>
      <c r="U1444">
        <v>-165.45</v>
      </c>
      <c r="V1444">
        <v>17</v>
      </c>
      <c r="W1444">
        <v>84.76</v>
      </c>
      <c r="X1444">
        <v>89647</v>
      </c>
      <c r="Y1444">
        <f>cleaneddata[[#This Row],[Unit Price]]-cleaneddata[[#This Row],[Discount]]</f>
        <v>4.8099999999999996</v>
      </c>
      <c r="Z1444" t="str">
        <f>_xlfn.IFS(cleaneddata[[#This Row],[Region]]="Central","Chris",cleaneddata[[#This Row],[Region]]="East","Erin",cleaneddata[[#This Row],[Region]]="South","Sam",cleaneddata[[#This Row],[Region]]="West","William")</f>
        <v>William</v>
      </c>
    </row>
    <row r="1445" spans="1:26" x14ac:dyDescent="0.25">
      <c r="A1445">
        <v>353</v>
      </c>
      <c r="B1445" t="s">
        <v>2504</v>
      </c>
      <c r="C1445" t="s">
        <v>49</v>
      </c>
      <c r="D1445">
        <v>7.0000000000000007E-2</v>
      </c>
      <c r="E1445">
        <v>6.68</v>
      </c>
      <c r="F1445">
        <v>6.92</v>
      </c>
      <c r="G1445" t="s">
        <v>40</v>
      </c>
      <c r="H1445" t="s">
        <v>73</v>
      </c>
      <c r="I1445" t="s">
        <v>50</v>
      </c>
      <c r="J1445" t="s">
        <v>90</v>
      </c>
      <c r="K1445" t="s">
        <v>75</v>
      </c>
      <c r="L1445" t="s">
        <v>2506</v>
      </c>
      <c r="M1445">
        <v>0.37</v>
      </c>
      <c r="N1445" t="s">
        <v>34</v>
      </c>
      <c r="O1445" t="s">
        <v>61</v>
      </c>
      <c r="P1445" t="s">
        <v>590</v>
      </c>
      <c r="Q1445" t="s">
        <v>2505</v>
      </c>
      <c r="R1445">
        <v>85301</v>
      </c>
      <c r="S1445" s="1">
        <v>42138</v>
      </c>
      <c r="T1445" s="1">
        <v>42145</v>
      </c>
      <c r="U1445">
        <v>-141.12</v>
      </c>
      <c r="V1445">
        <v>16</v>
      </c>
      <c r="W1445">
        <v>104.84</v>
      </c>
      <c r="X1445">
        <v>89647</v>
      </c>
      <c r="Y1445">
        <f>cleaneddata[[#This Row],[Unit Price]]-cleaneddata[[#This Row],[Discount]]</f>
        <v>6.6099999999999994</v>
      </c>
      <c r="Z1445" t="str">
        <f>_xlfn.IFS(cleaneddata[[#This Row],[Region]]="Central","Chris",cleaneddata[[#This Row],[Region]]="East","Erin",cleaneddata[[#This Row],[Region]]="South","Sam",cleaneddata[[#This Row],[Region]]="West","William")</f>
        <v>William</v>
      </c>
    </row>
    <row r="1446" spans="1:26" x14ac:dyDescent="0.25">
      <c r="A1446">
        <v>539</v>
      </c>
      <c r="B1446" t="s">
        <v>2507</v>
      </c>
      <c r="C1446" t="s">
        <v>118</v>
      </c>
      <c r="D1446">
        <v>0.05</v>
      </c>
      <c r="E1446">
        <v>59.78</v>
      </c>
      <c r="F1446">
        <v>10.29</v>
      </c>
      <c r="G1446" t="s">
        <v>40</v>
      </c>
      <c r="H1446" t="s">
        <v>29</v>
      </c>
      <c r="I1446" t="s">
        <v>50</v>
      </c>
      <c r="J1446" t="s">
        <v>74</v>
      </c>
      <c r="K1446" t="s">
        <v>75</v>
      </c>
      <c r="L1446" t="s">
        <v>2508</v>
      </c>
      <c r="M1446">
        <v>0.39</v>
      </c>
      <c r="N1446" t="s">
        <v>34</v>
      </c>
      <c r="O1446" t="s">
        <v>54</v>
      </c>
      <c r="P1446" t="s">
        <v>105</v>
      </c>
      <c r="Q1446" t="s">
        <v>2509</v>
      </c>
      <c r="R1446">
        <v>61801</v>
      </c>
      <c r="S1446" s="1">
        <v>42138</v>
      </c>
      <c r="T1446" s="1">
        <v>42139</v>
      </c>
      <c r="U1446">
        <v>159.52969999999999</v>
      </c>
      <c r="V1446">
        <v>7</v>
      </c>
      <c r="W1446">
        <v>414.49</v>
      </c>
      <c r="X1446">
        <v>91174</v>
      </c>
      <c r="Y1446">
        <f>cleaneddata[[#This Row],[Unit Price]]-cleaneddata[[#This Row],[Discount]]</f>
        <v>59.730000000000004</v>
      </c>
      <c r="Z1446" t="str">
        <f>_xlfn.IFS(cleaneddata[[#This Row],[Region]]="Central","Chris",cleaneddata[[#This Row],[Region]]="East","Erin",cleaneddata[[#This Row],[Region]]="South","Sam",cleaneddata[[#This Row],[Region]]="West","William")</f>
        <v>Chris</v>
      </c>
    </row>
    <row r="1447" spans="1:26" x14ac:dyDescent="0.25">
      <c r="A1447">
        <v>540</v>
      </c>
      <c r="B1447" t="s">
        <v>2510</v>
      </c>
      <c r="C1447" t="s">
        <v>118</v>
      </c>
      <c r="D1447">
        <v>0.08</v>
      </c>
      <c r="E1447">
        <v>20.99</v>
      </c>
      <c r="F1447">
        <v>1.25</v>
      </c>
      <c r="G1447" t="s">
        <v>40</v>
      </c>
      <c r="H1447" t="s">
        <v>29</v>
      </c>
      <c r="I1447" t="s">
        <v>42</v>
      </c>
      <c r="J1447" t="s">
        <v>137</v>
      </c>
      <c r="K1447" t="s">
        <v>44</v>
      </c>
      <c r="L1447" t="s">
        <v>2511</v>
      </c>
      <c r="M1447">
        <v>0.83</v>
      </c>
      <c r="N1447" t="s">
        <v>34</v>
      </c>
      <c r="O1447" t="s">
        <v>54</v>
      </c>
      <c r="P1447" t="s">
        <v>105</v>
      </c>
      <c r="Q1447" t="s">
        <v>2512</v>
      </c>
      <c r="R1447">
        <v>60061</v>
      </c>
      <c r="S1447" s="1">
        <v>42138</v>
      </c>
      <c r="T1447" s="1">
        <v>42140</v>
      </c>
      <c r="U1447">
        <v>15.3714</v>
      </c>
      <c r="V1447">
        <v>28</v>
      </c>
      <c r="W1447">
        <v>469.69</v>
      </c>
      <c r="X1447">
        <v>91174</v>
      </c>
      <c r="Y1447">
        <f>cleaneddata[[#This Row],[Unit Price]]-cleaneddata[[#This Row],[Discount]]</f>
        <v>20.91</v>
      </c>
      <c r="Z1447" t="str">
        <f>_xlfn.IFS(cleaneddata[[#This Row],[Region]]="Central","Chris",cleaneddata[[#This Row],[Region]]="East","Erin",cleaneddata[[#This Row],[Region]]="South","Sam",cleaneddata[[#This Row],[Region]]="West","William")</f>
        <v>Chris</v>
      </c>
    </row>
    <row r="1448" spans="1:26" x14ac:dyDescent="0.25">
      <c r="A1448">
        <v>1069</v>
      </c>
      <c r="B1448" t="s">
        <v>2513</v>
      </c>
      <c r="C1448" t="s">
        <v>118</v>
      </c>
      <c r="D1448">
        <v>0.02</v>
      </c>
      <c r="E1448">
        <v>15.94</v>
      </c>
      <c r="F1448">
        <v>5.45</v>
      </c>
      <c r="G1448" t="s">
        <v>40</v>
      </c>
      <c r="H1448" t="s">
        <v>73</v>
      </c>
      <c r="I1448" t="s">
        <v>50</v>
      </c>
      <c r="J1448" t="s">
        <v>51</v>
      </c>
      <c r="K1448" t="s">
        <v>44</v>
      </c>
      <c r="L1448" t="s">
        <v>2514</v>
      </c>
      <c r="M1448">
        <v>0.55000000000000004</v>
      </c>
      <c r="N1448" t="s">
        <v>34</v>
      </c>
      <c r="O1448" t="s">
        <v>54</v>
      </c>
      <c r="P1448" t="s">
        <v>105</v>
      </c>
      <c r="Q1448" t="s">
        <v>2515</v>
      </c>
      <c r="R1448">
        <v>62901</v>
      </c>
      <c r="S1448" s="1">
        <v>42138</v>
      </c>
      <c r="T1448" s="1">
        <v>42139</v>
      </c>
      <c r="U1448">
        <v>139.61199999999999</v>
      </c>
      <c r="V1448">
        <v>41</v>
      </c>
      <c r="W1448">
        <v>664.34</v>
      </c>
      <c r="X1448">
        <v>87110</v>
      </c>
      <c r="Y1448">
        <f>cleaneddata[[#This Row],[Unit Price]]-cleaneddata[[#This Row],[Discount]]</f>
        <v>15.92</v>
      </c>
      <c r="Z1448" t="str">
        <f>_xlfn.IFS(cleaneddata[[#This Row],[Region]]="Central","Chris",cleaneddata[[#This Row],[Region]]="East","Erin",cleaneddata[[#This Row],[Region]]="South","Sam",cleaneddata[[#This Row],[Region]]="West","William")</f>
        <v>Chris</v>
      </c>
    </row>
    <row r="1449" spans="1:26" x14ac:dyDescent="0.25">
      <c r="A1449">
        <v>1023</v>
      </c>
      <c r="B1449" t="s">
        <v>2516</v>
      </c>
      <c r="C1449" t="s">
        <v>27</v>
      </c>
      <c r="D1449">
        <v>0.02</v>
      </c>
      <c r="E1449">
        <v>39.06</v>
      </c>
      <c r="F1449">
        <v>10.55</v>
      </c>
      <c r="G1449" t="s">
        <v>40</v>
      </c>
      <c r="H1449" t="s">
        <v>29</v>
      </c>
      <c r="I1449" t="s">
        <v>50</v>
      </c>
      <c r="J1449" t="s">
        <v>74</v>
      </c>
      <c r="K1449" t="s">
        <v>75</v>
      </c>
      <c r="L1449" t="s">
        <v>257</v>
      </c>
      <c r="M1449">
        <v>0.37</v>
      </c>
      <c r="N1449" t="s">
        <v>34</v>
      </c>
      <c r="O1449" t="s">
        <v>113</v>
      </c>
      <c r="P1449" t="s">
        <v>322</v>
      </c>
      <c r="Q1449" t="s">
        <v>2517</v>
      </c>
      <c r="R1449">
        <v>15221</v>
      </c>
      <c r="S1449" s="1">
        <v>42139</v>
      </c>
      <c r="T1449" s="1">
        <v>42139</v>
      </c>
      <c r="U1449">
        <v>442.0899</v>
      </c>
      <c r="V1449">
        <v>16</v>
      </c>
      <c r="W1449">
        <v>640.71</v>
      </c>
      <c r="X1449">
        <v>88633</v>
      </c>
      <c r="Y1449">
        <f>cleaneddata[[#This Row],[Unit Price]]-cleaneddata[[#This Row],[Discount]]</f>
        <v>39.04</v>
      </c>
      <c r="Z1449" t="str">
        <f>_xlfn.IFS(cleaneddata[[#This Row],[Region]]="Central","Chris",cleaneddata[[#This Row],[Region]]="East","Erin",cleaneddata[[#This Row],[Region]]="South","Sam",cleaneddata[[#This Row],[Region]]="West","William")</f>
        <v>Erin</v>
      </c>
    </row>
    <row r="1450" spans="1:26" x14ac:dyDescent="0.25">
      <c r="A1450">
        <v>1023</v>
      </c>
      <c r="B1450" t="s">
        <v>2516</v>
      </c>
      <c r="C1450" t="s">
        <v>27</v>
      </c>
      <c r="D1450">
        <v>0.1</v>
      </c>
      <c r="E1450">
        <v>37.700000000000003</v>
      </c>
      <c r="F1450">
        <v>2.99</v>
      </c>
      <c r="G1450" t="s">
        <v>40</v>
      </c>
      <c r="H1450" t="s">
        <v>29</v>
      </c>
      <c r="I1450" t="s">
        <v>50</v>
      </c>
      <c r="J1450" t="s">
        <v>74</v>
      </c>
      <c r="K1450" t="s">
        <v>75</v>
      </c>
      <c r="L1450" t="s">
        <v>2518</v>
      </c>
      <c r="M1450">
        <v>0.35</v>
      </c>
      <c r="N1450" t="s">
        <v>34</v>
      </c>
      <c r="O1450" t="s">
        <v>113</v>
      </c>
      <c r="P1450" t="s">
        <v>322</v>
      </c>
      <c r="Q1450" t="s">
        <v>2517</v>
      </c>
      <c r="R1450">
        <v>15221</v>
      </c>
      <c r="S1450" s="1">
        <v>42139</v>
      </c>
      <c r="T1450" s="1">
        <v>42140</v>
      </c>
      <c r="U1450">
        <v>455.12400000000002</v>
      </c>
      <c r="V1450">
        <v>18</v>
      </c>
      <c r="W1450">
        <v>659.6</v>
      </c>
      <c r="X1450">
        <v>88633</v>
      </c>
      <c r="Y1450">
        <f>cleaneddata[[#This Row],[Unit Price]]-cleaneddata[[#This Row],[Discount]]</f>
        <v>37.6</v>
      </c>
      <c r="Z1450" t="str">
        <f>_xlfn.IFS(cleaneddata[[#This Row],[Region]]="Central","Chris",cleaneddata[[#This Row],[Region]]="East","Erin",cleaneddata[[#This Row],[Region]]="South","Sam",cleaneddata[[#This Row],[Region]]="West","William")</f>
        <v>Erin</v>
      </c>
    </row>
    <row r="1451" spans="1:26" x14ac:dyDescent="0.25">
      <c r="A1451">
        <v>18</v>
      </c>
      <c r="B1451" t="s">
        <v>2519</v>
      </c>
      <c r="C1451" t="s">
        <v>39</v>
      </c>
      <c r="D1451">
        <v>0.05</v>
      </c>
      <c r="E1451">
        <v>26.48</v>
      </c>
      <c r="F1451">
        <v>6.93</v>
      </c>
      <c r="G1451" t="s">
        <v>40</v>
      </c>
      <c r="H1451" t="s">
        <v>29</v>
      </c>
      <c r="I1451" t="s">
        <v>30</v>
      </c>
      <c r="J1451" t="s">
        <v>128</v>
      </c>
      <c r="K1451" t="s">
        <v>75</v>
      </c>
      <c r="L1451" t="s">
        <v>2520</v>
      </c>
      <c r="M1451">
        <v>0.49</v>
      </c>
      <c r="N1451" t="s">
        <v>34</v>
      </c>
      <c r="O1451" t="s">
        <v>61</v>
      </c>
      <c r="P1451" t="s">
        <v>279</v>
      </c>
      <c r="Q1451" t="s">
        <v>2521</v>
      </c>
      <c r="R1451">
        <v>59601</v>
      </c>
      <c r="S1451" s="1">
        <v>42139</v>
      </c>
      <c r="T1451" s="1">
        <v>42140</v>
      </c>
      <c r="U1451">
        <v>314.48129999999998</v>
      </c>
      <c r="V1451">
        <v>17</v>
      </c>
      <c r="W1451">
        <v>455.77</v>
      </c>
      <c r="X1451">
        <v>90031</v>
      </c>
      <c r="Y1451">
        <f>cleaneddata[[#This Row],[Unit Price]]-cleaneddata[[#This Row],[Discount]]</f>
        <v>26.43</v>
      </c>
      <c r="Z1451" t="str">
        <f>_xlfn.IFS(cleaneddata[[#This Row],[Region]]="Central","Chris",cleaneddata[[#This Row],[Region]]="East","Erin",cleaneddata[[#This Row],[Region]]="South","Sam",cleaneddata[[#This Row],[Region]]="West","William")</f>
        <v>William</v>
      </c>
    </row>
    <row r="1452" spans="1:26" x14ac:dyDescent="0.25">
      <c r="A1452">
        <v>21</v>
      </c>
      <c r="B1452" t="s">
        <v>2522</v>
      </c>
      <c r="C1452" t="s">
        <v>39</v>
      </c>
      <c r="D1452">
        <v>0.05</v>
      </c>
      <c r="E1452">
        <v>26.48</v>
      </c>
      <c r="F1452">
        <v>6.93</v>
      </c>
      <c r="G1452" t="s">
        <v>40</v>
      </c>
      <c r="H1452" t="s">
        <v>29</v>
      </c>
      <c r="I1452" t="s">
        <v>30</v>
      </c>
      <c r="J1452" t="s">
        <v>128</v>
      </c>
      <c r="K1452" t="s">
        <v>75</v>
      </c>
      <c r="L1452" t="s">
        <v>2520</v>
      </c>
      <c r="M1452">
        <v>0.49</v>
      </c>
      <c r="N1452" t="s">
        <v>34</v>
      </c>
      <c r="O1452" t="s">
        <v>113</v>
      </c>
      <c r="P1452" t="s">
        <v>114</v>
      </c>
      <c r="Q1452" t="s">
        <v>115</v>
      </c>
      <c r="R1452">
        <v>10012</v>
      </c>
      <c r="S1452" s="1">
        <v>42139</v>
      </c>
      <c r="T1452" s="1">
        <v>42140</v>
      </c>
      <c r="U1452">
        <v>384.38</v>
      </c>
      <c r="V1452">
        <v>70</v>
      </c>
      <c r="W1452">
        <v>1876.69</v>
      </c>
      <c r="X1452">
        <v>41793</v>
      </c>
      <c r="Y1452">
        <f>cleaneddata[[#This Row],[Unit Price]]-cleaneddata[[#This Row],[Discount]]</f>
        <v>26.43</v>
      </c>
      <c r="Z1452" t="str">
        <f>_xlfn.IFS(cleaneddata[[#This Row],[Region]]="Central","Chris",cleaneddata[[#This Row],[Region]]="East","Erin",cleaneddata[[#This Row],[Region]]="South","Sam",cleaneddata[[#This Row],[Region]]="West","William")</f>
        <v>Erin</v>
      </c>
    </row>
    <row r="1453" spans="1:26" x14ac:dyDescent="0.25">
      <c r="A1453">
        <v>1989</v>
      </c>
      <c r="B1453" t="s">
        <v>695</v>
      </c>
      <c r="C1453" t="s">
        <v>39</v>
      </c>
      <c r="D1453">
        <v>0.01</v>
      </c>
      <c r="E1453">
        <v>30.98</v>
      </c>
      <c r="F1453">
        <v>6.5</v>
      </c>
      <c r="G1453" t="s">
        <v>40</v>
      </c>
      <c r="H1453" t="s">
        <v>96</v>
      </c>
      <c r="I1453" t="s">
        <v>42</v>
      </c>
      <c r="J1453" t="s">
        <v>43</v>
      </c>
      <c r="K1453" t="s">
        <v>75</v>
      </c>
      <c r="L1453" t="s">
        <v>2523</v>
      </c>
      <c r="M1453">
        <v>0.64</v>
      </c>
      <c r="N1453" t="s">
        <v>34</v>
      </c>
      <c r="O1453" t="s">
        <v>61</v>
      </c>
      <c r="P1453" t="s">
        <v>148</v>
      </c>
      <c r="Q1453" t="s">
        <v>697</v>
      </c>
      <c r="R1453">
        <v>84117</v>
      </c>
      <c r="S1453" s="1">
        <v>42139</v>
      </c>
      <c r="T1453" s="1">
        <v>42140</v>
      </c>
      <c r="U1453">
        <v>46.29</v>
      </c>
      <c r="V1453">
        <v>11</v>
      </c>
      <c r="W1453">
        <v>363.37</v>
      </c>
      <c r="X1453">
        <v>90001</v>
      </c>
      <c r="Y1453">
        <f>cleaneddata[[#This Row],[Unit Price]]-cleaneddata[[#This Row],[Discount]]</f>
        <v>30.97</v>
      </c>
      <c r="Z1453" t="str">
        <f>_xlfn.IFS(cleaneddata[[#This Row],[Region]]="Central","Chris",cleaneddata[[#This Row],[Region]]="East","Erin",cleaneddata[[#This Row],[Region]]="South","Sam",cleaneddata[[#This Row],[Region]]="West","William")</f>
        <v>William</v>
      </c>
    </row>
    <row r="1454" spans="1:26" x14ac:dyDescent="0.25">
      <c r="A1454">
        <v>1989</v>
      </c>
      <c r="B1454" t="s">
        <v>695</v>
      </c>
      <c r="C1454" t="s">
        <v>39</v>
      </c>
      <c r="D1454">
        <v>0.01</v>
      </c>
      <c r="E1454">
        <v>40.99</v>
      </c>
      <c r="F1454">
        <v>19.989999999999998</v>
      </c>
      <c r="G1454" t="s">
        <v>40</v>
      </c>
      <c r="H1454" t="s">
        <v>96</v>
      </c>
      <c r="I1454" t="s">
        <v>50</v>
      </c>
      <c r="J1454" t="s">
        <v>90</v>
      </c>
      <c r="K1454" t="s">
        <v>75</v>
      </c>
      <c r="L1454" t="s">
        <v>1236</v>
      </c>
      <c r="M1454">
        <v>0.36</v>
      </c>
      <c r="N1454" t="s">
        <v>34</v>
      </c>
      <c r="O1454" t="s">
        <v>61</v>
      </c>
      <c r="P1454" t="s">
        <v>148</v>
      </c>
      <c r="Q1454" t="s">
        <v>697</v>
      </c>
      <c r="R1454">
        <v>84117</v>
      </c>
      <c r="S1454" s="1">
        <v>42139</v>
      </c>
      <c r="T1454" s="1">
        <v>42142</v>
      </c>
      <c r="U1454">
        <v>177.79</v>
      </c>
      <c r="V1454">
        <v>11</v>
      </c>
      <c r="W1454">
        <v>480.75</v>
      </c>
      <c r="X1454">
        <v>90001</v>
      </c>
      <c r="Y1454">
        <f>cleaneddata[[#This Row],[Unit Price]]-cleaneddata[[#This Row],[Discount]]</f>
        <v>40.980000000000004</v>
      </c>
      <c r="Z1454" t="str">
        <f>_xlfn.IFS(cleaneddata[[#This Row],[Region]]="Central","Chris",cleaneddata[[#This Row],[Region]]="East","Erin",cleaneddata[[#This Row],[Region]]="South","Sam",cleaneddata[[#This Row],[Region]]="West","William")</f>
        <v>William</v>
      </c>
    </row>
    <row r="1455" spans="1:26" x14ac:dyDescent="0.25">
      <c r="A1455">
        <v>266</v>
      </c>
      <c r="B1455" t="s">
        <v>2524</v>
      </c>
      <c r="C1455" t="s">
        <v>118</v>
      </c>
      <c r="D1455">
        <v>0.08</v>
      </c>
      <c r="E1455">
        <v>6.48</v>
      </c>
      <c r="F1455">
        <v>7.03</v>
      </c>
      <c r="G1455" t="s">
        <v>40</v>
      </c>
      <c r="H1455" t="s">
        <v>96</v>
      </c>
      <c r="I1455" t="s">
        <v>50</v>
      </c>
      <c r="J1455" t="s">
        <v>90</v>
      </c>
      <c r="K1455" t="s">
        <v>75</v>
      </c>
      <c r="L1455" t="s">
        <v>2525</v>
      </c>
      <c r="M1455">
        <v>0.37</v>
      </c>
      <c r="N1455" t="s">
        <v>34</v>
      </c>
      <c r="O1455" t="s">
        <v>54</v>
      </c>
      <c r="P1455" t="s">
        <v>189</v>
      </c>
      <c r="Q1455" t="s">
        <v>2526</v>
      </c>
      <c r="R1455">
        <v>78207</v>
      </c>
      <c r="S1455" s="1">
        <v>42139</v>
      </c>
      <c r="T1455" s="1">
        <v>42140</v>
      </c>
      <c r="U1455">
        <v>8.9320000000000004</v>
      </c>
      <c r="V1455">
        <v>10</v>
      </c>
      <c r="W1455">
        <v>67.86</v>
      </c>
      <c r="X1455">
        <v>90594</v>
      </c>
      <c r="Y1455">
        <f>cleaneddata[[#This Row],[Unit Price]]-cleaneddata[[#This Row],[Discount]]</f>
        <v>6.4</v>
      </c>
      <c r="Z1455" t="str">
        <f>_xlfn.IFS(cleaneddata[[#This Row],[Region]]="Central","Chris",cleaneddata[[#This Row],[Region]]="East","Erin",cleaneddata[[#This Row],[Region]]="South","Sam",cleaneddata[[#This Row],[Region]]="West","William")</f>
        <v>Chris</v>
      </c>
    </row>
    <row r="1456" spans="1:26" x14ac:dyDescent="0.25">
      <c r="A1456">
        <v>266</v>
      </c>
      <c r="B1456" t="s">
        <v>2524</v>
      </c>
      <c r="C1456" t="s">
        <v>118</v>
      </c>
      <c r="D1456">
        <v>0.01</v>
      </c>
      <c r="E1456">
        <v>20.34</v>
      </c>
      <c r="F1456">
        <v>35</v>
      </c>
      <c r="G1456" t="s">
        <v>40</v>
      </c>
      <c r="H1456" t="s">
        <v>96</v>
      </c>
      <c r="I1456" t="s">
        <v>50</v>
      </c>
      <c r="J1456" t="s">
        <v>80</v>
      </c>
      <c r="K1456" t="s">
        <v>66</v>
      </c>
      <c r="L1456" t="s">
        <v>262</v>
      </c>
      <c r="M1456">
        <v>0.84</v>
      </c>
      <c r="N1456" t="s">
        <v>34</v>
      </c>
      <c r="O1456" t="s">
        <v>54</v>
      </c>
      <c r="P1456" t="s">
        <v>189</v>
      </c>
      <c r="Q1456" t="s">
        <v>2526</v>
      </c>
      <c r="R1456">
        <v>78207</v>
      </c>
      <c r="S1456" s="1">
        <v>42139</v>
      </c>
      <c r="T1456" s="1">
        <v>42140</v>
      </c>
      <c r="U1456">
        <v>229.63800000000001</v>
      </c>
      <c r="V1456">
        <v>33</v>
      </c>
      <c r="W1456">
        <v>747.28</v>
      </c>
      <c r="X1456">
        <v>90594</v>
      </c>
      <c r="Y1456">
        <f>cleaneddata[[#This Row],[Unit Price]]-cleaneddata[[#This Row],[Discount]]</f>
        <v>20.329999999999998</v>
      </c>
      <c r="Z1456" t="str">
        <f>_xlfn.IFS(cleaneddata[[#This Row],[Region]]="Central","Chris",cleaneddata[[#This Row],[Region]]="East","Erin",cleaneddata[[#This Row],[Region]]="South","Sam",cleaneddata[[#This Row],[Region]]="West","William")</f>
        <v>Chris</v>
      </c>
    </row>
    <row r="1457" spans="1:26" x14ac:dyDescent="0.25">
      <c r="A1457">
        <v>491</v>
      </c>
      <c r="B1457" t="s">
        <v>1075</v>
      </c>
      <c r="C1457" t="s">
        <v>118</v>
      </c>
      <c r="D1457">
        <v>0.08</v>
      </c>
      <c r="E1457">
        <v>2.94</v>
      </c>
      <c r="F1457">
        <v>0.96</v>
      </c>
      <c r="G1457" t="s">
        <v>40</v>
      </c>
      <c r="H1457" t="s">
        <v>41</v>
      </c>
      <c r="I1457" t="s">
        <v>50</v>
      </c>
      <c r="J1457" t="s">
        <v>51</v>
      </c>
      <c r="K1457" t="s">
        <v>52</v>
      </c>
      <c r="L1457" t="s">
        <v>831</v>
      </c>
      <c r="M1457">
        <v>0.57999999999999996</v>
      </c>
      <c r="N1457" t="s">
        <v>34</v>
      </c>
      <c r="O1457" t="s">
        <v>113</v>
      </c>
      <c r="P1457" t="s">
        <v>114</v>
      </c>
      <c r="Q1457" t="s">
        <v>115</v>
      </c>
      <c r="R1457">
        <v>10154</v>
      </c>
      <c r="S1457" s="1">
        <v>42139</v>
      </c>
      <c r="T1457" s="1">
        <v>42141</v>
      </c>
      <c r="U1457">
        <v>-2.12</v>
      </c>
      <c r="V1457">
        <v>23</v>
      </c>
      <c r="W1457">
        <v>66.7</v>
      </c>
      <c r="X1457">
        <v>8353</v>
      </c>
      <c r="Y1457">
        <f>cleaneddata[[#This Row],[Unit Price]]-cleaneddata[[#This Row],[Discount]]</f>
        <v>2.86</v>
      </c>
      <c r="Z1457" t="str">
        <f>_xlfn.IFS(cleaneddata[[#This Row],[Region]]="Central","Chris",cleaneddata[[#This Row],[Region]]="East","Erin",cleaneddata[[#This Row],[Region]]="South","Sam",cleaneddata[[#This Row],[Region]]="West","William")</f>
        <v>Erin</v>
      </c>
    </row>
    <row r="1458" spans="1:26" x14ac:dyDescent="0.25">
      <c r="A1458">
        <v>494</v>
      </c>
      <c r="B1458" t="s">
        <v>1076</v>
      </c>
      <c r="C1458" t="s">
        <v>118</v>
      </c>
      <c r="D1458">
        <v>0.06</v>
      </c>
      <c r="E1458">
        <v>8.32</v>
      </c>
      <c r="F1458">
        <v>2.38</v>
      </c>
      <c r="G1458" t="s">
        <v>40</v>
      </c>
      <c r="H1458" t="s">
        <v>41</v>
      </c>
      <c r="I1458" t="s">
        <v>42</v>
      </c>
      <c r="J1458" t="s">
        <v>43</v>
      </c>
      <c r="K1458" t="s">
        <v>44</v>
      </c>
      <c r="L1458" t="s">
        <v>1427</v>
      </c>
      <c r="M1458">
        <v>0.74</v>
      </c>
      <c r="N1458" t="s">
        <v>34</v>
      </c>
      <c r="O1458" t="s">
        <v>61</v>
      </c>
      <c r="P1458" t="s">
        <v>68</v>
      </c>
      <c r="Q1458" t="s">
        <v>144</v>
      </c>
      <c r="R1458">
        <v>98115</v>
      </c>
      <c r="S1458" s="1">
        <v>42139</v>
      </c>
      <c r="T1458" s="1">
        <v>42141</v>
      </c>
      <c r="U1458">
        <v>-36.630000000000003</v>
      </c>
      <c r="V1458">
        <v>12</v>
      </c>
      <c r="W1458">
        <v>101.26</v>
      </c>
      <c r="X1458">
        <v>88905</v>
      </c>
      <c r="Y1458">
        <f>cleaneddata[[#This Row],[Unit Price]]-cleaneddata[[#This Row],[Discount]]</f>
        <v>8.26</v>
      </c>
      <c r="Z1458" t="str">
        <f>_xlfn.IFS(cleaneddata[[#This Row],[Region]]="Central","Chris",cleaneddata[[#This Row],[Region]]="East","Erin",cleaneddata[[#This Row],[Region]]="South","Sam",cleaneddata[[#This Row],[Region]]="West","William")</f>
        <v>William</v>
      </c>
    </row>
    <row r="1459" spans="1:26" x14ac:dyDescent="0.25">
      <c r="A1459">
        <v>494</v>
      </c>
      <c r="B1459" t="s">
        <v>1076</v>
      </c>
      <c r="C1459" t="s">
        <v>118</v>
      </c>
      <c r="D1459">
        <v>0.08</v>
      </c>
      <c r="E1459">
        <v>2.94</v>
      </c>
      <c r="F1459">
        <v>0.96</v>
      </c>
      <c r="G1459" t="s">
        <v>40</v>
      </c>
      <c r="H1459" t="s">
        <v>41</v>
      </c>
      <c r="I1459" t="s">
        <v>50</v>
      </c>
      <c r="J1459" t="s">
        <v>51</v>
      </c>
      <c r="K1459" t="s">
        <v>52</v>
      </c>
      <c r="L1459" t="s">
        <v>831</v>
      </c>
      <c r="M1459">
        <v>0.57999999999999996</v>
      </c>
      <c r="N1459" t="s">
        <v>34</v>
      </c>
      <c r="O1459" t="s">
        <v>61</v>
      </c>
      <c r="P1459" t="s">
        <v>68</v>
      </c>
      <c r="Q1459" t="s">
        <v>144</v>
      </c>
      <c r="R1459">
        <v>98115</v>
      </c>
      <c r="S1459" s="1">
        <v>42139</v>
      </c>
      <c r="T1459" s="1">
        <v>42141</v>
      </c>
      <c r="U1459">
        <v>-2.12</v>
      </c>
      <c r="V1459">
        <v>6</v>
      </c>
      <c r="W1459">
        <v>17.399999999999999</v>
      </c>
      <c r="X1459">
        <v>88905</v>
      </c>
      <c r="Y1459">
        <f>cleaneddata[[#This Row],[Unit Price]]-cleaneddata[[#This Row],[Discount]]</f>
        <v>2.86</v>
      </c>
      <c r="Z1459" t="str">
        <f>_xlfn.IFS(cleaneddata[[#This Row],[Region]]="Central","Chris",cleaneddata[[#This Row],[Region]]="East","Erin",cleaneddata[[#This Row],[Region]]="South","Sam",cleaneddata[[#This Row],[Region]]="West","William")</f>
        <v>William</v>
      </c>
    </row>
    <row r="1460" spans="1:26" x14ac:dyDescent="0.25">
      <c r="A1460">
        <v>3041</v>
      </c>
      <c r="B1460" t="s">
        <v>2527</v>
      </c>
      <c r="C1460" t="s">
        <v>72</v>
      </c>
      <c r="D1460">
        <v>0.08</v>
      </c>
      <c r="E1460">
        <v>73.98</v>
      </c>
      <c r="F1460">
        <v>4</v>
      </c>
      <c r="G1460" t="s">
        <v>40</v>
      </c>
      <c r="H1460" t="s">
        <v>96</v>
      </c>
      <c r="I1460" t="s">
        <v>42</v>
      </c>
      <c r="J1460" t="s">
        <v>43</v>
      </c>
      <c r="K1460" t="s">
        <v>75</v>
      </c>
      <c r="L1460" t="s">
        <v>735</v>
      </c>
      <c r="M1460">
        <v>0.77</v>
      </c>
      <c r="N1460" t="s">
        <v>34</v>
      </c>
      <c r="O1460" t="s">
        <v>54</v>
      </c>
      <c r="P1460" t="s">
        <v>539</v>
      </c>
      <c r="Q1460" t="s">
        <v>2067</v>
      </c>
      <c r="R1460">
        <v>67846</v>
      </c>
      <c r="S1460" s="1">
        <v>42139</v>
      </c>
      <c r="T1460" s="1">
        <v>42142</v>
      </c>
      <c r="U1460">
        <v>97.16</v>
      </c>
      <c r="V1460">
        <v>17</v>
      </c>
      <c r="W1460">
        <v>1181.67</v>
      </c>
      <c r="X1460">
        <v>86102</v>
      </c>
      <c r="Y1460">
        <f>cleaneddata[[#This Row],[Unit Price]]-cleaneddata[[#This Row],[Discount]]</f>
        <v>73.900000000000006</v>
      </c>
      <c r="Z1460" t="str">
        <f>_xlfn.IFS(cleaneddata[[#This Row],[Region]]="Central","Chris",cleaneddata[[#This Row],[Region]]="East","Erin",cleaneddata[[#This Row],[Region]]="South","Sam",cleaneddata[[#This Row],[Region]]="West","William")</f>
        <v>Chris</v>
      </c>
    </row>
    <row r="1461" spans="1:26" x14ac:dyDescent="0.25">
      <c r="A1461">
        <v>3041</v>
      </c>
      <c r="B1461" t="s">
        <v>2527</v>
      </c>
      <c r="C1461" t="s">
        <v>72</v>
      </c>
      <c r="D1461">
        <v>0.02</v>
      </c>
      <c r="E1461">
        <v>3.68</v>
      </c>
      <c r="F1461">
        <v>1.32</v>
      </c>
      <c r="G1461" t="s">
        <v>40</v>
      </c>
      <c r="H1461" t="s">
        <v>96</v>
      </c>
      <c r="I1461" t="s">
        <v>50</v>
      </c>
      <c r="J1461" t="s">
        <v>570</v>
      </c>
      <c r="K1461" t="s">
        <v>52</v>
      </c>
      <c r="L1461" t="s">
        <v>2528</v>
      </c>
      <c r="M1461">
        <v>0.83</v>
      </c>
      <c r="N1461" t="s">
        <v>34</v>
      </c>
      <c r="O1461" t="s">
        <v>54</v>
      </c>
      <c r="P1461" t="s">
        <v>539</v>
      </c>
      <c r="Q1461" t="s">
        <v>2067</v>
      </c>
      <c r="R1461">
        <v>67846</v>
      </c>
      <c r="S1461" s="1">
        <v>42139</v>
      </c>
      <c r="T1461" s="1">
        <v>42141</v>
      </c>
      <c r="U1461">
        <v>-20.65</v>
      </c>
      <c r="V1461">
        <v>8</v>
      </c>
      <c r="W1461">
        <v>29.93</v>
      </c>
      <c r="X1461">
        <v>86102</v>
      </c>
      <c r="Y1461">
        <f>cleaneddata[[#This Row],[Unit Price]]-cleaneddata[[#This Row],[Discount]]</f>
        <v>3.66</v>
      </c>
      <c r="Z1461" t="str">
        <f>_xlfn.IFS(cleaneddata[[#This Row],[Region]]="Central","Chris",cleaneddata[[#This Row],[Region]]="East","Erin",cleaneddata[[#This Row],[Region]]="South","Sam",cleaneddata[[#This Row],[Region]]="West","William")</f>
        <v>Chris</v>
      </c>
    </row>
    <row r="1462" spans="1:26" x14ac:dyDescent="0.25">
      <c r="A1462">
        <v>136</v>
      </c>
      <c r="B1462" t="s">
        <v>2529</v>
      </c>
      <c r="C1462" t="s">
        <v>27</v>
      </c>
      <c r="D1462">
        <v>0.04</v>
      </c>
      <c r="E1462">
        <v>18.97</v>
      </c>
      <c r="F1462">
        <v>9.5399999999999991</v>
      </c>
      <c r="G1462" t="s">
        <v>40</v>
      </c>
      <c r="H1462" t="s">
        <v>29</v>
      </c>
      <c r="I1462" t="s">
        <v>50</v>
      </c>
      <c r="J1462" t="s">
        <v>90</v>
      </c>
      <c r="K1462" t="s">
        <v>75</v>
      </c>
      <c r="L1462" t="s">
        <v>481</v>
      </c>
      <c r="M1462">
        <v>0.37</v>
      </c>
      <c r="N1462" t="s">
        <v>34</v>
      </c>
      <c r="O1462" t="s">
        <v>61</v>
      </c>
      <c r="P1462" t="s">
        <v>92</v>
      </c>
      <c r="Q1462" t="s">
        <v>2530</v>
      </c>
      <c r="R1462">
        <v>94952</v>
      </c>
      <c r="S1462" s="1">
        <v>42140</v>
      </c>
      <c r="T1462" s="1">
        <v>42141</v>
      </c>
      <c r="U1462">
        <v>3.04</v>
      </c>
      <c r="V1462">
        <v>5</v>
      </c>
      <c r="W1462">
        <v>101.74</v>
      </c>
      <c r="X1462">
        <v>88534</v>
      </c>
      <c r="Y1462">
        <f>cleaneddata[[#This Row],[Unit Price]]-cleaneddata[[#This Row],[Discount]]</f>
        <v>18.93</v>
      </c>
      <c r="Z1462" t="str">
        <f>_xlfn.IFS(cleaneddata[[#This Row],[Region]]="Central","Chris",cleaneddata[[#This Row],[Region]]="East","Erin",cleaneddata[[#This Row],[Region]]="South","Sam",cleaneddata[[#This Row],[Region]]="West","William")</f>
        <v>William</v>
      </c>
    </row>
    <row r="1463" spans="1:26" x14ac:dyDescent="0.25">
      <c r="A1463">
        <v>136</v>
      </c>
      <c r="B1463" t="s">
        <v>2529</v>
      </c>
      <c r="C1463" t="s">
        <v>27</v>
      </c>
      <c r="D1463">
        <v>0.09</v>
      </c>
      <c r="E1463">
        <v>10.98</v>
      </c>
      <c r="F1463">
        <v>3.37</v>
      </c>
      <c r="G1463" t="s">
        <v>40</v>
      </c>
      <c r="H1463" t="s">
        <v>29</v>
      </c>
      <c r="I1463" t="s">
        <v>50</v>
      </c>
      <c r="J1463" t="s">
        <v>570</v>
      </c>
      <c r="K1463" t="s">
        <v>44</v>
      </c>
      <c r="L1463" t="s">
        <v>2131</v>
      </c>
      <c r="M1463">
        <v>0.56999999999999995</v>
      </c>
      <c r="N1463" t="s">
        <v>34</v>
      </c>
      <c r="O1463" t="s">
        <v>61</v>
      </c>
      <c r="P1463" t="s">
        <v>92</v>
      </c>
      <c r="Q1463" t="s">
        <v>2530</v>
      </c>
      <c r="R1463">
        <v>94952</v>
      </c>
      <c r="S1463" s="1">
        <v>42140</v>
      </c>
      <c r="T1463" s="1">
        <v>42141</v>
      </c>
      <c r="U1463">
        <v>2.706</v>
      </c>
      <c r="V1463">
        <v>8</v>
      </c>
      <c r="W1463">
        <v>84.52</v>
      </c>
      <c r="X1463">
        <v>88534</v>
      </c>
      <c r="Y1463">
        <f>cleaneddata[[#This Row],[Unit Price]]-cleaneddata[[#This Row],[Discount]]</f>
        <v>10.89</v>
      </c>
      <c r="Z1463" t="str">
        <f>_xlfn.IFS(cleaneddata[[#This Row],[Region]]="Central","Chris",cleaneddata[[#This Row],[Region]]="East","Erin",cleaneddata[[#This Row],[Region]]="South","Sam",cleaneddata[[#This Row],[Region]]="West","William")</f>
        <v>William</v>
      </c>
    </row>
    <row r="1464" spans="1:26" x14ac:dyDescent="0.25">
      <c r="A1464">
        <v>688</v>
      </c>
      <c r="B1464" t="s">
        <v>1523</v>
      </c>
      <c r="C1464" t="s">
        <v>27</v>
      </c>
      <c r="D1464">
        <v>7.0000000000000007E-2</v>
      </c>
      <c r="E1464">
        <v>279.48</v>
      </c>
      <c r="F1464">
        <v>35</v>
      </c>
      <c r="G1464" t="s">
        <v>40</v>
      </c>
      <c r="H1464" t="s">
        <v>29</v>
      </c>
      <c r="I1464" t="s">
        <v>50</v>
      </c>
      <c r="J1464" t="s">
        <v>80</v>
      </c>
      <c r="K1464" t="s">
        <v>66</v>
      </c>
      <c r="L1464" t="s">
        <v>227</v>
      </c>
      <c r="M1464">
        <v>0.8</v>
      </c>
      <c r="N1464" t="s">
        <v>34</v>
      </c>
      <c r="O1464" t="s">
        <v>54</v>
      </c>
      <c r="P1464" t="s">
        <v>82</v>
      </c>
      <c r="Q1464" t="s">
        <v>1525</v>
      </c>
      <c r="R1464">
        <v>63116</v>
      </c>
      <c r="S1464" s="1">
        <v>42140</v>
      </c>
      <c r="T1464" s="1">
        <v>42140</v>
      </c>
      <c r="U1464">
        <v>-207.28</v>
      </c>
      <c r="V1464">
        <v>10</v>
      </c>
      <c r="W1464">
        <v>2716.09</v>
      </c>
      <c r="X1464">
        <v>88503</v>
      </c>
      <c r="Y1464">
        <f>cleaneddata[[#This Row],[Unit Price]]-cleaneddata[[#This Row],[Discount]]</f>
        <v>279.41000000000003</v>
      </c>
      <c r="Z1464" t="str">
        <f>_xlfn.IFS(cleaneddata[[#This Row],[Region]]="Central","Chris",cleaneddata[[#This Row],[Region]]="East","Erin",cleaneddata[[#This Row],[Region]]="South","Sam",cleaneddata[[#This Row],[Region]]="West","William")</f>
        <v>Chris</v>
      </c>
    </row>
    <row r="1465" spans="1:26" x14ac:dyDescent="0.25">
      <c r="A1465">
        <v>1042</v>
      </c>
      <c r="B1465" t="s">
        <v>2531</v>
      </c>
      <c r="C1465" t="s">
        <v>27</v>
      </c>
      <c r="D1465">
        <v>0</v>
      </c>
      <c r="E1465">
        <v>14.42</v>
      </c>
      <c r="F1465">
        <v>6.75</v>
      </c>
      <c r="G1465" t="s">
        <v>89</v>
      </c>
      <c r="H1465" t="s">
        <v>29</v>
      </c>
      <c r="I1465" t="s">
        <v>50</v>
      </c>
      <c r="J1465" t="s">
        <v>97</v>
      </c>
      <c r="K1465" t="s">
        <v>146</v>
      </c>
      <c r="L1465" t="s">
        <v>411</v>
      </c>
      <c r="M1465">
        <v>0.52</v>
      </c>
      <c r="N1465" t="s">
        <v>34</v>
      </c>
      <c r="O1465" t="s">
        <v>61</v>
      </c>
      <c r="P1465" t="s">
        <v>92</v>
      </c>
      <c r="Q1465" t="s">
        <v>2532</v>
      </c>
      <c r="R1465">
        <v>95991</v>
      </c>
      <c r="S1465" s="1">
        <v>42140</v>
      </c>
      <c r="T1465" s="1">
        <v>42141</v>
      </c>
      <c r="U1465">
        <v>9.33</v>
      </c>
      <c r="V1465">
        <v>6</v>
      </c>
      <c r="W1465">
        <v>98.96</v>
      </c>
      <c r="X1465">
        <v>87847</v>
      </c>
      <c r="Y1465">
        <f>cleaneddata[[#This Row],[Unit Price]]-cleaneddata[[#This Row],[Discount]]</f>
        <v>14.42</v>
      </c>
      <c r="Z1465" t="str">
        <f>_xlfn.IFS(cleaneddata[[#This Row],[Region]]="Central","Chris",cleaneddata[[#This Row],[Region]]="East","Erin",cleaneddata[[#This Row],[Region]]="South","Sam",cleaneddata[[#This Row],[Region]]="West","William")</f>
        <v>William</v>
      </c>
    </row>
    <row r="1466" spans="1:26" x14ac:dyDescent="0.25">
      <c r="A1466">
        <v>1390</v>
      </c>
      <c r="B1466" t="s">
        <v>2533</v>
      </c>
      <c r="C1466" t="s">
        <v>27</v>
      </c>
      <c r="D1466">
        <v>0.1</v>
      </c>
      <c r="E1466">
        <v>8.17</v>
      </c>
      <c r="F1466">
        <v>1.69</v>
      </c>
      <c r="G1466" t="s">
        <v>40</v>
      </c>
      <c r="H1466" t="s">
        <v>96</v>
      </c>
      <c r="I1466" t="s">
        <v>50</v>
      </c>
      <c r="J1466" t="s">
        <v>90</v>
      </c>
      <c r="K1466" t="s">
        <v>52</v>
      </c>
      <c r="L1466" t="s">
        <v>2534</v>
      </c>
      <c r="M1466">
        <v>0.38</v>
      </c>
      <c r="N1466" t="s">
        <v>34</v>
      </c>
      <c r="O1466" t="s">
        <v>61</v>
      </c>
      <c r="P1466" t="s">
        <v>92</v>
      </c>
      <c r="Q1466" t="s">
        <v>2535</v>
      </c>
      <c r="R1466">
        <v>95207</v>
      </c>
      <c r="S1466" s="1">
        <v>42140</v>
      </c>
      <c r="T1466" s="1">
        <v>42140</v>
      </c>
      <c r="U1466">
        <v>100.2984</v>
      </c>
      <c r="V1466">
        <v>19</v>
      </c>
      <c r="W1466">
        <v>145.36000000000001</v>
      </c>
      <c r="X1466">
        <v>88731</v>
      </c>
      <c r="Y1466">
        <f>cleaneddata[[#This Row],[Unit Price]]-cleaneddata[[#This Row],[Discount]]</f>
        <v>8.07</v>
      </c>
      <c r="Z1466" t="str">
        <f>_xlfn.IFS(cleaneddata[[#This Row],[Region]]="Central","Chris",cleaneddata[[#This Row],[Region]]="East","Erin",cleaneddata[[#This Row],[Region]]="South","Sam",cleaneddata[[#This Row],[Region]]="West","William")</f>
        <v>William</v>
      </c>
    </row>
    <row r="1467" spans="1:26" x14ac:dyDescent="0.25">
      <c r="A1467">
        <v>1390</v>
      </c>
      <c r="B1467" t="s">
        <v>2533</v>
      </c>
      <c r="C1467" t="s">
        <v>27</v>
      </c>
      <c r="D1467">
        <v>0.03</v>
      </c>
      <c r="E1467">
        <v>110.99</v>
      </c>
      <c r="F1467">
        <v>2.5</v>
      </c>
      <c r="G1467" t="s">
        <v>40</v>
      </c>
      <c r="H1467" t="s">
        <v>96</v>
      </c>
      <c r="I1467" t="s">
        <v>42</v>
      </c>
      <c r="J1467" t="s">
        <v>137</v>
      </c>
      <c r="K1467" t="s">
        <v>75</v>
      </c>
      <c r="L1467" t="s">
        <v>138</v>
      </c>
      <c r="M1467">
        <v>0.56999999999999995</v>
      </c>
      <c r="N1467" t="s">
        <v>34</v>
      </c>
      <c r="O1467" t="s">
        <v>61</v>
      </c>
      <c r="P1467" t="s">
        <v>92</v>
      </c>
      <c r="Q1467" t="s">
        <v>2535</v>
      </c>
      <c r="R1467">
        <v>95207</v>
      </c>
      <c r="S1467" s="1">
        <v>42140</v>
      </c>
      <c r="T1467" s="1">
        <v>42142</v>
      </c>
      <c r="U1467">
        <v>2495.3987999999999</v>
      </c>
      <c r="V1467">
        <v>38</v>
      </c>
      <c r="W1467">
        <v>3616.52</v>
      </c>
      <c r="X1467">
        <v>88731</v>
      </c>
      <c r="Y1467">
        <f>cleaneddata[[#This Row],[Unit Price]]-cleaneddata[[#This Row],[Discount]]</f>
        <v>110.96</v>
      </c>
      <c r="Z1467" t="str">
        <f>_xlfn.IFS(cleaneddata[[#This Row],[Region]]="Central","Chris",cleaneddata[[#This Row],[Region]]="East","Erin",cleaneddata[[#This Row],[Region]]="South","Sam",cleaneddata[[#This Row],[Region]]="West","William")</f>
        <v>William</v>
      </c>
    </row>
    <row r="1468" spans="1:26" x14ac:dyDescent="0.25">
      <c r="A1468">
        <v>1721</v>
      </c>
      <c r="B1468" t="s">
        <v>2536</v>
      </c>
      <c r="C1468" t="s">
        <v>39</v>
      </c>
      <c r="D1468">
        <v>0.04</v>
      </c>
      <c r="E1468">
        <v>12.44</v>
      </c>
      <c r="F1468">
        <v>6.27</v>
      </c>
      <c r="G1468" t="s">
        <v>40</v>
      </c>
      <c r="H1468" t="s">
        <v>96</v>
      </c>
      <c r="I1468" t="s">
        <v>50</v>
      </c>
      <c r="J1468" t="s">
        <v>80</v>
      </c>
      <c r="K1468" t="s">
        <v>146</v>
      </c>
      <c r="L1468" t="s">
        <v>2537</v>
      </c>
      <c r="M1468">
        <v>0.56999999999999995</v>
      </c>
      <c r="N1468" t="s">
        <v>34</v>
      </c>
      <c r="O1468" t="s">
        <v>35</v>
      </c>
      <c r="P1468" t="s">
        <v>46</v>
      </c>
      <c r="Q1468" t="s">
        <v>2538</v>
      </c>
      <c r="R1468">
        <v>72401</v>
      </c>
      <c r="S1468" s="1">
        <v>42140</v>
      </c>
      <c r="T1468" s="1">
        <v>42141</v>
      </c>
      <c r="U1468">
        <v>-258.56599999999997</v>
      </c>
      <c r="V1468">
        <v>37</v>
      </c>
      <c r="W1468">
        <v>464.94</v>
      </c>
      <c r="X1468">
        <v>90787</v>
      </c>
      <c r="Y1468">
        <f>cleaneddata[[#This Row],[Unit Price]]-cleaneddata[[#This Row],[Discount]]</f>
        <v>12.4</v>
      </c>
      <c r="Z1468" t="str">
        <f>_xlfn.IFS(cleaneddata[[#This Row],[Region]]="Central","Chris",cleaneddata[[#This Row],[Region]]="East","Erin",cleaneddata[[#This Row],[Region]]="South","Sam",cleaneddata[[#This Row],[Region]]="West","William")</f>
        <v>Sam</v>
      </c>
    </row>
    <row r="1469" spans="1:26" x14ac:dyDescent="0.25">
      <c r="A1469">
        <v>1723</v>
      </c>
      <c r="B1469" t="s">
        <v>890</v>
      </c>
      <c r="C1469" t="s">
        <v>39</v>
      </c>
      <c r="D1469">
        <v>0.04</v>
      </c>
      <c r="E1469">
        <v>12.44</v>
      </c>
      <c r="F1469">
        <v>6.27</v>
      </c>
      <c r="G1469" t="s">
        <v>40</v>
      </c>
      <c r="H1469" t="s">
        <v>96</v>
      </c>
      <c r="I1469" t="s">
        <v>50</v>
      </c>
      <c r="J1469" t="s">
        <v>80</v>
      </c>
      <c r="K1469" t="s">
        <v>146</v>
      </c>
      <c r="L1469" t="s">
        <v>2537</v>
      </c>
      <c r="M1469">
        <v>0.56999999999999995</v>
      </c>
      <c r="N1469" t="s">
        <v>34</v>
      </c>
      <c r="O1469" t="s">
        <v>61</v>
      </c>
      <c r="P1469" t="s">
        <v>92</v>
      </c>
      <c r="Q1469" t="s">
        <v>892</v>
      </c>
      <c r="R1469">
        <v>92037</v>
      </c>
      <c r="S1469" s="1">
        <v>42140</v>
      </c>
      <c r="T1469" s="1">
        <v>42141</v>
      </c>
      <c r="U1469">
        <v>-59.06</v>
      </c>
      <c r="V1469">
        <v>146</v>
      </c>
      <c r="W1469">
        <v>1834.61</v>
      </c>
      <c r="X1469">
        <v>32710</v>
      </c>
      <c r="Y1469">
        <f>cleaneddata[[#This Row],[Unit Price]]-cleaneddata[[#This Row],[Discount]]</f>
        <v>12.4</v>
      </c>
      <c r="Z1469" t="str">
        <f>_xlfn.IFS(cleaneddata[[#This Row],[Region]]="Central","Chris",cleaneddata[[#This Row],[Region]]="East","Erin",cleaneddata[[#This Row],[Region]]="South","Sam",cleaneddata[[#This Row],[Region]]="West","William")</f>
        <v>William</v>
      </c>
    </row>
    <row r="1470" spans="1:26" x14ac:dyDescent="0.25">
      <c r="A1470">
        <v>2610</v>
      </c>
      <c r="B1470" t="s">
        <v>2539</v>
      </c>
      <c r="C1470" t="s">
        <v>39</v>
      </c>
      <c r="D1470">
        <v>0.09</v>
      </c>
      <c r="E1470">
        <v>5.4</v>
      </c>
      <c r="F1470">
        <v>7.78</v>
      </c>
      <c r="G1470" t="s">
        <v>40</v>
      </c>
      <c r="H1470" t="s">
        <v>96</v>
      </c>
      <c r="I1470" t="s">
        <v>50</v>
      </c>
      <c r="J1470" t="s">
        <v>74</v>
      </c>
      <c r="K1470" t="s">
        <v>75</v>
      </c>
      <c r="L1470" t="s">
        <v>1486</v>
      </c>
      <c r="M1470">
        <v>0.37</v>
      </c>
      <c r="N1470" t="s">
        <v>34</v>
      </c>
      <c r="O1470" t="s">
        <v>61</v>
      </c>
      <c r="P1470" t="s">
        <v>92</v>
      </c>
      <c r="Q1470" t="s">
        <v>2297</v>
      </c>
      <c r="R1470">
        <v>95616</v>
      </c>
      <c r="S1470" s="1">
        <v>42140</v>
      </c>
      <c r="T1470" s="1">
        <v>42141</v>
      </c>
      <c r="U1470">
        <v>-136.25200000000001</v>
      </c>
      <c r="V1470">
        <v>9</v>
      </c>
      <c r="W1470">
        <v>49.24</v>
      </c>
      <c r="X1470">
        <v>86118</v>
      </c>
      <c r="Y1470">
        <f>cleaneddata[[#This Row],[Unit Price]]-cleaneddata[[#This Row],[Discount]]</f>
        <v>5.3100000000000005</v>
      </c>
      <c r="Z1470" t="str">
        <f>_xlfn.IFS(cleaneddata[[#This Row],[Region]]="Central","Chris",cleaneddata[[#This Row],[Region]]="East","Erin",cleaneddata[[#This Row],[Region]]="South","Sam",cleaneddata[[#This Row],[Region]]="West","William")</f>
        <v>William</v>
      </c>
    </row>
    <row r="1471" spans="1:26" x14ac:dyDescent="0.25">
      <c r="A1471">
        <v>3354</v>
      </c>
      <c r="B1471" t="s">
        <v>1895</v>
      </c>
      <c r="C1471" t="s">
        <v>39</v>
      </c>
      <c r="D1471">
        <v>0.03</v>
      </c>
      <c r="E1471">
        <v>28.53</v>
      </c>
      <c r="F1471">
        <v>1.49</v>
      </c>
      <c r="G1471" t="s">
        <v>40</v>
      </c>
      <c r="H1471" t="s">
        <v>96</v>
      </c>
      <c r="I1471" t="s">
        <v>50</v>
      </c>
      <c r="J1471" t="s">
        <v>74</v>
      </c>
      <c r="K1471" t="s">
        <v>75</v>
      </c>
      <c r="L1471" t="s">
        <v>1834</v>
      </c>
      <c r="M1471">
        <v>0.38</v>
      </c>
      <c r="N1471" t="s">
        <v>34</v>
      </c>
      <c r="O1471" t="s">
        <v>61</v>
      </c>
      <c r="P1471" t="s">
        <v>92</v>
      </c>
      <c r="Q1471" t="s">
        <v>1897</v>
      </c>
      <c r="R1471">
        <v>92231</v>
      </c>
      <c r="S1471" s="1">
        <v>42140</v>
      </c>
      <c r="T1471" s="1">
        <v>42141</v>
      </c>
      <c r="U1471">
        <v>137.67570000000001</v>
      </c>
      <c r="V1471">
        <v>7</v>
      </c>
      <c r="W1471">
        <v>199.53</v>
      </c>
      <c r="X1471">
        <v>88589</v>
      </c>
      <c r="Y1471">
        <f>cleaneddata[[#This Row],[Unit Price]]-cleaneddata[[#This Row],[Discount]]</f>
        <v>28.5</v>
      </c>
      <c r="Z1471" t="str">
        <f>_xlfn.IFS(cleaneddata[[#This Row],[Region]]="Central","Chris",cleaneddata[[#This Row],[Region]]="East","Erin",cleaneddata[[#This Row],[Region]]="South","Sam",cleaneddata[[#This Row],[Region]]="West","William")</f>
        <v>William</v>
      </c>
    </row>
    <row r="1472" spans="1:26" x14ac:dyDescent="0.25">
      <c r="A1472">
        <v>3354</v>
      </c>
      <c r="B1472" t="s">
        <v>1895</v>
      </c>
      <c r="C1472" t="s">
        <v>39</v>
      </c>
      <c r="D1472">
        <v>7.0000000000000007E-2</v>
      </c>
      <c r="E1472">
        <v>5.98</v>
      </c>
      <c r="F1472">
        <v>7.15</v>
      </c>
      <c r="G1472" t="s">
        <v>40</v>
      </c>
      <c r="H1472" t="s">
        <v>96</v>
      </c>
      <c r="I1472" t="s">
        <v>50</v>
      </c>
      <c r="J1472" t="s">
        <v>90</v>
      </c>
      <c r="K1472" t="s">
        <v>75</v>
      </c>
      <c r="L1472" t="s">
        <v>2540</v>
      </c>
      <c r="M1472">
        <v>0.36</v>
      </c>
      <c r="N1472" t="s">
        <v>34</v>
      </c>
      <c r="O1472" t="s">
        <v>61</v>
      </c>
      <c r="P1472" t="s">
        <v>92</v>
      </c>
      <c r="Q1472" t="s">
        <v>1897</v>
      </c>
      <c r="R1472">
        <v>92231</v>
      </c>
      <c r="S1472" s="1">
        <v>42140</v>
      </c>
      <c r="T1472" s="1">
        <v>42142</v>
      </c>
      <c r="U1472">
        <v>-62</v>
      </c>
      <c r="V1472">
        <v>6</v>
      </c>
      <c r="W1472">
        <v>37.049999999999997</v>
      </c>
      <c r="X1472">
        <v>88589</v>
      </c>
      <c r="Y1472">
        <f>cleaneddata[[#This Row],[Unit Price]]-cleaneddata[[#This Row],[Discount]]</f>
        <v>5.91</v>
      </c>
      <c r="Z1472" t="str">
        <f>_xlfn.IFS(cleaneddata[[#This Row],[Region]]="Central","Chris",cleaneddata[[#This Row],[Region]]="East","Erin",cleaneddata[[#This Row],[Region]]="South","Sam",cleaneddata[[#This Row],[Region]]="West","William")</f>
        <v>William</v>
      </c>
    </row>
    <row r="1473" spans="1:26" x14ac:dyDescent="0.25">
      <c r="A1473">
        <v>2070</v>
      </c>
      <c r="B1473" t="s">
        <v>2541</v>
      </c>
      <c r="C1473" t="s">
        <v>49</v>
      </c>
      <c r="D1473">
        <v>7.0000000000000007E-2</v>
      </c>
      <c r="E1473">
        <v>35.99</v>
      </c>
      <c r="F1473">
        <v>5.99</v>
      </c>
      <c r="G1473" t="s">
        <v>40</v>
      </c>
      <c r="H1473" t="s">
        <v>96</v>
      </c>
      <c r="I1473" t="s">
        <v>42</v>
      </c>
      <c r="J1473" t="s">
        <v>137</v>
      </c>
      <c r="K1473" t="s">
        <v>52</v>
      </c>
      <c r="L1473" t="s">
        <v>1374</v>
      </c>
      <c r="M1473">
        <v>0.38</v>
      </c>
      <c r="N1473" t="s">
        <v>34</v>
      </c>
      <c r="O1473" t="s">
        <v>54</v>
      </c>
      <c r="P1473" t="s">
        <v>291</v>
      </c>
      <c r="Q1473" t="s">
        <v>2542</v>
      </c>
      <c r="R1473">
        <v>48021</v>
      </c>
      <c r="S1473" s="1">
        <v>42140</v>
      </c>
      <c r="T1473" s="1">
        <v>42144</v>
      </c>
      <c r="U1473">
        <v>17.8398</v>
      </c>
      <c r="V1473">
        <v>5</v>
      </c>
      <c r="W1473">
        <v>153.61000000000001</v>
      </c>
      <c r="X1473">
        <v>88558</v>
      </c>
      <c r="Y1473">
        <f>cleaneddata[[#This Row],[Unit Price]]-cleaneddata[[#This Row],[Discount]]</f>
        <v>35.92</v>
      </c>
      <c r="Z1473" t="str">
        <f>_xlfn.IFS(cleaneddata[[#This Row],[Region]]="Central","Chris",cleaneddata[[#This Row],[Region]]="East","Erin",cleaneddata[[#This Row],[Region]]="South","Sam",cleaneddata[[#This Row],[Region]]="West","William")</f>
        <v>Chris</v>
      </c>
    </row>
    <row r="1474" spans="1:26" x14ac:dyDescent="0.25">
      <c r="A1474">
        <v>2071</v>
      </c>
      <c r="B1474" t="s">
        <v>919</v>
      </c>
      <c r="C1474" t="s">
        <v>49</v>
      </c>
      <c r="D1474">
        <v>0.08</v>
      </c>
      <c r="E1474">
        <v>65.989999999999995</v>
      </c>
      <c r="F1474">
        <v>5.92</v>
      </c>
      <c r="G1474" t="s">
        <v>89</v>
      </c>
      <c r="H1474" t="s">
        <v>96</v>
      </c>
      <c r="I1474" t="s">
        <v>42</v>
      </c>
      <c r="J1474" t="s">
        <v>137</v>
      </c>
      <c r="K1474" t="s">
        <v>75</v>
      </c>
      <c r="L1474" t="s">
        <v>1058</v>
      </c>
      <c r="M1474">
        <v>0.57999999999999996</v>
      </c>
      <c r="N1474" t="s">
        <v>34</v>
      </c>
      <c r="O1474" t="s">
        <v>54</v>
      </c>
      <c r="P1474" t="s">
        <v>291</v>
      </c>
      <c r="Q1474" t="s">
        <v>921</v>
      </c>
      <c r="R1474">
        <v>48336</v>
      </c>
      <c r="S1474" s="1">
        <v>42140</v>
      </c>
      <c r="T1474" s="1">
        <v>42147</v>
      </c>
      <c r="U1474">
        <v>183.84299999999999</v>
      </c>
      <c r="V1474">
        <v>20</v>
      </c>
      <c r="W1474">
        <v>1063.81</v>
      </c>
      <c r="X1474">
        <v>88558</v>
      </c>
      <c r="Y1474">
        <f>cleaneddata[[#This Row],[Unit Price]]-cleaneddata[[#This Row],[Discount]]</f>
        <v>65.91</v>
      </c>
      <c r="Z1474" t="str">
        <f>_xlfn.IFS(cleaneddata[[#This Row],[Region]]="Central","Chris",cleaneddata[[#This Row],[Region]]="East","Erin",cleaneddata[[#This Row],[Region]]="South","Sam",cleaneddata[[#This Row],[Region]]="West","William")</f>
        <v>Chris</v>
      </c>
    </row>
    <row r="1475" spans="1:26" x14ac:dyDescent="0.25">
      <c r="A1475">
        <v>1984</v>
      </c>
      <c r="B1475" t="s">
        <v>2543</v>
      </c>
      <c r="C1475" t="s">
        <v>72</v>
      </c>
      <c r="D1475">
        <v>0.1</v>
      </c>
      <c r="E1475">
        <v>7.37</v>
      </c>
      <c r="F1475">
        <v>5.53</v>
      </c>
      <c r="G1475" t="s">
        <v>40</v>
      </c>
      <c r="H1475" t="s">
        <v>41</v>
      </c>
      <c r="I1475" t="s">
        <v>42</v>
      </c>
      <c r="J1475" t="s">
        <v>43</v>
      </c>
      <c r="K1475" t="s">
        <v>44</v>
      </c>
      <c r="L1475" t="s">
        <v>551</v>
      </c>
      <c r="M1475">
        <v>0.69</v>
      </c>
      <c r="N1475" t="s">
        <v>34</v>
      </c>
      <c r="O1475" t="s">
        <v>35</v>
      </c>
      <c r="P1475" t="s">
        <v>273</v>
      </c>
      <c r="Q1475" t="s">
        <v>274</v>
      </c>
      <c r="R1475">
        <v>29915</v>
      </c>
      <c r="S1475" s="1">
        <v>42140</v>
      </c>
      <c r="T1475" s="1">
        <v>42140</v>
      </c>
      <c r="U1475">
        <v>290.202</v>
      </c>
      <c r="V1475">
        <v>38</v>
      </c>
      <c r="W1475">
        <v>269.33</v>
      </c>
      <c r="X1475">
        <v>91258</v>
      </c>
      <c r="Y1475">
        <f>cleaneddata[[#This Row],[Unit Price]]-cleaneddata[[#This Row],[Discount]]</f>
        <v>7.2700000000000005</v>
      </c>
      <c r="Z1475" t="str">
        <f>_xlfn.IFS(cleaneddata[[#This Row],[Region]]="Central","Chris",cleaneddata[[#This Row],[Region]]="East","Erin",cleaneddata[[#This Row],[Region]]="South","Sam",cleaneddata[[#This Row],[Region]]="West","William")</f>
        <v>Sam</v>
      </c>
    </row>
    <row r="1476" spans="1:26" x14ac:dyDescent="0.25">
      <c r="A1476">
        <v>91</v>
      </c>
      <c r="B1476" t="s">
        <v>1248</v>
      </c>
      <c r="C1476" t="s">
        <v>39</v>
      </c>
      <c r="D1476">
        <v>7.0000000000000007E-2</v>
      </c>
      <c r="E1476">
        <v>19.84</v>
      </c>
      <c r="F1476">
        <v>4.0999999999999996</v>
      </c>
      <c r="G1476" t="s">
        <v>40</v>
      </c>
      <c r="H1476" t="s">
        <v>73</v>
      </c>
      <c r="I1476" t="s">
        <v>50</v>
      </c>
      <c r="J1476" t="s">
        <v>51</v>
      </c>
      <c r="K1476" t="s">
        <v>52</v>
      </c>
      <c r="L1476" t="s">
        <v>2544</v>
      </c>
      <c r="M1476">
        <v>0.44</v>
      </c>
      <c r="N1476" t="s">
        <v>34</v>
      </c>
      <c r="O1476" t="s">
        <v>61</v>
      </c>
      <c r="P1476" t="s">
        <v>92</v>
      </c>
      <c r="Q1476" t="s">
        <v>1249</v>
      </c>
      <c r="R1476">
        <v>94591</v>
      </c>
      <c r="S1476" s="1">
        <v>42141</v>
      </c>
      <c r="T1476" s="1">
        <v>42142</v>
      </c>
      <c r="U1476">
        <v>117.852</v>
      </c>
      <c r="V1476">
        <v>9</v>
      </c>
      <c r="W1476">
        <v>170.8</v>
      </c>
      <c r="X1476">
        <v>87175</v>
      </c>
      <c r="Y1476">
        <f>cleaneddata[[#This Row],[Unit Price]]-cleaneddata[[#This Row],[Discount]]</f>
        <v>19.77</v>
      </c>
      <c r="Z1476" t="str">
        <f>_xlfn.IFS(cleaneddata[[#This Row],[Region]]="Central","Chris",cleaneddata[[#This Row],[Region]]="East","Erin",cleaneddata[[#This Row],[Region]]="South","Sam",cleaneddata[[#This Row],[Region]]="West","William")</f>
        <v>William</v>
      </c>
    </row>
    <row r="1477" spans="1:26" x14ac:dyDescent="0.25">
      <c r="A1477">
        <v>92</v>
      </c>
      <c r="B1477" t="s">
        <v>2545</v>
      </c>
      <c r="C1477" t="s">
        <v>39</v>
      </c>
      <c r="D1477">
        <v>7.0000000000000007E-2</v>
      </c>
      <c r="E1477">
        <v>8.34</v>
      </c>
      <c r="F1477">
        <v>1.43</v>
      </c>
      <c r="G1477" t="s">
        <v>40</v>
      </c>
      <c r="H1477" t="s">
        <v>73</v>
      </c>
      <c r="I1477" t="s">
        <v>50</v>
      </c>
      <c r="J1477" t="s">
        <v>90</v>
      </c>
      <c r="K1477" t="s">
        <v>52</v>
      </c>
      <c r="L1477" t="s">
        <v>2546</v>
      </c>
      <c r="M1477">
        <v>0.35</v>
      </c>
      <c r="N1477" t="s">
        <v>34</v>
      </c>
      <c r="O1477" t="s">
        <v>35</v>
      </c>
      <c r="P1477" t="s">
        <v>170</v>
      </c>
      <c r="Q1477" t="s">
        <v>2547</v>
      </c>
      <c r="R1477">
        <v>70056</v>
      </c>
      <c r="S1477" s="1">
        <v>42141</v>
      </c>
      <c r="T1477" s="1">
        <v>42143</v>
      </c>
      <c r="U1477">
        <v>-190.68</v>
      </c>
      <c r="V1477">
        <v>16</v>
      </c>
      <c r="W1477">
        <v>132.08000000000001</v>
      </c>
      <c r="X1477">
        <v>87175</v>
      </c>
      <c r="Y1477">
        <f>cleaneddata[[#This Row],[Unit Price]]-cleaneddata[[#This Row],[Discount]]</f>
        <v>8.27</v>
      </c>
      <c r="Z1477" t="str">
        <f>_xlfn.IFS(cleaneddata[[#This Row],[Region]]="Central","Chris",cleaneddata[[#This Row],[Region]]="East","Erin",cleaneddata[[#This Row],[Region]]="South","Sam",cleaneddata[[#This Row],[Region]]="West","William")</f>
        <v>Sam</v>
      </c>
    </row>
    <row r="1478" spans="1:26" x14ac:dyDescent="0.25">
      <c r="A1478">
        <v>92</v>
      </c>
      <c r="B1478" t="s">
        <v>2545</v>
      </c>
      <c r="C1478" t="s">
        <v>39</v>
      </c>
      <c r="D1478">
        <v>0.09</v>
      </c>
      <c r="E1478">
        <v>4.9800000000000004</v>
      </c>
      <c r="F1478">
        <v>6.07</v>
      </c>
      <c r="G1478" t="s">
        <v>40</v>
      </c>
      <c r="H1478" t="s">
        <v>73</v>
      </c>
      <c r="I1478" t="s">
        <v>50</v>
      </c>
      <c r="J1478" t="s">
        <v>90</v>
      </c>
      <c r="K1478" t="s">
        <v>75</v>
      </c>
      <c r="L1478" t="s">
        <v>789</v>
      </c>
      <c r="M1478">
        <v>0.36</v>
      </c>
      <c r="N1478" t="s">
        <v>34</v>
      </c>
      <c r="O1478" t="s">
        <v>35</v>
      </c>
      <c r="P1478" t="s">
        <v>170</v>
      </c>
      <c r="Q1478" t="s">
        <v>2547</v>
      </c>
      <c r="R1478">
        <v>70056</v>
      </c>
      <c r="S1478" s="1">
        <v>42141</v>
      </c>
      <c r="T1478" s="1">
        <v>42142</v>
      </c>
      <c r="U1478">
        <v>325.39800000000002</v>
      </c>
      <c r="V1478">
        <v>9</v>
      </c>
      <c r="W1478">
        <v>45.34</v>
      </c>
      <c r="X1478">
        <v>87175</v>
      </c>
      <c r="Y1478">
        <f>cleaneddata[[#This Row],[Unit Price]]-cleaneddata[[#This Row],[Discount]]</f>
        <v>4.8900000000000006</v>
      </c>
      <c r="Z1478" t="str">
        <f>_xlfn.IFS(cleaneddata[[#This Row],[Region]]="Central","Chris",cleaneddata[[#This Row],[Region]]="East","Erin",cleaneddata[[#This Row],[Region]]="South","Sam",cleaneddata[[#This Row],[Region]]="West","William")</f>
        <v>Sam</v>
      </c>
    </row>
    <row r="1479" spans="1:26" x14ac:dyDescent="0.25">
      <c r="A1479">
        <v>772</v>
      </c>
      <c r="B1479" t="s">
        <v>478</v>
      </c>
      <c r="C1479" t="s">
        <v>49</v>
      </c>
      <c r="D1479">
        <v>0.02</v>
      </c>
      <c r="E1479">
        <v>4.0599999999999996</v>
      </c>
      <c r="F1479">
        <v>6.89</v>
      </c>
      <c r="G1479" t="s">
        <v>89</v>
      </c>
      <c r="H1479" t="s">
        <v>29</v>
      </c>
      <c r="I1479" t="s">
        <v>50</v>
      </c>
      <c r="J1479" t="s">
        <v>97</v>
      </c>
      <c r="K1479" t="s">
        <v>75</v>
      </c>
      <c r="L1479" t="s">
        <v>1273</v>
      </c>
      <c r="M1479">
        <v>0.6</v>
      </c>
      <c r="N1479" t="s">
        <v>34</v>
      </c>
      <c r="O1479" t="s">
        <v>113</v>
      </c>
      <c r="P1479" t="s">
        <v>322</v>
      </c>
      <c r="Q1479" t="s">
        <v>480</v>
      </c>
      <c r="R1479">
        <v>18103</v>
      </c>
      <c r="S1479" s="1">
        <v>42141</v>
      </c>
      <c r="T1479" s="1">
        <v>42145</v>
      </c>
      <c r="U1479">
        <v>12.706</v>
      </c>
      <c r="V1479">
        <v>12</v>
      </c>
      <c r="W1479">
        <v>64.41</v>
      </c>
      <c r="X1479">
        <v>88668</v>
      </c>
      <c r="Y1479">
        <f>cleaneddata[[#This Row],[Unit Price]]-cleaneddata[[#This Row],[Discount]]</f>
        <v>4.04</v>
      </c>
      <c r="Z1479" t="str">
        <f>_xlfn.IFS(cleaneddata[[#This Row],[Region]]="Central","Chris",cleaneddata[[#This Row],[Region]]="East","Erin",cleaneddata[[#This Row],[Region]]="South","Sam",cleaneddata[[#This Row],[Region]]="West","William")</f>
        <v>Erin</v>
      </c>
    </row>
    <row r="1480" spans="1:26" x14ac:dyDescent="0.25">
      <c r="A1480">
        <v>772</v>
      </c>
      <c r="B1480" t="s">
        <v>478</v>
      </c>
      <c r="C1480" t="s">
        <v>49</v>
      </c>
      <c r="D1480">
        <v>7.0000000000000007E-2</v>
      </c>
      <c r="E1480">
        <v>9.49</v>
      </c>
      <c r="F1480">
        <v>5.76</v>
      </c>
      <c r="G1480" t="s">
        <v>40</v>
      </c>
      <c r="H1480" t="s">
        <v>29</v>
      </c>
      <c r="I1480" t="s">
        <v>42</v>
      </c>
      <c r="J1480" t="s">
        <v>58</v>
      </c>
      <c r="K1480" t="s">
        <v>146</v>
      </c>
      <c r="L1480" t="s">
        <v>2548</v>
      </c>
      <c r="M1480">
        <v>0.39</v>
      </c>
      <c r="N1480" t="s">
        <v>34</v>
      </c>
      <c r="O1480" t="s">
        <v>113</v>
      </c>
      <c r="P1480" t="s">
        <v>322</v>
      </c>
      <c r="Q1480" t="s">
        <v>480</v>
      </c>
      <c r="R1480">
        <v>18103</v>
      </c>
      <c r="S1480" s="1">
        <v>42141</v>
      </c>
      <c r="T1480" s="1">
        <v>42145</v>
      </c>
      <c r="U1480">
        <v>7.71516</v>
      </c>
      <c r="V1480">
        <v>37</v>
      </c>
      <c r="W1480">
        <v>344.57</v>
      </c>
      <c r="X1480">
        <v>88668</v>
      </c>
      <c r="Y1480">
        <f>cleaneddata[[#This Row],[Unit Price]]-cleaneddata[[#This Row],[Discount]]</f>
        <v>9.42</v>
      </c>
      <c r="Z1480" t="str">
        <f>_xlfn.IFS(cleaneddata[[#This Row],[Region]]="Central","Chris",cleaneddata[[#This Row],[Region]]="East","Erin",cleaneddata[[#This Row],[Region]]="South","Sam",cleaneddata[[#This Row],[Region]]="West","William")</f>
        <v>Erin</v>
      </c>
    </row>
    <row r="1481" spans="1:26" x14ac:dyDescent="0.25">
      <c r="A1481">
        <v>1906</v>
      </c>
      <c r="B1481" t="s">
        <v>2549</v>
      </c>
      <c r="C1481" t="s">
        <v>49</v>
      </c>
      <c r="D1481">
        <v>7.0000000000000007E-2</v>
      </c>
      <c r="E1481">
        <v>172.99</v>
      </c>
      <c r="F1481">
        <v>19.989999999999998</v>
      </c>
      <c r="G1481" t="s">
        <v>40</v>
      </c>
      <c r="H1481" t="s">
        <v>96</v>
      </c>
      <c r="I1481" t="s">
        <v>50</v>
      </c>
      <c r="J1481" t="s">
        <v>74</v>
      </c>
      <c r="K1481" t="s">
        <v>75</v>
      </c>
      <c r="L1481" t="s">
        <v>2550</v>
      </c>
      <c r="M1481">
        <v>0.39</v>
      </c>
      <c r="N1481" t="s">
        <v>34</v>
      </c>
      <c r="O1481" t="s">
        <v>113</v>
      </c>
      <c r="P1481" t="s">
        <v>319</v>
      </c>
      <c r="Q1481" t="s">
        <v>2021</v>
      </c>
      <c r="R1481">
        <v>45801</v>
      </c>
      <c r="S1481" s="1">
        <v>42141</v>
      </c>
      <c r="T1481" s="1">
        <v>42141</v>
      </c>
      <c r="U1481">
        <v>2502.6851999999999</v>
      </c>
      <c r="V1481">
        <v>22</v>
      </c>
      <c r="W1481">
        <v>3627.08</v>
      </c>
      <c r="X1481">
        <v>86500</v>
      </c>
      <c r="Y1481">
        <f>cleaneddata[[#This Row],[Unit Price]]-cleaneddata[[#This Row],[Discount]]</f>
        <v>172.92000000000002</v>
      </c>
      <c r="Z1481" t="str">
        <f>_xlfn.IFS(cleaneddata[[#This Row],[Region]]="Central","Chris",cleaneddata[[#This Row],[Region]]="East","Erin",cleaneddata[[#This Row],[Region]]="South","Sam",cleaneddata[[#This Row],[Region]]="West","William")</f>
        <v>Erin</v>
      </c>
    </row>
    <row r="1482" spans="1:26" x14ac:dyDescent="0.25">
      <c r="A1482">
        <v>1907</v>
      </c>
      <c r="B1482" t="s">
        <v>2551</v>
      </c>
      <c r="C1482" t="s">
        <v>49</v>
      </c>
      <c r="D1482">
        <v>0.09</v>
      </c>
      <c r="E1482">
        <v>7.64</v>
      </c>
      <c r="F1482">
        <v>1.39</v>
      </c>
      <c r="G1482" t="s">
        <v>40</v>
      </c>
      <c r="H1482" t="s">
        <v>96</v>
      </c>
      <c r="I1482" t="s">
        <v>50</v>
      </c>
      <c r="J1482" t="s">
        <v>347</v>
      </c>
      <c r="K1482" t="s">
        <v>75</v>
      </c>
      <c r="L1482" t="s">
        <v>1560</v>
      </c>
      <c r="M1482">
        <v>0.36</v>
      </c>
      <c r="N1482" t="s">
        <v>34</v>
      </c>
      <c r="O1482" t="s">
        <v>113</v>
      </c>
      <c r="P1482" t="s">
        <v>319</v>
      </c>
      <c r="Q1482" t="s">
        <v>2552</v>
      </c>
      <c r="R1482">
        <v>44052</v>
      </c>
      <c r="S1482" s="1">
        <v>42141</v>
      </c>
      <c r="T1482" s="1">
        <v>42150</v>
      </c>
      <c r="U1482">
        <v>0.68799999999999994</v>
      </c>
      <c r="V1482">
        <v>1</v>
      </c>
      <c r="W1482">
        <v>8.34</v>
      </c>
      <c r="X1482">
        <v>86500</v>
      </c>
      <c r="Y1482">
        <f>cleaneddata[[#This Row],[Unit Price]]-cleaneddata[[#This Row],[Discount]]</f>
        <v>7.55</v>
      </c>
      <c r="Z1482" t="str">
        <f>_xlfn.IFS(cleaneddata[[#This Row],[Region]]="Central","Chris",cleaneddata[[#This Row],[Region]]="East","Erin",cleaneddata[[#This Row],[Region]]="South","Sam",cleaneddata[[#This Row],[Region]]="West","William")</f>
        <v>Erin</v>
      </c>
    </row>
    <row r="1483" spans="1:26" x14ac:dyDescent="0.25">
      <c r="A1483">
        <v>2858</v>
      </c>
      <c r="B1483" t="s">
        <v>2553</v>
      </c>
      <c r="C1483" t="s">
        <v>118</v>
      </c>
      <c r="D1483">
        <v>0.06</v>
      </c>
      <c r="E1483">
        <v>2.94</v>
      </c>
      <c r="F1483">
        <v>0.96</v>
      </c>
      <c r="G1483" t="s">
        <v>40</v>
      </c>
      <c r="H1483" t="s">
        <v>96</v>
      </c>
      <c r="I1483" t="s">
        <v>50</v>
      </c>
      <c r="J1483" t="s">
        <v>51</v>
      </c>
      <c r="K1483" t="s">
        <v>52</v>
      </c>
      <c r="L1483" t="s">
        <v>831</v>
      </c>
      <c r="M1483">
        <v>0.57999999999999996</v>
      </c>
      <c r="N1483" t="s">
        <v>34</v>
      </c>
      <c r="O1483" t="s">
        <v>35</v>
      </c>
      <c r="P1483" t="s">
        <v>125</v>
      </c>
      <c r="Q1483" t="s">
        <v>1365</v>
      </c>
      <c r="R1483">
        <v>32259</v>
      </c>
      <c r="S1483" s="1">
        <v>42141</v>
      </c>
      <c r="T1483" s="1">
        <v>42142</v>
      </c>
      <c r="U1483">
        <v>-8.8759999999999994</v>
      </c>
      <c r="V1483">
        <v>3</v>
      </c>
      <c r="W1483">
        <v>8.7899999999999991</v>
      </c>
      <c r="X1483">
        <v>88279</v>
      </c>
      <c r="Y1483">
        <f>cleaneddata[[#This Row],[Unit Price]]-cleaneddata[[#This Row],[Discount]]</f>
        <v>2.88</v>
      </c>
      <c r="Z1483" t="str">
        <f>_xlfn.IFS(cleaneddata[[#This Row],[Region]]="Central","Chris",cleaneddata[[#This Row],[Region]]="East","Erin",cleaneddata[[#This Row],[Region]]="South","Sam",cleaneddata[[#This Row],[Region]]="West","William")</f>
        <v>Sam</v>
      </c>
    </row>
    <row r="1484" spans="1:26" x14ac:dyDescent="0.25">
      <c r="A1484">
        <v>3132</v>
      </c>
      <c r="B1484" t="s">
        <v>2554</v>
      </c>
      <c r="C1484" t="s">
        <v>118</v>
      </c>
      <c r="D1484">
        <v>0.04</v>
      </c>
      <c r="E1484">
        <v>62.05</v>
      </c>
      <c r="F1484">
        <v>3.99</v>
      </c>
      <c r="G1484" t="s">
        <v>40</v>
      </c>
      <c r="H1484" t="s">
        <v>96</v>
      </c>
      <c r="I1484" t="s">
        <v>50</v>
      </c>
      <c r="J1484" t="s">
        <v>97</v>
      </c>
      <c r="K1484" t="s">
        <v>75</v>
      </c>
      <c r="L1484" t="s">
        <v>2555</v>
      </c>
      <c r="M1484">
        <v>0.55000000000000004</v>
      </c>
      <c r="N1484" t="s">
        <v>34</v>
      </c>
      <c r="O1484" t="s">
        <v>54</v>
      </c>
      <c r="P1484" t="s">
        <v>105</v>
      </c>
      <c r="Q1484" t="s">
        <v>2556</v>
      </c>
      <c r="R1484">
        <v>60060</v>
      </c>
      <c r="S1484" s="1">
        <v>42141</v>
      </c>
      <c r="T1484" s="1">
        <v>42142</v>
      </c>
      <c r="U1484">
        <v>1644.0768</v>
      </c>
      <c r="V1484">
        <v>40</v>
      </c>
      <c r="W1484">
        <v>2382.7199999999998</v>
      </c>
      <c r="X1484">
        <v>86794</v>
      </c>
      <c r="Y1484">
        <f>cleaneddata[[#This Row],[Unit Price]]-cleaneddata[[#This Row],[Discount]]</f>
        <v>62.01</v>
      </c>
      <c r="Z1484" t="str">
        <f>_xlfn.IFS(cleaneddata[[#This Row],[Region]]="Central","Chris",cleaneddata[[#This Row],[Region]]="East","Erin",cleaneddata[[#This Row],[Region]]="South","Sam",cleaneddata[[#This Row],[Region]]="West","William")</f>
        <v>Chris</v>
      </c>
    </row>
    <row r="1485" spans="1:26" x14ac:dyDescent="0.25">
      <c r="A1485">
        <v>3113</v>
      </c>
      <c r="B1485" t="s">
        <v>2557</v>
      </c>
      <c r="C1485" t="s">
        <v>72</v>
      </c>
      <c r="D1485">
        <v>7.0000000000000007E-2</v>
      </c>
      <c r="E1485">
        <v>34.54</v>
      </c>
      <c r="F1485">
        <v>14.72</v>
      </c>
      <c r="G1485" t="s">
        <v>40</v>
      </c>
      <c r="H1485" t="s">
        <v>96</v>
      </c>
      <c r="I1485" t="s">
        <v>50</v>
      </c>
      <c r="J1485" t="s">
        <v>74</v>
      </c>
      <c r="K1485" t="s">
        <v>75</v>
      </c>
      <c r="L1485" t="s">
        <v>2558</v>
      </c>
      <c r="M1485">
        <v>0.37</v>
      </c>
      <c r="N1485" t="s">
        <v>34</v>
      </c>
      <c r="O1485" t="s">
        <v>35</v>
      </c>
      <c r="P1485" t="s">
        <v>170</v>
      </c>
      <c r="Q1485" t="s">
        <v>2559</v>
      </c>
      <c r="R1485">
        <v>70560</v>
      </c>
      <c r="S1485" s="1">
        <v>42141</v>
      </c>
      <c r="T1485" s="1">
        <v>42142</v>
      </c>
      <c r="U1485">
        <v>-20.182259999999999</v>
      </c>
      <c r="V1485">
        <v>17</v>
      </c>
      <c r="W1485">
        <v>574.97</v>
      </c>
      <c r="X1485">
        <v>86860</v>
      </c>
      <c r="Y1485">
        <f>cleaneddata[[#This Row],[Unit Price]]-cleaneddata[[#This Row],[Discount]]</f>
        <v>34.47</v>
      </c>
      <c r="Z1485" t="str">
        <f>_xlfn.IFS(cleaneddata[[#This Row],[Region]]="Central","Chris",cleaneddata[[#This Row],[Region]]="East","Erin",cleaneddata[[#This Row],[Region]]="South","Sam",cleaneddata[[#This Row],[Region]]="West","William")</f>
        <v>Sam</v>
      </c>
    </row>
    <row r="1486" spans="1:26" x14ac:dyDescent="0.25">
      <c r="A1486">
        <v>3113</v>
      </c>
      <c r="B1486" t="s">
        <v>2557</v>
      </c>
      <c r="C1486" t="s">
        <v>72</v>
      </c>
      <c r="D1486">
        <v>0.02</v>
      </c>
      <c r="E1486">
        <v>12.28</v>
      </c>
      <c r="F1486">
        <v>6.47</v>
      </c>
      <c r="G1486" t="s">
        <v>40</v>
      </c>
      <c r="H1486" t="s">
        <v>96</v>
      </c>
      <c r="I1486" t="s">
        <v>50</v>
      </c>
      <c r="J1486" t="s">
        <v>90</v>
      </c>
      <c r="K1486" t="s">
        <v>75</v>
      </c>
      <c r="L1486" t="s">
        <v>2560</v>
      </c>
      <c r="M1486">
        <v>0.38</v>
      </c>
      <c r="N1486" t="s">
        <v>34</v>
      </c>
      <c r="O1486" t="s">
        <v>35</v>
      </c>
      <c r="P1486" t="s">
        <v>170</v>
      </c>
      <c r="Q1486" t="s">
        <v>2559</v>
      </c>
      <c r="R1486">
        <v>70560</v>
      </c>
      <c r="S1486" s="1">
        <v>42141</v>
      </c>
      <c r="T1486" s="1">
        <v>42141</v>
      </c>
      <c r="U1486">
        <v>-156.97219999999999</v>
      </c>
      <c r="V1486">
        <v>9</v>
      </c>
      <c r="W1486">
        <v>115.22</v>
      </c>
      <c r="X1486">
        <v>86860</v>
      </c>
      <c r="Y1486">
        <f>cleaneddata[[#This Row],[Unit Price]]-cleaneddata[[#This Row],[Discount]]</f>
        <v>12.26</v>
      </c>
      <c r="Z1486" t="str">
        <f>_xlfn.IFS(cleaneddata[[#This Row],[Region]]="Central","Chris",cleaneddata[[#This Row],[Region]]="East","Erin",cleaneddata[[#This Row],[Region]]="South","Sam",cleaneddata[[#This Row],[Region]]="West","William")</f>
        <v>Sam</v>
      </c>
    </row>
    <row r="1487" spans="1:26" x14ac:dyDescent="0.25">
      <c r="A1487">
        <v>3113</v>
      </c>
      <c r="B1487" t="s">
        <v>2557</v>
      </c>
      <c r="C1487" t="s">
        <v>72</v>
      </c>
      <c r="D1487">
        <v>0.06</v>
      </c>
      <c r="E1487">
        <v>34.58</v>
      </c>
      <c r="F1487">
        <v>8.99</v>
      </c>
      <c r="G1487" t="s">
        <v>89</v>
      </c>
      <c r="H1487" t="s">
        <v>96</v>
      </c>
      <c r="I1487" t="s">
        <v>50</v>
      </c>
      <c r="J1487" t="s">
        <v>51</v>
      </c>
      <c r="K1487" t="s">
        <v>44</v>
      </c>
      <c r="L1487" t="s">
        <v>2561</v>
      </c>
      <c r="M1487">
        <v>0.56000000000000005</v>
      </c>
      <c r="N1487" t="s">
        <v>34</v>
      </c>
      <c r="O1487" t="s">
        <v>35</v>
      </c>
      <c r="P1487" t="s">
        <v>170</v>
      </c>
      <c r="Q1487" t="s">
        <v>2559</v>
      </c>
      <c r="R1487">
        <v>70560</v>
      </c>
      <c r="S1487" s="1">
        <v>42141</v>
      </c>
      <c r="T1487" s="1">
        <v>42143</v>
      </c>
      <c r="U1487">
        <v>384.5043</v>
      </c>
      <c r="V1487">
        <v>13</v>
      </c>
      <c r="W1487">
        <v>456.58</v>
      </c>
      <c r="X1487">
        <v>86860</v>
      </c>
      <c r="Y1487">
        <f>cleaneddata[[#This Row],[Unit Price]]-cleaneddata[[#This Row],[Discount]]</f>
        <v>34.519999999999996</v>
      </c>
      <c r="Z1487" t="str">
        <f>_xlfn.IFS(cleaneddata[[#This Row],[Region]]="Central","Chris",cleaneddata[[#This Row],[Region]]="East","Erin",cleaneddata[[#This Row],[Region]]="South","Sam",cleaneddata[[#This Row],[Region]]="West","William")</f>
        <v>Sam</v>
      </c>
    </row>
    <row r="1488" spans="1:26" x14ac:dyDescent="0.25">
      <c r="A1488">
        <v>2035</v>
      </c>
      <c r="B1488" t="s">
        <v>2562</v>
      </c>
      <c r="C1488" t="s">
        <v>27</v>
      </c>
      <c r="D1488">
        <v>0.1</v>
      </c>
      <c r="E1488">
        <v>1.89</v>
      </c>
      <c r="F1488">
        <v>0.76</v>
      </c>
      <c r="G1488" t="s">
        <v>40</v>
      </c>
      <c r="H1488" t="s">
        <v>41</v>
      </c>
      <c r="I1488" t="s">
        <v>50</v>
      </c>
      <c r="J1488" t="s">
        <v>178</v>
      </c>
      <c r="K1488" t="s">
        <v>52</v>
      </c>
      <c r="L1488" t="s">
        <v>2563</v>
      </c>
      <c r="M1488">
        <v>0.83</v>
      </c>
      <c r="N1488" t="s">
        <v>34</v>
      </c>
      <c r="O1488" t="s">
        <v>35</v>
      </c>
      <c r="P1488" t="s">
        <v>125</v>
      </c>
      <c r="Q1488" t="s">
        <v>606</v>
      </c>
      <c r="R1488">
        <v>33403</v>
      </c>
      <c r="S1488" s="1">
        <v>42142</v>
      </c>
      <c r="T1488" s="1">
        <v>42144</v>
      </c>
      <c r="U1488">
        <v>-40.432000000000002</v>
      </c>
      <c r="V1488">
        <v>20</v>
      </c>
      <c r="W1488">
        <v>36.72</v>
      </c>
      <c r="X1488">
        <v>87117</v>
      </c>
      <c r="Y1488">
        <f>cleaneddata[[#This Row],[Unit Price]]-cleaneddata[[#This Row],[Discount]]</f>
        <v>1.7899999999999998</v>
      </c>
      <c r="Z1488" t="str">
        <f>_xlfn.IFS(cleaneddata[[#This Row],[Region]]="Central","Chris",cleaneddata[[#This Row],[Region]]="East","Erin",cleaneddata[[#This Row],[Region]]="South","Sam",cleaneddata[[#This Row],[Region]]="West","William")</f>
        <v>Sam</v>
      </c>
    </row>
    <row r="1489" spans="1:26" x14ac:dyDescent="0.25">
      <c r="A1489">
        <v>1554</v>
      </c>
      <c r="B1489" t="s">
        <v>1150</v>
      </c>
      <c r="C1489" t="s">
        <v>39</v>
      </c>
      <c r="D1489">
        <v>0.04</v>
      </c>
      <c r="E1489">
        <v>10.98</v>
      </c>
      <c r="F1489">
        <v>3.99</v>
      </c>
      <c r="G1489" t="s">
        <v>40</v>
      </c>
      <c r="H1489" t="s">
        <v>29</v>
      </c>
      <c r="I1489" t="s">
        <v>50</v>
      </c>
      <c r="J1489" t="s">
        <v>97</v>
      </c>
      <c r="K1489" t="s">
        <v>75</v>
      </c>
      <c r="L1489" t="s">
        <v>1695</v>
      </c>
      <c r="M1489">
        <v>0.57999999999999996</v>
      </c>
      <c r="N1489" t="s">
        <v>34</v>
      </c>
      <c r="O1489" t="s">
        <v>35</v>
      </c>
      <c r="P1489" t="s">
        <v>36</v>
      </c>
      <c r="Q1489" t="s">
        <v>1152</v>
      </c>
      <c r="R1489">
        <v>39503</v>
      </c>
      <c r="S1489" s="1">
        <v>42142</v>
      </c>
      <c r="T1489" s="1">
        <v>42142</v>
      </c>
      <c r="U1489">
        <v>481.03199999999998</v>
      </c>
      <c r="V1489">
        <v>15</v>
      </c>
      <c r="W1489">
        <v>172.22</v>
      </c>
      <c r="X1489">
        <v>87485</v>
      </c>
      <c r="Y1489">
        <f>cleaneddata[[#This Row],[Unit Price]]-cleaneddata[[#This Row],[Discount]]</f>
        <v>10.940000000000001</v>
      </c>
      <c r="Z1489" t="str">
        <f>_xlfn.IFS(cleaneddata[[#This Row],[Region]]="Central","Chris",cleaneddata[[#This Row],[Region]]="East","Erin",cleaneddata[[#This Row],[Region]]="South","Sam",cleaneddata[[#This Row],[Region]]="West","William")</f>
        <v>Sam</v>
      </c>
    </row>
    <row r="1490" spans="1:26" x14ac:dyDescent="0.25">
      <c r="A1490">
        <v>3086</v>
      </c>
      <c r="B1490" t="s">
        <v>2564</v>
      </c>
      <c r="C1490" t="s">
        <v>39</v>
      </c>
      <c r="D1490">
        <v>0.05</v>
      </c>
      <c r="E1490">
        <v>39.99</v>
      </c>
      <c r="F1490">
        <v>10.25</v>
      </c>
      <c r="G1490" t="s">
        <v>89</v>
      </c>
      <c r="H1490" t="s">
        <v>41</v>
      </c>
      <c r="I1490" t="s">
        <v>42</v>
      </c>
      <c r="J1490" t="s">
        <v>43</v>
      </c>
      <c r="K1490" t="s">
        <v>75</v>
      </c>
      <c r="L1490" t="s">
        <v>2565</v>
      </c>
      <c r="M1490">
        <v>0.55000000000000004</v>
      </c>
      <c r="N1490" t="s">
        <v>34</v>
      </c>
      <c r="O1490" t="s">
        <v>35</v>
      </c>
      <c r="P1490" t="s">
        <v>125</v>
      </c>
      <c r="Q1490" t="s">
        <v>2566</v>
      </c>
      <c r="R1490">
        <v>34287</v>
      </c>
      <c r="S1490" s="1">
        <v>42142</v>
      </c>
      <c r="T1490" s="1">
        <v>42143</v>
      </c>
      <c r="U1490">
        <v>4.29</v>
      </c>
      <c r="V1490">
        <v>3</v>
      </c>
      <c r="W1490">
        <v>130.91</v>
      </c>
      <c r="X1490">
        <v>88380</v>
      </c>
      <c r="Y1490">
        <f>cleaneddata[[#This Row],[Unit Price]]-cleaneddata[[#This Row],[Discount]]</f>
        <v>39.940000000000005</v>
      </c>
      <c r="Z1490" t="str">
        <f>_xlfn.IFS(cleaneddata[[#This Row],[Region]]="Central","Chris",cleaneddata[[#This Row],[Region]]="East","Erin",cleaneddata[[#This Row],[Region]]="South","Sam",cleaneddata[[#This Row],[Region]]="West","William")</f>
        <v>Sam</v>
      </c>
    </row>
    <row r="1491" spans="1:26" x14ac:dyDescent="0.25">
      <c r="A1491">
        <v>487</v>
      </c>
      <c r="B1491" t="s">
        <v>2567</v>
      </c>
      <c r="C1491" t="s">
        <v>118</v>
      </c>
      <c r="D1491">
        <v>0.1</v>
      </c>
      <c r="E1491">
        <v>3.36</v>
      </c>
      <c r="F1491">
        <v>6.27</v>
      </c>
      <c r="G1491" t="s">
        <v>89</v>
      </c>
      <c r="H1491" t="s">
        <v>96</v>
      </c>
      <c r="I1491" t="s">
        <v>50</v>
      </c>
      <c r="J1491" t="s">
        <v>74</v>
      </c>
      <c r="K1491" t="s">
        <v>75</v>
      </c>
      <c r="L1491" t="s">
        <v>188</v>
      </c>
      <c r="M1491">
        <v>0.4</v>
      </c>
      <c r="N1491" t="s">
        <v>34</v>
      </c>
      <c r="O1491" t="s">
        <v>113</v>
      </c>
      <c r="P1491" t="s">
        <v>333</v>
      </c>
      <c r="Q1491" t="s">
        <v>334</v>
      </c>
      <c r="R1491">
        <v>4073</v>
      </c>
      <c r="S1491" s="1">
        <v>42142</v>
      </c>
      <c r="T1491" s="1">
        <v>42143</v>
      </c>
      <c r="U1491">
        <v>-67.0565</v>
      </c>
      <c r="V1491">
        <v>5</v>
      </c>
      <c r="W1491">
        <v>20.87</v>
      </c>
      <c r="X1491">
        <v>91063</v>
      </c>
      <c r="Y1491">
        <f>cleaneddata[[#This Row],[Unit Price]]-cleaneddata[[#This Row],[Discount]]</f>
        <v>3.26</v>
      </c>
      <c r="Z1491" t="str">
        <f>_xlfn.IFS(cleaneddata[[#This Row],[Region]]="Central","Chris",cleaneddata[[#This Row],[Region]]="East","Erin",cleaneddata[[#This Row],[Region]]="South","Sam",cleaneddata[[#This Row],[Region]]="West","William")</f>
        <v>Erin</v>
      </c>
    </row>
    <row r="1492" spans="1:26" x14ac:dyDescent="0.25">
      <c r="A1492">
        <v>488</v>
      </c>
      <c r="B1492" t="s">
        <v>2568</v>
      </c>
      <c r="C1492" t="s">
        <v>118</v>
      </c>
      <c r="D1492">
        <v>7.0000000000000007E-2</v>
      </c>
      <c r="E1492">
        <v>12.28</v>
      </c>
      <c r="F1492">
        <v>4.8600000000000003</v>
      </c>
      <c r="G1492" t="s">
        <v>40</v>
      </c>
      <c r="H1492" t="s">
        <v>96</v>
      </c>
      <c r="I1492" t="s">
        <v>50</v>
      </c>
      <c r="J1492" t="s">
        <v>90</v>
      </c>
      <c r="K1492" t="s">
        <v>75</v>
      </c>
      <c r="L1492" t="s">
        <v>1862</v>
      </c>
      <c r="M1492">
        <v>0.38</v>
      </c>
      <c r="N1492" t="s">
        <v>34</v>
      </c>
      <c r="O1492" t="s">
        <v>113</v>
      </c>
      <c r="P1492" t="s">
        <v>333</v>
      </c>
      <c r="Q1492" t="s">
        <v>2429</v>
      </c>
      <c r="R1492">
        <v>4106</v>
      </c>
      <c r="S1492" s="1">
        <v>42142</v>
      </c>
      <c r="T1492" s="1">
        <v>42144</v>
      </c>
      <c r="U1492">
        <v>-7.94</v>
      </c>
      <c r="V1492">
        <v>2</v>
      </c>
      <c r="W1492">
        <v>25.7</v>
      </c>
      <c r="X1492">
        <v>91063</v>
      </c>
      <c r="Y1492">
        <f>cleaneddata[[#This Row],[Unit Price]]-cleaneddata[[#This Row],[Discount]]</f>
        <v>12.209999999999999</v>
      </c>
      <c r="Z1492" t="str">
        <f>_xlfn.IFS(cleaneddata[[#This Row],[Region]]="Central","Chris",cleaneddata[[#This Row],[Region]]="East","Erin",cleaneddata[[#This Row],[Region]]="South","Sam",cleaneddata[[#This Row],[Region]]="West","William")</f>
        <v>Erin</v>
      </c>
    </row>
    <row r="1493" spans="1:26" x14ac:dyDescent="0.25">
      <c r="A1493">
        <v>489</v>
      </c>
      <c r="B1493" t="s">
        <v>2569</v>
      </c>
      <c r="C1493" t="s">
        <v>118</v>
      </c>
      <c r="D1493">
        <v>0.09</v>
      </c>
      <c r="E1493">
        <v>20.99</v>
      </c>
      <c r="F1493">
        <v>0.99</v>
      </c>
      <c r="G1493" t="s">
        <v>40</v>
      </c>
      <c r="H1493" t="s">
        <v>96</v>
      </c>
      <c r="I1493" t="s">
        <v>42</v>
      </c>
      <c r="J1493" t="s">
        <v>137</v>
      </c>
      <c r="K1493" t="s">
        <v>52</v>
      </c>
      <c r="L1493" t="s">
        <v>2333</v>
      </c>
      <c r="M1493">
        <v>0.56999999999999995</v>
      </c>
      <c r="N1493" t="s">
        <v>34</v>
      </c>
      <c r="O1493" t="s">
        <v>113</v>
      </c>
      <c r="P1493" t="s">
        <v>405</v>
      </c>
      <c r="Q1493" t="s">
        <v>2570</v>
      </c>
      <c r="R1493">
        <v>2062</v>
      </c>
      <c r="S1493" s="1">
        <v>42142</v>
      </c>
      <c r="T1493" s="1">
        <v>42142</v>
      </c>
      <c r="U1493">
        <v>122.292</v>
      </c>
      <c r="V1493">
        <v>14</v>
      </c>
      <c r="W1493">
        <v>229.57</v>
      </c>
      <c r="X1493">
        <v>91063</v>
      </c>
      <c r="Y1493">
        <f>cleaneddata[[#This Row],[Unit Price]]-cleaneddata[[#This Row],[Discount]]</f>
        <v>20.9</v>
      </c>
      <c r="Z1493" t="str">
        <f>_xlfn.IFS(cleaneddata[[#This Row],[Region]]="Central","Chris",cleaneddata[[#This Row],[Region]]="East","Erin",cleaneddata[[#This Row],[Region]]="South","Sam",cleaneddata[[#This Row],[Region]]="West","William")</f>
        <v>Erin</v>
      </c>
    </row>
    <row r="1494" spans="1:26" x14ac:dyDescent="0.25">
      <c r="A1494">
        <v>266</v>
      </c>
      <c r="B1494" t="s">
        <v>2524</v>
      </c>
      <c r="C1494" t="s">
        <v>72</v>
      </c>
      <c r="D1494">
        <v>0</v>
      </c>
      <c r="E1494">
        <v>73.98</v>
      </c>
      <c r="F1494">
        <v>12.14</v>
      </c>
      <c r="G1494" t="s">
        <v>89</v>
      </c>
      <c r="H1494" t="s">
        <v>96</v>
      </c>
      <c r="I1494" t="s">
        <v>42</v>
      </c>
      <c r="J1494" t="s">
        <v>43</v>
      </c>
      <c r="K1494" t="s">
        <v>75</v>
      </c>
      <c r="L1494" t="s">
        <v>735</v>
      </c>
      <c r="M1494">
        <v>0.67</v>
      </c>
      <c r="N1494" t="s">
        <v>34</v>
      </c>
      <c r="O1494" t="s">
        <v>54</v>
      </c>
      <c r="P1494" t="s">
        <v>189</v>
      </c>
      <c r="Q1494" t="s">
        <v>2526</v>
      </c>
      <c r="R1494">
        <v>78207</v>
      </c>
      <c r="S1494" s="1">
        <v>42142</v>
      </c>
      <c r="T1494" s="1">
        <v>42144</v>
      </c>
      <c r="U1494">
        <v>326.25</v>
      </c>
      <c r="V1494">
        <v>17</v>
      </c>
      <c r="W1494">
        <v>1300.81</v>
      </c>
      <c r="X1494">
        <v>90593</v>
      </c>
      <c r="Y1494">
        <f>cleaneddata[[#This Row],[Unit Price]]-cleaneddata[[#This Row],[Discount]]</f>
        <v>73.98</v>
      </c>
      <c r="Z1494" t="str">
        <f>_xlfn.IFS(cleaneddata[[#This Row],[Region]]="Central","Chris",cleaneddata[[#This Row],[Region]]="East","Erin",cleaneddata[[#This Row],[Region]]="South","Sam",cleaneddata[[#This Row],[Region]]="West","William")</f>
        <v>Chris</v>
      </c>
    </row>
    <row r="1495" spans="1:26" x14ac:dyDescent="0.25">
      <c r="A1495">
        <v>1433</v>
      </c>
      <c r="B1495" t="s">
        <v>1515</v>
      </c>
      <c r="C1495" t="s">
        <v>39</v>
      </c>
      <c r="D1495">
        <v>7.0000000000000007E-2</v>
      </c>
      <c r="E1495">
        <v>300.98</v>
      </c>
      <c r="F1495">
        <v>64.73</v>
      </c>
      <c r="G1495" t="s">
        <v>28</v>
      </c>
      <c r="H1495" t="s">
        <v>96</v>
      </c>
      <c r="I1495" t="s">
        <v>30</v>
      </c>
      <c r="J1495" t="s">
        <v>111</v>
      </c>
      <c r="K1495" t="s">
        <v>59</v>
      </c>
      <c r="L1495" t="s">
        <v>1342</v>
      </c>
      <c r="M1495">
        <v>0.56000000000000005</v>
      </c>
      <c r="N1495" t="s">
        <v>34</v>
      </c>
      <c r="O1495" t="s">
        <v>54</v>
      </c>
      <c r="P1495" t="s">
        <v>55</v>
      </c>
      <c r="Q1495" t="s">
        <v>1516</v>
      </c>
      <c r="R1495">
        <v>47130</v>
      </c>
      <c r="S1495" s="1">
        <v>42143</v>
      </c>
      <c r="T1495" s="1">
        <v>42145</v>
      </c>
      <c r="U1495">
        <v>1399.64</v>
      </c>
      <c r="V1495">
        <v>14</v>
      </c>
      <c r="W1495">
        <v>4285.5600000000004</v>
      </c>
      <c r="X1495">
        <v>86828</v>
      </c>
      <c r="Y1495">
        <f>cleaneddata[[#This Row],[Unit Price]]-cleaneddata[[#This Row],[Discount]]</f>
        <v>300.91000000000003</v>
      </c>
      <c r="Z1495" t="str">
        <f>_xlfn.IFS(cleaneddata[[#This Row],[Region]]="Central","Chris",cleaneddata[[#This Row],[Region]]="East","Erin",cleaneddata[[#This Row],[Region]]="South","Sam",cleaneddata[[#This Row],[Region]]="West","William")</f>
        <v>Chris</v>
      </c>
    </row>
    <row r="1496" spans="1:26" x14ac:dyDescent="0.25">
      <c r="A1496">
        <v>1433</v>
      </c>
      <c r="B1496" t="s">
        <v>1515</v>
      </c>
      <c r="C1496" t="s">
        <v>39</v>
      </c>
      <c r="D1496">
        <v>0.01</v>
      </c>
      <c r="E1496">
        <v>20.98</v>
      </c>
      <c r="F1496">
        <v>45</v>
      </c>
      <c r="G1496" t="s">
        <v>28</v>
      </c>
      <c r="H1496" t="s">
        <v>96</v>
      </c>
      <c r="I1496" t="s">
        <v>50</v>
      </c>
      <c r="J1496" t="s">
        <v>80</v>
      </c>
      <c r="K1496" t="s">
        <v>59</v>
      </c>
      <c r="L1496" t="s">
        <v>2571</v>
      </c>
      <c r="M1496">
        <v>0.61</v>
      </c>
      <c r="N1496" t="s">
        <v>34</v>
      </c>
      <c r="O1496" t="s">
        <v>54</v>
      </c>
      <c r="P1496" t="s">
        <v>55</v>
      </c>
      <c r="Q1496" t="s">
        <v>1516</v>
      </c>
      <c r="R1496">
        <v>47130</v>
      </c>
      <c r="S1496" s="1">
        <v>42143</v>
      </c>
      <c r="T1496" s="1">
        <v>42143</v>
      </c>
      <c r="U1496">
        <v>232.642</v>
      </c>
      <c r="V1496">
        <v>28</v>
      </c>
      <c r="W1496">
        <v>631.37</v>
      </c>
      <c r="X1496">
        <v>86828</v>
      </c>
      <c r="Y1496">
        <f>cleaneddata[[#This Row],[Unit Price]]-cleaneddata[[#This Row],[Discount]]</f>
        <v>20.97</v>
      </c>
      <c r="Z1496" t="str">
        <f>_xlfn.IFS(cleaneddata[[#This Row],[Region]]="Central","Chris",cleaneddata[[#This Row],[Region]]="East","Erin",cleaneddata[[#This Row],[Region]]="South","Sam",cleaneddata[[#This Row],[Region]]="West","William")</f>
        <v>Chris</v>
      </c>
    </row>
    <row r="1497" spans="1:26" x14ac:dyDescent="0.25">
      <c r="A1497">
        <v>2431</v>
      </c>
      <c r="B1497" t="s">
        <v>2572</v>
      </c>
      <c r="C1497" t="s">
        <v>39</v>
      </c>
      <c r="D1497">
        <v>7.0000000000000007E-2</v>
      </c>
      <c r="E1497">
        <v>155.06</v>
      </c>
      <c r="F1497">
        <v>7.07</v>
      </c>
      <c r="G1497" t="s">
        <v>40</v>
      </c>
      <c r="H1497" t="s">
        <v>41</v>
      </c>
      <c r="I1497" t="s">
        <v>50</v>
      </c>
      <c r="J1497" t="s">
        <v>80</v>
      </c>
      <c r="K1497" t="s">
        <v>75</v>
      </c>
      <c r="L1497" t="s">
        <v>108</v>
      </c>
      <c r="M1497">
        <v>0.59</v>
      </c>
      <c r="N1497" t="s">
        <v>34</v>
      </c>
      <c r="O1497" t="s">
        <v>61</v>
      </c>
      <c r="P1497" t="s">
        <v>92</v>
      </c>
      <c r="Q1497" t="s">
        <v>102</v>
      </c>
      <c r="R1497">
        <v>90004</v>
      </c>
      <c r="S1497" s="1">
        <v>42143</v>
      </c>
      <c r="T1497" s="1">
        <v>42143</v>
      </c>
      <c r="U1497">
        <v>-121.75</v>
      </c>
      <c r="V1497">
        <v>14</v>
      </c>
      <c r="W1497">
        <v>2039.07</v>
      </c>
      <c r="X1497">
        <v>5920</v>
      </c>
      <c r="Y1497">
        <f>cleaneddata[[#This Row],[Unit Price]]-cleaneddata[[#This Row],[Discount]]</f>
        <v>154.99</v>
      </c>
      <c r="Z1497" t="str">
        <f>_xlfn.IFS(cleaneddata[[#This Row],[Region]]="Central","Chris",cleaneddata[[#This Row],[Region]]="East","Erin",cleaneddata[[#This Row],[Region]]="South","Sam",cleaneddata[[#This Row],[Region]]="West","William")</f>
        <v>William</v>
      </c>
    </row>
    <row r="1498" spans="1:26" x14ac:dyDescent="0.25">
      <c r="A1498">
        <v>2432</v>
      </c>
      <c r="B1498" t="s">
        <v>2573</v>
      </c>
      <c r="C1498" t="s">
        <v>39</v>
      </c>
      <c r="D1498">
        <v>7.0000000000000007E-2</v>
      </c>
      <c r="E1498">
        <v>155.06</v>
      </c>
      <c r="F1498">
        <v>7.07</v>
      </c>
      <c r="G1498" t="s">
        <v>40</v>
      </c>
      <c r="H1498" t="s">
        <v>41</v>
      </c>
      <c r="I1498" t="s">
        <v>50</v>
      </c>
      <c r="J1498" t="s">
        <v>80</v>
      </c>
      <c r="K1498" t="s">
        <v>75</v>
      </c>
      <c r="L1498" t="s">
        <v>108</v>
      </c>
      <c r="M1498">
        <v>0.59</v>
      </c>
      <c r="N1498" t="s">
        <v>34</v>
      </c>
      <c r="O1498" t="s">
        <v>54</v>
      </c>
      <c r="P1498" t="s">
        <v>209</v>
      </c>
      <c r="Q1498" t="s">
        <v>2574</v>
      </c>
      <c r="R1498">
        <v>73110</v>
      </c>
      <c r="S1498" s="1">
        <v>42143</v>
      </c>
      <c r="T1498" s="1">
        <v>42143</v>
      </c>
      <c r="U1498">
        <v>24.35</v>
      </c>
      <c r="V1498">
        <v>3</v>
      </c>
      <c r="W1498">
        <v>436.94</v>
      </c>
      <c r="X1498">
        <v>89096</v>
      </c>
      <c r="Y1498">
        <f>cleaneddata[[#This Row],[Unit Price]]-cleaneddata[[#This Row],[Discount]]</f>
        <v>154.99</v>
      </c>
      <c r="Z1498" t="str">
        <f>_xlfn.IFS(cleaneddata[[#This Row],[Region]]="Central","Chris",cleaneddata[[#This Row],[Region]]="East","Erin",cleaneddata[[#This Row],[Region]]="South","Sam",cleaneddata[[#This Row],[Region]]="West","William")</f>
        <v>Chris</v>
      </c>
    </row>
    <row r="1499" spans="1:26" x14ac:dyDescent="0.25">
      <c r="A1499">
        <v>3264</v>
      </c>
      <c r="B1499" t="s">
        <v>2575</v>
      </c>
      <c r="C1499" t="s">
        <v>118</v>
      </c>
      <c r="D1499">
        <v>0.04</v>
      </c>
      <c r="E1499">
        <v>9.99</v>
      </c>
      <c r="F1499">
        <v>11.59</v>
      </c>
      <c r="G1499" t="s">
        <v>40</v>
      </c>
      <c r="H1499" t="s">
        <v>96</v>
      </c>
      <c r="I1499" t="s">
        <v>50</v>
      </c>
      <c r="J1499" t="s">
        <v>90</v>
      </c>
      <c r="K1499" t="s">
        <v>75</v>
      </c>
      <c r="L1499" t="s">
        <v>2202</v>
      </c>
      <c r="M1499">
        <v>0.4</v>
      </c>
      <c r="N1499" t="s">
        <v>34</v>
      </c>
      <c r="O1499" t="s">
        <v>61</v>
      </c>
      <c r="P1499" t="s">
        <v>92</v>
      </c>
      <c r="Q1499" t="s">
        <v>2576</v>
      </c>
      <c r="R1499">
        <v>95501</v>
      </c>
      <c r="S1499" s="1">
        <v>42143</v>
      </c>
      <c r="T1499" s="1">
        <v>42145</v>
      </c>
      <c r="U1499">
        <v>-92.32</v>
      </c>
      <c r="V1499">
        <v>5</v>
      </c>
      <c r="W1499">
        <v>52.09</v>
      </c>
      <c r="X1499">
        <v>89835</v>
      </c>
      <c r="Y1499">
        <f>cleaneddata[[#This Row],[Unit Price]]-cleaneddata[[#This Row],[Discount]]</f>
        <v>9.9500000000000011</v>
      </c>
      <c r="Z1499" t="str">
        <f>_xlfn.IFS(cleaneddata[[#This Row],[Region]]="Central","Chris",cleaneddata[[#This Row],[Region]]="East","Erin",cleaneddata[[#This Row],[Region]]="South","Sam",cleaneddata[[#This Row],[Region]]="West","William")</f>
        <v>William</v>
      </c>
    </row>
    <row r="1500" spans="1:26" x14ac:dyDescent="0.25">
      <c r="A1500">
        <v>918</v>
      </c>
      <c r="B1500" t="s">
        <v>2146</v>
      </c>
      <c r="C1500" t="s">
        <v>27</v>
      </c>
      <c r="D1500">
        <v>0.09</v>
      </c>
      <c r="E1500">
        <v>58.14</v>
      </c>
      <c r="F1500">
        <v>36.61</v>
      </c>
      <c r="G1500" t="s">
        <v>28</v>
      </c>
      <c r="H1500" t="s">
        <v>96</v>
      </c>
      <c r="I1500" t="s">
        <v>30</v>
      </c>
      <c r="J1500" t="s">
        <v>119</v>
      </c>
      <c r="K1500" t="s">
        <v>32</v>
      </c>
      <c r="L1500" t="s">
        <v>2577</v>
      </c>
      <c r="M1500">
        <v>0.61</v>
      </c>
      <c r="N1500" t="s">
        <v>34</v>
      </c>
      <c r="O1500" t="s">
        <v>61</v>
      </c>
      <c r="P1500" t="s">
        <v>92</v>
      </c>
      <c r="Q1500" t="s">
        <v>2148</v>
      </c>
      <c r="R1500">
        <v>91730</v>
      </c>
      <c r="S1500" s="1">
        <v>42144</v>
      </c>
      <c r="T1500" s="1">
        <v>42145</v>
      </c>
      <c r="U1500">
        <v>187.41200000000001</v>
      </c>
      <c r="V1500">
        <v>39</v>
      </c>
      <c r="W1500">
        <v>2115.06</v>
      </c>
      <c r="X1500">
        <v>90493</v>
      </c>
      <c r="Y1500">
        <f>cleaneddata[[#This Row],[Unit Price]]-cleaneddata[[#This Row],[Discount]]</f>
        <v>58.05</v>
      </c>
      <c r="Z1500" t="str">
        <f>_xlfn.IFS(cleaneddata[[#This Row],[Region]]="Central","Chris",cleaneddata[[#This Row],[Region]]="East","Erin",cleaneddata[[#This Row],[Region]]="South","Sam",cleaneddata[[#This Row],[Region]]="West","William")</f>
        <v>William</v>
      </c>
    </row>
    <row r="1501" spans="1:26" x14ac:dyDescent="0.25">
      <c r="A1501">
        <v>2973</v>
      </c>
      <c r="B1501" t="s">
        <v>2163</v>
      </c>
      <c r="C1501" t="s">
        <v>27</v>
      </c>
      <c r="D1501">
        <v>0.1</v>
      </c>
      <c r="E1501">
        <v>442.14</v>
      </c>
      <c r="F1501">
        <v>14.7</v>
      </c>
      <c r="G1501" t="s">
        <v>28</v>
      </c>
      <c r="H1501" t="s">
        <v>73</v>
      </c>
      <c r="I1501" t="s">
        <v>42</v>
      </c>
      <c r="J1501" t="s">
        <v>58</v>
      </c>
      <c r="K1501" t="s">
        <v>59</v>
      </c>
      <c r="L1501" t="s">
        <v>1314</v>
      </c>
      <c r="M1501">
        <v>0.56000000000000005</v>
      </c>
      <c r="N1501" t="s">
        <v>34</v>
      </c>
      <c r="O1501" t="s">
        <v>54</v>
      </c>
      <c r="P1501" t="s">
        <v>359</v>
      </c>
      <c r="Q1501" t="s">
        <v>2165</v>
      </c>
      <c r="R1501">
        <v>53151</v>
      </c>
      <c r="S1501" s="1">
        <v>42144</v>
      </c>
      <c r="T1501" s="1">
        <v>42145</v>
      </c>
      <c r="U1501">
        <v>137.68794</v>
      </c>
      <c r="V1501">
        <v>6</v>
      </c>
      <c r="W1501">
        <v>2411.4299999999998</v>
      </c>
      <c r="X1501">
        <v>87187</v>
      </c>
      <c r="Y1501">
        <f>cleaneddata[[#This Row],[Unit Price]]-cleaneddata[[#This Row],[Discount]]</f>
        <v>442.03999999999996</v>
      </c>
      <c r="Z1501" t="str">
        <f>_xlfn.IFS(cleaneddata[[#This Row],[Region]]="Central","Chris",cleaneddata[[#This Row],[Region]]="East","Erin",cleaneddata[[#This Row],[Region]]="South","Sam",cleaneddata[[#This Row],[Region]]="West","William")</f>
        <v>Chris</v>
      </c>
    </row>
    <row r="1502" spans="1:26" x14ac:dyDescent="0.25">
      <c r="A1502">
        <v>1159</v>
      </c>
      <c r="B1502" t="s">
        <v>2578</v>
      </c>
      <c r="C1502" t="s">
        <v>39</v>
      </c>
      <c r="D1502">
        <v>0.04</v>
      </c>
      <c r="E1502">
        <v>100.98</v>
      </c>
      <c r="F1502">
        <v>35.840000000000003</v>
      </c>
      <c r="G1502" t="s">
        <v>28</v>
      </c>
      <c r="H1502" t="s">
        <v>41</v>
      </c>
      <c r="I1502" t="s">
        <v>30</v>
      </c>
      <c r="J1502" t="s">
        <v>119</v>
      </c>
      <c r="K1502" t="s">
        <v>32</v>
      </c>
      <c r="L1502" t="s">
        <v>120</v>
      </c>
      <c r="M1502">
        <v>0.62</v>
      </c>
      <c r="N1502" t="s">
        <v>34</v>
      </c>
      <c r="O1502" t="s">
        <v>113</v>
      </c>
      <c r="P1502" t="s">
        <v>399</v>
      </c>
      <c r="Q1502" t="s">
        <v>2579</v>
      </c>
      <c r="R1502">
        <v>7086</v>
      </c>
      <c r="S1502" s="1">
        <v>42144</v>
      </c>
      <c r="T1502" s="1">
        <v>42145</v>
      </c>
      <c r="U1502">
        <v>-152.76</v>
      </c>
      <c r="V1502">
        <v>1</v>
      </c>
      <c r="W1502">
        <v>110.75</v>
      </c>
      <c r="X1502">
        <v>90854</v>
      </c>
      <c r="Y1502">
        <f>cleaneddata[[#This Row],[Unit Price]]-cleaneddata[[#This Row],[Discount]]</f>
        <v>100.94</v>
      </c>
      <c r="Z1502" t="str">
        <f>_xlfn.IFS(cleaneddata[[#This Row],[Region]]="Central","Chris",cleaneddata[[#This Row],[Region]]="East","Erin",cleaneddata[[#This Row],[Region]]="South","Sam",cleaneddata[[#This Row],[Region]]="West","William")</f>
        <v>Erin</v>
      </c>
    </row>
    <row r="1503" spans="1:26" x14ac:dyDescent="0.25">
      <c r="A1503">
        <v>2346</v>
      </c>
      <c r="B1503" t="s">
        <v>388</v>
      </c>
      <c r="C1503" t="s">
        <v>39</v>
      </c>
      <c r="D1503">
        <v>0.1</v>
      </c>
      <c r="E1503">
        <v>218.75</v>
      </c>
      <c r="F1503">
        <v>69.64</v>
      </c>
      <c r="G1503" t="s">
        <v>28</v>
      </c>
      <c r="H1503" t="s">
        <v>96</v>
      </c>
      <c r="I1503" t="s">
        <v>30</v>
      </c>
      <c r="J1503" t="s">
        <v>31</v>
      </c>
      <c r="K1503" t="s">
        <v>32</v>
      </c>
      <c r="L1503" t="s">
        <v>876</v>
      </c>
      <c r="M1503">
        <v>0.77</v>
      </c>
      <c r="N1503" t="s">
        <v>34</v>
      </c>
      <c r="O1503" t="s">
        <v>35</v>
      </c>
      <c r="P1503" t="s">
        <v>390</v>
      </c>
      <c r="Q1503" t="s">
        <v>391</v>
      </c>
      <c r="R1503">
        <v>40258</v>
      </c>
      <c r="S1503" s="1">
        <v>42144</v>
      </c>
      <c r="T1503" s="1">
        <v>42145</v>
      </c>
      <c r="U1503">
        <v>62.298000000000002</v>
      </c>
      <c r="V1503">
        <v>17</v>
      </c>
      <c r="W1503">
        <v>2805.18</v>
      </c>
      <c r="X1503">
        <v>89505</v>
      </c>
      <c r="Y1503">
        <f>cleaneddata[[#This Row],[Unit Price]]-cleaneddata[[#This Row],[Discount]]</f>
        <v>218.65</v>
      </c>
      <c r="Z1503" t="str">
        <f>_xlfn.IFS(cleaneddata[[#This Row],[Region]]="Central","Chris",cleaneddata[[#This Row],[Region]]="East","Erin",cleaneddata[[#This Row],[Region]]="South","Sam",cleaneddata[[#This Row],[Region]]="West","William")</f>
        <v>Sam</v>
      </c>
    </row>
    <row r="1504" spans="1:26" x14ac:dyDescent="0.25">
      <c r="A1504">
        <v>2825</v>
      </c>
      <c r="B1504" t="s">
        <v>2580</v>
      </c>
      <c r="C1504" t="s">
        <v>49</v>
      </c>
      <c r="D1504">
        <v>0.02</v>
      </c>
      <c r="E1504">
        <v>27.48</v>
      </c>
      <c r="F1504">
        <v>4</v>
      </c>
      <c r="G1504" t="s">
        <v>40</v>
      </c>
      <c r="H1504" t="s">
        <v>41</v>
      </c>
      <c r="I1504" t="s">
        <v>42</v>
      </c>
      <c r="J1504" t="s">
        <v>43</v>
      </c>
      <c r="K1504" t="s">
        <v>75</v>
      </c>
      <c r="L1504" t="s">
        <v>2063</v>
      </c>
      <c r="M1504">
        <v>0.75</v>
      </c>
      <c r="N1504" t="s">
        <v>34</v>
      </c>
      <c r="O1504" t="s">
        <v>61</v>
      </c>
      <c r="P1504" t="s">
        <v>492</v>
      </c>
      <c r="Q1504" t="s">
        <v>2581</v>
      </c>
      <c r="R1504">
        <v>83701</v>
      </c>
      <c r="S1504" s="1">
        <v>42144</v>
      </c>
      <c r="T1504" s="1">
        <v>42151</v>
      </c>
      <c r="U1504">
        <v>19.308</v>
      </c>
      <c r="V1504">
        <v>3</v>
      </c>
      <c r="W1504">
        <v>87.21</v>
      </c>
      <c r="X1504">
        <v>89497</v>
      </c>
      <c r="Y1504">
        <f>cleaneddata[[#This Row],[Unit Price]]-cleaneddata[[#This Row],[Discount]]</f>
        <v>27.46</v>
      </c>
      <c r="Z1504" t="str">
        <f>_xlfn.IFS(cleaneddata[[#This Row],[Region]]="Central","Chris",cleaneddata[[#This Row],[Region]]="East","Erin",cleaneddata[[#This Row],[Region]]="South","Sam",cleaneddata[[#This Row],[Region]]="West","William")</f>
        <v>William</v>
      </c>
    </row>
    <row r="1505" spans="1:26" x14ac:dyDescent="0.25">
      <c r="A1505">
        <v>2825</v>
      </c>
      <c r="B1505" t="s">
        <v>2580</v>
      </c>
      <c r="C1505" t="s">
        <v>49</v>
      </c>
      <c r="D1505">
        <v>0.08</v>
      </c>
      <c r="E1505">
        <v>10.06</v>
      </c>
      <c r="F1505">
        <v>2.06</v>
      </c>
      <c r="G1505" t="s">
        <v>40</v>
      </c>
      <c r="H1505" t="s">
        <v>41</v>
      </c>
      <c r="I1505" t="s">
        <v>50</v>
      </c>
      <c r="J1505" t="s">
        <v>90</v>
      </c>
      <c r="K1505" t="s">
        <v>52</v>
      </c>
      <c r="L1505" t="s">
        <v>175</v>
      </c>
      <c r="M1505">
        <v>0.39</v>
      </c>
      <c r="N1505" t="s">
        <v>34</v>
      </c>
      <c r="O1505" t="s">
        <v>61</v>
      </c>
      <c r="P1505" t="s">
        <v>492</v>
      </c>
      <c r="Q1505" t="s">
        <v>2581</v>
      </c>
      <c r="R1505">
        <v>83701</v>
      </c>
      <c r="S1505" s="1">
        <v>42144</v>
      </c>
      <c r="T1505" s="1">
        <v>42148</v>
      </c>
      <c r="U1505">
        <v>0.33</v>
      </c>
      <c r="V1505">
        <v>4</v>
      </c>
      <c r="W1505">
        <v>40.15</v>
      </c>
      <c r="X1505">
        <v>89497</v>
      </c>
      <c r="Y1505">
        <f>cleaneddata[[#This Row],[Unit Price]]-cleaneddata[[#This Row],[Discount]]</f>
        <v>9.98</v>
      </c>
      <c r="Z1505" t="str">
        <f>_xlfn.IFS(cleaneddata[[#This Row],[Region]]="Central","Chris",cleaneddata[[#This Row],[Region]]="East","Erin",cleaneddata[[#This Row],[Region]]="South","Sam",cleaneddata[[#This Row],[Region]]="West","William")</f>
        <v>William</v>
      </c>
    </row>
    <row r="1506" spans="1:26" x14ac:dyDescent="0.25">
      <c r="A1506">
        <v>699</v>
      </c>
      <c r="B1506" t="s">
        <v>863</v>
      </c>
      <c r="C1506" t="s">
        <v>118</v>
      </c>
      <c r="D1506">
        <v>0.1</v>
      </c>
      <c r="E1506">
        <v>4.26</v>
      </c>
      <c r="F1506">
        <v>1.2</v>
      </c>
      <c r="G1506" t="s">
        <v>40</v>
      </c>
      <c r="H1506" t="s">
        <v>41</v>
      </c>
      <c r="I1506" t="s">
        <v>50</v>
      </c>
      <c r="J1506" t="s">
        <v>51</v>
      </c>
      <c r="K1506" t="s">
        <v>52</v>
      </c>
      <c r="L1506" t="s">
        <v>140</v>
      </c>
      <c r="M1506">
        <v>0.44</v>
      </c>
      <c r="N1506" t="s">
        <v>34</v>
      </c>
      <c r="O1506" t="s">
        <v>61</v>
      </c>
      <c r="P1506" t="s">
        <v>92</v>
      </c>
      <c r="Q1506" t="s">
        <v>102</v>
      </c>
      <c r="R1506">
        <v>90041</v>
      </c>
      <c r="S1506" s="1">
        <v>42144</v>
      </c>
      <c r="T1506" s="1">
        <v>42145</v>
      </c>
      <c r="U1506">
        <v>15.42</v>
      </c>
      <c r="V1506">
        <v>88</v>
      </c>
      <c r="W1506">
        <v>351.56</v>
      </c>
      <c r="X1506">
        <v>3042</v>
      </c>
      <c r="Y1506">
        <f>cleaneddata[[#This Row],[Unit Price]]-cleaneddata[[#This Row],[Discount]]</f>
        <v>4.16</v>
      </c>
      <c r="Z1506" t="str">
        <f>_xlfn.IFS(cleaneddata[[#This Row],[Region]]="Central","Chris",cleaneddata[[#This Row],[Region]]="East","Erin",cleaneddata[[#This Row],[Region]]="South","Sam",cleaneddata[[#This Row],[Region]]="West","William")</f>
        <v>William</v>
      </c>
    </row>
    <row r="1507" spans="1:26" x14ac:dyDescent="0.25">
      <c r="A1507">
        <v>700</v>
      </c>
      <c r="B1507" t="s">
        <v>2582</v>
      </c>
      <c r="C1507" t="s">
        <v>118</v>
      </c>
      <c r="D1507">
        <v>0.1</v>
      </c>
      <c r="E1507">
        <v>4.26</v>
      </c>
      <c r="F1507">
        <v>1.2</v>
      </c>
      <c r="G1507" t="s">
        <v>40</v>
      </c>
      <c r="H1507" t="s">
        <v>41</v>
      </c>
      <c r="I1507" t="s">
        <v>50</v>
      </c>
      <c r="J1507" t="s">
        <v>51</v>
      </c>
      <c r="K1507" t="s">
        <v>52</v>
      </c>
      <c r="L1507" t="s">
        <v>140</v>
      </c>
      <c r="M1507">
        <v>0.44</v>
      </c>
      <c r="N1507" t="s">
        <v>34</v>
      </c>
      <c r="O1507" t="s">
        <v>61</v>
      </c>
      <c r="P1507" t="s">
        <v>92</v>
      </c>
      <c r="Q1507" t="s">
        <v>1186</v>
      </c>
      <c r="R1507">
        <v>93454</v>
      </c>
      <c r="S1507" s="1">
        <v>42144</v>
      </c>
      <c r="T1507" s="1">
        <v>42145</v>
      </c>
      <c r="U1507">
        <v>33.923999999999999</v>
      </c>
      <c r="V1507">
        <v>22</v>
      </c>
      <c r="W1507">
        <v>87.89</v>
      </c>
      <c r="X1507">
        <v>87980</v>
      </c>
      <c r="Y1507">
        <f>cleaneddata[[#This Row],[Unit Price]]-cleaneddata[[#This Row],[Discount]]</f>
        <v>4.16</v>
      </c>
      <c r="Z1507" t="str">
        <f>_xlfn.IFS(cleaneddata[[#This Row],[Region]]="Central","Chris",cleaneddata[[#This Row],[Region]]="East","Erin",cleaneddata[[#This Row],[Region]]="South","Sam",cleaneddata[[#This Row],[Region]]="West","William")</f>
        <v>William</v>
      </c>
    </row>
    <row r="1508" spans="1:26" x14ac:dyDescent="0.25">
      <c r="A1508">
        <v>1106</v>
      </c>
      <c r="B1508" t="s">
        <v>2583</v>
      </c>
      <c r="C1508" t="s">
        <v>118</v>
      </c>
      <c r="D1508">
        <v>0.04</v>
      </c>
      <c r="E1508">
        <v>6.35</v>
      </c>
      <c r="F1508">
        <v>1.02</v>
      </c>
      <c r="G1508" t="s">
        <v>40</v>
      </c>
      <c r="H1508" t="s">
        <v>29</v>
      </c>
      <c r="I1508" t="s">
        <v>50</v>
      </c>
      <c r="J1508" t="s">
        <v>90</v>
      </c>
      <c r="K1508" t="s">
        <v>52</v>
      </c>
      <c r="L1508" t="s">
        <v>529</v>
      </c>
      <c r="M1508">
        <v>0.39</v>
      </c>
      <c r="N1508" t="s">
        <v>34</v>
      </c>
      <c r="O1508" t="s">
        <v>54</v>
      </c>
      <c r="P1508" t="s">
        <v>189</v>
      </c>
      <c r="Q1508" t="s">
        <v>556</v>
      </c>
      <c r="R1508">
        <v>75220</v>
      </c>
      <c r="S1508" s="1">
        <v>42144</v>
      </c>
      <c r="T1508" s="1">
        <v>42147</v>
      </c>
      <c r="U1508">
        <v>81.91</v>
      </c>
      <c r="V1508">
        <v>52</v>
      </c>
      <c r="W1508">
        <v>318.47000000000003</v>
      </c>
      <c r="X1508">
        <v>20261</v>
      </c>
      <c r="Y1508">
        <f>cleaneddata[[#This Row],[Unit Price]]-cleaneddata[[#This Row],[Discount]]</f>
        <v>6.31</v>
      </c>
      <c r="Z1508" t="str">
        <f>_xlfn.IFS(cleaneddata[[#This Row],[Region]]="Central","Chris",cleaneddata[[#This Row],[Region]]="East","Erin",cleaneddata[[#This Row],[Region]]="South","Sam",cleaneddata[[#This Row],[Region]]="West","William")</f>
        <v>Chris</v>
      </c>
    </row>
    <row r="1509" spans="1:26" x14ac:dyDescent="0.25">
      <c r="A1509">
        <v>1108</v>
      </c>
      <c r="B1509" t="s">
        <v>2584</v>
      </c>
      <c r="C1509" t="s">
        <v>118</v>
      </c>
      <c r="D1509">
        <v>0.09</v>
      </c>
      <c r="E1509">
        <v>31.74</v>
      </c>
      <c r="F1509">
        <v>12.62</v>
      </c>
      <c r="G1509" t="s">
        <v>89</v>
      </c>
      <c r="H1509" t="s">
        <v>29</v>
      </c>
      <c r="I1509" t="s">
        <v>50</v>
      </c>
      <c r="J1509" t="s">
        <v>74</v>
      </c>
      <c r="K1509" t="s">
        <v>75</v>
      </c>
      <c r="L1509" t="s">
        <v>1534</v>
      </c>
      <c r="M1509">
        <v>0.37</v>
      </c>
      <c r="N1509" t="s">
        <v>34</v>
      </c>
      <c r="O1509" t="s">
        <v>54</v>
      </c>
      <c r="P1509" t="s">
        <v>189</v>
      </c>
      <c r="Q1509" t="s">
        <v>2036</v>
      </c>
      <c r="R1509">
        <v>75146</v>
      </c>
      <c r="S1509" s="1">
        <v>42144</v>
      </c>
      <c r="T1509" s="1">
        <v>42144</v>
      </c>
      <c r="U1509">
        <v>67.107500000000002</v>
      </c>
      <c r="V1509">
        <v>9</v>
      </c>
      <c r="W1509">
        <v>270.55</v>
      </c>
      <c r="X1509">
        <v>86409</v>
      </c>
      <c r="Y1509">
        <f>cleaneddata[[#This Row],[Unit Price]]-cleaneddata[[#This Row],[Discount]]</f>
        <v>31.65</v>
      </c>
      <c r="Z1509" t="str">
        <f>_xlfn.IFS(cleaneddata[[#This Row],[Region]]="Central","Chris",cleaneddata[[#This Row],[Region]]="East","Erin",cleaneddata[[#This Row],[Region]]="South","Sam",cleaneddata[[#This Row],[Region]]="West","William")</f>
        <v>Chris</v>
      </c>
    </row>
    <row r="1510" spans="1:26" x14ac:dyDescent="0.25">
      <c r="A1510">
        <v>1108</v>
      </c>
      <c r="B1510" t="s">
        <v>2584</v>
      </c>
      <c r="C1510" t="s">
        <v>118</v>
      </c>
      <c r="D1510">
        <v>0.04</v>
      </c>
      <c r="E1510">
        <v>6.35</v>
      </c>
      <c r="F1510">
        <v>1.02</v>
      </c>
      <c r="G1510" t="s">
        <v>40</v>
      </c>
      <c r="H1510" t="s">
        <v>29</v>
      </c>
      <c r="I1510" t="s">
        <v>50</v>
      </c>
      <c r="J1510" t="s">
        <v>90</v>
      </c>
      <c r="K1510" t="s">
        <v>52</v>
      </c>
      <c r="L1510" t="s">
        <v>529</v>
      </c>
      <c r="M1510">
        <v>0.39</v>
      </c>
      <c r="N1510" t="s">
        <v>34</v>
      </c>
      <c r="O1510" t="s">
        <v>54</v>
      </c>
      <c r="P1510" t="s">
        <v>189</v>
      </c>
      <c r="Q1510" t="s">
        <v>2036</v>
      </c>
      <c r="R1510">
        <v>75146</v>
      </c>
      <c r="S1510" s="1">
        <v>42144</v>
      </c>
      <c r="T1510" s="1">
        <v>42147</v>
      </c>
      <c r="U1510">
        <v>54.937800000000003</v>
      </c>
      <c r="V1510">
        <v>13</v>
      </c>
      <c r="W1510">
        <v>79.62</v>
      </c>
      <c r="X1510">
        <v>86409</v>
      </c>
      <c r="Y1510">
        <f>cleaneddata[[#This Row],[Unit Price]]-cleaneddata[[#This Row],[Discount]]</f>
        <v>6.31</v>
      </c>
      <c r="Z1510" t="str">
        <f>_xlfn.IFS(cleaneddata[[#This Row],[Region]]="Central","Chris",cleaneddata[[#This Row],[Region]]="East","Erin",cleaneddata[[#This Row],[Region]]="South","Sam",cleaneddata[[#This Row],[Region]]="West","William")</f>
        <v>Chris</v>
      </c>
    </row>
    <row r="1511" spans="1:26" x14ac:dyDescent="0.25">
      <c r="A1511">
        <v>1108</v>
      </c>
      <c r="B1511" t="s">
        <v>2584</v>
      </c>
      <c r="C1511" t="s">
        <v>118</v>
      </c>
      <c r="D1511">
        <v>0.02</v>
      </c>
      <c r="E1511">
        <v>65.989999999999995</v>
      </c>
      <c r="F1511">
        <v>8.99</v>
      </c>
      <c r="G1511" t="s">
        <v>89</v>
      </c>
      <c r="H1511" t="s">
        <v>29</v>
      </c>
      <c r="I1511" t="s">
        <v>42</v>
      </c>
      <c r="J1511" t="s">
        <v>137</v>
      </c>
      <c r="K1511" t="s">
        <v>75</v>
      </c>
      <c r="L1511" t="s">
        <v>1866</v>
      </c>
      <c r="M1511">
        <v>0.56000000000000005</v>
      </c>
      <c r="N1511" t="s">
        <v>34</v>
      </c>
      <c r="O1511" t="s">
        <v>54</v>
      </c>
      <c r="P1511" t="s">
        <v>189</v>
      </c>
      <c r="Q1511" t="s">
        <v>2036</v>
      </c>
      <c r="R1511">
        <v>75146</v>
      </c>
      <c r="S1511" s="1">
        <v>42144</v>
      </c>
      <c r="T1511" s="1">
        <v>42145</v>
      </c>
      <c r="U1511">
        <v>168.23699999999999</v>
      </c>
      <c r="V1511">
        <v>8</v>
      </c>
      <c r="W1511">
        <v>479.79</v>
      </c>
      <c r="X1511">
        <v>86409</v>
      </c>
      <c r="Y1511">
        <f>cleaneddata[[#This Row],[Unit Price]]-cleaneddata[[#This Row],[Discount]]</f>
        <v>65.97</v>
      </c>
      <c r="Z1511" t="str">
        <f>_xlfn.IFS(cleaneddata[[#This Row],[Region]]="Central","Chris",cleaneddata[[#This Row],[Region]]="East","Erin",cleaneddata[[#This Row],[Region]]="South","Sam",cleaneddata[[#This Row],[Region]]="West","William")</f>
        <v>Chris</v>
      </c>
    </row>
    <row r="1512" spans="1:26" x14ac:dyDescent="0.25">
      <c r="A1512">
        <v>1974</v>
      </c>
      <c r="B1512" t="s">
        <v>2585</v>
      </c>
      <c r="C1512" t="s">
        <v>118</v>
      </c>
      <c r="D1512">
        <v>0.09</v>
      </c>
      <c r="E1512">
        <v>20.48</v>
      </c>
      <c r="F1512">
        <v>6.32</v>
      </c>
      <c r="G1512" t="s">
        <v>40</v>
      </c>
      <c r="H1512" t="s">
        <v>41</v>
      </c>
      <c r="I1512" t="s">
        <v>50</v>
      </c>
      <c r="J1512" t="s">
        <v>97</v>
      </c>
      <c r="K1512" t="s">
        <v>75</v>
      </c>
      <c r="L1512" t="s">
        <v>1041</v>
      </c>
      <c r="M1512">
        <v>0.57999999999999996</v>
      </c>
      <c r="N1512" t="s">
        <v>34</v>
      </c>
      <c r="O1512" t="s">
        <v>54</v>
      </c>
      <c r="P1512" t="s">
        <v>291</v>
      </c>
      <c r="Q1512" t="s">
        <v>2586</v>
      </c>
      <c r="R1512">
        <v>48127</v>
      </c>
      <c r="S1512" s="1">
        <v>42144</v>
      </c>
      <c r="T1512" s="1">
        <v>42145</v>
      </c>
      <c r="U1512">
        <v>-16.89</v>
      </c>
      <c r="V1512">
        <v>5</v>
      </c>
      <c r="W1512">
        <v>99.02</v>
      </c>
      <c r="X1512">
        <v>89040</v>
      </c>
      <c r="Y1512">
        <f>cleaneddata[[#This Row],[Unit Price]]-cleaneddata[[#This Row],[Discount]]</f>
        <v>20.39</v>
      </c>
      <c r="Z1512" t="str">
        <f>_xlfn.IFS(cleaneddata[[#This Row],[Region]]="Central","Chris",cleaneddata[[#This Row],[Region]]="East","Erin",cleaneddata[[#This Row],[Region]]="South","Sam",cleaneddata[[#This Row],[Region]]="West","William")</f>
        <v>Chris</v>
      </c>
    </row>
    <row r="1513" spans="1:26" x14ac:dyDescent="0.25">
      <c r="A1513">
        <v>1974</v>
      </c>
      <c r="B1513" t="s">
        <v>2585</v>
      </c>
      <c r="C1513" t="s">
        <v>118</v>
      </c>
      <c r="D1513">
        <v>0.06</v>
      </c>
      <c r="E1513">
        <v>15.67</v>
      </c>
      <c r="F1513">
        <v>1.39</v>
      </c>
      <c r="G1513" t="s">
        <v>40</v>
      </c>
      <c r="H1513" t="s">
        <v>41</v>
      </c>
      <c r="I1513" t="s">
        <v>50</v>
      </c>
      <c r="J1513" t="s">
        <v>347</v>
      </c>
      <c r="K1513" t="s">
        <v>75</v>
      </c>
      <c r="L1513" t="s">
        <v>2486</v>
      </c>
      <c r="M1513">
        <v>0.38</v>
      </c>
      <c r="N1513" t="s">
        <v>34</v>
      </c>
      <c r="O1513" t="s">
        <v>54</v>
      </c>
      <c r="P1513" t="s">
        <v>291</v>
      </c>
      <c r="Q1513" t="s">
        <v>2586</v>
      </c>
      <c r="R1513">
        <v>48127</v>
      </c>
      <c r="S1513" s="1">
        <v>42144</v>
      </c>
      <c r="T1513" s="1">
        <v>42145</v>
      </c>
      <c r="U1513">
        <v>25.51</v>
      </c>
      <c r="V1513">
        <v>3</v>
      </c>
      <c r="W1513">
        <v>46.4</v>
      </c>
      <c r="X1513">
        <v>89040</v>
      </c>
      <c r="Y1513">
        <f>cleaneddata[[#This Row],[Unit Price]]-cleaneddata[[#This Row],[Discount]]</f>
        <v>15.61</v>
      </c>
      <c r="Z1513" t="str">
        <f>_xlfn.IFS(cleaneddata[[#This Row],[Region]]="Central","Chris",cleaneddata[[#This Row],[Region]]="East","Erin",cleaneddata[[#This Row],[Region]]="South","Sam",cleaneddata[[#This Row],[Region]]="West","William")</f>
        <v>Chris</v>
      </c>
    </row>
    <row r="1514" spans="1:26" x14ac:dyDescent="0.25">
      <c r="A1514">
        <v>2159</v>
      </c>
      <c r="B1514" t="s">
        <v>2587</v>
      </c>
      <c r="C1514" t="s">
        <v>118</v>
      </c>
      <c r="D1514">
        <v>0.08</v>
      </c>
      <c r="E1514">
        <v>30.98</v>
      </c>
      <c r="F1514">
        <v>8.74</v>
      </c>
      <c r="G1514" t="s">
        <v>40</v>
      </c>
      <c r="H1514" t="s">
        <v>96</v>
      </c>
      <c r="I1514" t="s">
        <v>50</v>
      </c>
      <c r="J1514" t="s">
        <v>90</v>
      </c>
      <c r="K1514" t="s">
        <v>75</v>
      </c>
      <c r="L1514" t="s">
        <v>2588</v>
      </c>
      <c r="M1514">
        <v>0.4</v>
      </c>
      <c r="N1514" t="s">
        <v>34</v>
      </c>
      <c r="O1514" t="s">
        <v>54</v>
      </c>
      <c r="P1514" t="s">
        <v>291</v>
      </c>
      <c r="Q1514" t="s">
        <v>2589</v>
      </c>
      <c r="R1514">
        <v>48185</v>
      </c>
      <c r="S1514" s="1">
        <v>42144</v>
      </c>
      <c r="T1514" s="1">
        <v>42145</v>
      </c>
      <c r="U1514">
        <v>371.27199999999999</v>
      </c>
      <c r="V1514">
        <v>25</v>
      </c>
      <c r="W1514">
        <v>727.2</v>
      </c>
      <c r="X1514">
        <v>90387</v>
      </c>
      <c r="Y1514">
        <f>cleaneddata[[#This Row],[Unit Price]]-cleaneddata[[#This Row],[Discount]]</f>
        <v>30.900000000000002</v>
      </c>
      <c r="Z1514" t="str">
        <f>_xlfn.IFS(cleaneddata[[#This Row],[Region]]="Central","Chris",cleaneddata[[#This Row],[Region]]="East","Erin",cleaneddata[[#This Row],[Region]]="South","Sam",cleaneddata[[#This Row],[Region]]="West","William")</f>
        <v>Chris</v>
      </c>
    </row>
    <row r="1515" spans="1:26" x14ac:dyDescent="0.25">
      <c r="A1515">
        <v>2162</v>
      </c>
      <c r="B1515" t="s">
        <v>2590</v>
      </c>
      <c r="C1515" t="s">
        <v>118</v>
      </c>
      <c r="D1515">
        <v>0.09</v>
      </c>
      <c r="E1515">
        <v>159.31</v>
      </c>
      <c r="F1515">
        <v>60</v>
      </c>
      <c r="G1515" t="s">
        <v>28</v>
      </c>
      <c r="H1515" t="s">
        <v>96</v>
      </c>
      <c r="I1515" t="s">
        <v>30</v>
      </c>
      <c r="J1515" t="s">
        <v>31</v>
      </c>
      <c r="K1515" t="s">
        <v>59</v>
      </c>
      <c r="L1515" t="s">
        <v>2591</v>
      </c>
      <c r="M1515">
        <v>0.55000000000000004</v>
      </c>
      <c r="N1515" t="s">
        <v>34</v>
      </c>
      <c r="O1515" t="s">
        <v>113</v>
      </c>
      <c r="P1515" t="s">
        <v>322</v>
      </c>
      <c r="Q1515" t="s">
        <v>2592</v>
      </c>
      <c r="R1515">
        <v>16146</v>
      </c>
      <c r="S1515" s="1">
        <v>42144</v>
      </c>
      <c r="T1515" s="1">
        <v>42146</v>
      </c>
      <c r="U1515">
        <v>77.000895400000005</v>
      </c>
      <c r="V1515">
        <v>41</v>
      </c>
      <c r="W1515">
        <v>6173.42</v>
      </c>
      <c r="X1515">
        <v>90387</v>
      </c>
      <c r="Y1515">
        <f>cleaneddata[[#This Row],[Unit Price]]-cleaneddata[[#This Row],[Discount]]</f>
        <v>159.22</v>
      </c>
      <c r="Z1515" t="str">
        <f>_xlfn.IFS(cleaneddata[[#This Row],[Region]]="Central","Chris",cleaneddata[[#This Row],[Region]]="East","Erin",cleaneddata[[#This Row],[Region]]="South","Sam",cleaneddata[[#This Row],[Region]]="West","William")</f>
        <v>Erin</v>
      </c>
    </row>
    <row r="1516" spans="1:26" x14ac:dyDescent="0.25">
      <c r="A1516">
        <v>2162</v>
      </c>
      <c r="B1516" t="s">
        <v>2590</v>
      </c>
      <c r="C1516" t="s">
        <v>118</v>
      </c>
      <c r="D1516">
        <v>0.06</v>
      </c>
      <c r="E1516">
        <v>55.99</v>
      </c>
      <c r="F1516">
        <v>5</v>
      </c>
      <c r="G1516" t="s">
        <v>40</v>
      </c>
      <c r="H1516" t="s">
        <v>96</v>
      </c>
      <c r="I1516" t="s">
        <v>42</v>
      </c>
      <c r="J1516" t="s">
        <v>137</v>
      </c>
      <c r="K1516" t="s">
        <v>44</v>
      </c>
      <c r="L1516" t="s">
        <v>1940</v>
      </c>
      <c r="M1516">
        <v>0.83</v>
      </c>
      <c r="N1516" t="s">
        <v>34</v>
      </c>
      <c r="O1516" t="s">
        <v>113</v>
      </c>
      <c r="P1516" t="s">
        <v>322</v>
      </c>
      <c r="Q1516" t="s">
        <v>2592</v>
      </c>
      <c r="R1516">
        <v>16146</v>
      </c>
      <c r="S1516" s="1">
        <v>42144</v>
      </c>
      <c r="T1516" s="1">
        <v>42146</v>
      </c>
      <c r="U1516">
        <v>27.968599999999999</v>
      </c>
      <c r="V1516">
        <v>33</v>
      </c>
      <c r="W1516">
        <v>1553.7</v>
      </c>
      <c r="X1516">
        <v>90387</v>
      </c>
      <c r="Y1516">
        <f>cleaneddata[[#This Row],[Unit Price]]-cleaneddata[[#This Row],[Discount]]</f>
        <v>55.93</v>
      </c>
      <c r="Z1516" t="str">
        <f>_xlfn.IFS(cleaneddata[[#This Row],[Region]]="Central","Chris",cleaneddata[[#This Row],[Region]]="East","Erin",cleaneddata[[#This Row],[Region]]="South","Sam",cleaneddata[[#This Row],[Region]]="West","William")</f>
        <v>Erin</v>
      </c>
    </row>
    <row r="1517" spans="1:26" x14ac:dyDescent="0.25">
      <c r="A1517">
        <v>871</v>
      </c>
      <c r="B1517" t="s">
        <v>1667</v>
      </c>
      <c r="C1517" t="s">
        <v>72</v>
      </c>
      <c r="D1517">
        <v>0.01</v>
      </c>
      <c r="E1517">
        <v>5.94</v>
      </c>
      <c r="F1517">
        <v>9.92</v>
      </c>
      <c r="G1517" t="s">
        <v>40</v>
      </c>
      <c r="H1517" t="s">
        <v>73</v>
      </c>
      <c r="I1517" t="s">
        <v>50</v>
      </c>
      <c r="J1517" t="s">
        <v>74</v>
      </c>
      <c r="K1517" t="s">
        <v>75</v>
      </c>
      <c r="L1517" t="s">
        <v>2593</v>
      </c>
      <c r="M1517">
        <v>0.38</v>
      </c>
      <c r="N1517" t="s">
        <v>34</v>
      </c>
      <c r="O1517" t="s">
        <v>61</v>
      </c>
      <c r="P1517" t="s">
        <v>298</v>
      </c>
      <c r="Q1517" t="s">
        <v>1668</v>
      </c>
      <c r="R1517">
        <v>89502</v>
      </c>
      <c r="S1517" s="1">
        <v>42144</v>
      </c>
      <c r="T1517" s="1">
        <v>42147</v>
      </c>
      <c r="U1517">
        <v>-239.315</v>
      </c>
      <c r="V1517">
        <v>12</v>
      </c>
      <c r="W1517">
        <v>74.77</v>
      </c>
      <c r="X1517">
        <v>90578</v>
      </c>
      <c r="Y1517">
        <f>cleaneddata[[#This Row],[Unit Price]]-cleaneddata[[#This Row],[Discount]]</f>
        <v>5.9300000000000006</v>
      </c>
      <c r="Z1517" t="str">
        <f>_xlfn.IFS(cleaneddata[[#This Row],[Region]]="Central","Chris",cleaneddata[[#This Row],[Region]]="East","Erin",cleaneddata[[#This Row],[Region]]="South","Sam",cleaneddata[[#This Row],[Region]]="West","William")</f>
        <v>William</v>
      </c>
    </row>
    <row r="1518" spans="1:26" x14ac:dyDescent="0.25">
      <c r="A1518">
        <v>871</v>
      </c>
      <c r="B1518" t="s">
        <v>1667</v>
      </c>
      <c r="C1518" t="s">
        <v>72</v>
      </c>
      <c r="D1518">
        <v>0</v>
      </c>
      <c r="E1518">
        <v>6.48</v>
      </c>
      <c r="F1518">
        <v>5.1100000000000003</v>
      </c>
      <c r="G1518" t="s">
        <v>40</v>
      </c>
      <c r="H1518" t="s">
        <v>73</v>
      </c>
      <c r="I1518" t="s">
        <v>50</v>
      </c>
      <c r="J1518" t="s">
        <v>90</v>
      </c>
      <c r="K1518" t="s">
        <v>75</v>
      </c>
      <c r="L1518" t="s">
        <v>2594</v>
      </c>
      <c r="M1518">
        <v>0.37</v>
      </c>
      <c r="N1518" t="s">
        <v>34</v>
      </c>
      <c r="O1518" t="s">
        <v>61</v>
      </c>
      <c r="P1518" t="s">
        <v>298</v>
      </c>
      <c r="Q1518" t="s">
        <v>1668</v>
      </c>
      <c r="R1518">
        <v>89502</v>
      </c>
      <c r="S1518" s="1">
        <v>42144</v>
      </c>
      <c r="T1518" s="1">
        <v>42146</v>
      </c>
      <c r="U1518">
        <v>-33.31</v>
      </c>
      <c r="V1518">
        <v>18</v>
      </c>
      <c r="W1518">
        <v>127.81</v>
      </c>
      <c r="X1518">
        <v>90578</v>
      </c>
      <c r="Y1518">
        <f>cleaneddata[[#This Row],[Unit Price]]-cleaneddata[[#This Row],[Discount]]</f>
        <v>6.48</v>
      </c>
      <c r="Z1518" t="str">
        <f>_xlfn.IFS(cleaneddata[[#This Row],[Region]]="Central","Chris",cleaneddata[[#This Row],[Region]]="East","Erin",cleaneddata[[#This Row],[Region]]="South","Sam",cleaneddata[[#This Row],[Region]]="West","William")</f>
        <v>William</v>
      </c>
    </row>
    <row r="1519" spans="1:26" x14ac:dyDescent="0.25">
      <c r="A1519">
        <v>922</v>
      </c>
      <c r="B1519" t="s">
        <v>2595</v>
      </c>
      <c r="C1519" t="s">
        <v>72</v>
      </c>
      <c r="D1519">
        <v>0.01</v>
      </c>
      <c r="E1519">
        <v>65.989999999999995</v>
      </c>
      <c r="F1519">
        <v>8.99</v>
      </c>
      <c r="G1519" t="s">
        <v>89</v>
      </c>
      <c r="H1519" t="s">
        <v>29</v>
      </c>
      <c r="I1519" t="s">
        <v>42</v>
      </c>
      <c r="J1519" t="s">
        <v>137</v>
      </c>
      <c r="K1519" t="s">
        <v>75</v>
      </c>
      <c r="L1519" t="s">
        <v>2596</v>
      </c>
      <c r="M1519">
        <v>0.56000000000000005</v>
      </c>
      <c r="N1519" t="s">
        <v>34</v>
      </c>
      <c r="O1519" t="s">
        <v>61</v>
      </c>
      <c r="P1519" t="s">
        <v>92</v>
      </c>
      <c r="Q1519" t="s">
        <v>2148</v>
      </c>
      <c r="R1519">
        <v>91730</v>
      </c>
      <c r="S1519" s="1">
        <v>42144</v>
      </c>
      <c r="T1519" s="1">
        <v>42145</v>
      </c>
      <c r="U1519">
        <v>396.97199999999998</v>
      </c>
      <c r="V1519">
        <v>14</v>
      </c>
      <c r="W1519">
        <v>782</v>
      </c>
      <c r="X1519">
        <v>87135</v>
      </c>
      <c r="Y1519">
        <f>cleaneddata[[#This Row],[Unit Price]]-cleaneddata[[#This Row],[Discount]]</f>
        <v>65.97999999999999</v>
      </c>
      <c r="Z1519" t="str">
        <f>_xlfn.IFS(cleaneddata[[#This Row],[Region]]="Central","Chris",cleaneddata[[#This Row],[Region]]="East","Erin",cleaneddata[[#This Row],[Region]]="South","Sam",cleaneddata[[#This Row],[Region]]="West","William")</f>
        <v>William</v>
      </c>
    </row>
    <row r="1520" spans="1:26" x14ac:dyDescent="0.25">
      <c r="A1520">
        <v>1708</v>
      </c>
      <c r="B1520" t="s">
        <v>599</v>
      </c>
      <c r="C1520" t="s">
        <v>72</v>
      </c>
      <c r="D1520">
        <v>0.03</v>
      </c>
      <c r="E1520">
        <v>205.99</v>
      </c>
      <c r="F1520">
        <v>3</v>
      </c>
      <c r="G1520" t="s">
        <v>40</v>
      </c>
      <c r="H1520" t="s">
        <v>29</v>
      </c>
      <c r="I1520" t="s">
        <v>42</v>
      </c>
      <c r="J1520" t="s">
        <v>137</v>
      </c>
      <c r="K1520" t="s">
        <v>75</v>
      </c>
      <c r="L1520" t="s">
        <v>425</v>
      </c>
      <c r="M1520">
        <v>0.57999999999999996</v>
      </c>
      <c r="N1520" t="s">
        <v>34</v>
      </c>
      <c r="O1520" t="s">
        <v>113</v>
      </c>
      <c r="P1520" t="s">
        <v>319</v>
      </c>
      <c r="Q1520" t="s">
        <v>601</v>
      </c>
      <c r="R1520">
        <v>44118</v>
      </c>
      <c r="S1520" s="1">
        <v>42144</v>
      </c>
      <c r="T1520" s="1">
        <v>42145</v>
      </c>
      <c r="U1520">
        <v>3670.3515000000002</v>
      </c>
      <c r="V1520">
        <v>29</v>
      </c>
      <c r="W1520">
        <v>5319.35</v>
      </c>
      <c r="X1520">
        <v>88784</v>
      </c>
      <c r="Y1520">
        <f>cleaneddata[[#This Row],[Unit Price]]-cleaneddata[[#This Row],[Discount]]</f>
        <v>205.96</v>
      </c>
      <c r="Z1520" t="str">
        <f>_xlfn.IFS(cleaneddata[[#This Row],[Region]]="Central","Chris",cleaneddata[[#This Row],[Region]]="East","Erin",cleaneddata[[#This Row],[Region]]="South","Sam",cleaneddata[[#This Row],[Region]]="West","William")</f>
        <v>Erin</v>
      </c>
    </row>
    <row r="1521" spans="1:26" x14ac:dyDescent="0.25">
      <c r="A1521">
        <v>276</v>
      </c>
      <c r="B1521" t="s">
        <v>2597</v>
      </c>
      <c r="C1521" t="s">
        <v>27</v>
      </c>
      <c r="D1521">
        <v>0.04</v>
      </c>
      <c r="E1521">
        <v>1.98</v>
      </c>
      <c r="F1521">
        <v>0.7</v>
      </c>
      <c r="G1521" t="s">
        <v>89</v>
      </c>
      <c r="H1521" t="s">
        <v>96</v>
      </c>
      <c r="I1521" t="s">
        <v>50</v>
      </c>
      <c r="J1521" t="s">
        <v>178</v>
      </c>
      <c r="K1521" t="s">
        <v>52</v>
      </c>
      <c r="L1521" t="s">
        <v>443</v>
      </c>
      <c r="M1521">
        <v>0.83</v>
      </c>
      <c r="N1521" t="s">
        <v>34</v>
      </c>
      <c r="O1521" t="s">
        <v>113</v>
      </c>
      <c r="P1521" t="s">
        <v>250</v>
      </c>
      <c r="Q1521" t="s">
        <v>1391</v>
      </c>
      <c r="R1521">
        <v>6111</v>
      </c>
      <c r="S1521" s="1">
        <v>42145</v>
      </c>
      <c r="T1521" s="1">
        <v>42146</v>
      </c>
      <c r="U1521">
        <v>-1</v>
      </c>
      <c r="V1521">
        <v>3</v>
      </c>
      <c r="W1521">
        <v>8.3000000000000007</v>
      </c>
      <c r="X1521">
        <v>89291</v>
      </c>
      <c r="Y1521">
        <f>cleaneddata[[#This Row],[Unit Price]]-cleaneddata[[#This Row],[Discount]]</f>
        <v>1.94</v>
      </c>
      <c r="Z1521" t="str">
        <f>_xlfn.IFS(cleaneddata[[#This Row],[Region]]="Central","Chris",cleaneddata[[#This Row],[Region]]="East","Erin",cleaneddata[[#This Row],[Region]]="South","Sam",cleaneddata[[#This Row],[Region]]="West","William")</f>
        <v>Erin</v>
      </c>
    </row>
    <row r="1522" spans="1:26" x14ac:dyDescent="0.25">
      <c r="A1522">
        <v>282</v>
      </c>
      <c r="B1522" t="s">
        <v>2598</v>
      </c>
      <c r="C1522" t="s">
        <v>27</v>
      </c>
      <c r="D1522">
        <v>0.03</v>
      </c>
      <c r="E1522">
        <v>55.99</v>
      </c>
      <c r="F1522">
        <v>5</v>
      </c>
      <c r="G1522" t="s">
        <v>40</v>
      </c>
      <c r="H1522" t="s">
        <v>96</v>
      </c>
      <c r="I1522" t="s">
        <v>42</v>
      </c>
      <c r="J1522" t="s">
        <v>137</v>
      </c>
      <c r="K1522" t="s">
        <v>44</v>
      </c>
      <c r="L1522" t="s">
        <v>1940</v>
      </c>
      <c r="M1522">
        <v>0.83</v>
      </c>
      <c r="N1522" t="s">
        <v>34</v>
      </c>
      <c r="O1522" t="s">
        <v>113</v>
      </c>
      <c r="P1522" t="s">
        <v>399</v>
      </c>
      <c r="Q1522" t="s">
        <v>2599</v>
      </c>
      <c r="R1522">
        <v>7109</v>
      </c>
      <c r="S1522" s="1">
        <v>42145</v>
      </c>
      <c r="T1522" s="1">
        <v>42146</v>
      </c>
      <c r="U1522">
        <v>-221.25399999999999</v>
      </c>
      <c r="V1522">
        <v>9</v>
      </c>
      <c r="W1522">
        <v>416.95</v>
      </c>
      <c r="X1522">
        <v>89291</v>
      </c>
      <c r="Y1522">
        <f>cleaneddata[[#This Row],[Unit Price]]-cleaneddata[[#This Row],[Discount]]</f>
        <v>55.96</v>
      </c>
      <c r="Z1522" t="str">
        <f>_xlfn.IFS(cleaneddata[[#This Row],[Region]]="Central","Chris",cleaneddata[[#This Row],[Region]]="East","Erin",cleaneddata[[#This Row],[Region]]="South","Sam",cleaneddata[[#This Row],[Region]]="West","William")</f>
        <v>Erin</v>
      </c>
    </row>
    <row r="1523" spans="1:26" x14ac:dyDescent="0.25">
      <c r="A1523">
        <v>825</v>
      </c>
      <c r="B1523" t="s">
        <v>2600</v>
      </c>
      <c r="C1523" t="s">
        <v>27</v>
      </c>
      <c r="D1523">
        <v>0</v>
      </c>
      <c r="E1523">
        <v>11.97</v>
      </c>
      <c r="F1523">
        <v>4.9800000000000004</v>
      </c>
      <c r="G1523" t="s">
        <v>40</v>
      </c>
      <c r="H1523" t="s">
        <v>73</v>
      </c>
      <c r="I1523" t="s">
        <v>50</v>
      </c>
      <c r="J1523" t="s">
        <v>97</v>
      </c>
      <c r="K1523" t="s">
        <v>75</v>
      </c>
      <c r="L1523" t="s">
        <v>818</v>
      </c>
      <c r="M1523">
        <v>0.57999999999999996</v>
      </c>
      <c r="N1523" t="s">
        <v>34</v>
      </c>
      <c r="O1523" t="s">
        <v>54</v>
      </c>
      <c r="P1523" t="s">
        <v>189</v>
      </c>
      <c r="Q1523" t="s">
        <v>2601</v>
      </c>
      <c r="R1523">
        <v>79605</v>
      </c>
      <c r="S1523" s="1">
        <v>42145</v>
      </c>
      <c r="T1523" s="1">
        <v>42148</v>
      </c>
      <c r="U1523">
        <v>3.3839999999999999</v>
      </c>
      <c r="V1523">
        <v>4</v>
      </c>
      <c r="W1523">
        <v>53.3</v>
      </c>
      <c r="X1523">
        <v>89258</v>
      </c>
      <c r="Y1523">
        <f>cleaneddata[[#This Row],[Unit Price]]-cleaneddata[[#This Row],[Discount]]</f>
        <v>11.97</v>
      </c>
      <c r="Z1523" t="str">
        <f>_xlfn.IFS(cleaneddata[[#This Row],[Region]]="Central","Chris",cleaneddata[[#This Row],[Region]]="East","Erin",cleaneddata[[#This Row],[Region]]="South","Sam",cleaneddata[[#This Row],[Region]]="West","William")</f>
        <v>Chris</v>
      </c>
    </row>
    <row r="1524" spans="1:26" x14ac:dyDescent="0.25">
      <c r="A1524">
        <v>406</v>
      </c>
      <c r="B1524" t="s">
        <v>2602</v>
      </c>
      <c r="C1524" t="s">
        <v>39</v>
      </c>
      <c r="D1524">
        <v>0.03</v>
      </c>
      <c r="E1524">
        <v>4.9800000000000004</v>
      </c>
      <c r="F1524">
        <v>0.8</v>
      </c>
      <c r="G1524" t="s">
        <v>40</v>
      </c>
      <c r="H1524" t="s">
        <v>29</v>
      </c>
      <c r="I1524" t="s">
        <v>50</v>
      </c>
      <c r="J1524" t="s">
        <v>90</v>
      </c>
      <c r="K1524" t="s">
        <v>52</v>
      </c>
      <c r="L1524" t="s">
        <v>896</v>
      </c>
      <c r="M1524">
        <v>0.36</v>
      </c>
      <c r="N1524" t="s">
        <v>34</v>
      </c>
      <c r="O1524" t="s">
        <v>113</v>
      </c>
      <c r="P1524" t="s">
        <v>399</v>
      </c>
      <c r="Q1524" t="s">
        <v>2603</v>
      </c>
      <c r="R1524">
        <v>8360</v>
      </c>
      <c r="S1524" s="1">
        <v>42145</v>
      </c>
      <c r="T1524" s="1">
        <v>42146</v>
      </c>
      <c r="U1524">
        <v>50.2044</v>
      </c>
      <c r="V1524">
        <v>15</v>
      </c>
      <c r="W1524">
        <v>72.760000000000005</v>
      </c>
      <c r="X1524">
        <v>87804</v>
      </c>
      <c r="Y1524">
        <f>cleaneddata[[#This Row],[Unit Price]]-cleaneddata[[#This Row],[Discount]]</f>
        <v>4.95</v>
      </c>
      <c r="Z1524" t="str">
        <f>_xlfn.IFS(cleaneddata[[#This Row],[Region]]="Central","Chris",cleaneddata[[#This Row],[Region]]="East","Erin",cleaneddata[[#This Row],[Region]]="South","Sam",cleaneddata[[#This Row],[Region]]="West","William")</f>
        <v>Erin</v>
      </c>
    </row>
    <row r="1525" spans="1:26" x14ac:dyDescent="0.25">
      <c r="A1525">
        <v>1106</v>
      </c>
      <c r="B1525" t="s">
        <v>2583</v>
      </c>
      <c r="C1525" t="s">
        <v>39</v>
      </c>
      <c r="D1525">
        <v>0.01</v>
      </c>
      <c r="E1525">
        <v>9.31</v>
      </c>
      <c r="F1525">
        <v>3.98</v>
      </c>
      <c r="G1525" t="s">
        <v>40</v>
      </c>
      <c r="H1525" t="s">
        <v>29</v>
      </c>
      <c r="I1525" t="s">
        <v>50</v>
      </c>
      <c r="J1525" t="s">
        <v>570</v>
      </c>
      <c r="K1525" t="s">
        <v>44</v>
      </c>
      <c r="L1525" t="s">
        <v>2604</v>
      </c>
      <c r="M1525">
        <v>0.56000000000000005</v>
      </c>
      <c r="N1525" t="s">
        <v>34</v>
      </c>
      <c r="O1525" t="s">
        <v>54</v>
      </c>
      <c r="P1525" t="s">
        <v>189</v>
      </c>
      <c r="Q1525" t="s">
        <v>556</v>
      </c>
      <c r="R1525">
        <v>75220</v>
      </c>
      <c r="S1525" s="1">
        <v>42145</v>
      </c>
      <c r="T1525" s="1">
        <v>42146</v>
      </c>
      <c r="U1525">
        <v>-10.9</v>
      </c>
      <c r="V1525">
        <v>61</v>
      </c>
      <c r="W1525">
        <v>586.96</v>
      </c>
      <c r="X1525">
        <v>646</v>
      </c>
      <c r="Y1525">
        <f>cleaneddata[[#This Row],[Unit Price]]-cleaneddata[[#This Row],[Discount]]</f>
        <v>9.3000000000000007</v>
      </c>
      <c r="Z1525" t="str">
        <f>_xlfn.IFS(cleaneddata[[#This Row],[Region]]="Central","Chris",cleaneddata[[#This Row],[Region]]="East","Erin",cleaneddata[[#This Row],[Region]]="South","Sam",cleaneddata[[#This Row],[Region]]="West","William")</f>
        <v>Chris</v>
      </c>
    </row>
    <row r="1526" spans="1:26" x14ac:dyDescent="0.25">
      <c r="A1526">
        <v>1107</v>
      </c>
      <c r="B1526" t="s">
        <v>2605</v>
      </c>
      <c r="C1526" t="s">
        <v>39</v>
      </c>
      <c r="D1526">
        <v>0.01</v>
      </c>
      <c r="E1526">
        <v>9.31</v>
      </c>
      <c r="F1526">
        <v>3.98</v>
      </c>
      <c r="G1526" t="s">
        <v>40</v>
      </c>
      <c r="H1526" t="s">
        <v>29</v>
      </c>
      <c r="I1526" t="s">
        <v>50</v>
      </c>
      <c r="J1526" t="s">
        <v>570</v>
      </c>
      <c r="K1526" t="s">
        <v>44</v>
      </c>
      <c r="L1526" t="s">
        <v>2604</v>
      </c>
      <c r="M1526">
        <v>0.56000000000000005</v>
      </c>
      <c r="N1526" t="s">
        <v>34</v>
      </c>
      <c r="O1526" t="s">
        <v>54</v>
      </c>
      <c r="P1526" t="s">
        <v>189</v>
      </c>
      <c r="Q1526" t="s">
        <v>2606</v>
      </c>
      <c r="R1526">
        <v>77566</v>
      </c>
      <c r="S1526" s="1">
        <v>42145</v>
      </c>
      <c r="T1526" s="1">
        <v>42146</v>
      </c>
      <c r="U1526">
        <v>2.1800000000000002</v>
      </c>
      <c r="V1526">
        <v>15</v>
      </c>
      <c r="W1526">
        <v>144.33000000000001</v>
      </c>
      <c r="X1526">
        <v>86411</v>
      </c>
      <c r="Y1526">
        <f>cleaneddata[[#This Row],[Unit Price]]-cleaneddata[[#This Row],[Discount]]</f>
        <v>9.3000000000000007</v>
      </c>
      <c r="Z1526" t="str">
        <f>_xlfn.IFS(cleaneddata[[#This Row],[Region]]="Central","Chris",cleaneddata[[#This Row],[Region]]="East","Erin",cleaneddata[[#This Row],[Region]]="South","Sam",cleaneddata[[#This Row],[Region]]="West","William")</f>
        <v>Chris</v>
      </c>
    </row>
    <row r="1527" spans="1:26" x14ac:dyDescent="0.25">
      <c r="A1527">
        <v>820</v>
      </c>
      <c r="B1527" t="s">
        <v>2607</v>
      </c>
      <c r="C1527" t="s">
        <v>49</v>
      </c>
      <c r="D1527">
        <v>0.09</v>
      </c>
      <c r="E1527">
        <v>5.84</v>
      </c>
      <c r="F1527">
        <v>0.83</v>
      </c>
      <c r="G1527" t="s">
        <v>40</v>
      </c>
      <c r="H1527" t="s">
        <v>29</v>
      </c>
      <c r="I1527" t="s">
        <v>50</v>
      </c>
      <c r="J1527" t="s">
        <v>51</v>
      </c>
      <c r="K1527" t="s">
        <v>52</v>
      </c>
      <c r="L1527" t="s">
        <v>2608</v>
      </c>
      <c r="M1527">
        <v>0.49</v>
      </c>
      <c r="N1527" t="s">
        <v>34</v>
      </c>
      <c r="O1527" t="s">
        <v>61</v>
      </c>
      <c r="P1527" t="s">
        <v>68</v>
      </c>
      <c r="Q1527" t="s">
        <v>2609</v>
      </c>
      <c r="R1527">
        <v>99362</v>
      </c>
      <c r="S1527" s="1">
        <v>42145</v>
      </c>
      <c r="T1527" s="1">
        <v>42149</v>
      </c>
      <c r="U1527">
        <v>-2.87</v>
      </c>
      <c r="V1527">
        <v>1</v>
      </c>
      <c r="W1527">
        <v>5.9</v>
      </c>
      <c r="X1527">
        <v>90244</v>
      </c>
      <c r="Y1527">
        <f>cleaneddata[[#This Row],[Unit Price]]-cleaneddata[[#This Row],[Discount]]</f>
        <v>5.75</v>
      </c>
      <c r="Z1527" t="str">
        <f>_xlfn.IFS(cleaneddata[[#This Row],[Region]]="Central","Chris",cleaneddata[[#This Row],[Region]]="East","Erin",cleaneddata[[#This Row],[Region]]="South","Sam",cleaneddata[[#This Row],[Region]]="West","William")</f>
        <v>William</v>
      </c>
    </row>
    <row r="1528" spans="1:26" x14ac:dyDescent="0.25">
      <c r="A1528">
        <v>1527</v>
      </c>
      <c r="B1528" t="s">
        <v>340</v>
      </c>
      <c r="C1528" t="s">
        <v>49</v>
      </c>
      <c r="D1528">
        <v>0.09</v>
      </c>
      <c r="E1528">
        <v>50.98</v>
      </c>
      <c r="F1528">
        <v>6.5</v>
      </c>
      <c r="G1528" t="s">
        <v>40</v>
      </c>
      <c r="H1528" t="s">
        <v>73</v>
      </c>
      <c r="I1528" t="s">
        <v>42</v>
      </c>
      <c r="J1528" t="s">
        <v>43</v>
      </c>
      <c r="K1528" t="s">
        <v>75</v>
      </c>
      <c r="L1528" t="s">
        <v>1868</v>
      </c>
      <c r="M1528">
        <v>0.73</v>
      </c>
      <c r="N1528" t="s">
        <v>34</v>
      </c>
      <c r="O1528" t="s">
        <v>35</v>
      </c>
      <c r="P1528" t="s">
        <v>166</v>
      </c>
      <c r="Q1528" t="s">
        <v>342</v>
      </c>
      <c r="R1528">
        <v>35601</v>
      </c>
      <c r="S1528" s="1">
        <v>42145</v>
      </c>
      <c r="T1528" s="1">
        <v>42152</v>
      </c>
      <c r="U1528">
        <v>70.176000000000002</v>
      </c>
      <c r="V1528">
        <v>28</v>
      </c>
      <c r="W1528">
        <v>1395.41</v>
      </c>
      <c r="X1528">
        <v>86815</v>
      </c>
      <c r="Y1528">
        <f>cleaneddata[[#This Row],[Unit Price]]-cleaneddata[[#This Row],[Discount]]</f>
        <v>50.889999999999993</v>
      </c>
      <c r="Z1528" t="str">
        <f>_xlfn.IFS(cleaneddata[[#This Row],[Region]]="Central","Chris",cleaneddata[[#This Row],[Region]]="East","Erin",cleaneddata[[#This Row],[Region]]="South","Sam",cleaneddata[[#This Row],[Region]]="West","William")</f>
        <v>Sam</v>
      </c>
    </row>
    <row r="1529" spans="1:26" x14ac:dyDescent="0.25">
      <c r="A1529">
        <v>3319</v>
      </c>
      <c r="B1529" t="s">
        <v>2610</v>
      </c>
      <c r="C1529" t="s">
        <v>49</v>
      </c>
      <c r="D1529">
        <v>0.03</v>
      </c>
      <c r="E1529">
        <v>20.98</v>
      </c>
      <c r="F1529">
        <v>1.49</v>
      </c>
      <c r="G1529" t="s">
        <v>40</v>
      </c>
      <c r="H1529" t="s">
        <v>29</v>
      </c>
      <c r="I1529" t="s">
        <v>50</v>
      </c>
      <c r="J1529" t="s">
        <v>74</v>
      </c>
      <c r="K1529" t="s">
        <v>75</v>
      </c>
      <c r="L1529" t="s">
        <v>2611</v>
      </c>
      <c r="M1529">
        <v>0.35</v>
      </c>
      <c r="N1529" t="s">
        <v>34</v>
      </c>
      <c r="O1529" t="s">
        <v>35</v>
      </c>
      <c r="P1529" t="s">
        <v>402</v>
      </c>
      <c r="Q1529" t="s">
        <v>505</v>
      </c>
      <c r="R1529">
        <v>37075</v>
      </c>
      <c r="S1529" s="1">
        <v>42145</v>
      </c>
      <c r="T1529" s="1">
        <v>42145</v>
      </c>
      <c r="U1529">
        <v>30.024000000000001</v>
      </c>
      <c r="V1529">
        <v>20</v>
      </c>
      <c r="W1529">
        <v>431.43</v>
      </c>
      <c r="X1529">
        <v>90104</v>
      </c>
      <c r="Y1529">
        <f>cleaneddata[[#This Row],[Unit Price]]-cleaneddata[[#This Row],[Discount]]</f>
        <v>20.95</v>
      </c>
      <c r="Z1529" t="str">
        <f>_xlfn.IFS(cleaneddata[[#This Row],[Region]]="Central","Chris",cleaneddata[[#This Row],[Region]]="East","Erin",cleaneddata[[#This Row],[Region]]="South","Sam",cleaneddata[[#This Row],[Region]]="West","William")</f>
        <v>Sam</v>
      </c>
    </row>
    <row r="1530" spans="1:26" x14ac:dyDescent="0.25">
      <c r="A1530">
        <v>1129</v>
      </c>
      <c r="B1530" t="s">
        <v>788</v>
      </c>
      <c r="C1530" t="s">
        <v>118</v>
      </c>
      <c r="D1530">
        <v>0.02</v>
      </c>
      <c r="E1530">
        <v>7.64</v>
      </c>
      <c r="F1530">
        <v>1.39</v>
      </c>
      <c r="G1530" t="s">
        <v>40</v>
      </c>
      <c r="H1530" t="s">
        <v>73</v>
      </c>
      <c r="I1530" t="s">
        <v>50</v>
      </c>
      <c r="J1530" t="s">
        <v>347</v>
      </c>
      <c r="K1530" t="s">
        <v>75</v>
      </c>
      <c r="L1530" t="s">
        <v>1560</v>
      </c>
      <c r="M1530">
        <v>0.36</v>
      </c>
      <c r="N1530" t="s">
        <v>34</v>
      </c>
      <c r="O1530" t="s">
        <v>113</v>
      </c>
      <c r="P1530" t="s">
        <v>405</v>
      </c>
      <c r="Q1530" t="s">
        <v>790</v>
      </c>
      <c r="R1530">
        <v>2118</v>
      </c>
      <c r="S1530" s="1">
        <v>42145</v>
      </c>
      <c r="T1530" s="1">
        <v>42147</v>
      </c>
      <c r="U1530">
        <v>117.38</v>
      </c>
      <c r="V1530">
        <v>52</v>
      </c>
      <c r="W1530">
        <v>406.91</v>
      </c>
      <c r="X1530">
        <v>13735</v>
      </c>
      <c r="Y1530">
        <f>cleaneddata[[#This Row],[Unit Price]]-cleaneddata[[#This Row],[Discount]]</f>
        <v>7.62</v>
      </c>
      <c r="Z1530" t="str">
        <f>_xlfn.IFS(cleaneddata[[#This Row],[Region]]="Central","Chris",cleaneddata[[#This Row],[Region]]="East","Erin",cleaneddata[[#This Row],[Region]]="South","Sam",cleaneddata[[#This Row],[Region]]="West","William")</f>
        <v>Erin</v>
      </c>
    </row>
    <row r="1531" spans="1:26" x14ac:dyDescent="0.25">
      <c r="A1531">
        <v>1131</v>
      </c>
      <c r="B1531" t="s">
        <v>2612</v>
      </c>
      <c r="C1531" t="s">
        <v>118</v>
      </c>
      <c r="D1531">
        <v>0.02</v>
      </c>
      <c r="E1531">
        <v>7.64</v>
      </c>
      <c r="F1531">
        <v>1.39</v>
      </c>
      <c r="G1531" t="s">
        <v>40</v>
      </c>
      <c r="H1531" t="s">
        <v>73</v>
      </c>
      <c r="I1531" t="s">
        <v>50</v>
      </c>
      <c r="J1531" t="s">
        <v>347</v>
      </c>
      <c r="K1531" t="s">
        <v>75</v>
      </c>
      <c r="L1531" t="s">
        <v>1560</v>
      </c>
      <c r="M1531">
        <v>0.36</v>
      </c>
      <c r="N1531" t="s">
        <v>34</v>
      </c>
      <c r="O1531" t="s">
        <v>54</v>
      </c>
      <c r="P1531" t="s">
        <v>189</v>
      </c>
      <c r="Q1531" t="s">
        <v>2613</v>
      </c>
      <c r="R1531">
        <v>79907</v>
      </c>
      <c r="S1531" s="1">
        <v>42145</v>
      </c>
      <c r="T1531" s="1">
        <v>42147</v>
      </c>
      <c r="U1531">
        <v>70.193700000000007</v>
      </c>
      <c r="V1531">
        <v>13</v>
      </c>
      <c r="W1531">
        <v>101.73</v>
      </c>
      <c r="X1531">
        <v>88103</v>
      </c>
      <c r="Y1531">
        <f>cleaneddata[[#This Row],[Unit Price]]-cleaneddata[[#This Row],[Discount]]</f>
        <v>7.62</v>
      </c>
      <c r="Z1531" t="str">
        <f>_xlfn.IFS(cleaneddata[[#This Row],[Region]]="Central","Chris",cleaneddata[[#This Row],[Region]]="East","Erin",cleaneddata[[#This Row],[Region]]="South","Sam",cleaneddata[[#This Row],[Region]]="West","William")</f>
        <v>Chris</v>
      </c>
    </row>
    <row r="1532" spans="1:26" x14ac:dyDescent="0.25">
      <c r="A1532">
        <v>1254</v>
      </c>
      <c r="B1532" t="s">
        <v>1592</v>
      </c>
      <c r="C1532" t="s">
        <v>118</v>
      </c>
      <c r="D1532">
        <v>0.04</v>
      </c>
      <c r="E1532">
        <v>2.08</v>
      </c>
      <c r="F1532">
        <v>1.49</v>
      </c>
      <c r="G1532" t="s">
        <v>40</v>
      </c>
      <c r="H1532" t="s">
        <v>73</v>
      </c>
      <c r="I1532" t="s">
        <v>50</v>
      </c>
      <c r="J1532" t="s">
        <v>74</v>
      </c>
      <c r="K1532" t="s">
        <v>75</v>
      </c>
      <c r="L1532" t="s">
        <v>1412</v>
      </c>
      <c r="M1532">
        <v>0.36</v>
      </c>
      <c r="N1532" t="s">
        <v>34</v>
      </c>
      <c r="O1532" t="s">
        <v>54</v>
      </c>
      <c r="P1532" t="s">
        <v>189</v>
      </c>
      <c r="Q1532" t="s">
        <v>1593</v>
      </c>
      <c r="R1532">
        <v>77530</v>
      </c>
      <c r="S1532" s="1">
        <v>42145</v>
      </c>
      <c r="T1532" s="1">
        <v>42147</v>
      </c>
      <c r="U1532">
        <v>-11.281499999999999</v>
      </c>
      <c r="V1532">
        <v>16</v>
      </c>
      <c r="W1532">
        <v>33.770000000000003</v>
      </c>
      <c r="X1532">
        <v>89982</v>
      </c>
      <c r="Y1532">
        <f>cleaneddata[[#This Row],[Unit Price]]-cleaneddata[[#This Row],[Discount]]</f>
        <v>2.04</v>
      </c>
      <c r="Z1532" t="str">
        <f>_xlfn.IFS(cleaneddata[[#This Row],[Region]]="Central","Chris",cleaneddata[[#This Row],[Region]]="East","Erin",cleaneddata[[#This Row],[Region]]="South","Sam",cleaneddata[[#This Row],[Region]]="West","William")</f>
        <v>Chris</v>
      </c>
    </row>
    <row r="1533" spans="1:26" x14ac:dyDescent="0.25">
      <c r="A1533">
        <v>19</v>
      </c>
      <c r="B1533" t="s">
        <v>2614</v>
      </c>
      <c r="C1533" t="s">
        <v>72</v>
      </c>
      <c r="D1533">
        <v>7.0000000000000007E-2</v>
      </c>
      <c r="E1533">
        <v>12.99</v>
      </c>
      <c r="F1533">
        <v>9.44</v>
      </c>
      <c r="G1533" t="s">
        <v>40</v>
      </c>
      <c r="H1533" t="s">
        <v>29</v>
      </c>
      <c r="I1533" t="s">
        <v>42</v>
      </c>
      <c r="J1533" t="s">
        <v>58</v>
      </c>
      <c r="K1533" t="s">
        <v>146</v>
      </c>
      <c r="L1533" t="s">
        <v>2615</v>
      </c>
      <c r="M1533">
        <v>0.39</v>
      </c>
      <c r="N1533" t="s">
        <v>34</v>
      </c>
      <c r="O1533" t="s">
        <v>61</v>
      </c>
      <c r="P1533" t="s">
        <v>279</v>
      </c>
      <c r="Q1533" t="s">
        <v>2616</v>
      </c>
      <c r="R1533">
        <v>59801</v>
      </c>
      <c r="S1533" s="1">
        <v>42145</v>
      </c>
      <c r="T1533" s="1">
        <v>42147</v>
      </c>
      <c r="U1533">
        <v>-114.6399</v>
      </c>
      <c r="V1533">
        <v>18</v>
      </c>
      <c r="W1533">
        <v>231.79</v>
      </c>
      <c r="X1533">
        <v>90032</v>
      </c>
      <c r="Y1533">
        <f>cleaneddata[[#This Row],[Unit Price]]-cleaneddata[[#This Row],[Discount]]</f>
        <v>12.92</v>
      </c>
      <c r="Z1533" t="str">
        <f>_xlfn.IFS(cleaneddata[[#This Row],[Region]]="Central","Chris",cleaneddata[[#This Row],[Region]]="East","Erin",cleaneddata[[#This Row],[Region]]="South","Sam",cleaneddata[[#This Row],[Region]]="West","William")</f>
        <v>William</v>
      </c>
    </row>
    <row r="1534" spans="1:26" x14ac:dyDescent="0.25">
      <c r="A1534">
        <v>21</v>
      </c>
      <c r="B1534" t="s">
        <v>2522</v>
      </c>
      <c r="C1534" t="s">
        <v>72</v>
      </c>
      <c r="D1534">
        <v>0.08</v>
      </c>
      <c r="E1534">
        <v>5</v>
      </c>
      <c r="F1534">
        <v>3.39</v>
      </c>
      <c r="G1534" t="s">
        <v>40</v>
      </c>
      <c r="H1534" t="s">
        <v>29</v>
      </c>
      <c r="I1534" t="s">
        <v>50</v>
      </c>
      <c r="J1534" t="s">
        <v>178</v>
      </c>
      <c r="K1534" t="s">
        <v>52</v>
      </c>
      <c r="L1534" t="s">
        <v>2617</v>
      </c>
      <c r="M1534">
        <v>0.37</v>
      </c>
      <c r="N1534" t="s">
        <v>34</v>
      </c>
      <c r="O1534" t="s">
        <v>113</v>
      </c>
      <c r="P1534" t="s">
        <v>114</v>
      </c>
      <c r="Q1534" t="s">
        <v>115</v>
      </c>
      <c r="R1534">
        <v>10012</v>
      </c>
      <c r="S1534" s="1">
        <v>42145</v>
      </c>
      <c r="T1534" s="1">
        <v>42146</v>
      </c>
      <c r="U1534">
        <v>-17.489999999999998</v>
      </c>
      <c r="V1534">
        <v>58</v>
      </c>
      <c r="W1534">
        <v>293.06</v>
      </c>
      <c r="X1534">
        <v>42949</v>
      </c>
      <c r="Y1534">
        <f>cleaneddata[[#This Row],[Unit Price]]-cleaneddata[[#This Row],[Discount]]</f>
        <v>4.92</v>
      </c>
      <c r="Z1534" t="str">
        <f>_xlfn.IFS(cleaneddata[[#This Row],[Region]]="Central","Chris",cleaneddata[[#This Row],[Region]]="East","Erin",cleaneddata[[#This Row],[Region]]="South","Sam",cleaneddata[[#This Row],[Region]]="West","William")</f>
        <v>Erin</v>
      </c>
    </row>
    <row r="1535" spans="1:26" x14ac:dyDescent="0.25">
      <c r="A1535">
        <v>21</v>
      </c>
      <c r="B1535" t="s">
        <v>2522</v>
      </c>
      <c r="C1535" t="s">
        <v>72</v>
      </c>
      <c r="D1535">
        <v>7.0000000000000007E-2</v>
      </c>
      <c r="E1535">
        <v>12.99</v>
      </c>
      <c r="F1535">
        <v>9.44</v>
      </c>
      <c r="G1535" t="s">
        <v>40</v>
      </c>
      <c r="H1535" t="s">
        <v>29</v>
      </c>
      <c r="I1535" t="s">
        <v>42</v>
      </c>
      <c r="J1535" t="s">
        <v>58</v>
      </c>
      <c r="K1535" t="s">
        <v>146</v>
      </c>
      <c r="L1535" t="s">
        <v>2615</v>
      </c>
      <c r="M1535">
        <v>0.39</v>
      </c>
      <c r="N1535" t="s">
        <v>34</v>
      </c>
      <c r="O1535" t="s">
        <v>113</v>
      </c>
      <c r="P1535" t="s">
        <v>114</v>
      </c>
      <c r="Q1535" t="s">
        <v>115</v>
      </c>
      <c r="R1535">
        <v>10012</v>
      </c>
      <c r="S1535" s="1">
        <v>42145</v>
      </c>
      <c r="T1535" s="1">
        <v>42147</v>
      </c>
      <c r="U1535">
        <v>-114.6399</v>
      </c>
      <c r="V1535">
        <v>71</v>
      </c>
      <c r="W1535">
        <v>914.29</v>
      </c>
      <c r="X1535">
        <v>42949</v>
      </c>
      <c r="Y1535">
        <f>cleaneddata[[#This Row],[Unit Price]]-cleaneddata[[#This Row],[Discount]]</f>
        <v>12.92</v>
      </c>
      <c r="Z1535" t="str">
        <f>_xlfn.IFS(cleaneddata[[#This Row],[Region]]="Central","Chris",cleaneddata[[#This Row],[Region]]="East","Erin",cleaneddata[[#This Row],[Region]]="South","Sam",cleaneddata[[#This Row],[Region]]="West","William")</f>
        <v>Erin</v>
      </c>
    </row>
    <row r="1536" spans="1:26" x14ac:dyDescent="0.25">
      <c r="A1536">
        <v>3206</v>
      </c>
      <c r="B1536" t="s">
        <v>1928</v>
      </c>
      <c r="C1536" t="s">
        <v>72</v>
      </c>
      <c r="D1536">
        <v>0.06</v>
      </c>
      <c r="E1536">
        <v>218.08</v>
      </c>
      <c r="F1536">
        <v>18.059999999999999</v>
      </c>
      <c r="G1536" t="s">
        <v>89</v>
      </c>
      <c r="H1536" t="s">
        <v>41</v>
      </c>
      <c r="I1536" t="s">
        <v>30</v>
      </c>
      <c r="J1536" t="s">
        <v>111</v>
      </c>
      <c r="K1536" t="s">
        <v>66</v>
      </c>
      <c r="L1536" t="s">
        <v>2618</v>
      </c>
      <c r="M1536">
        <v>0.56999999999999995</v>
      </c>
      <c r="N1536" t="s">
        <v>34</v>
      </c>
      <c r="O1536" t="s">
        <v>61</v>
      </c>
      <c r="P1536" t="s">
        <v>492</v>
      </c>
      <c r="Q1536" t="s">
        <v>1930</v>
      </c>
      <c r="R1536">
        <v>83301</v>
      </c>
      <c r="S1536" s="1">
        <v>42145</v>
      </c>
      <c r="T1536" s="1">
        <v>42147</v>
      </c>
      <c r="U1536">
        <v>969.42</v>
      </c>
      <c r="V1536">
        <v>7</v>
      </c>
      <c r="W1536">
        <v>1488.51</v>
      </c>
      <c r="X1536">
        <v>87934</v>
      </c>
      <c r="Y1536">
        <f>cleaneddata[[#This Row],[Unit Price]]-cleaneddata[[#This Row],[Discount]]</f>
        <v>218.02</v>
      </c>
      <c r="Z1536" t="str">
        <f>_xlfn.IFS(cleaneddata[[#This Row],[Region]]="Central","Chris",cleaneddata[[#This Row],[Region]]="East","Erin",cleaneddata[[#This Row],[Region]]="South","Sam",cleaneddata[[#This Row],[Region]]="West","William")</f>
        <v>William</v>
      </c>
    </row>
    <row r="1537" spans="1:26" x14ac:dyDescent="0.25">
      <c r="A1537">
        <v>2385</v>
      </c>
      <c r="B1537" t="s">
        <v>2619</v>
      </c>
      <c r="C1537" t="s">
        <v>27</v>
      </c>
      <c r="D1537">
        <v>0.1</v>
      </c>
      <c r="E1537">
        <v>130.97999999999999</v>
      </c>
      <c r="F1537">
        <v>30</v>
      </c>
      <c r="G1537" t="s">
        <v>28</v>
      </c>
      <c r="H1537" t="s">
        <v>29</v>
      </c>
      <c r="I1537" t="s">
        <v>30</v>
      </c>
      <c r="J1537" t="s">
        <v>111</v>
      </c>
      <c r="K1537" t="s">
        <v>59</v>
      </c>
      <c r="L1537" t="s">
        <v>2201</v>
      </c>
      <c r="M1537">
        <v>0.78</v>
      </c>
      <c r="N1537" t="s">
        <v>34</v>
      </c>
      <c r="O1537" t="s">
        <v>61</v>
      </c>
      <c r="P1537" t="s">
        <v>642</v>
      </c>
      <c r="Q1537" t="s">
        <v>2620</v>
      </c>
      <c r="R1537">
        <v>88001</v>
      </c>
      <c r="S1537" s="1">
        <v>42146</v>
      </c>
      <c r="T1537" s="1">
        <v>42148</v>
      </c>
      <c r="U1537">
        <v>2000.11</v>
      </c>
      <c r="V1537">
        <v>18</v>
      </c>
      <c r="W1537">
        <v>2259.9899999999998</v>
      </c>
      <c r="X1537">
        <v>89184</v>
      </c>
      <c r="Y1537">
        <f>cleaneddata[[#This Row],[Unit Price]]-cleaneddata[[#This Row],[Discount]]</f>
        <v>130.88</v>
      </c>
      <c r="Z1537" t="str">
        <f>_xlfn.IFS(cleaneddata[[#This Row],[Region]]="Central","Chris",cleaneddata[[#This Row],[Region]]="East","Erin",cleaneddata[[#This Row],[Region]]="South","Sam",cleaneddata[[#This Row],[Region]]="West","William")</f>
        <v>William</v>
      </c>
    </row>
    <row r="1538" spans="1:26" x14ac:dyDescent="0.25">
      <c r="A1538">
        <v>2699</v>
      </c>
      <c r="B1538" t="s">
        <v>2091</v>
      </c>
      <c r="C1538" t="s">
        <v>27</v>
      </c>
      <c r="D1538">
        <v>0.06</v>
      </c>
      <c r="E1538">
        <v>4.9800000000000004</v>
      </c>
      <c r="F1538">
        <v>4.95</v>
      </c>
      <c r="G1538" t="s">
        <v>40</v>
      </c>
      <c r="H1538" t="s">
        <v>96</v>
      </c>
      <c r="I1538" t="s">
        <v>50</v>
      </c>
      <c r="J1538" t="s">
        <v>74</v>
      </c>
      <c r="K1538" t="s">
        <v>75</v>
      </c>
      <c r="L1538" t="s">
        <v>2621</v>
      </c>
      <c r="M1538">
        <v>0.37</v>
      </c>
      <c r="N1538" t="s">
        <v>34</v>
      </c>
      <c r="O1538" t="s">
        <v>61</v>
      </c>
      <c r="P1538" t="s">
        <v>590</v>
      </c>
      <c r="Q1538" t="s">
        <v>2093</v>
      </c>
      <c r="R1538">
        <v>86442</v>
      </c>
      <c r="S1538" s="1">
        <v>42146</v>
      </c>
      <c r="T1538" s="1">
        <v>42148</v>
      </c>
      <c r="U1538">
        <v>-103.224</v>
      </c>
      <c r="V1538">
        <v>16</v>
      </c>
      <c r="W1538">
        <v>78.989999999999995</v>
      </c>
      <c r="X1538">
        <v>87677</v>
      </c>
      <c r="Y1538">
        <f>cleaneddata[[#This Row],[Unit Price]]-cleaneddata[[#This Row],[Discount]]</f>
        <v>4.9200000000000008</v>
      </c>
      <c r="Z1538" t="str">
        <f>_xlfn.IFS(cleaneddata[[#This Row],[Region]]="Central","Chris",cleaneddata[[#This Row],[Region]]="East","Erin",cleaneddata[[#This Row],[Region]]="South","Sam",cleaneddata[[#This Row],[Region]]="West","William")</f>
        <v>William</v>
      </c>
    </row>
    <row r="1539" spans="1:26" x14ac:dyDescent="0.25">
      <c r="A1539">
        <v>181</v>
      </c>
      <c r="B1539" t="s">
        <v>1289</v>
      </c>
      <c r="C1539" t="s">
        <v>39</v>
      </c>
      <c r="D1539">
        <v>7.0000000000000007E-2</v>
      </c>
      <c r="E1539">
        <v>1.68</v>
      </c>
      <c r="F1539">
        <v>1.57</v>
      </c>
      <c r="G1539" t="s">
        <v>40</v>
      </c>
      <c r="H1539" t="s">
        <v>96</v>
      </c>
      <c r="I1539" t="s">
        <v>50</v>
      </c>
      <c r="J1539" t="s">
        <v>51</v>
      </c>
      <c r="K1539" t="s">
        <v>52</v>
      </c>
      <c r="L1539" t="s">
        <v>576</v>
      </c>
      <c r="M1539">
        <v>0.59</v>
      </c>
      <c r="N1539" t="s">
        <v>34</v>
      </c>
      <c r="O1539" t="s">
        <v>61</v>
      </c>
      <c r="P1539" t="s">
        <v>92</v>
      </c>
      <c r="Q1539" t="s">
        <v>943</v>
      </c>
      <c r="R1539">
        <v>94122</v>
      </c>
      <c r="S1539" s="1">
        <v>42146</v>
      </c>
      <c r="T1539" s="1">
        <v>42147</v>
      </c>
      <c r="U1539">
        <v>-35.75</v>
      </c>
      <c r="V1539">
        <v>116</v>
      </c>
      <c r="W1539">
        <v>186.59</v>
      </c>
      <c r="X1539">
        <v>3585</v>
      </c>
      <c r="Y1539">
        <f>cleaneddata[[#This Row],[Unit Price]]-cleaneddata[[#This Row],[Discount]]</f>
        <v>1.6099999999999999</v>
      </c>
      <c r="Z1539" t="str">
        <f>_xlfn.IFS(cleaneddata[[#This Row],[Region]]="Central","Chris",cleaneddata[[#This Row],[Region]]="East","Erin",cleaneddata[[#This Row],[Region]]="South","Sam",cleaneddata[[#This Row],[Region]]="West","William")</f>
        <v>William</v>
      </c>
    </row>
    <row r="1540" spans="1:26" x14ac:dyDescent="0.25">
      <c r="A1540">
        <v>188</v>
      </c>
      <c r="B1540" t="s">
        <v>2622</v>
      </c>
      <c r="C1540" t="s">
        <v>39</v>
      </c>
      <c r="D1540">
        <v>7.0000000000000007E-2</v>
      </c>
      <c r="E1540">
        <v>10.06</v>
      </c>
      <c r="F1540">
        <v>2.06</v>
      </c>
      <c r="G1540" t="s">
        <v>40</v>
      </c>
      <c r="H1540" t="s">
        <v>96</v>
      </c>
      <c r="I1540" t="s">
        <v>50</v>
      </c>
      <c r="J1540" t="s">
        <v>90</v>
      </c>
      <c r="K1540" t="s">
        <v>52</v>
      </c>
      <c r="L1540" t="s">
        <v>175</v>
      </c>
      <c r="M1540">
        <v>0.39</v>
      </c>
      <c r="N1540" t="s">
        <v>34</v>
      </c>
      <c r="O1540" t="s">
        <v>54</v>
      </c>
      <c r="P1540" t="s">
        <v>189</v>
      </c>
      <c r="Q1540" t="s">
        <v>1959</v>
      </c>
      <c r="R1540">
        <v>76240</v>
      </c>
      <c r="S1540" s="1">
        <v>42146</v>
      </c>
      <c r="T1540" s="1">
        <v>42146</v>
      </c>
      <c r="U1540">
        <v>152.65559999999999</v>
      </c>
      <c r="V1540">
        <v>23</v>
      </c>
      <c r="W1540">
        <v>221.24</v>
      </c>
      <c r="X1540">
        <v>88361</v>
      </c>
      <c r="Y1540">
        <f>cleaneddata[[#This Row],[Unit Price]]-cleaneddata[[#This Row],[Discount]]</f>
        <v>9.99</v>
      </c>
      <c r="Z1540" t="str">
        <f>_xlfn.IFS(cleaneddata[[#This Row],[Region]]="Central","Chris",cleaneddata[[#This Row],[Region]]="East","Erin",cleaneddata[[#This Row],[Region]]="South","Sam",cleaneddata[[#This Row],[Region]]="West","William")</f>
        <v>Chris</v>
      </c>
    </row>
    <row r="1541" spans="1:26" x14ac:dyDescent="0.25">
      <c r="A1541">
        <v>188</v>
      </c>
      <c r="B1541" t="s">
        <v>2622</v>
      </c>
      <c r="C1541" t="s">
        <v>39</v>
      </c>
      <c r="D1541">
        <v>7.0000000000000007E-2</v>
      </c>
      <c r="E1541">
        <v>1.68</v>
      </c>
      <c r="F1541">
        <v>1.57</v>
      </c>
      <c r="G1541" t="s">
        <v>40</v>
      </c>
      <c r="H1541" t="s">
        <v>96</v>
      </c>
      <c r="I1541" t="s">
        <v>50</v>
      </c>
      <c r="J1541" t="s">
        <v>51</v>
      </c>
      <c r="K1541" t="s">
        <v>52</v>
      </c>
      <c r="L1541" t="s">
        <v>576</v>
      </c>
      <c r="M1541">
        <v>0.59</v>
      </c>
      <c r="N1541" t="s">
        <v>34</v>
      </c>
      <c r="O1541" t="s">
        <v>54</v>
      </c>
      <c r="P1541" t="s">
        <v>189</v>
      </c>
      <c r="Q1541" t="s">
        <v>1959</v>
      </c>
      <c r="R1541">
        <v>76240</v>
      </c>
      <c r="S1541" s="1">
        <v>42146</v>
      </c>
      <c r="T1541" s="1">
        <v>42147</v>
      </c>
      <c r="U1541">
        <v>7.15</v>
      </c>
      <c r="V1541">
        <v>29</v>
      </c>
      <c r="W1541">
        <v>46.65</v>
      </c>
      <c r="X1541">
        <v>88361</v>
      </c>
      <c r="Y1541">
        <f>cleaneddata[[#This Row],[Unit Price]]-cleaneddata[[#This Row],[Discount]]</f>
        <v>1.6099999999999999</v>
      </c>
      <c r="Z1541" t="str">
        <f>_xlfn.IFS(cleaneddata[[#This Row],[Region]]="Central","Chris",cleaneddata[[#This Row],[Region]]="East","Erin",cleaneddata[[#This Row],[Region]]="South","Sam",cleaneddata[[#This Row],[Region]]="West","William")</f>
        <v>Chris</v>
      </c>
    </row>
    <row r="1542" spans="1:26" x14ac:dyDescent="0.25">
      <c r="A1542">
        <v>1246</v>
      </c>
      <c r="B1542" t="s">
        <v>2013</v>
      </c>
      <c r="C1542" t="s">
        <v>49</v>
      </c>
      <c r="D1542">
        <v>0.03</v>
      </c>
      <c r="E1542">
        <v>256.99</v>
      </c>
      <c r="F1542">
        <v>11.25</v>
      </c>
      <c r="G1542" t="s">
        <v>40</v>
      </c>
      <c r="H1542" t="s">
        <v>73</v>
      </c>
      <c r="I1542" t="s">
        <v>42</v>
      </c>
      <c r="J1542" t="s">
        <v>43</v>
      </c>
      <c r="K1542" t="s">
        <v>75</v>
      </c>
      <c r="L1542" t="s">
        <v>2623</v>
      </c>
      <c r="M1542">
        <v>0.51</v>
      </c>
      <c r="N1542" t="s">
        <v>34</v>
      </c>
      <c r="O1542" t="s">
        <v>113</v>
      </c>
      <c r="P1542" t="s">
        <v>114</v>
      </c>
      <c r="Q1542" t="s">
        <v>115</v>
      </c>
      <c r="R1542">
        <v>10009</v>
      </c>
      <c r="S1542" s="1">
        <v>42146</v>
      </c>
      <c r="T1542" s="1">
        <v>42146</v>
      </c>
      <c r="U1542">
        <v>1489.8</v>
      </c>
      <c r="V1542">
        <v>32</v>
      </c>
      <c r="W1542">
        <v>8216.2800000000007</v>
      </c>
      <c r="X1542">
        <v>46853</v>
      </c>
      <c r="Y1542">
        <f>cleaneddata[[#This Row],[Unit Price]]-cleaneddata[[#This Row],[Discount]]</f>
        <v>256.96000000000004</v>
      </c>
      <c r="Z1542" t="str">
        <f>_xlfn.IFS(cleaneddata[[#This Row],[Region]]="Central","Chris",cleaneddata[[#This Row],[Region]]="East","Erin",cleaneddata[[#This Row],[Region]]="South","Sam",cleaneddata[[#This Row],[Region]]="West","William")</f>
        <v>Erin</v>
      </c>
    </row>
    <row r="1543" spans="1:26" x14ac:dyDescent="0.25">
      <c r="A1543">
        <v>1257</v>
      </c>
      <c r="B1543" t="s">
        <v>2283</v>
      </c>
      <c r="C1543" t="s">
        <v>118</v>
      </c>
      <c r="D1543">
        <v>0.01</v>
      </c>
      <c r="E1543">
        <v>115.99</v>
      </c>
      <c r="F1543">
        <v>56.14</v>
      </c>
      <c r="G1543" t="s">
        <v>28</v>
      </c>
      <c r="H1543" t="s">
        <v>73</v>
      </c>
      <c r="I1543" t="s">
        <v>42</v>
      </c>
      <c r="J1543" t="s">
        <v>58</v>
      </c>
      <c r="K1543" t="s">
        <v>59</v>
      </c>
      <c r="L1543" t="s">
        <v>482</v>
      </c>
      <c r="M1543">
        <v>0.4</v>
      </c>
      <c r="N1543" t="s">
        <v>34</v>
      </c>
      <c r="O1543" t="s">
        <v>61</v>
      </c>
      <c r="P1543" t="s">
        <v>62</v>
      </c>
      <c r="Q1543" t="s">
        <v>1125</v>
      </c>
      <c r="R1543">
        <v>80013</v>
      </c>
      <c r="S1543" s="1">
        <v>42146</v>
      </c>
      <c r="T1543" s="1">
        <v>42147</v>
      </c>
      <c r="U1543">
        <v>-164.39519999999999</v>
      </c>
      <c r="V1543">
        <v>5</v>
      </c>
      <c r="W1543">
        <v>604.35</v>
      </c>
      <c r="X1543">
        <v>86535</v>
      </c>
      <c r="Y1543">
        <f>cleaneddata[[#This Row],[Unit Price]]-cleaneddata[[#This Row],[Discount]]</f>
        <v>115.97999999999999</v>
      </c>
      <c r="Z1543" t="str">
        <f>_xlfn.IFS(cleaneddata[[#This Row],[Region]]="Central","Chris",cleaneddata[[#This Row],[Region]]="East","Erin",cleaneddata[[#This Row],[Region]]="South","Sam",cleaneddata[[#This Row],[Region]]="West","William")</f>
        <v>William</v>
      </c>
    </row>
    <row r="1544" spans="1:26" x14ac:dyDescent="0.25">
      <c r="A1544">
        <v>2976</v>
      </c>
      <c r="B1544" t="s">
        <v>2624</v>
      </c>
      <c r="C1544" t="s">
        <v>118</v>
      </c>
      <c r="D1544">
        <v>0.01</v>
      </c>
      <c r="E1544">
        <v>35.99</v>
      </c>
      <c r="F1544">
        <v>0.99</v>
      </c>
      <c r="G1544" t="s">
        <v>40</v>
      </c>
      <c r="H1544" t="s">
        <v>29</v>
      </c>
      <c r="I1544" t="s">
        <v>42</v>
      </c>
      <c r="J1544" t="s">
        <v>137</v>
      </c>
      <c r="K1544" t="s">
        <v>44</v>
      </c>
      <c r="L1544" t="s">
        <v>1987</v>
      </c>
      <c r="M1544">
        <v>0.35</v>
      </c>
      <c r="N1544" t="s">
        <v>34</v>
      </c>
      <c r="O1544" t="s">
        <v>54</v>
      </c>
      <c r="P1544" t="s">
        <v>359</v>
      </c>
      <c r="Q1544" t="s">
        <v>2625</v>
      </c>
      <c r="R1544">
        <v>53154</v>
      </c>
      <c r="S1544" s="1">
        <v>42146</v>
      </c>
      <c r="T1544" s="1">
        <v>42147</v>
      </c>
      <c r="U1544">
        <v>882.48239999999998</v>
      </c>
      <c r="V1544">
        <v>41</v>
      </c>
      <c r="W1544">
        <v>1278.96</v>
      </c>
      <c r="X1544">
        <v>89047</v>
      </c>
      <c r="Y1544">
        <f>cleaneddata[[#This Row],[Unit Price]]-cleaneddata[[#This Row],[Discount]]</f>
        <v>35.980000000000004</v>
      </c>
      <c r="Z1544" t="str">
        <f>_xlfn.IFS(cleaneddata[[#This Row],[Region]]="Central","Chris",cleaneddata[[#This Row],[Region]]="East","Erin",cleaneddata[[#This Row],[Region]]="South","Sam",cleaneddata[[#This Row],[Region]]="West","William")</f>
        <v>Chris</v>
      </c>
    </row>
    <row r="1545" spans="1:26" x14ac:dyDescent="0.25">
      <c r="A1545">
        <v>2198</v>
      </c>
      <c r="B1545" t="s">
        <v>2626</v>
      </c>
      <c r="C1545" t="s">
        <v>72</v>
      </c>
      <c r="D1545">
        <v>0.03</v>
      </c>
      <c r="E1545">
        <v>25.98</v>
      </c>
      <c r="F1545">
        <v>4.08</v>
      </c>
      <c r="G1545" t="s">
        <v>40</v>
      </c>
      <c r="H1545" t="s">
        <v>29</v>
      </c>
      <c r="I1545" t="s">
        <v>50</v>
      </c>
      <c r="J1545" t="s">
        <v>51</v>
      </c>
      <c r="K1545" t="s">
        <v>44</v>
      </c>
      <c r="L1545" t="s">
        <v>2627</v>
      </c>
      <c r="M1545">
        <v>0.56999999999999995</v>
      </c>
      <c r="N1545" t="s">
        <v>34</v>
      </c>
      <c r="O1545" t="s">
        <v>113</v>
      </c>
      <c r="P1545" t="s">
        <v>114</v>
      </c>
      <c r="Q1545" t="s">
        <v>2628</v>
      </c>
      <c r="R1545">
        <v>11757</v>
      </c>
      <c r="S1545" s="1">
        <v>42146</v>
      </c>
      <c r="T1545" s="1">
        <v>42149</v>
      </c>
      <c r="U1545">
        <v>295.90649999999999</v>
      </c>
      <c r="V1545">
        <v>16</v>
      </c>
      <c r="W1545">
        <v>428.85</v>
      </c>
      <c r="X1545">
        <v>89174</v>
      </c>
      <c r="Y1545">
        <f>cleaneddata[[#This Row],[Unit Price]]-cleaneddata[[#This Row],[Discount]]</f>
        <v>25.95</v>
      </c>
      <c r="Z1545" t="str">
        <f>_xlfn.IFS(cleaneddata[[#This Row],[Region]]="Central","Chris",cleaneddata[[#This Row],[Region]]="East","Erin",cleaneddata[[#This Row],[Region]]="South","Sam",cleaneddata[[#This Row],[Region]]="West","William")</f>
        <v>Erin</v>
      </c>
    </row>
    <row r="1546" spans="1:26" x14ac:dyDescent="0.25">
      <c r="A1546">
        <v>2198</v>
      </c>
      <c r="B1546" t="s">
        <v>2626</v>
      </c>
      <c r="C1546" t="s">
        <v>72</v>
      </c>
      <c r="D1546">
        <v>0.1</v>
      </c>
      <c r="E1546">
        <v>20.98</v>
      </c>
      <c r="F1546">
        <v>53.03</v>
      </c>
      <c r="G1546" t="s">
        <v>28</v>
      </c>
      <c r="H1546" t="s">
        <v>29</v>
      </c>
      <c r="I1546" t="s">
        <v>50</v>
      </c>
      <c r="J1546" t="s">
        <v>80</v>
      </c>
      <c r="K1546" t="s">
        <v>59</v>
      </c>
      <c r="L1546" t="s">
        <v>1092</v>
      </c>
      <c r="M1546">
        <v>0.78</v>
      </c>
      <c r="N1546" t="s">
        <v>34</v>
      </c>
      <c r="O1546" t="s">
        <v>113</v>
      </c>
      <c r="P1546" t="s">
        <v>114</v>
      </c>
      <c r="Q1546" t="s">
        <v>2628</v>
      </c>
      <c r="R1546">
        <v>11757</v>
      </c>
      <c r="S1546" s="1">
        <v>42146</v>
      </c>
      <c r="T1546" s="1">
        <v>42146</v>
      </c>
      <c r="U1546">
        <v>-2111.36</v>
      </c>
      <c r="V1546">
        <v>16</v>
      </c>
      <c r="W1546">
        <v>342.54</v>
      </c>
      <c r="X1546">
        <v>89174</v>
      </c>
      <c r="Y1546">
        <f>cleaneddata[[#This Row],[Unit Price]]-cleaneddata[[#This Row],[Discount]]</f>
        <v>20.88</v>
      </c>
      <c r="Z1546" t="str">
        <f>_xlfn.IFS(cleaneddata[[#This Row],[Region]]="Central","Chris",cleaneddata[[#This Row],[Region]]="East","Erin",cleaneddata[[#This Row],[Region]]="South","Sam",cleaneddata[[#This Row],[Region]]="West","William")</f>
        <v>Erin</v>
      </c>
    </row>
    <row r="1547" spans="1:26" x14ac:dyDescent="0.25">
      <c r="A1547">
        <v>2526</v>
      </c>
      <c r="B1547" t="s">
        <v>2629</v>
      </c>
      <c r="C1547" t="s">
        <v>27</v>
      </c>
      <c r="D1547">
        <v>0.01</v>
      </c>
      <c r="E1547">
        <v>2.16</v>
      </c>
      <c r="F1547">
        <v>6.05</v>
      </c>
      <c r="G1547" t="s">
        <v>40</v>
      </c>
      <c r="H1547" t="s">
        <v>96</v>
      </c>
      <c r="I1547" t="s">
        <v>50</v>
      </c>
      <c r="J1547" t="s">
        <v>74</v>
      </c>
      <c r="K1547" t="s">
        <v>75</v>
      </c>
      <c r="L1547" t="s">
        <v>898</v>
      </c>
      <c r="M1547">
        <v>0.37</v>
      </c>
      <c r="N1547" t="s">
        <v>34</v>
      </c>
      <c r="O1547" t="s">
        <v>35</v>
      </c>
      <c r="P1547" t="s">
        <v>170</v>
      </c>
      <c r="Q1547" t="s">
        <v>2031</v>
      </c>
      <c r="R1547">
        <v>70506</v>
      </c>
      <c r="S1547" s="1">
        <v>42147</v>
      </c>
      <c r="T1547" s="1">
        <v>42149</v>
      </c>
      <c r="U1547">
        <v>395.76</v>
      </c>
      <c r="V1547">
        <v>24</v>
      </c>
      <c r="W1547">
        <v>58.05</v>
      </c>
      <c r="X1547">
        <v>87208</v>
      </c>
      <c r="Y1547">
        <f>cleaneddata[[#This Row],[Unit Price]]-cleaneddata[[#This Row],[Discount]]</f>
        <v>2.1500000000000004</v>
      </c>
      <c r="Z1547" t="str">
        <f>_xlfn.IFS(cleaneddata[[#This Row],[Region]]="Central","Chris",cleaneddata[[#This Row],[Region]]="East","Erin",cleaneddata[[#This Row],[Region]]="South","Sam",cleaneddata[[#This Row],[Region]]="West","William")</f>
        <v>Sam</v>
      </c>
    </row>
    <row r="1548" spans="1:26" x14ac:dyDescent="0.25">
      <c r="A1548">
        <v>2527</v>
      </c>
      <c r="B1548" t="s">
        <v>2630</v>
      </c>
      <c r="C1548" t="s">
        <v>27</v>
      </c>
      <c r="D1548">
        <v>7.0000000000000007E-2</v>
      </c>
      <c r="E1548">
        <v>21.38</v>
      </c>
      <c r="F1548">
        <v>8.99</v>
      </c>
      <c r="G1548" t="s">
        <v>40</v>
      </c>
      <c r="H1548" t="s">
        <v>96</v>
      </c>
      <c r="I1548" t="s">
        <v>50</v>
      </c>
      <c r="J1548" t="s">
        <v>51</v>
      </c>
      <c r="K1548" t="s">
        <v>44</v>
      </c>
      <c r="L1548" t="s">
        <v>1679</v>
      </c>
      <c r="M1548">
        <v>0.59</v>
      </c>
      <c r="N1548" t="s">
        <v>34</v>
      </c>
      <c r="O1548" t="s">
        <v>35</v>
      </c>
      <c r="P1548" t="s">
        <v>170</v>
      </c>
      <c r="Q1548" t="s">
        <v>2631</v>
      </c>
      <c r="R1548">
        <v>70601</v>
      </c>
      <c r="S1548" s="1">
        <v>42147</v>
      </c>
      <c r="T1548" s="1">
        <v>42149</v>
      </c>
      <c r="U1548">
        <v>-39.396000000000001</v>
      </c>
      <c r="V1548">
        <v>3</v>
      </c>
      <c r="W1548">
        <v>68.64</v>
      </c>
      <c r="X1548">
        <v>87208</v>
      </c>
      <c r="Y1548">
        <f>cleaneddata[[#This Row],[Unit Price]]-cleaneddata[[#This Row],[Discount]]</f>
        <v>21.31</v>
      </c>
      <c r="Z1548" t="str">
        <f>_xlfn.IFS(cleaneddata[[#This Row],[Region]]="Central","Chris",cleaneddata[[#This Row],[Region]]="East","Erin",cleaneddata[[#This Row],[Region]]="South","Sam",cleaneddata[[#This Row],[Region]]="West","William")</f>
        <v>Sam</v>
      </c>
    </row>
    <row r="1549" spans="1:26" x14ac:dyDescent="0.25">
      <c r="A1549">
        <v>1182</v>
      </c>
      <c r="B1549" t="s">
        <v>2632</v>
      </c>
      <c r="C1549" t="s">
        <v>39</v>
      </c>
      <c r="D1549">
        <v>7.0000000000000007E-2</v>
      </c>
      <c r="E1549">
        <v>2.61</v>
      </c>
      <c r="F1549">
        <v>0.5</v>
      </c>
      <c r="G1549" t="s">
        <v>40</v>
      </c>
      <c r="H1549" t="s">
        <v>73</v>
      </c>
      <c r="I1549" t="s">
        <v>50</v>
      </c>
      <c r="J1549" t="s">
        <v>154</v>
      </c>
      <c r="K1549" t="s">
        <v>75</v>
      </c>
      <c r="L1549" t="s">
        <v>1369</v>
      </c>
      <c r="M1549">
        <v>0.39</v>
      </c>
      <c r="N1549" t="s">
        <v>34</v>
      </c>
      <c r="O1549" t="s">
        <v>61</v>
      </c>
      <c r="P1549" t="s">
        <v>148</v>
      </c>
      <c r="Q1549" t="s">
        <v>2633</v>
      </c>
      <c r="R1549">
        <v>84660</v>
      </c>
      <c r="S1549" s="1">
        <v>42147</v>
      </c>
      <c r="T1549" s="1">
        <v>42147</v>
      </c>
      <c r="U1549">
        <v>27.013500000000001</v>
      </c>
      <c r="V1549">
        <v>15</v>
      </c>
      <c r="W1549">
        <v>39.15</v>
      </c>
      <c r="X1549">
        <v>86913</v>
      </c>
      <c r="Y1549">
        <f>cleaneddata[[#This Row],[Unit Price]]-cleaneddata[[#This Row],[Discount]]</f>
        <v>2.54</v>
      </c>
      <c r="Z1549" t="str">
        <f>_xlfn.IFS(cleaneddata[[#This Row],[Region]]="Central","Chris",cleaneddata[[#This Row],[Region]]="East","Erin",cleaneddata[[#This Row],[Region]]="South","Sam",cleaneddata[[#This Row],[Region]]="West","William")</f>
        <v>William</v>
      </c>
    </row>
    <row r="1550" spans="1:26" x14ac:dyDescent="0.25">
      <c r="A1550">
        <v>3249</v>
      </c>
      <c r="B1550" t="s">
        <v>2634</v>
      </c>
      <c r="C1550" t="s">
        <v>39</v>
      </c>
      <c r="D1550">
        <v>0.03</v>
      </c>
      <c r="E1550">
        <v>42.8</v>
      </c>
      <c r="F1550">
        <v>2.99</v>
      </c>
      <c r="G1550" t="s">
        <v>40</v>
      </c>
      <c r="H1550" t="s">
        <v>96</v>
      </c>
      <c r="I1550" t="s">
        <v>50</v>
      </c>
      <c r="J1550" t="s">
        <v>74</v>
      </c>
      <c r="K1550" t="s">
        <v>75</v>
      </c>
      <c r="L1550" t="s">
        <v>2635</v>
      </c>
      <c r="M1550">
        <v>0.36</v>
      </c>
      <c r="N1550" t="s">
        <v>34</v>
      </c>
      <c r="O1550" t="s">
        <v>113</v>
      </c>
      <c r="P1550" t="s">
        <v>420</v>
      </c>
      <c r="Q1550" t="s">
        <v>2636</v>
      </c>
      <c r="R1550">
        <v>21403</v>
      </c>
      <c r="S1550" s="1">
        <v>42147</v>
      </c>
      <c r="T1550" s="1">
        <v>42148</v>
      </c>
      <c r="U1550">
        <v>462.92099999999999</v>
      </c>
      <c r="V1550">
        <v>16</v>
      </c>
      <c r="W1550">
        <v>670.9</v>
      </c>
      <c r="X1550">
        <v>87298</v>
      </c>
      <c r="Y1550">
        <f>cleaneddata[[#This Row],[Unit Price]]-cleaneddata[[#This Row],[Discount]]</f>
        <v>42.769999999999996</v>
      </c>
      <c r="Z1550" t="str">
        <f>_xlfn.IFS(cleaneddata[[#This Row],[Region]]="Central","Chris",cleaneddata[[#This Row],[Region]]="East","Erin",cleaneddata[[#This Row],[Region]]="South","Sam",cleaneddata[[#This Row],[Region]]="West","William")</f>
        <v>Erin</v>
      </c>
    </row>
    <row r="1551" spans="1:26" x14ac:dyDescent="0.25">
      <c r="A1551">
        <v>460</v>
      </c>
      <c r="B1551" t="s">
        <v>2637</v>
      </c>
      <c r="C1551" t="s">
        <v>49</v>
      </c>
      <c r="D1551">
        <v>7.0000000000000007E-2</v>
      </c>
      <c r="E1551">
        <v>16.91</v>
      </c>
      <c r="F1551">
        <v>6.25</v>
      </c>
      <c r="G1551" t="s">
        <v>40</v>
      </c>
      <c r="H1551" t="s">
        <v>73</v>
      </c>
      <c r="I1551" t="s">
        <v>50</v>
      </c>
      <c r="J1551" t="s">
        <v>80</v>
      </c>
      <c r="K1551" t="s">
        <v>75</v>
      </c>
      <c r="L1551" t="s">
        <v>2638</v>
      </c>
      <c r="M1551">
        <v>0.57999999999999996</v>
      </c>
      <c r="N1551" t="s">
        <v>34</v>
      </c>
      <c r="O1551" t="s">
        <v>113</v>
      </c>
      <c r="P1551" t="s">
        <v>399</v>
      </c>
      <c r="Q1551" t="s">
        <v>2639</v>
      </c>
      <c r="R1551">
        <v>8332</v>
      </c>
      <c r="S1551" s="1">
        <v>42147</v>
      </c>
      <c r="T1551" s="1">
        <v>42154</v>
      </c>
      <c r="U1551">
        <v>7.9</v>
      </c>
      <c r="V1551">
        <v>31</v>
      </c>
      <c r="W1551">
        <v>492.9</v>
      </c>
      <c r="X1551">
        <v>86014</v>
      </c>
      <c r="Y1551">
        <f>cleaneddata[[#This Row],[Unit Price]]-cleaneddata[[#This Row],[Discount]]</f>
        <v>16.84</v>
      </c>
      <c r="Z1551" t="str">
        <f>_xlfn.IFS(cleaneddata[[#This Row],[Region]]="Central","Chris",cleaneddata[[#This Row],[Region]]="East","Erin",cleaneddata[[#This Row],[Region]]="South","Sam",cleaneddata[[#This Row],[Region]]="West","William")</f>
        <v>Erin</v>
      </c>
    </row>
    <row r="1552" spans="1:26" x14ac:dyDescent="0.25">
      <c r="A1552">
        <v>2858</v>
      </c>
      <c r="B1552" t="s">
        <v>2553</v>
      </c>
      <c r="C1552" t="s">
        <v>49</v>
      </c>
      <c r="D1552">
        <v>0.04</v>
      </c>
      <c r="E1552">
        <v>67.28</v>
      </c>
      <c r="F1552">
        <v>19.989999999999998</v>
      </c>
      <c r="G1552" t="s">
        <v>40</v>
      </c>
      <c r="H1552" t="s">
        <v>96</v>
      </c>
      <c r="I1552" t="s">
        <v>50</v>
      </c>
      <c r="J1552" t="s">
        <v>74</v>
      </c>
      <c r="K1552" t="s">
        <v>75</v>
      </c>
      <c r="L1552" t="s">
        <v>1953</v>
      </c>
      <c r="M1552">
        <v>0.4</v>
      </c>
      <c r="N1552" t="s">
        <v>34</v>
      </c>
      <c r="O1552" t="s">
        <v>35</v>
      </c>
      <c r="P1552" t="s">
        <v>125</v>
      </c>
      <c r="Q1552" t="s">
        <v>1365</v>
      </c>
      <c r="R1552">
        <v>32259</v>
      </c>
      <c r="S1552" s="1">
        <v>42147</v>
      </c>
      <c r="T1552" s="1">
        <v>42152</v>
      </c>
      <c r="U1552">
        <v>14.754</v>
      </c>
      <c r="V1552">
        <v>30</v>
      </c>
      <c r="W1552">
        <v>2051.6799999999998</v>
      </c>
      <c r="X1552">
        <v>88282</v>
      </c>
      <c r="Y1552">
        <f>cleaneddata[[#This Row],[Unit Price]]-cleaneddata[[#This Row],[Discount]]</f>
        <v>67.239999999999995</v>
      </c>
      <c r="Z1552" t="str">
        <f>_xlfn.IFS(cleaneddata[[#This Row],[Region]]="Central","Chris",cleaneddata[[#This Row],[Region]]="East","Erin",cleaneddata[[#This Row],[Region]]="South","Sam",cleaneddata[[#This Row],[Region]]="West","William")</f>
        <v>Sam</v>
      </c>
    </row>
    <row r="1553" spans="1:26" x14ac:dyDescent="0.25">
      <c r="A1553">
        <v>2858</v>
      </c>
      <c r="B1553" t="s">
        <v>2553</v>
      </c>
      <c r="C1553" t="s">
        <v>49</v>
      </c>
      <c r="D1553">
        <v>0.1</v>
      </c>
      <c r="E1553">
        <v>130.97999999999999</v>
      </c>
      <c r="F1553">
        <v>54.74</v>
      </c>
      <c r="G1553" t="s">
        <v>28</v>
      </c>
      <c r="H1553" t="s">
        <v>96</v>
      </c>
      <c r="I1553" t="s">
        <v>30</v>
      </c>
      <c r="J1553" t="s">
        <v>119</v>
      </c>
      <c r="K1553" t="s">
        <v>32</v>
      </c>
      <c r="L1553" t="s">
        <v>1405</v>
      </c>
      <c r="M1553">
        <v>0.69</v>
      </c>
      <c r="N1553" t="s">
        <v>34</v>
      </c>
      <c r="O1553" t="s">
        <v>35</v>
      </c>
      <c r="P1553" t="s">
        <v>125</v>
      </c>
      <c r="Q1553" t="s">
        <v>1365</v>
      </c>
      <c r="R1553">
        <v>32259</v>
      </c>
      <c r="S1553" s="1">
        <v>42147</v>
      </c>
      <c r="T1553" s="1">
        <v>42147</v>
      </c>
      <c r="U1553">
        <v>669.61199999999997</v>
      </c>
      <c r="V1553">
        <v>42</v>
      </c>
      <c r="W1553">
        <v>5295.03</v>
      </c>
      <c r="X1553">
        <v>88282</v>
      </c>
      <c r="Y1553">
        <f>cleaneddata[[#This Row],[Unit Price]]-cleaneddata[[#This Row],[Discount]]</f>
        <v>130.88</v>
      </c>
      <c r="Z1553" t="str">
        <f>_xlfn.IFS(cleaneddata[[#This Row],[Region]]="Central","Chris",cleaneddata[[#This Row],[Region]]="East","Erin",cleaneddata[[#This Row],[Region]]="South","Sam",cleaneddata[[#This Row],[Region]]="West","William")</f>
        <v>Sam</v>
      </c>
    </row>
    <row r="1554" spans="1:26" x14ac:dyDescent="0.25">
      <c r="A1554">
        <v>2858</v>
      </c>
      <c r="B1554" t="s">
        <v>2553</v>
      </c>
      <c r="C1554" t="s">
        <v>49</v>
      </c>
      <c r="D1554">
        <v>0.04</v>
      </c>
      <c r="E1554">
        <v>2.78</v>
      </c>
      <c r="F1554">
        <v>1.25</v>
      </c>
      <c r="G1554" t="s">
        <v>40</v>
      </c>
      <c r="H1554" t="s">
        <v>96</v>
      </c>
      <c r="I1554" t="s">
        <v>50</v>
      </c>
      <c r="J1554" t="s">
        <v>51</v>
      </c>
      <c r="K1554" t="s">
        <v>52</v>
      </c>
      <c r="L1554" t="s">
        <v>384</v>
      </c>
      <c r="M1554">
        <v>0.59</v>
      </c>
      <c r="N1554" t="s">
        <v>34</v>
      </c>
      <c r="O1554" t="s">
        <v>35</v>
      </c>
      <c r="P1554" t="s">
        <v>125</v>
      </c>
      <c r="Q1554" t="s">
        <v>1365</v>
      </c>
      <c r="R1554">
        <v>32259</v>
      </c>
      <c r="S1554" s="1">
        <v>42147</v>
      </c>
      <c r="T1554" s="1">
        <v>42147</v>
      </c>
      <c r="U1554">
        <v>213</v>
      </c>
      <c r="V1554">
        <v>28</v>
      </c>
      <c r="W1554">
        <v>80.27</v>
      </c>
      <c r="X1554">
        <v>88282</v>
      </c>
      <c r="Y1554">
        <f>cleaneddata[[#This Row],[Unit Price]]-cleaneddata[[#This Row],[Discount]]</f>
        <v>2.7399999999999998</v>
      </c>
      <c r="Z1554" t="str">
        <f>_xlfn.IFS(cleaneddata[[#This Row],[Region]]="Central","Chris",cleaneddata[[#This Row],[Region]]="East","Erin",cleaneddata[[#This Row],[Region]]="South","Sam",cleaneddata[[#This Row],[Region]]="West","William")</f>
        <v>Sam</v>
      </c>
    </row>
    <row r="1555" spans="1:26" x14ac:dyDescent="0.25">
      <c r="A1555">
        <v>398</v>
      </c>
      <c r="B1555" t="s">
        <v>2640</v>
      </c>
      <c r="C1555" t="s">
        <v>118</v>
      </c>
      <c r="D1555">
        <v>0.05</v>
      </c>
      <c r="E1555">
        <v>63.94</v>
      </c>
      <c r="F1555">
        <v>14.48</v>
      </c>
      <c r="G1555" t="s">
        <v>40</v>
      </c>
      <c r="H1555" t="s">
        <v>96</v>
      </c>
      <c r="I1555" t="s">
        <v>30</v>
      </c>
      <c r="J1555" t="s">
        <v>128</v>
      </c>
      <c r="K1555" t="s">
        <v>75</v>
      </c>
      <c r="L1555" t="s">
        <v>1996</v>
      </c>
      <c r="M1555">
        <v>0.46</v>
      </c>
      <c r="N1555" t="s">
        <v>34</v>
      </c>
      <c r="O1555" t="s">
        <v>113</v>
      </c>
      <c r="P1555" t="s">
        <v>319</v>
      </c>
      <c r="Q1555" t="s">
        <v>2641</v>
      </c>
      <c r="R1555">
        <v>45406</v>
      </c>
      <c r="S1555" s="1">
        <v>42147</v>
      </c>
      <c r="T1555" s="1">
        <v>42149</v>
      </c>
      <c r="U1555">
        <v>1372.6307999999999</v>
      </c>
      <c r="V1555">
        <v>31</v>
      </c>
      <c r="W1555">
        <v>1989.32</v>
      </c>
      <c r="X1555">
        <v>89320</v>
      </c>
      <c r="Y1555">
        <f>cleaneddata[[#This Row],[Unit Price]]-cleaneddata[[#This Row],[Discount]]</f>
        <v>63.89</v>
      </c>
      <c r="Z1555" t="str">
        <f>_xlfn.IFS(cleaneddata[[#This Row],[Region]]="Central","Chris",cleaneddata[[#This Row],[Region]]="East","Erin",cleaneddata[[#This Row],[Region]]="South","Sam",cleaneddata[[#This Row],[Region]]="West","William")</f>
        <v>Erin</v>
      </c>
    </row>
    <row r="1556" spans="1:26" x14ac:dyDescent="0.25">
      <c r="A1556">
        <v>540</v>
      </c>
      <c r="B1556" t="s">
        <v>2510</v>
      </c>
      <c r="C1556" t="s">
        <v>118</v>
      </c>
      <c r="D1556">
        <v>0.05</v>
      </c>
      <c r="E1556">
        <v>204.1</v>
      </c>
      <c r="F1556">
        <v>13.99</v>
      </c>
      <c r="G1556" t="s">
        <v>40</v>
      </c>
      <c r="H1556" t="s">
        <v>29</v>
      </c>
      <c r="I1556" t="s">
        <v>42</v>
      </c>
      <c r="J1556" t="s">
        <v>58</v>
      </c>
      <c r="K1556" t="s">
        <v>146</v>
      </c>
      <c r="L1556" t="s">
        <v>2642</v>
      </c>
      <c r="M1556">
        <v>0.37</v>
      </c>
      <c r="N1556" t="s">
        <v>34</v>
      </c>
      <c r="O1556" t="s">
        <v>54</v>
      </c>
      <c r="P1556" t="s">
        <v>105</v>
      </c>
      <c r="Q1556" t="s">
        <v>2512</v>
      </c>
      <c r="R1556">
        <v>60061</v>
      </c>
      <c r="S1556" s="1">
        <v>42147</v>
      </c>
      <c r="T1556" s="1">
        <v>42149</v>
      </c>
      <c r="U1556">
        <v>5924.1122999999998</v>
      </c>
      <c r="V1556">
        <v>41</v>
      </c>
      <c r="W1556">
        <v>8585.67</v>
      </c>
      <c r="X1556">
        <v>91175</v>
      </c>
      <c r="Y1556">
        <f>cleaneddata[[#This Row],[Unit Price]]-cleaneddata[[#This Row],[Discount]]</f>
        <v>204.04999999999998</v>
      </c>
      <c r="Z1556" t="str">
        <f>_xlfn.IFS(cleaneddata[[#This Row],[Region]]="Central","Chris",cleaneddata[[#This Row],[Region]]="East","Erin",cleaneddata[[#This Row],[Region]]="South","Sam",cleaneddata[[#This Row],[Region]]="West","William")</f>
        <v>Chris</v>
      </c>
    </row>
    <row r="1557" spans="1:26" x14ac:dyDescent="0.25">
      <c r="A1557">
        <v>2458</v>
      </c>
      <c r="B1557" t="s">
        <v>159</v>
      </c>
      <c r="C1557" t="s">
        <v>118</v>
      </c>
      <c r="D1557">
        <v>0.05</v>
      </c>
      <c r="E1557">
        <v>12.88</v>
      </c>
      <c r="F1557">
        <v>4.59</v>
      </c>
      <c r="G1557" t="s">
        <v>40</v>
      </c>
      <c r="H1557" t="s">
        <v>73</v>
      </c>
      <c r="I1557" t="s">
        <v>50</v>
      </c>
      <c r="J1557" t="s">
        <v>570</v>
      </c>
      <c r="K1557" t="s">
        <v>52</v>
      </c>
      <c r="L1557" t="s">
        <v>2033</v>
      </c>
      <c r="M1557">
        <v>0.82</v>
      </c>
      <c r="N1557" t="s">
        <v>34</v>
      </c>
      <c r="O1557" t="s">
        <v>54</v>
      </c>
      <c r="P1557" t="s">
        <v>86</v>
      </c>
      <c r="Q1557" t="s">
        <v>161</v>
      </c>
      <c r="R1557">
        <v>55410</v>
      </c>
      <c r="S1557" s="1">
        <v>42147</v>
      </c>
      <c r="T1557" s="1">
        <v>42149</v>
      </c>
      <c r="U1557">
        <v>5.98</v>
      </c>
      <c r="V1557">
        <v>3</v>
      </c>
      <c r="W1557">
        <v>42.35</v>
      </c>
      <c r="X1557">
        <v>91286</v>
      </c>
      <c r="Y1557">
        <f>cleaneddata[[#This Row],[Unit Price]]-cleaneddata[[#This Row],[Discount]]</f>
        <v>12.83</v>
      </c>
      <c r="Z1557" t="str">
        <f>_xlfn.IFS(cleaneddata[[#This Row],[Region]]="Central","Chris",cleaneddata[[#This Row],[Region]]="East","Erin",cleaneddata[[#This Row],[Region]]="South","Sam",cleaneddata[[#This Row],[Region]]="West","William")</f>
        <v>Chris</v>
      </c>
    </row>
    <row r="1558" spans="1:26" x14ac:dyDescent="0.25">
      <c r="A1558">
        <v>1814</v>
      </c>
      <c r="B1558" t="s">
        <v>2643</v>
      </c>
      <c r="C1558" t="s">
        <v>72</v>
      </c>
      <c r="D1558">
        <v>0.09</v>
      </c>
      <c r="E1558">
        <v>77.510000000000005</v>
      </c>
      <c r="F1558">
        <v>4</v>
      </c>
      <c r="G1558" t="s">
        <v>89</v>
      </c>
      <c r="H1558" t="s">
        <v>73</v>
      </c>
      <c r="I1558" t="s">
        <v>42</v>
      </c>
      <c r="J1558" t="s">
        <v>43</v>
      </c>
      <c r="K1558" t="s">
        <v>75</v>
      </c>
      <c r="L1558" t="s">
        <v>2051</v>
      </c>
      <c r="M1558">
        <v>0.76</v>
      </c>
      <c r="N1558" t="s">
        <v>34</v>
      </c>
      <c r="O1558" t="s">
        <v>35</v>
      </c>
      <c r="P1558" t="s">
        <v>36</v>
      </c>
      <c r="Q1558" t="s">
        <v>2644</v>
      </c>
      <c r="R1558">
        <v>38654</v>
      </c>
      <c r="S1558" s="1">
        <v>42147</v>
      </c>
      <c r="T1558" s="1">
        <v>42149</v>
      </c>
      <c r="U1558">
        <v>-986.524</v>
      </c>
      <c r="V1558">
        <v>17</v>
      </c>
      <c r="W1558">
        <v>1300.54</v>
      </c>
      <c r="X1558">
        <v>90524</v>
      </c>
      <c r="Y1558">
        <f>cleaneddata[[#This Row],[Unit Price]]-cleaneddata[[#This Row],[Discount]]</f>
        <v>77.42</v>
      </c>
      <c r="Z1558" t="str">
        <f>_xlfn.IFS(cleaneddata[[#This Row],[Region]]="Central","Chris",cleaneddata[[#This Row],[Region]]="East","Erin",cleaneddata[[#This Row],[Region]]="South","Sam",cleaneddata[[#This Row],[Region]]="West","William")</f>
        <v>Sam</v>
      </c>
    </row>
    <row r="1559" spans="1:26" x14ac:dyDescent="0.25">
      <c r="A1559">
        <v>1814</v>
      </c>
      <c r="B1559" t="s">
        <v>2643</v>
      </c>
      <c r="C1559" t="s">
        <v>72</v>
      </c>
      <c r="D1559">
        <v>0</v>
      </c>
      <c r="E1559">
        <v>2.88</v>
      </c>
      <c r="F1559">
        <v>0.7</v>
      </c>
      <c r="G1559" t="s">
        <v>40</v>
      </c>
      <c r="H1559" t="s">
        <v>73</v>
      </c>
      <c r="I1559" t="s">
        <v>50</v>
      </c>
      <c r="J1559" t="s">
        <v>51</v>
      </c>
      <c r="K1559" t="s">
        <v>52</v>
      </c>
      <c r="L1559" t="s">
        <v>641</v>
      </c>
      <c r="M1559">
        <v>0.56000000000000005</v>
      </c>
      <c r="N1559" t="s">
        <v>34</v>
      </c>
      <c r="O1559" t="s">
        <v>35</v>
      </c>
      <c r="P1559" t="s">
        <v>36</v>
      </c>
      <c r="Q1559" t="s">
        <v>2644</v>
      </c>
      <c r="R1559">
        <v>38654</v>
      </c>
      <c r="S1559" s="1">
        <v>42147</v>
      </c>
      <c r="T1559" s="1">
        <v>42149</v>
      </c>
      <c r="U1559">
        <v>-141.666</v>
      </c>
      <c r="V1559">
        <v>13</v>
      </c>
      <c r="W1559">
        <v>38.06</v>
      </c>
      <c r="X1559">
        <v>90524</v>
      </c>
      <c r="Y1559">
        <f>cleaneddata[[#This Row],[Unit Price]]-cleaneddata[[#This Row],[Discount]]</f>
        <v>2.88</v>
      </c>
      <c r="Z1559" t="str">
        <f>_xlfn.IFS(cleaneddata[[#This Row],[Region]]="Central","Chris",cleaneddata[[#This Row],[Region]]="East","Erin",cleaneddata[[#This Row],[Region]]="South","Sam",cleaneddata[[#This Row],[Region]]="West","William")</f>
        <v>Sam</v>
      </c>
    </row>
    <row r="1560" spans="1:26" x14ac:dyDescent="0.25">
      <c r="A1560">
        <v>2450</v>
      </c>
      <c r="B1560" t="s">
        <v>2645</v>
      </c>
      <c r="C1560" t="s">
        <v>72</v>
      </c>
      <c r="D1560">
        <v>0.08</v>
      </c>
      <c r="E1560">
        <v>4.13</v>
      </c>
      <c r="F1560">
        <v>1.17</v>
      </c>
      <c r="G1560" t="s">
        <v>40</v>
      </c>
      <c r="H1560" t="s">
        <v>73</v>
      </c>
      <c r="I1560" t="s">
        <v>50</v>
      </c>
      <c r="J1560" t="s">
        <v>51</v>
      </c>
      <c r="K1560" t="s">
        <v>52</v>
      </c>
      <c r="L1560" t="s">
        <v>2646</v>
      </c>
      <c r="M1560">
        <v>0.56999999999999995</v>
      </c>
      <c r="N1560" t="s">
        <v>34</v>
      </c>
      <c r="O1560" t="s">
        <v>54</v>
      </c>
      <c r="P1560" t="s">
        <v>359</v>
      </c>
      <c r="Q1560" t="s">
        <v>2647</v>
      </c>
      <c r="R1560">
        <v>53545</v>
      </c>
      <c r="S1560" s="1">
        <v>42147</v>
      </c>
      <c r="T1560" s="1">
        <v>42149</v>
      </c>
      <c r="U1560">
        <v>-5.54</v>
      </c>
      <c r="V1560">
        <v>1</v>
      </c>
      <c r="W1560">
        <v>4.21</v>
      </c>
      <c r="X1560">
        <v>90322</v>
      </c>
      <c r="Y1560">
        <f>cleaneddata[[#This Row],[Unit Price]]-cleaneddata[[#This Row],[Discount]]</f>
        <v>4.05</v>
      </c>
      <c r="Z1560" t="str">
        <f>_xlfn.IFS(cleaneddata[[#This Row],[Region]]="Central","Chris",cleaneddata[[#This Row],[Region]]="East","Erin",cleaneddata[[#This Row],[Region]]="South","Sam",cleaneddata[[#This Row],[Region]]="West","William")</f>
        <v>Chris</v>
      </c>
    </row>
    <row r="1561" spans="1:26" x14ac:dyDescent="0.25">
      <c r="A1561">
        <v>357</v>
      </c>
      <c r="B1561" t="s">
        <v>2648</v>
      </c>
      <c r="C1561" t="s">
        <v>27</v>
      </c>
      <c r="D1561">
        <v>7.0000000000000007E-2</v>
      </c>
      <c r="E1561">
        <v>124.49</v>
      </c>
      <c r="F1561">
        <v>51.94</v>
      </c>
      <c r="G1561" t="s">
        <v>28</v>
      </c>
      <c r="H1561" t="s">
        <v>96</v>
      </c>
      <c r="I1561" t="s">
        <v>30</v>
      </c>
      <c r="J1561" t="s">
        <v>31</v>
      </c>
      <c r="K1561" t="s">
        <v>32</v>
      </c>
      <c r="L1561" t="s">
        <v>1151</v>
      </c>
      <c r="M1561">
        <v>0.63</v>
      </c>
      <c r="N1561" t="s">
        <v>34</v>
      </c>
      <c r="O1561" t="s">
        <v>61</v>
      </c>
      <c r="P1561" t="s">
        <v>590</v>
      </c>
      <c r="Q1561" t="s">
        <v>2649</v>
      </c>
      <c r="R1561">
        <v>86401</v>
      </c>
      <c r="S1561" s="1">
        <v>42148</v>
      </c>
      <c r="T1561" s="1">
        <v>42149</v>
      </c>
      <c r="U1561">
        <v>1074.44</v>
      </c>
      <c r="V1561">
        <v>14</v>
      </c>
      <c r="W1561">
        <v>1714.93</v>
      </c>
      <c r="X1561">
        <v>91131</v>
      </c>
      <c r="Y1561">
        <f>cleaneddata[[#This Row],[Unit Price]]-cleaneddata[[#This Row],[Discount]]</f>
        <v>124.42</v>
      </c>
      <c r="Z1561" t="str">
        <f>_xlfn.IFS(cleaneddata[[#This Row],[Region]]="Central","Chris",cleaneddata[[#This Row],[Region]]="East","Erin",cleaneddata[[#This Row],[Region]]="South","Sam",cleaneddata[[#This Row],[Region]]="West","William")</f>
        <v>William</v>
      </c>
    </row>
    <row r="1562" spans="1:26" x14ac:dyDescent="0.25">
      <c r="A1562">
        <v>885</v>
      </c>
      <c r="B1562" t="s">
        <v>2650</v>
      </c>
      <c r="C1562" t="s">
        <v>27</v>
      </c>
      <c r="D1562">
        <v>0.06</v>
      </c>
      <c r="E1562">
        <v>25.98</v>
      </c>
      <c r="F1562">
        <v>14.36</v>
      </c>
      <c r="G1562" t="s">
        <v>28</v>
      </c>
      <c r="H1562" t="s">
        <v>96</v>
      </c>
      <c r="I1562" t="s">
        <v>30</v>
      </c>
      <c r="J1562" t="s">
        <v>111</v>
      </c>
      <c r="K1562" t="s">
        <v>59</v>
      </c>
      <c r="L1562" t="s">
        <v>786</v>
      </c>
      <c r="M1562">
        <v>0.6</v>
      </c>
      <c r="N1562" t="s">
        <v>34</v>
      </c>
      <c r="O1562" t="s">
        <v>54</v>
      </c>
      <c r="P1562" t="s">
        <v>189</v>
      </c>
      <c r="Q1562" t="s">
        <v>2651</v>
      </c>
      <c r="R1562">
        <v>79109</v>
      </c>
      <c r="S1562" s="1">
        <v>42148</v>
      </c>
      <c r="T1562" s="1">
        <v>42149</v>
      </c>
      <c r="U1562">
        <v>55.887999999999998</v>
      </c>
      <c r="V1562">
        <v>41</v>
      </c>
      <c r="W1562">
        <v>1033.56</v>
      </c>
      <c r="X1562">
        <v>89537</v>
      </c>
      <c r="Y1562">
        <f>cleaneddata[[#This Row],[Unit Price]]-cleaneddata[[#This Row],[Discount]]</f>
        <v>25.92</v>
      </c>
      <c r="Z1562" t="str">
        <f>_xlfn.IFS(cleaneddata[[#This Row],[Region]]="Central","Chris",cleaneddata[[#This Row],[Region]]="East","Erin",cleaneddata[[#This Row],[Region]]="South","Sam",cleaneddata[[#This Row],[Region]]="West","William")</f>
        <v>Chris</v>
      </c>
    </row>
    <row r="1563" spans="1:26" x14ac:dyDescent="0.25">
      <c r="A1563">
        <v>1623</v>
      </c>
      <c r="B1563" t="s">
        <v>2652</v>
      </c>
      <c r="C1563" t="s">
        <v>39</v>
      </c>
      <c r="D1563">
        <v>0.06</v>
      </c>
      <c r="E1563">
        <v>15.01</v>
      </c>
      <c r="F1563">
        <v>8.4</v>
      </c>
      <c r="G1563" t="s">
        <v>40</v>
      </c>
      <c r="H1563" t="s">
        <v>29</v>
      </c>
      <c r="I1563" t="s">
        <v>50</v>
      </c>
      <c r="J1563" t="s">
        <v>74</v>
      </c>
      <c r="K1563" t="s">
        <v>75</v>
      </c>
      <c r="L1563" t="s">
        <v>2653</v>
      </c>
      <c r="M1563">
        <v>0.39</v>
      </c>
      <c r="N1563" t="s">
        <v>34</v>
      </c>
      <c r="O1563" t="s">
        <v>54</v>
      </c>
      <c r="P1563" t="s">
        <v>55</v>
      </c>
      <c r="Q1563" t="s">
        <v>2654</v>
      </c>
      <c r="R1563">
        <v>46375</v>
      </c>
      <c r="S1563" s="1">
        <v>42148</v>
      </c>
      <c r="T1563" s="1">
        <v>42150</v>
      </c>
      <c r="U1563">
        <v>1.6169</v>
      </c>
      <c r="V1563">
        <v>22</v>
      </c>
      <c r="W1563">
        <v>333.04</v>
      </c>
      <c r="X1563">
        <v>87611</v>
      </c>
      <c r="Y1563">
        <f>cleaneddata[[#This Row],[Unit Price]]-cleaneddata[[#This Row],[Discount]]</f>
        <v>14.95</v>
      </c>
      <c r="Z1563" t="str">
        <f>_xlfn.IFS(cleaneddata[[#This Row],[Region]]="Central","Chris",cleaneddata[[#This Row],[Region]]="East","Erin",cleaneddata[[#This Row],[Region]]="South","Sam",cleaneddata[[#This Row],[Region]]="West","William")</f>
        <v>Chris</v>
      </c>
    </row>
    <row r="1564" spans="1:26" x14ac:dyDescent="0.25">
      <c r="A1564">
        <v>1623</v>
      </c>
      <c r="B1564" t="s">
        <v>2652</v>
      </c>
      <c r="C1564" t="s">
        <v>39</v>
      </c>
      <c r="D1564">
        <v>0.09</v>
      </c>
      <c r="E1564">
        <v>40.479999999999997</v>
      </c>
      <c r="F1564">
        <v>19.989999999999998</v>
      </c>
      <c r="G1564" t="s">
        <v>40</v>
      </c>
      <c r="H1564" t="s">
        <v>29</v>
      </c>
      <c r="I1564" t="s">
        <v>42</v>
      </c>
      <c r="J1564" t="s">
        <v>43</v>
      </c>
      <c r="K1564" t="s">
        <v>75</v>
      </c>
      <c r="L1564" t="s">
        <v>2056</v>
      </c>
      <c r="M1564">
        <v>0.77</v>
      </c>
      <c r="N1564" t="s">
        <v>34</v>
      </c>
      <c r="O1564" t="s">
        <v>54</v>
      </c>
      <c r="P1564" t="s">
        <v>55</v>
      </c>
      <c r="Q1564" t="s">
        <v>2654</v>
      </c>
      <c r="R1564">
        <v>46375</v>
      </c>
      <c r="S1564" s="1">
        <v>42148</v>
      </c>
      <c r="T1564" s="1">
        <v>42150</v>
      </c>
      <c r="U1564">
        <v>65.394000000000005</v>
      </c>
      <c r="V1564">
        <v>12</v>
      </c>
      <c r="W1564">
        <v>472.44</v>
      </c>
      <c r="X1564">
        <v>87611</v>
      </c>
      <c r="Y1564">
        <f>cleaneddata[[#This Row],[Unit Price]]-cleaneddata[[#This Row],[Discount]]</f>
        <v>40.389999999999993</v>
      </c>
      <c r="Z1564" t="str">
        <f>_xlfn.IFS(cleaneddata[[#This Row],[Region]]="Central","Chris",cleaneddata[[#This Row],[Region]]="East","Erin",cleaneddata[[#This Row],[Region]]="South","Sam",cleaneddata[[#This Row],[Region]]="West","William")</f>
        <v>Chris</v>
      </c>
    </row>
    <row r="1565" spans="1:26" x14ac:dyDescent="0.25">
      <c r="A1565">
        <v>1623</v>
      </c>
      <c r="B1565" t="s">
        <v>2652</v>
      </c>
      <c r="C1565" t="s">
        <v>39</v>
      </c>
      <c r="D1565">
        <v>0.05</v>
      </c>
      <c r="E1565">
        <v>12.28</v>
      </c>
      <c r="F1565">
        <v>6.13</v>
      </c>
      <c r="G1565" t="s">
        <v>40</v>
      </c>
      <c r="H1565" t="s">
        <v>29</v>
      </c>
      <c r="I1565" t="s">
        <v>50</v>
      </c>
      <c r="J1565" t="s">
        <v>80</v>
      </c>
      <c r="K1565" t="s">
        <v>75</v>
      </c>
      <c r="L1565" t="s">
        <v>2388</v>
      </c>
      <c r="M1565">
        <v>0.56999999999999995</v>
      </c>
      <c r="N1565" t="s">
        <v>34</v>
      </c>
      <c r="O1565" t="s">
        <v>54</v>
      </c>
      <c r="P1565" t="s">
        <v>55</v>
      </c>
      <c r="Q1565" t="s">
        <v>2654</v>
      </c>
      <c r="R1565">
        <v>46375</v>
      </c>
      <c r="S1565" s="1">
        <v>42148</v>
      </c>
      <c r="T1565" s="1">
        <v>42149</v>
      </c>
      <c r="U1565">
        <v>1.3360000000000001</v>
      </c>
      <c r="V1565">
        <v>1</v>
      </c>
      <c r="W1565">
        <v>18.73</v>
      </c>
      <c r="X1565">
        <v>87611</v>
      </c>
      <c r="Y1565">
        <f>cleaneddata[[#This Row],[Unit Price]]-cleaneddata[[#This Row],[Discount]]</f>
        <v>12.229999999999999</v>
      </c>
      <c r="Z1565" t="str">
        <f>_xlfn.IFS(cleaneddata[[#This Row],[Region]]="Central","Chris",cleaneddata[[#This Row],[Region]]="East","Erin",cleaneddata[[#This Row],[Region]]="South","Sam",cleaneddata[[#This Row],[Region]]="West","William")</f>
        <v>Chris</v>
      </c>
    </row>
    <row r="1566" spans="1:26" x14ac:dyDescent="0.25">
      <c r="A1566">
        <v>3096</v>
      </c>
      <c r="B1566" t="s">
        <v>2655</v>
      </c>
      <c r="C1566" t="s">
        <v>39</v>
      </c>
      <c r="D1566">
        <v>0.08</v>
      </c>
      <c r="E1566">
        <v>40.98</v>
      </c>
      <c r="F1566">
        <v>7.2</v>
      </c>
      <c r="G1566" t="s">
        <v>89</v>
      </c>
      <c r="H1566" t="s">
        <v>41</v>
      </c>
      <c r="I1566" t="s">
        <v>50</v>
      </c>
      <c r="J1566" t="s">
        <v>97</v>
      </c>
      <c r="K1566" t="s">
        <v>75</v>
      </c>
      <c r="L1566" t="s">
        <v>2656</v>
      </c>
      <c r="M1566">
        <v>0.6</v>
      </c>
      <c r="N1566" t="s">
        <v>34</v>
      </c>
      <c r="O1566" t="s">
        <v>113</v>
      </c>
      <c r="P1566" t="s">
        <v>319</v>
      </c>
      <c r="Q1566" t="s">
        <v>2442</v>
      </c>
      <c r="R1566">
        <v>43026</v>
      </c>
      <c r="S1566" s="1">
        <v>42148</v>
      </c>
      <c r="T1566" s="1">
        <v>42149</v>
      </c>
      <c r="U1566">
        <v>-16.64</v>
      </c>
      <c r="V1566">
        <v>3</v>
      </c>
      <c r="W1566">
        <v>119.86</v>
      </c>
      <c r="X1566">
        <v>86221</v>
      </c>
      <c r="Y1566">
        <f>cleaneddata[[#This Row],[Unit Price]]-cleaneddata[[#This Row],[Discount]]</f>
        <v>40.9</v>
      </c>
      <c r="Z1566" t="str">
        <f>_xlfn.IFS(cleaneddata[[#This Row],[Region]]="Central","Chris",cleaneddata[[#This Row],[Region]]="East","Erin",cleaneddata[[#This Row],[Region]]="South","Sam",cleaneddata[[#This Row],[Region]]="West","William")</f>
        <v>Erin</v>
      </c>
    </row>
    <row r="1567" spans="1:26" x14ac:dyDescent="0.25">
      <c r="A1567">
        <v>3096</v>
      </c>
      <c r="B1567" t="s">
        <v>2655</v>
      </c>
      <c r="C1567" t="s">
        <v>39</v>
      </c>
      <c r="D1567">
        <v>0.08</v>
      </c>
      <c r="E1567">
        <v>8.1199999999999992</v>
      </c>
      <c r="F1567">
        <v>2.83</v>
      </c>
      <c r="G1567" t="s">
        <v>89</v>
      </c>
      <c r="H1567" t="s">
        <v>41</v>
      </c>
      <c r="I1567" t="s">
        <v>42</v>
      </c>
      <c r="J1567" t="s">
        <v>43</v>
      </c>
      <c r="K1567" t="s">
        <v>44</v>
      </c>
      <c r="L1567" t="s">
        <v>1700</v>
      </c>
      <c r="M1567">
        <v>0.77</v>
      </c>
      <c r="N1567" t="s">
        <v>34</v>
      </c>
      <c r="O1567" t="s">
        <v>113</v>
      </c>
      <c r="P1567" t="s">
        <v>319</v>
      </c>
      <c r="Q1567" t="s">
        <v>2442</v>
      </c>
      <c r="R1567">
        <v>43026</v>
      </c>
      <c r="S1567" s="1">
        <v>42148</v>
      </c>
      <c r="T1567" s="1">
        <v>42149</v>
      </c>
      <c r="U1567">
        <v>-59.73</v>
      </c>
      <c r="V1567">
        <v>12</v>
      </c>
      <c r="W1567">
        <v>98.77</v>
      </c>
      <c r="X1567">
        <v>86221</v>
      </c>
      <c r="Y1567">
        <f>cleaneddata[[#This Row],[Unit Price]]-cleaneddata[[#This Row],[Discount]]</f>
        <v>8.0399999999999991</v>
      </c>
      <c r="Z1567" t="str">
        <f>_xlfn.IFS(cleaneddata[[#This Row],[Region]]="Central","Chris",cleaneddata[[#This Row],[Region]]="East","Erin",cleaneddata[[#This Row],[Region]]="South","Sam",cleaneddata[[#This Row],[Region]]="West","William")</f>
        <v>Erin</v>
      </c>
    </row>
    <row r="1568" spans="1:26" x14ac:dyDescent="0.25">
      <c r="A1568">
        <v>3096</v>
      </c>
      <c r="B1568" t="s">
        <v>2655</v>
      </c>
      <c r="C1568" t="s">
        <v>39</v>
      </c>
      <c r="D1568">
        <v>0.02</v>
      </c>
      <c r="E1568">
        <v>262.11</v>
      </c>
      <c r="F1568">
        <v>62.74</v>
      </c>
      <c r="G1568" t="s">
        <v>28</v>
      </c>
      <c r="H1568" t="s">
        <v>41</v>
      </c>
      <c r="I1568" t="s">
        <v>30</v>
      </c>
      <c r="J1568" t="s">
        <v>31</v>
      </c>
      <c r="K1568" t="s">
        <v>32</v>
      </c>
      <c r="L1568" t="s">
        <v>2657</v>
      </c>
      <c r="M1568">
        <v>0.75</v>
      </c>
      <c r="N1568" t="s">
        <v>34</v>
      </c>
      <c r="O1568" t="s">
        <v>113</v>
      </c>
      <c r="P1568" t="s">
        <v>319</v>
      </c>
      <c r="Q1568" t="s">
        <v>2442</v>
      </c>
      <c r="R1568">
        <v>43026</v>
      </c>
      <c r="S1568" s="1">
        <v>42148</v>
      </c>
      <c r="T1568" s="1">
        <v>42149</v>
      </c>
      <c r="U1568">
        <v>-633.441237</v>
      </c>
      <c r="V1568">
        <v>9</v>
      </c>
      <c r="W1568">
        <v>2495.35</v>
      </c>
      <c r="X1568">
        <v>86221</v>
      </c>
      <c r="Y1568">
        <f>cleaneddata[[#This Row],[Unit Price]]-cleaneddata[[#This Row],[Discount]]</f>
        <v>262.09000000000003</v>
      </c>
      <c r="Z1568" t="str">
        <f>_xlfn.IFS(cleaneddata[[#This Row],[Region]]="Central","Chris",cleaneddata[[#This Row],[Region]]="East","Erin",cleaneddata[[#This Row],[Region]]="South","Sam",cleaneddata[[#This Row],[Region]]="West","William")</f>
        <v>Erin</v>
      </c>
    </row>
    <row r="1569" spans="1:26" x14ac:dyDescent="0.25">
      <c r="A1569">
        <v>3366</v>
      </c>
      <c r="B1569" t="s">
        <v>2658</v>
      </c>
      <c r="C1569" t="s">
        <v>49</v>
      </c>
      <c r="D1569">
        <v>0.1</v>
      </c>
      <c r="E1569">
        <v>80.97</v>
      </c>
      <c r="F1569">
        <v>33.6</v>
      </c>
      <c r="G1569" t="s">
        <v>28</v>
      </c>
      <c r="H1569" t="s">
        <v>73</v>
      </c>
      <c r="I1569" t="s">
        <v>42</v>
      </c>
      <c r="J1569" t="s">
        <v>58</v>
      </c>
      <c r="K1569" t="s">
        <v>59</v>
      </c>
      <c r="L1569" t="s">
        <v>911</v>
      </c>
      <c r="M1569">
        <v>0.37</v>
      </c>
      <c r="N1569" t="s">
        <v>34</v>
      </c>
      <c r="O1569" t="s">
        <v>113</v>
      </c>
      <c r="P1569" t="s">
        <v>319</v>
      </c>
      <c r="Q1569" t="s">
        <v>583</v>
      </c>
      <c r="R1569">
        <v>45373</v>
      </c>
      <c r="S1569" s="1">
        <v>42148</v>
      </c>
      <c r="T1569" s="1">
        <v>42153</v>
      </c>
      <c r="U1569">
        <v>66.22</v>
      </c>
      <c r="V1569">
        <v>11</v>
      </c>
      <c r="W1569">
        <v>837.57</v>
      </c>
      <c r="X1569">
        <v>90501</v>
      </c>
      <c r="Y1569">
        <f>cleaneddata[[#This Row],[Unit Price]]-cleaneddata[[#This Row],[Discount]]</f>
        <v>80.87</v>
      </c>
      <c r="Z1569" t="str">
        <f>_xlfn.IFS(cleaneddata[[#This Row],[Region]]="Central","Chris",cleaneddata[[#This Row],[Region]]="East","Erin",cleaneddata[[#This Row],[Region]]="South","Sam",cleaneddata[[#This Row],[Region]]="West","William")</f>
        <v>Erin</v>
      </c>
    </row>
    <row r="1570" spans="1:26" x14ac:dyDescent="0.25">
      <c r="A1570">
        <v>3366</v>
      </c>
      <c r="B1570" t="s">
        <v>2658</v>
      </c>
      <c r="C1570" t="s">
        <v>49</v>
      </c>
      <c r="D1570">
        <v>0.02</v>
      </c>
      <c r="E1570">
        <v>6.48</v>
      </c>
      <c r="F1570">
        <v>5.1100000000000003</v>
      </c>
      <c r="G1570" t="s">
        <v>40</v>
      </c>
      <c r="H1570" t="s">
        <v>73</v>
      </c>
      <c r="I1570" t="s">
        <v>50</v>
      </c>
      <c r="J1570" t="s">
        <v>90</v>
      </c>
      <c r="K1570" t="s">
        <v>75</v>
      </c>
      <c r="L1570" t="s">
        <v>2594</v>
      </c>
      <c r="M1570">
        <v>0.37</v>
      </c>
      <c r="N1570" t="s">
        <v>34</v>
      </c>
      <c r="O1570" t="s">
        <v>113</v>
      </c>
      <c r="P1570" t="s">
        <v>319</v>
      </c>
      <c r="Q1570" t="s">
        <v>583</v>
      </c>
      <c r="R1570">
        <v>45373</v>
      </c>
      <c r="S1570" s="1">
        <v>42148</v>
      </c>
      <c r="T1570" s="1">
        <v>42152</v>
      </c>
      <c r="U1570">
        <v>-23.53</v>
      </c>
      <c r="V1570">
        <v>8</v>
      </c>
      <c r="W1570">
        <v>56.22</v>
      </c>
      <c r="X1570">
        <v>90501</v>
      </c>
      <c r="Y1570">
        <f>cleaneddata[[#This Row],[Unit Price]]-cleaneddata[[#This Row],[Discount]]</f>
        <v>6.4600000000000009</v>
      </c>
      <c r="Z1570" t="str">
        <f>_xlfn.IFS(cleaneddata[[#This Row],[Region]]="Central","Chris",cleaneddata[[#This Row],[Region]]="East","Erin",cleaneddata[[#This Row],[Region]]="South","Sam",cleaneddata[[#This Row],[Region]]="West","William")</f>
        <v>Erin</v>
      </c>
    </row>
    <row r="1571" spans="1:26" x14ac:dyDescent="0.25">
      <c r="A1571">
        <v>1450</v>
      </c>
      <c r="B1571" t="s">
        <v>2659</v>
      </c>
      <c r="C1571" t="s">
        <v>118</v>
      </c>
      <c r="D1571">
        <v>0.1</v>
      </c>
      <c r="E1571">
        <v>218.08</v>
      </c>
      <c r="F1571">
        <v>18.059999999999999</v>
      </c>
      <c r="G1571" t="s">
        <v>89</v>
      </c>
      <c r="H1571" t="s">
        <v>41</v>
      </c>
      <c r="I1571" t="s">
        <v>30</v>
      </c>
      <c r="J1571" t="s">
        <v>111</v>
      </c>
      <c r="K1571" t="s">
        <v>66</v>
      </c>
      <c r="L1571" t="s">
        <v>2618</v>
      </c>
      <c r="M1571">
        <v>0.56999999999999995</v>
      </c>
      <c r="N1571" t="s">
        <v>34</v>
      </c>
      <c r="O1571" t="s">
        <v>61</v>
      </c>
      <c r="P1571" t="s">
        <v>92</v>
      </c>
      <c r="Q1571" t="s">
        <v>2660</v>
      </c>
      <c r="R1571">
        <v>96150</v>
      </c>
      <c r="S1571" s="1">
        <v>42148</v>
      </c>
      <c r="T1571" s="1">
        <v>42149</v>
      </c>
      <c r="U1571">
        <v>1318.83</v>
      </c>
      <c r="V1571">
        <v>12</v>
      </c>
      <c r="W1571">
        <v>2366.5100000000002</v>
      </c>
      <c r="X1571">
        <v>86735</v>
      </c>
      <c r="Y1571">
        <f>cleaneddata[[#This Row],[Unit Price]]-cleaneddata[[#This Row],[Discount]]</f>
        <v>217.98000000000002</v>
      </c>
      <c r="Z1571" t="str">
        <f>_xlfn.IFS(cleaneddata[[#This Row],[Region]]="Central","Chris",cleaneddata[[#This Row],[Region]]="East","Erin",cleaneddata[[#This Row],[Region]]="South","Sam",cleaneddata[[#This Row],[Region]]="West","William")</f>
        <v>William</v>
      </c>
    </row>
    <row r="1572" spans="1:26" x14ac:dyDescent="0.25">
      <c r="A1572">
        <v>2422</v>
      </c>
      <c r="B1572" t="s">
        <v>727</v>
      </c>
      <c r="C1572" t="s">
        <v>72</v>
      </c>
      <c r="D1572">
        <v>0.05</v>
      </c>
      <c r="E1572">
        <v>150.97999999999999</v>
      </c>
      <c r="F1572">
        <v>43.71</v>
      </c>
      <c r="G1572" t="s">
        <v>28</v>
      </c>
      <c r="H1572" t="s">
        <v>73</v>
      </c>
      <c r="I1572" t="s">
        <v>30</v>
      </c>
      <c r="J1572" t="s">
        <v>111</v>
      </c>
      <c r="K1572" t="s">
        <v>59</v>
      </c>
      <c r="L1572" t="s">
        <v>2661</v>
      </c>
      <c r="M1572">
        <v>0.55000000000000004</v>
      </c>
      <c r="N1572" t="s">
        <v>34</v>
      </c>
      <c r="O1572" t="s">
        <v>54</v>
      </c>
      <c r="P1572" t="s">
        <v>189</v>
      </c>
      <c r="Q1572" t="s">
        <v>729</v>
      </c>
      <c r="R1572">
        <v>77340</v>
      </c>
      <c r="S1572" s="1">
        <v>42148</v>
      </c>
      <c r="T1572" s="1">
        <v>42149</v>
      </c>
      <c r="U1572">
        <v>650.29999999999995</v>
      </c>
      <c r="V1572">
        <v>12</v>
      </c>
      <c r="W1572">
        <v>1857.08</v>
      </c>
      <c r="X1572">
        <v>89053</v>
      </c>
      <c r="Y1572">
        <f>cleaneddata[[#This Row],[Unit Price]]-cleaneddata[[#This Row],[Discount]]</f>
        <v>150.92999999999998</v>
      </c>
      <c r="Z1572" t="str">
        <f>_xlfn.IFS(cleaneddata[[#This Row],[Region]]="Central","Chris",cleaneddata[[#This Row],[Region]]="East","Erin",cleaneddata[[#This Row],[Region]]="South","Sam",cleaneddata[[#This Row],[Region]]="West","William")</f>
        <v>Chris</v>
      </c>
    </row>
    <row r="1573" spans="1:26" x14ac:dyDescent="0.25">
      <c r="A1573">
        <v>3063</v>
      </c>
      <c r="B1573" t="s">
        <v>1393</v>
      </c>
      <c r="C1573" t="s">
        <v>72</v>
      </c>
      <c r="D1573">
        <v>0.03</v>
      </c>
      <c r="E1573">
        <v>20.99</v>
      </c>
      <c r="F1573">
        <v>0.99</v>
      </c>
      <c r="G1573" t="s">
        <v>40</v>
      </c>
      <c r="H1573" t="s">
        <v>41</v>
      </c>
      <c r="I1573" t="s">
        <v>42</v>
      </c>
      <c r="J1573" t="s">
        <v>137</v>
      </c>
      <c r="K1573" t="s">
        <v>52</v>
      </c>
      <c r="L1573" t="s">
        <v>2333</v>
      </c>
      <c r="M1573">
        <v>0.56999999999999995</v>
      </c>
      <c r="N1573" t="s">
        <v>34</v>
      </c>
      <c r="O1573" t="s">
        <v>61</v>
      </c>
      <c r="P1573" t="s">
        <v>68</v>
      </c>
      <c r="Q1573" t="s">
        <v>1394</v>
      </c>
      <c r="R1573">
        <v>98034</v>
      </c>
      <c r="S1573" s="1">
        <v>42148</v>
      </c>
      <c r="T1573" s="1">
        <v>42150</v>
      </c>
      <c r="U1573">
        <v>4.1821999999999999</v>
      </c>
      <c r="V1573">
        <v>9</v>
      </c>
      <c r="W1573">
        <v>158.87</v>
      </c>
      <c r="X1573">
        <v>88449</v>
      </c>
      <c r="Y1573">
        <f>cleaneddata[[#This Row],[Unit Price]]-cleaneddata[[#This Row],[Discount]]</f>
        <v>20.959999999999997</v>
      </c>
      <c r="Z1573" t="str">
        <f>_xlfn.IFS(cleaneddata[[#This Row],[Region]]="Central","Chris",cleaneddata[[#This Row],[Region]]="East","Erin",cleaneddata[[#This Row],[Region]]="South","Sam",cleaneddata[[#This Row],[Region]]="West","William")</f>
        <v>William</v>
      </c>
    </row>
    <row r="1574" spans="1:26" x14ac:dyDescent="0.25">
      <c r="A1574">
        <v>444</v>
      </c>
      <c r="B1574" t="s">
        <v>2662</v>
      </c>
      <c r="C1574" t="s">
        <v>27</v>
      </c>
      <c r="D1574">
        <v>0</v>
      </c>
      <c r="E1574">
        <v>7.59</v>
      </c>
      <c r="F1574">
        <v>4</v>
      </c>
      <c r="G1574" t="s">
        <v>40</v>
      </c>
      <c r="H1574" t="s">
        <v>29</v>
      </c>
      <c r="I1574" t="s">
        <v>30</v>
      </c>
      <c r="J1574" t="s">
        <v>128</v>
      </c>
      <c r="K1574" t="s">
        <v>52</v>
      </c>
      <c r="L1574" t="s">
        <v>1689</v>
      </c>
      <c r="M1574">
        <v>0.42</v>
      </c>
      <c r="N1574" t="s">
        <v>34</v>
      </c>
      <c r="O1574" t="s">
        <v>54</v>
      </c>
      <c r="P1574" t="s">
        <v>105</v>
      </c>
      <c r="Q1574" t="s">
        <v>2509</v>
      </c>
      <c r="R1574">
        <v>61801</v>
      </c>
      <c r="S1574" s="1">
        <v>42149</v>
      </c>
      <c r="T1574" s="1">
        <v>42152</v>
      </c>
      <c r="U1574">
        <v>86.438000000000002</v>
      </c>
      <c r="V1574">
        <v>43</v>
      </c>
      <c r="W1574">
        <v>355.92</v>
      </c>
      <c r="X1574">
        <v>88085</v>
      </c>
      <c r="Y1574">
        <f>cleaneddata[[#This Row],[Unit Price]]-cleaneddata[[#This Row],[Discount]]</f>
        <v>7.59</v>
      </c>
      <c r="Z1574" t="str">
        <f>_xlfn.IFS(cleaneddata[[#This Row],[Region]]="Central","Chris",cleaneddata[[#This Row],[Region]]="East","Erin",cleaneddata[[#This Row],[Region]]="South","Sam",cleaneddata[[#This Row],[Region]]="West","William")</f>
        <v>Chris</v>
      </c>
    </row>
    <row r="1575" spans="1:26" x14ac:dyDescent="0.25">
      <c r="A1575">
        <v>526</v>
      </c>
      <c r="B1575" t="s">
        <v>614</v>
      </c>
      <c r="C1575" t="s">
        <v>39</v>
      </c>
      <c r="D1575">
        <v>0.09</v>
      </c>
      <c r="E1575">
        <v>17.98</v>
      </c>
      <c r="F1575">
        <v>8.51</v>
      </c>
      <c r="G1575" t="s">
        <v>40</v>
      </c>
      <c r="H1575" t="s">
        <v>73</v>
      </c>
      <c r="I1575" t="s">
        <v>42</v>
      </c>
      <c r="J1575" t="s">
        <v>58</v>
      </c>
      <c r="K1575" t="s">
        <v>146</v>
      </c>
      <c r="L1575" t="s">
        <v>1882</v>
      </c>
      <c r="M1575">
        <v>0.4</v>
      </c>
      <c r="N1575" t="s">
        <v>34</v>
      </c>
      <c r="O1575" t="s">
        <v>61</v>
      </c>
      <c r="P1575" t="s">
        <v>590</v>
      </c>
      <c r="Q1575" t="s">
        <v>616</v>
      </c>
      <c r="R1575">
        <v>85204</v>
      </c>
      <c r="S1575" s="1">
        <v>42149</v>
      </c>
      <c r="T1575" s="1">
        <v>42151</v>
      </c>
      <c r="U1575">
        <v>-6.6120000000000001</v>
      </c>
      <c r="V1575">
        <v>12</v>
      </c>
      <c r="W1575">
        <v>211.13</v>
      </c>
      <c r="X1575">
        <v>90026</v>
      </c>
      <c r="Y1575">
        <f>cleaneddata[[#This Row],[Unit Price]]-cleaneddata[[#This Row],[Discount]]</f>
        <v>17.89</v>
      </c>
      <c r="Z1575" t="str">
        <f>_xlfn.IFS(cleaneddata[[#This Row],[Region]]="Central","Chris",cleaneddata[[#This Row],[Region]]="East","Erin",cleaneddata[[#This Row],[Region]]="South","Sam",cleaneddata[[#This Row],[Region]]="West","William")</f>
        <v>William</v>
      </c>
    </row>
    <row r="1576" spans="1:26" x14ac:dyDescent="0.25">
      <c r="A1576">
        <v>1008</v>
      </c>
      <c r="B1576" t="s">
        <v>2663</v>
      </c>
      <c r="C1576" t="s">
        <v>39</v>
      </c>
      <c r="D1576">
        <v>0.01</v>
      </c>
      <c r="E1576">
        <v>3.15</v>
      </c>
      <c r="F1576">
        <v>0.49</v>
      </c>
      <c r="G1576" t="s">
        <v>40</v>
      </c>
      <c r="H1576" t="s">
        <v>73</v>
      </c>
      <c r="I1576" t="s">
        <v>50</v>
      </c>
      <c r="J1576" t="s">
        <v>154</v>
      </c>
      <c r="K1576" t="s">
        <v>75</v>
      </c>
      <c r="L1576" t="s">
        <v>2664</v>
      </c>
      <c r="M1576">
        <v>0.37</v>
      </c>
      <c r="N1576" t="s">
        <v>34</v>
      </c>
      <c r="O1576" t="s">
        <v>113</v>
      </c>
      <c r="P1576" t="s">
        <v>333</v>
      </c>
      <c r="Q1576" t="s">
        <v>2665</v>
      </c>
      <c r="R1576">
        <v>4038</v>
      </c>
      <c r="S1576" s="1">
        <v>42149</v>
      </c>
      <c r="T1576" s="1">
        <v>42151</v>
      </c>
      <c r="U1576">
        <v>17.505299999999998</v>
      </c>
      <c r="V1576">
        <v>8</v>
      </c>
      <c r="W1576">
        <v>25.37</v>
      </c>
      <c r="X1576">
        <v>88371</v>
      </c>
      <c r="Y1576">
        <f>cleaneddata[[#This Row],[Unit Price]]-cleaneddata[[#This Row],[Discount]]</f>
        <v>3.14</v>
      </c>
      <c r="Z1576" t="str">
        <f>_xlfn.IFS(cleaneddata[[#This Row],[Region]]="Central","Chris",cleaneddata[[#This Row],[Region]]="East","Erin",cleaneddata[[#This Row],[Region]]="South","Sam",cleaneddata[[#This Row],[Region]]="West","William")</f>
        <v>Erin</v>
      </c>
    </row>
    <row r="1577" spans="1:26" x14ac:dyDescent="0.25">
      <c r="A1577">
        <v>744</v>
      </c>
      <c r="B1577" t="s">
        <v>588</v>
      </c>
      <c r="C1577" t="s">
        <v>49</v>
      </c>
      <c r="D1577">
        <v>0.09</v>
      </c>
      <c r="E1577">
        <v>125.99</v>
      </c>
      <c r="F1577">
        <v>8.99</v>
      </c>
      <c r="G1577" t="s">
        <v>40</v>
      </c>
      <c r="H1577" t="s">
        <v>41</v>
      </c>
      <c r="I1577" t="s">
        <v>42</v>
      </c>
      <c r="J1577" t="s">
        <v>137</v>
      </c>
      <c r="K1577" t="s">
        <v>75</v>
      </c>
      <c r="L1577" t="s">
        <v>1656</v>
      </c>
      <c r="M1577">
        <v>0.55000000000000004</v>
      </c>
      <c r="N1577" t="s">
        <v>34</v>
      </c>
      <c r="O1577" t="s">
        <v>61</v>
      </c>
      <c r="P1577" t="s">
        <v>590</v>
      </c>
      <c r="Q1577" t="s">
        <v>591</v>
      </c>
      <c r="R1577">
        <v>85737</v>
      </c>
      <c r="S1577" s="1">
        <v>42149</v>
      </c>
      <c r="T1577" s="1">
        <v>42157</v>
      </c>
      <c r="U1577">
        <v>916.68060000000003</v>
      </c>
      <c r="V1577">
        <v>20</v>
      </c>
      <c r="W1577">
        <v>2104.9899999999998</v>
      </c>
      <c r="X1577">
        <v>87727</v>
      </c>
      <c r="Y1577">
        <f>cleaneddata[[#This Row],[Unit Price]]-cleaneddata[[#This Row],[Discount]]</f>
        <v>125.89999999999999</v>
      </c>
      <c r="Z1577" t="str">
        <f>_xlfn.IFS(cleaneddata[[#This Row],[Region]]="Central","Chris",cleaneddata[[#This Row],[Region]]="East","Erin",cleaneddata[[#This Row],[Region]]="South","Sam",cleaneddata[[#This Row],[Region]]="West","William")</f>
        <v>William</v>
      </c>
    </row>
    <row r="1578" spans="1:26" x14ac:dyDescent="0.25">
      <c r="A1578">
        <v>3287</v>
      </c>
      <c r="B1578" t="s">
        <v>2666</v>
      </c>
      <c r="C1578" t="s">
        <v>49</v>
      </c>
      <c r="D1578">
        <v>0.08</v>
      </c>
      <c r="E1578">
        <v>30.56</v>
      </c>
      <c r="F1578">
        <v>2.99</v>
      </c>
      <c r="G1578" t="s">
        <v>40</v>
      </c>
      <c r="H1578" t="s">
        <v>29</v>
      </c>
      <c r="I1578" t="s">
        <v>50</v>
      </c>
      <c r="J1578" t="s">
        <v>74</v>
      </c>
      <c r="K1578" t="s">
        <v>75</v>
      </c>
      <c r="L1578" t="s">
        <v>1055</v>
      </c>
      <c r="M1578">
        <v>0.35</v>
      </c>
      <c r="N1578" t="s">
        <v>34</v>
      </c>
      <c r="O1578" t="s">
        <v>61</v>
      </c>
      <c r="P1578" t="s">
        <v>92</v>
      </c>
      <c r="Q1578" t="s">
        <v>2667</v>
      </c>
      <c r="R1578">
        <v>95746</v>
      </c>
      <c r="S1578" s="1">
        <v>42149</v>
      </c>
      <c r="T1578" s="1">
        <v>42151</v>
      </c>
      <c r="U1578">
        <v>352.87979999999999</v>
      </c>
      <c r="V1578">
        <v>17</v>
      </c>
      <c r="W1578">
        <v>511.42</v>
      </c>
      <c r="X1578">
        <v>89897</v>
      </c>
      <c r="Y1578">
        <f>cleaneddata[[#This Row],[Unit Price]]-cleaneddata[[#This Row],[Discount]]</f>
        <v>30.48</v>
      </c>
      <c r="Z1578" t="str">
        <f>_xlfn.IFS(cleaneddata[[#This Row],[Region]]="Central","Chris",cleaneddata[[#This Row],[Region]]="East","Erin",cleaneddata[[#This Row],[Region]]="South","Sam",cleaneddata[[#This Row],[Region]]="West","William")</f>
        <v>William</v>
      </c>
    </row>
    <row r="1579" spans="1:26" x14ac:dyDescent="0.25">
      <c r="A1579">
        <v>827</v>
      </c>
      <c r="B1579" t="s">
        <v>2668</v>
      </c>
      <c r="C1579" t="s">
        <v>118</v>
      </c>
      <c r="D1579">
        <v>0.01</v>
      </c>
      <c r="E1579">
        <v>6.98</v>
      </c>
      <c r="F1579">
        <v>1.6</v>
      </c>
      <c r="G1579" t="s">
        <v>40</v>
      </c>
      <c r="H1579" t="s">
        <v>73</v>
      </c>
      <c r="I1579" t="s">
        <v>50</v>
      </c>
      <c r="J1579" t="s">
        <v>90</v>
      </c>
      <c r="K1579" t="s">
        <v>52</v>
      </c>
      <c r="L1579" t="s">
        <v>724</v>
      </c>
      <c r="M1579">
        <v>0.38</v>
      </c>
      <c r="N1579" t="s">
        <v>34</v>
      </c>
      <c r="O1579" t="s">
        <v>54</v>
      </c>
      <c r="P1579" t="s">
        <v>189</v>
      </c>
      <c r="Q1579" t="s">
        <v>2651</v>
      </c>
      <c r="R1579">
        <v>79109</v>
      </c>
      <c r="S1579" s="1">
        <v>42149</v>
      </c>
      <c r="T1579" s="1">
        <v>42150</v>
      </c>
      <c r="U1579">
        <v>0.34599999999999997</v>
      </c>
      <c r="V1579">
        <v>3</v>
      </c>
      <c r="W1579">
        <v>21.93</v>
      </c>
      <c r="X1579">
        <v>89259</v>
      </c>
      <c r="Y1579">
        <f>cleaneddata[[#This Row],[Unit Price]]-cleaneddata[[#This Row],[Discount]]</f>
        <v>6.9700000000000006</v>
      </c>
      <c r="Z1579" t="str">
        <f>_xlfn.IFS(cleaneddata[[#This Row],[Region]]="Central","Chris",cleaneddata[[#This Row],[Region]]="East","Erin",cleaneddata[[#This Row],[Region]]="South","Sam",cleaneddata[[#This Row],[Region]]="West","William")</f>
        <v>Chris</v>
      </c>
    </row>
    <row r="1580" spans="1:26" x14ac:dyDescent="0.25">
      <c r="A1580">
        <v>1237</v>
      </c>
      <c r="B1580" t="s">
        <v>1918</v>
      </c>
      <c r="C1580" t="s">
        <v>118</v>
      </c>
      <c r="D1580">
        <v>0.05</v>
      </c>
      <c r="E1580">
        <v>300.98</v>
      </c>
      <c r="F1580">
        <v>13.99</v>
      </c>
      <c r="G1580" t="s">
        <v>40</v>
      </c>
      <c r="H1580" t="s">
        <v>96</v>
      </c>
      <c r="I1580" t="s">
        <v>42</v>
      </c>
      <c r="J1580" t="s">
        <v>58</v>
      </c>
      <c r="K1580" t="s">
        <v>146</v>
      </c>
      <c r="L1580" t="s">
        <v>2669</v>
      </c>
      <c r="M1580">
        <v>0.39</v>
      </c>
      <c r="N1580" t="s">
        <v>34</v>
      </c>
      <c r="O1580" t="s">
        <v>54</v>
      </c>
      <c r="P1580" t="s">
        <v>189</v>
      </c>
      <c r="Q1580" t="s">
        <v>1920</v>
      </c>
      <c r="R1580">
        <v>75007</v>
      </c>
      <c r="S1580" s="1">
        <v>42149</v>
      </c>
      <c r="T1580" s="1">
        <v>42150</v>
      </c>
      <c r="U1580">
        <v>3985.3089</v>
      </c>
      <c r="V1580">
        <v>20</v>
      </c>
      <c r="W1580">
        <v>5775.81</v>
      </c>
      <c r="X1580">
        <v>86077</v>
      </c>
      <c r="Y1580">
        <f>cleaneddata[[#This Row],[Unit Price]]-cleaneddata[[#This Row],[Discount]]</f>
        <v>300.93</v>
      </c>
      <c r="Z1580" t="str">
        <f>_xlfn.IFS(cleaneddata[[#This Row],[Region]]="Central","Chris",cleaneddata[[#This Row],[Region]]="East","Erin",cleaneddata[[#This Row],[Region]]="South","Sam",cleaneddata[[#This Row],[Region]]="West","William")</f>
        <v>Chris</v>
      </c>
    </row>
    <row r="1581" spans="1:26" x14ac:dyDescent="0.25">
      <c r="A1581">
        <v>1237</v>
      </c>
      <c r="B1581" t="s">
        <v>1918</v>
      </c>
      <c r="C1581" t="s">
        <v>118</v>
      </c>
      <c r="D1581">
        <v>0.04</v>
      </c>
      <c r="E1581">
        <v>205.99</v>
      </c>
      <c r="F1581">
        <v>5</v>
      </c>
      <c r="G1581" t="s">
        <v>89</v>
      </c>
      <c r="H1581" t="s">
        <v>96</v>
      </c>
      <c r="I1581" t="s">
        <v>42</v>
      </c>
      <c r="J1581" t="s">
        <v>137</v>
      </c>
      <c r="K1581" t="s">
        <v>75</v>
      </c>
      <c r="L1581" t="s">
        <v>2670</v>
      </c>
      <c r="M1581">
        <v>0.59</v>
      </c>
      <c r="N1581" t="s">
        <v>34</v>
      </c>
      <c r="O1581" t="s">
        <v>54</v>
      </c>
      <c r="P1581" t="s">
        <v>189</v>
      </c>
      <c r="Q1581" t="s">
        <v>1920</v>
      </c>
      <c r="R1581">
        <v>75007</v>
      </c>
      <c r="S1581" s="1">
        <v>42149</v>
      </c>
      <c r="T1581" s="1">
        <v>42150</v>
      </c>
      <c r="U1581">
        <v>13.956799999999999</v>
      </c>
      <c r="V1581">
        <v>11</v>
      </c>
      <c r="W1581">
        <v>1878.24</v>
      </c>
      <c r="X1581">
        <v>86077</v>
      </c>
      <c r="Y1581">
        <f>cleaneddata[[#This Row],[Unit Price]]-cleaneddata[[#This Row],[Discount]]</f>
        <v>205.95000000000002</v>
      </c>
      <c r="Z1581" t="str">
        <f>_xlfn.IFS(cleaneddata[[#This Row],[Region]]="Central","Chris",cleaneddata[[#This Row],[Region]]="East","Erin",cleaneddata[[#This Row],[Region]]="South","Sam",cleaneddata[[#This Row],[Region]]="West","William")</f>
        <v>Chris</v>
      </c>
    </row>
    <row r="1582" spans="1:26" x14ac:dyDescent="0.25">
      <c r="A1582">
        <v>1472</v>
      </c>
      <c r="B1582" t="s">
        <v>2671</v>
      </c>
      <c r="C1582" t="s">
        <v>118</v>
      </c>
      <c r="D1582">
        <v>0.05</v>
      </c>
      <c r="E1582">
        <v>20.27</v>
      </c>
      <c r="F1582">
        <v>3.99</v>
      </c>
      <c r="G1582" t="s">
        <v>40</v>
      </c>
      <c r="H1582" t="s">
        <v>73</v>
      </c>
      <c r="I1582" t="s">
        <v>50</v>
      </c>
      <c r="J1582" t="s">
        <v>97</v>
      </c>
      <c r="K1582" t="s">
        <v>75</v>
      </c>
      <c r="L1582" t="s">
        <v>1802</v>
      </c>
      <c r="M1582">
        <v>0.56999999999999995</v>
      </c>
      <c r="N1582" t="s">
        <v>34</v>
      </c>
      <c r="O1582" t="s">
        <v>113</v>
      </c>
      <c r="P1582" t="s">
        <v>319</v>
      </c>
      <c r="Q1582" t="s">
        <v>2672</v>
      </c>
      <c r="R1582">
        <v>44145</v>
      </c>
      <c r="S1582" s="1">
        <v>42149</v>
      </c>
      <c r="T1582" s="1">
        <v>42150</v>
      </c>
      <c r="U1582">
        <v>309.25400000000002</v>
      </c>
      <c r="V1582">
        <v>30</v>
      </c>
      <c r="W1582">
        <v>621.55999999999995</v>
      </c>
      <c r="X1582">
        <v>87079</v>
      </c>
      <c r="Y1582">
        <f>cleaneddata[[#This Row],[Unit Price]]-cleaneddata[[#This Row],[Discount]]</f>
        <v>20.22</v>
      </c>
      <c r="Z1582" t="str">
        <f>_xlfn.IFS(cleaneddata[[#This Row],[Region]]="Central","Chris",cleaneddata[[#This Row],[Region]]="East","Erin",cleaneddata[[#This Row],[Region]]="South","Sam",cleaneddata[[#This Row],[Region]]="West","William")</f>
        <v>Erin</v>
      </c>
    </row>
    <row r="1583" spans="1:26" x14ac:dyDescent="0.25">
      <c r="A1583">
        <v>2339</v>
      </c>
      <c r="B1583" t="s">
        <v>2673</v>
      </c>
      <c r="C1583" t="s">
        <v>118</v>
      </c>
      <c r="D1583">
        <v>0.05</v>
      </c>
      <c r="E1583">
        <v>11.58</v>
      </c>
      <c r="F1583">
        <v>6.97</v>
      </c>
      <c r="G1583" t="s">
        <v>40</v>
      </c>
      <c r="H1583" t="s">
        <v>73</v>
      </c>
      <c r="I1583" t="s">
        <v>50</v>
      </c>
      <c r="J1583" t="s">
        <v>347</v>
      </c>
      <c r="K1583" t="s">
        <v>75</v>
      </c>
      <c r="L1583" t="s">
        <v>626</v>
      </c>
      <c r="M1583">
        <v>0.35</v>
      </c>
      <c r="N1583" t="s">
        <v>34</v>
      </c>
      <c r="O1583" t="s">
        <v>54</v>
      </c>
      <c r="P1583" t="s">
        <v>189</v>
      </c>
      <c r="Q1583" t="s">
        <v>2674</v>
      </c>
      <c r="R1583">
        <v>77015</v>
      </c>
      <c r="S1583" s="1">
        <v>42149</v>
      </c>
      <c r="T1583" s="1">
        <v>42152</v>
      </c>
      <c r="U1583">
        <v>2.806</v>
      </c>
      <c r="V1583">
        <v>6</v>
      </c>
      <c r="W1583">
        <v>73.959999999999994</v>
      </c>
      <c r="X1583">
        <v>91482</v>
      </c>
      <c r="Y1583">
        <f>cleaneddata[[#This Row],[Unit Price]]-cleaneddata[[#This Row],[Discount]]</f>
        <v>11.53</v>
      </c>
      <c r="Z1583" t="str">
        <f>_xlfn.IFS(cleaneddata[[#This Row],[Region]]="Central","Chris",cleaneddata[[#This Row],[Region]]="East","Erin",cleaneddata[[#This Row],[Region]]="South","Sam",cleaneddata[[#This Row],[Region]]="West","William")</f>
        <v>Chris</v>
      </c>
    </row>
    <row r="1584" spans="1:26" x14ac:dyDescent="0.25">
      <c r="A1584">
        <v>2652</v>
      </c>
      <c r="B1584" t="s">
        <v>2675</v>
      </c>
      <c r="C1584" t="s">
        <v>118</v>
      </c>
      <c r="D1584">
        <v>0.06</v>
      </c>
      <c r="E1584">
        <v>47.9</v>
      </c>
      <c r="F1584">
        <v>5.86</v>
      </c>
      <c r="G1584" t="s">
        <v>40</v>
      </c>
      <c r="H1584" t="s">
        <v>41</v>
      </c>
      <c r="I1584" t="s">
        <v>50</v>
      </c>
      <c r="J1584" t="s">
        <v>90</v>
      </c>
      <c r="K1584" t="s">
        <v>75</v>
      </c>
      <c r="L1584" t="s">
        <v>1311</v>
      </c>
      <c r="M1584">
        <v>0.37</v>
      </c>
      <c r="N1584" t="s">
        <v>34</v>
      </c>
      <c r="O1584" t="s">
        <v>61</v>
      </c>
      <c r="P1584" t="s">
        <v>92</v>
      </c>
      <c r="Q1584" t="s">
        <v>1696</v>
      </c>
      <c r="R1584">
        <v>93309</v>
      </c>
      <c r="S1584" s="1">
        <v>42149</v>
      </c>
      <c r="T1584" s="1">
        <v>42151</v>
      </c>
      <c r="U1584">
        <v>21.78</v>
      </c>
      <c r="V1584">
        <v>2</v>
      </c>
      <c r="W1584">
        <v>94.2</v>
      </c>
      <c r="X1584">
        <v>89361</v>
      </c>
      <c r="Y1584">
        <f>cleaneddata[[#This Row],[Unit Price]]-cleaneddata[[#This Row],[Discount]]</f>
        <v>47.839999999999996</v>
      </c>
      <c r="Z1584" t="str">
        <f>_xlfn.IFS(cleaneddata[[#This Row],[Region]]="Central","Chris",cleaneddata[[#This Row],[Region]]="East","Erin",cleaneddata[[#This Row],[Region]]="South","Sam",cleaneddata[[#This Row],[Region]]="West","William")</f>
        <v>William</v>
      </c>
    </row>
    <row r="1585" spans="1:26" x14ac:dyDescent="0.25">
      <c r="A1585">
        <v>129</v>
      </c>
      <c r="B1585" t="s">
        <v>833</v>
      </c>
      <c r="C1585" t="s">
        <v>72</v>
      </c>
      <c r="D1585">
        <v>7.0000000000000007E-2</v>
      </c>
      <c r="E1585">
        <v>15.74</v>
      </c>
      <c r="F1585">
        <v>1.39</v>
      </c>
      <c r="G1585" t="s">
        <v>40</v>
      </c>
      <c r="H1585" t="s">
        <v>29</v>
      </c>
      <c r="I1585" t="s">
        <v>50</v>
      </c>
      <c r="J1585" t="s">
        <v>347</v>
      </c>
      <c r="K1585" t="s">
        <v>75</v>
      </c>
      <c r="L1585" t="s">
        <v>2676</v>
      </c>
      <c r="M1585">
        <v>0.4</v>
      </c>
      <c r="N1585" t="s">
        <v>34</v>
      </c>
      <c r="O1585" t="s">
        <v>54</v>
      </c>
      <c r="P1585" t="s">
        <v>105</v>
      </c>
      <c r="Q1585" t="s">
        <v>834</v>
      </c>
      <c r="R1585">
        <v>62002</v>
      </c>
      <c r="S1585" s="1">
        <v>42149</v>
      </c>
      <c r="T1585" s="1">
        <v>42150</v>
      </c>
      <c r="U1585">
        <v>149.8887</v>
      </c>
      <c r="V1585">
        <v>14</v>
      </c>
      <c r="W1585">
        <v>217.23</v>
      </c>
      <c r="X1585">
        <v>86694</v>
      </c>
      <c r="Y1585">
        <f>cleaneddata[[#This Row],[Unit Price]]-cleaneddata[[#This Row],[Discount]]</f>
        <v>15.67</v>
      </c>
      <c r="Z1585" t="str">
        <f>_xlfn.IFS(cleaneddata[[#This Row],[Region]]="Central","Chris",cleaneddata[[#This Row],[Region]]="East","Erin",cleaneddata[[#This Row],[Region]]="South","Sam",cleaneddata[[#This Row],[Region]]="West","William")</f>
        <v>Chris</v>
      </c>
    </row>
    <row r="1586" spans="1:26" x14ac:dyDescent="0.25">
      <c r="A1586">
        <v>1054</v>
      </c>
      <c r="B1586" t="s">
        <v>2677</v>
      </c>
      <c r="C1586" t="s">
        <v>72</v>
      </c>
      <c r="D1586">
        <v>0.03</v>
      </c>
      <c r="E1586">
        <v>5.44</v>
      </c>
      <c r="F1586">
        <v>7.46</v>
      </c>
      <c r="G1586" t="s">
        <v>89</v>
      </c>
      <c r="H1586" t="s">
        <v>96</v>
      </c>
      <c r="I1586" t="s">
        <v>50</v>
      </c>
      <c r="J1586" t="s">
        <v>74</v>
      </c>
      <c r="K1586" t="s">
        <v>75</v>
      </c>
      <c r="L1586" t="s">
        <v>1244</v>
      </c>
      <c r="M1586">
        <v>0.36</v>
      </c>
      <c r="N1586" t="s">
        <v>34</v>
      </c>
      <c r="O1586" t="s">
        <v>61</v>
      </c>
      <c r="P1586" t="s">
        <v>590</v>
      </c>
      <c r="Q1586" t="s">
        <v>2678</v>
      </c>
      <c r="R1586">
        <v>85374</v>
      </c>
      <c r="S1586" s="1">
        <v>42149</v>
      </c>
      <c r="T1586" s="1">
        <v>42151</v>
      </c>
      <c r="U1586">
        <v>-51.704000000000001</v>
      </c>
      <c r="V1586">
        <v>4</v>
      </c>
      <c r="W1586">
        <v>26.31</v>
      </c>
      <c r="X1586">
        <v>90069</v>
      </c>
      <c r="Y1586">
        <f>cleaneddata[[#This Row],[Unit Price]]-cleaneddata[[#This Row],[Discount]]</f>
        <v>5.41</v>
      </c>
      <c r="Z1586" t="str">
        <f>_xlfn.IFS(cleaneddata[[#This Row],[Region]]="Central","Chris",cleaneddata[[#This Row],[Region]]="East","Erin",cleaneddata[[#This Row],[Region]]="South","Sam",cleaneddata[[#This Row],[Region]]="West","William")</f>
        <v>William</v>
      </c>
    </row>
    <row r="1587" spans="1:26" x14ac:dyDescent="0.25">
      <c r="A1587">
        <v>1054</v>
      </c>
      <c r="B1587" t="s">
        <v>2677</v>
      </c>
      <c r="C1587" t="s">
        <v>72</v>
      </c>
      <c r="D1587">
        <v>0.08</v>
      </c>
      <c r="E1587">
        <v>26.38</v>
      </c>
      <c r="F1587">
        <v>5.58</v>
      </c>
      <c r="G1587" t="s">
        <v>40</v>
      </c>
      <c r="H1587" t="s">
        <v>96</v>
      </c>
      <c r="I1587" t="s">
        <v>50</v>
      </c>
      <c r="J1587" t="s">
        <v>90</v>
      </c>
      <c r="K1587" t="s">
        <v>75</v>
      </c>
      <c r="L1587" t="s">
        <v>2679</v>
      </c>
      <c r="M1587">
        <v>0.39</v>
      </c>
      <c r="N1587" t="s">
        <v>34</v>
      </c>
      <c r="O1587" t="s">
        <v>61</v>
      </c>
      <c r="P1587" t="s">
        <v>590</v>
      </c>
      <c r="Q1587" t="s">
        <v>2678</v>
      </c>
      <c r="R1587">
        <v>85374</v>
      </c>
      <c r="S1587" s="1">
        <v>42149</v>
      </c>
      <c r="T1587" s="1">
        <v>42150</v>
      </c>
      <c r="U1587">
        <v>144.7482</v>
      </c>
      <c r="V1587">
        <v>8</v>
      </c>
      <c r="W1587">
        <v>209.78</v>
      </c>
      <c r="X1587">
        <v>90069</v>
      </c>
      <c r="Y1587">
        <f>cleaneddata[[#This Row],[Unit Price]]-cleaneddata[[#This Row],[Discount]]</f>
        <v>26.3</v>
      </c>
      <c r="Z1587" t="str">
        <f>_xlfn.IFS(cleaneddata[[#This Row],[Region]]="Central","Chris",cleaneddata[[#This Row],[Region]]="East","Erin",cleaneddata[[#This Row],[Region]]="South","Sam",cleaneddata[[#This Row],[Region]]="West","William")</f>
        <v>William</v>
      </c>
    </row>
    <row r="1588" spans="1:26" x14ac:dyDescent="0.25">
      <c r="A1588">
        <v>1054</v>
      </c>
      <c r="B1588" t="s">
        <v>2677</v>
      </c>
      <c r="C1588" t="s">
        <v>72</v>
      </c>
      <c r="D1588">
        <v>0.06</v>
      </c>
      <c r="E1588">
        <v>20.99</v>
      </c>
      <c r="F1588">
        <v>2.5</v>
      </c>
      <c r="G1588" t="s">
        <v>40</v>
      </c>
      <c r="H1588" t="s">
        <v>96</v>
      </c>
      <c r="I1588" t="s">
        <v>42</v>
      </c>
      <c r="J1588" t="s">
        <v>137</v>
      </c>
      <c r="K1588" t="s">
        <v>52</v>
      </c>
      <c r="L1588" t="s">
        <v>1203</v>
      </c>
      <c r="M1588">
        <v>0.81</v>
      </c>
      <c r="N1588" t="s">
        <v>34</v>
      </c>
      <c r="O1588" t="s">
        <v>61</v>
      </c>
      <c r="P1588" t="s">
        <v>590</v>
      </c>
      <c r="Q1588" t="s">
        <v>2678</v>
      </c>
      <c r="R1588">
        <v>85374</v>
      </c>
      <c r="S1588" s="1">
        <v>42149</v>
      </c>
      <c r="T1588" s="1">
        <v>42151</v>
      </c>
      <c r="U1588">
        <v>-112.18899999999999</v>
      </c>
      <c r="V1588">
        <v>1</v>
      </c>
      <c r="W1588">
        <v>17.829999999999998</v>
      </c>
      <c r="X1588">
        <v>90069</v>
      </c>
      <c r="Y1588">
        <f>cleaneddata[[#This Row],[Unit Price]]-cleaneddata[[#This Row],[Discount]]</f>
        <v>20.93</v>
      </c>
      <c r="Z1588" t="str">
        <f>_xlfn.IFS(cleaneddata[[#This Row],[Region]]="Central","Chris",cleaneddata[[#This Row],[Region]]="East","Erin",cleaneddata[[#This Row],[Region]]="South","Sam",cleaneddata[[#This Row],[Region]]="West","William")</f>
        <v>William</v>
      </c>
    </row>
    <row r="1589" spans="1:26" x14ac:dyDescent="0.25">
      <c r="A1589">
        <v>2391</v>
      </c>
      <c r="B1589" t="s">
        <v>2680</v>
      </c>
      <c r="C1589" t="s">
        <v>72</v>
      </c>
      <c r="D1589">
        <v>0.06</v>
      </c>
      <c r="E1589">
        <v>4.7699999999999996</v>
      </c>
      <c r="F1589">
        <v>2.39</v>
      </c>
      <c r="G1589" t="s">
        <v>40</v>
      </c>
      <c r="H1589" t="s">
        <v>96</v>
      </c>
      <c r="I1589" t="s">
        <v>42</v>
      </c>
      <c r="J1589" t="s">
        <v>43</v>
      </c>
      <c r="K1589" t="s">
        <v>44</v>
      </c>
      <c r="L1589" t="s">
        <v>2681</v>
      </c>
      <c r="M1589">
        <v>0.72</v>
      </c>
      <c r="N1589" t="s">
        <v>34</v>
      </c>
      <c r="O1589" t="s">
        <v>113</v>
      </c>
      <c r="P1589" t="s">
        <v>114</v>
      </c>
      <c r="Q1589" t="s">
        <v>2682</v>
      </c>
      <c r="R1589">
        <v>11572</v>
      </c>
      <c r="S1589" s="1">
        <v>42149</v>
      </c>
      <c r="T1589" s="1">
        <v>42150</v>
      </c>
      <c r="U1589">
        <v>-45.64</v>
      </c>
      <c r="V1589">
        <v>9</v>
      </c>
      <c r="W1589">
        <v>42.46</v>
      </c>
      <c r="X1589">
        <v>91122</v>
      </c>
      <c r="Y1589">
        <f>cleaneddata[[#This Row],[Unit Price]]-cleaneddata[[#This Row],[Discount]]</f>
        <v>4.71</v>
      </c>
      <c r="Z1589" t="str">
        <f>_xlfn.IFS(cleaneddata[[#This Row],[Region]]="Central","Chris",cleaneddata[[#This Row],[Region]]="East","Erin",cleaneddata[[#This Row],[Region]]="South","Sam",cleaneddata[[#This Row],[Region]]="West","William")</f>
        <v>Erin</v>
      </c>
    </row>
    <row r="1590" spans="1:26" x14ac:dyDescent="0.25">
      <c r="A1590">
        <v>2391</v>
      </c>
      <c r="B1590" t="s">
        <v>2680</v>
      </c>
      <c r="C1590" t="s">
        <v>72</v>
      </c>
      <c r="D1590">
        <v>0.1</v>
      </c>
      <c r="E1590">
        <v>27.18</v>
      </c>
      <c r="F1590">
        <v>8.23</v>
      </c>
      <c r="G1590" t="s">
        <v>40</v>
      </c>
      <c r="H1590" t="s">
        <v>96</v>
      </c>
      <c r="I1590" t="s">
        <v>50</v>
      </c>
      <c r="J1590" t="s">
        <v>347</v>
      </c>
      <c r="K1590" t="s">
        <v>75</v>
      </c>
      <c r="L1590" t="s">
        <v>2683</v>
      </c>
      <c r="M1590">
        <v>0.38</v>
      </c>
      <c r="N1590" t="s">
        <v>34</v>
      </c>
      <c r="O1590" t="s">
        <v>113</v>
      </c>
      <c r="P1590" t="s">
        <v>114</v>
      </c>
      <c r="Q1590" t="s">
        <v>2682</v>
      </c>
      <c r="R1590">
        <v>11572</v>
      </c>
      <c r="S1590" s="1">
        <v>42149</v>
      </c>
      <c r="T1590" s="1">
        <v>42151</v>
      </c>
      <c r="U1590">
        <v>204.49</v>
      </c>
      <c r="V1590">
        <v>12</v>
      </c>
      <c r="W1590">
        <v>314.06</v>
      </c>
      <c r="X1590">
        <v>91122</v>
      </c>
      <c r="Y1590">
        <f>cleaneddata[[#This Row],[Unit Price]]-cleaneddata[[#This Row],[Discount]]</f>
        <v>27.08</v>
      </c>
      <c r="Z1590" t="str">
        <f>_xlfn.IFS(cleaneddata[[#This Row],[Region]]="Central","Chris",cleaneddata[[#This Row],[Region]]="East","Erin",cleaneddata[[#This Row],[Region]]="South","Sam",cleaneddata[[#This Row],[Region]]="West","William")</f>
        <v>Erin</v>
      </c>
    </row>
    <row r="1591" spans="1:26" x14ac:dyDescent="0.25">
      <c r="A1591">
        <v>2868</v>
      </c>
      <c r="B1591" t="s">
        <v>324</v>
      </c>
      <c r="C1591" t="s">
        <v>72</v>
      </c>
      <c r="D1591">
        <v>0.08</v>
      </c>
      <c r="E1591">
        <v>15.99</v>
      </c>
      <c r="F1591">
        <v>13.18</v>
      </c>
      <c r="G1591" t="s">
        <v>89</v>
      </c>
      <c r="H1591" t="s">
        <v>96</v>
      </c>
      <c r="I1591" t="s">
        <v>50</v>
      </c>
      <c r="J1591" t="s">
        <v>74</v>
      </c>
      <c r="K1591" t="s">
        <v>75</v>
      </c>
      <c r="L1591" t="s">
        <v>297</v>
      </c>
      <c r="M1591">
        <v>0.37</v>
      </c>
      <c r="N1591" t="s">
        <v>34</v>
      </c>
      <c r="O1591" t="s">
        <v>61</v>
      </c>
      <c r="P1591" t="s">
        <v>68</v>
      </c>
      <c r="Q1591" t="s">
        <v>326</v>
      </c>
      <c r="R1591">
        <v>98026</v>
      </c>
      <c r="S1591" s="1">
        <v>42149</v>
      </c>
      <c r="T1591" s="1">
        <v>42151</v>
      </c>
      <c r="U1591">
        <v>-66.584999999999994</v>
      </c>
      <c r="V1591">
        <v>4</v>
      </c>
      <c r="W1591">
        <v>66.02</v>
      </c>
      <c r="X1591">
        <v>85828</v>
      </c>
      <c r="Y1591">
        <f>cleaneddata[[#This Row],[Unit Price]]-cleaneddata[[#This Row],[Discount]]</f>
        <v>15.91</v>
      </c>
      <c r="Z1591" t="str">
        <f>_xlfn.IFS(cleaneddata[[#This Row],[Region]]="Central","Chris",cleaneddata[[#This Row],[Region]]="East","Erin",cleaneddata[[#This Row],[Region]]="South","Sam",cleaneddata[[#This Row],[Region]]="West","William")</f>
        <v>William</v>
      </c>
    </row>
    <row r="1592" spans="1:26" x14ac:dyDescent="0.25">
      <c r="A1592">
        <v>2266</v>
      </c>
      <c r="B1592" t="s">
        <v>2684</v>
      </c>
      <c r="C1592" t="s">
        <v>27</v>
      </c>
      <c r="D1592">
        <v>0.02</v>
      </c>
      <c r="E1592">
        <v>11.33</v>
      </c>
      <c r="F1592">
        <v>6.12</v>
      </c>
      <c r="G1592" t="s">
        <v>40</v>
      </c>
      <c r="H1592" t="s">
        <v>96</v>
      </c>
      <c r="I1592" t="s">
        <v>50</v>
      </c>
      <c r="J1592" t="s">
        <v>97</v>
      </c>
      <c r="K1592" t="s">
        <v>146</v>
      </c>
      <c r="L1592" t="s">
        <v>1955</v>
      </c>
      <c r="M1592">
        <v>0.42</v>
      </c>
      <c r="N1592" t="s">
        <v>34</v>
      </c>
      <c r="O1592" t="s">
        <v>54</v>
      </c>
      <c r="P1592" t="s">
        <v>82</v>
      </c>
      <c r="Q1592" t="s">
        <v>2685</v>
      </c>
      <c r="R1592">
        <v>63122</v>
      </c>
      <c r="S1592" s="1">
        <v>42150</v>
      </c>
      <c r="T1592" s="1">
        <v>42152</v>
      </c>
      <c r="U1592">
        <v>-14.52</v>
      </c>
      <c r="V1592">
        <v>3</v>
      </c>
      <c r="W1592">
        <v>35.35</v>
      </c>
      <c r="X1592">
        <v>86610</v>
      </c>
      <c r="Y1592">
        <f>cleaneddata[[#This Row],[Unit Price]]-cleaneddata[[#This Row],[Discount]]</f>
        <v>11.31</v>
      </c>
      <c r="Z1592" t="str">
        <f>_xlfn.IFS(cleaneddata[[#This Row],[Region]]="Central","Chris",cleaneddata[[#This Row],[Region]]="East","Erin",cleaneddata[[#This Row],[Region]]="South","Sam",cleaneddata[[#This Row],[Region]]="West","William")</f>
        <v>Chris</v>
      </c>
    </row>
    <row r="1593" spans="1:26" x14ac:dyDescent="0.25">
      <c r="A1593">
        <v>2266</v>
      </c>
      <c r="B1593" t="s">
        <v>2684</v>
      </c>
      <c r="C1593" t="s">
        <v>27</v>
      </c>
      <c r="D1593">
        <v>0.01</v>
      </c>
      <c r="E1593">
        <v>15.67</v>
      </c>
      <c r="F1593">
        <v>1.39</v>
      </c>
      <c r="G1593" t="s">
        <v>40</v>
      </c>
      <c r="H1593" t="s">
        <v>96</v>
      </c>
      <c r="I1593" t="s">
        <v>50</v>
      </c>
      <c r="J1593" t="s">
        <v>347</v>
      </c>
      <c r="K1593" t="s">
        <v>75</v>
      </c>
      <c r="L1593" t="s">
        <v>2486</v>
      </c>
      <c r="M1593">
        <v>0.38</v>
      </c>
      <c r="N1593" t="s">
        <v>34</v>
      </c>
      <c r="O1593" t="s">
        <v>54</v>
      </c>
      <c r="P1593" t="s">
        <v>82</v>
      </c>
      <c r="Q1593" t="s">
        <v>2685</v>
      </c>
      <c r="R1593">
        <v>63122</v>
      </c>
      <c r="S1593" s="1">
        <v>42150</v>
      </c>
      <c r="T1593" s="1">
        <v>42151</v>
      </c>
      <c r="U1593">
        <v>171.26490000000001</v>
      </c>
      <c r="V1593">
        <v>16</v>
      </c>
      <c r="W1593">
        <v>248.21</v>
      </c>
      <c r="X1593">
        <v>86610</v>
      </c>
      <c r="Y1593">
        <f>cleaneddata[[#This Row],[Unit Price]]-cleaneddata[[#This Row],[Discount]]</f>
        <v>15.66</v>
      </c>
      <c r="Z1593" t="str">
        <f>_xlfn.IFS(cleaneddata[[#This Row],[Region]]="Central","Chris",cleaneddata[[#This Row],[Region]]="East","Erin",cleaneddata[[#This Row],[Region]]="South","Sam",cleaneddata[[#This Row],[Region]]="West","William")</f>
        <v>Chris</v>
      </c>
    </row>
    <row r="1594" spans="1:26" x14ac:dyDescent="0.25">
      <c r="A1594">
        <v>2928</v>
      </c>
      <c r="B1594" t="s">
        <v>2686</v>
      </c>
      <c r="C1594" t="s">
        <v>27</v>
      </c>
      <c r="D1594">
        <v>0.02</v>
      </c>
      <c r="E1594">
        <v>5.58</v>
      </c>
      <c r="F1594">
        <v>2.99</v>
      </c>
      <c r="G1594" t="s">
        <v>40</v>
      </c>
      <c r="H1594" t="s">
        <v>41</v>
      </c>
      <c r="I1594" t="s">
        <v>50</v>
      </c>
      <c r="J1594" t="s">
        <v>74</v>
      </c>
      <c r="K1594" t="s">
        <v>75</v>
      </c>
      <c r="L1594" t="s">
        <v>2687</v>
      </c>
      <c r="M1594">
        <v>0.37</v>
      </c>
      <c r="N1594" t="s">
        <v>34</v>
      </c>
      <c r="O1594" t="s">
        <v>35</v>
      </c>
      <c r="P1594" t="s">
        <v>273</v>
      </c>
      <c r="Q1594" t="s">
        <v>2688</v>
      </c>
      <c r="R1594">
        <v>29418</v>
      </c>
      <c r="S1594" s="1">
        <v>42150</v>
      </c>
      <c r="T1594" s="1">
        <v>42152</v>
      </c>
      <c r="U1594">
        <v>689.32799999999997</v>
      </c>
      <c r="V1594">
        <v>42</v>
      </c>
      <c r="W1594">
        <v>236.83</v>
      </c>
      <c r="X1594">
        <v>90218</v>
      </c>
      <c r="Y1594">
        <f>cleaneddata[[#This Row],[Unit Price]]-cleaneddata[[#This Row],[Discount]]</f>
        <v>5.5600000000000005</v>
      </c>
      <c r="Z1594" t="str">
        <f>_xlfn.IFS(cleaneddata[[#This Row],[Region]]="Central","Chris",cleaneddata[[#This Row],[Region]]="East","Erin",cleaneddata[[#This Row],[Region]]="South","Sam",cleaneddata[[#This Row],[Region]]="West","William")</f>
        <v>Sam</v>
      </c>
    </row>
    <row r="1595" spans="1:26" x14ac:dyDescent="0.25">
      <c r="A1595">
        <v>2928</v>
      </c>
      <c r="B1595" t="s">
        <v>2686</v>
      </c>
      <c r="C1595" t="s">
        <v>27</v>
      </c>
      <c r="D1595">
        <v>0.02</v>
      </c>
      <c r="E1595">
        <v>54.1</v>
      </c>
      <c r="F1595">
        <v>19.989999999999998</v>
      </c>
      <c r="G1595" t="s">
        <v>40</v>
      </c>
      <c r="H1595" t="s">
        <v>41</v>
      </c>
      <c r="I1595" t="s">
        <v>50</v>
      </c>
      <c r="J1595" t="s">
        <v>80</v>
      </c>
      <c r="K1595" t="s">
        <v>75</v>
      </c>
      <c r="L1595" t="s">
        <v>1266</v>
      </c>
      <c r="M1595">
        <v>0.59</v>
      </c>
      <c r="N1595" t="s">
        <v>34</v>
      </c>
      <c r="O1595" t="s">
        <v>35</v>
      </c>
      <c r="P1595" t="s">
        <v>273</v>
      </c>
      <c r="Q1595" t="s">
        <v>2688</v>
      </c>
      <c r="R1595">
        <v>29418</v>
      </c>
      <c r="S1595" s="1">
        <v>42150</v>
      </c>
      <c r="T1595" s="1">
        <v>42151</v>
      </c>
      <c r="U1595">
        <v>-33.585999999999999</v>
      </c>
      <c r="V1595">
        <v>36</v>
      </c>
      <c r="W1595">
        <v>1944.87</v>
      </c>
      <c r="X1595">
        <v>90218</v>
      </c>
      <c r="Y1595">
        <f>cleaneddata[[#This Row],[Unit Price]]-cleaneddata[[#This Row],[Discount]]</f>
        <v>54.08</v>
      </c>
      <c r="Z1595" t="str">
        <f>_xlfn.IFS(cleaneddata[[#This Row],[Region]]="Central","Chris",cleaneddata[[#This Row],[Region]]="East","Erin",cleaneddata[[#This Row],[Region]]="South","Sam",cleaneddata[[#This Row],[Region]]="West","William")</f>
        <v>Sam</v>
      </c>
    </row>
    <row r="1596" spans="1:26" x14ac:dyDescent="0.25">
      <c r="A1596">
        <v>2941</v>
      </c>
      <c r="B1596" t="s">
        <v>2689</v>
      </c>
      <c r="C1596" t="s">
        <v>27</v>
      </c>
      <c r="D1596">
        <v>0.05</v>
      </c>
      <c r="E1596">
        <v>2.62</v>
      </c>
      <c r="F1596">
        <v>0.8</v>
      </c>
      <c r="G1596" t="s">
        <v>40</v>
      </c>
      <c r="H1596" t="s">
        <v>29</v>
      </c>
      <c r="I1596" t="s">
        <v>50</v>
      </c>
      <c r="J1596" t="s">
        <v>178</v>
      </c>
      <c r="K1596" t="s">
        <v>52</v>
      </c>
      <c r="L1596" t="s">
        <v>2126</v>
      </c>
      <c r="M1596">
        <v>0.39</v>
      </c>
      <c r="N1596" t="s">
        <v>34</v>
      </c>
      <c r="O1596" t="s">
        <v>113</v>
      </c>
      <c r="P1596" t="s">
        <v>399</v>
      </c>
      <c r="Q1596" t="s">
        <v>1643</v>
      </c>
      <c r="R1596">
        <v>7960</v>
      </c>
      <c r="S1596" s="1">
        <v>42150</v>
      </c>
      <c r="T1596" s="1">
        <v>42151</v>
      </c>
      <c r="U1596">
        <v>12.71</v>
      </c>
      <c r="V1596">
        <v>8</v>
      </c>
      <c r="W1596">
        <v>21.41</v>
      </c>
      <c r="X1596">
        <v>87618</v>
      </c>
      <c r="Y1596">
        <f>cleaneddata[[#This Row],[Unit Price]]-cleaneddata[[#This Row],[Discount]]</f>
        <v>2.5700000000000003</v>
      </c>
      <c r="Z1596" t="str">
        <f>_xlfn.IFS(cleaneddata[[#This Row],[Region]]="Central","Chris",cleaneddata[[#This Row],[Region]]="East","Erin",cleaneddata[[#This Row],[Region]]="South","Sam",cleaneddata[[#This Row],[Region]]="West","William")</f>
        <v>Erin</v>
      </c>
    </row>
    <row r="1597" spans="1:26" x14ac:dyDescent="0.25">
      <c r="A1597">
        <v>241</v>
      </c>
      <c r="B1597" t="s">
        <v>2242</v>
      </c>
      <c r="C1597" t="s">
        <v>49</v>
      </c>
      <c r="D1597">
        <v>0.01</v>
      </c>
      <c r="E1597">
        <v>5.94</v>
      </c>
      <c r="F1597">
        <v>9.92</v>
      </c>
      <c r="G1597" t="s">
        <v>40</v>
      </c>
      <c r="H1597" t="s">
        <v>29</v>
      </c>
      <c r="I1597" t="s">
        <v>50</v>
      </c>
      <c r="J1597" t="s">
        <v>74</v>
      </c>
      <c r="K1597" t="s">
        <v>75</v>
      </c>
      <c r="L1597" t="s">
        <v>2593</v>
      </c>
      <c r="M1597">
        <v>0.38</v>
      </c>
      <c r="N1597" t="s">
        <v>34</v>
      </c>
      <c r="O1597" t="s">
        <v>61</v>
      </c>
      <c r="P1597" t="s">
        <v>62</v>
      </c>
      <c r="Q1597" t="s">
        <v>2243</v>
      </c>
      <c r="R1597">
        <v>81503</v>
      </c>
      <c r="S1597" s="1">
        <v>42150</v>
      </c>
      <c r="T1597" s="1">
        <v>42157</v>
      </c>
      <c r="U1597">
        <v>-256.51900000000001</v>
      </c>
      <c r="V1597">
        <v>13</v>
      </c>
      <c r="W1597">
        <v>79.930000000000007</v>
      </c>
      <c r="X1597">
        <v>90480</v>
      </c>
      <c r="Y1597">
        <f>cleaneddata[[#This Row],[Unit Price]]-cleaneddata[[#This Row],[Discount]]</f>
        <v>5.9300000000000006</v>
      </c>
      <c r="Z1597" t="str">
        <f>_xlfn.IFS(cleaneddata[[#This Row],[Region]]="Central","Chris",cleaneddata[[#This Row],[Region]]="East","Erin",cleaneddata[[#This Row],[Region]]="South","Sam",cleaneddata[[#This Row],[Region]]="West","William")</f>
        <v>William</v>
      </c>
    </row>
    <row r="1598" spans="1:26" x14ac:dyDescent="0.25">
      <c r="A1598">
        <v>241</v>
      </c>
      <c r="B1598" t="s">
        <v>2242</v>
      </c>
      <c r="C1598" t="s">
        <v>49</v>
      </c>
      <c r="D1598">
        <v>0.02</v>
      </c>
      <c r="E1598">
        <v>125.99</v>
      </c>
      <c r="F1598">
        <v>3</v>
      </c>
      <c r="G1598" t="s">
        <v>40</v>
      </c>
      <c r="H1598" t="s">
        <v>29</v>
      </c>
      <c r="I1598" t="s">
        <v>42</v>
      </c>
      <c r="J1598" t="s">
        <v>137</v>
      </c>
      <c r="K1598" t="s">
        <v>75</v>
      </c>
      <c r="L1598" t="s">
        <v>2690</v>
      </c>
      <c r="M1598">
        <v>0.59</v>
      </c>
      <c r="N1598" t="s">
        <v>34</v>
      </c>
      <c r="O1598" t="s">
        <v>61</v>
      </c>
      <c r="P1598" t="s">
        <v>62</v>
      </c>
      <c r="Q1598" t="s">
        <v>2243</v>
      </c>
      <c r="R1598">
        <v>81503</v>
      </c>
      <c r="S1598" s="1">
        <v>42150</v>
      </c>
      <c r="T1598" s="1">
        <v>42150</v>
      </c>
      <c r="U1598">
        <v>398.358</v>
      </c>
      <c r="V1598">
        <v>8</v>
      </c>
      <c r="W1598">
        <v>873.18</v>
      </c>
      <c r="X1598">
        <v>90480</v>
      </c>
      <c r="Y1598">
        <f>cleaneddata[[#This Row],[Unit Price]]-cleaneddata[[#This Row],[Discount]]</f>
        <v>125.97</v>
      </c>
      <c r="Z1598" t="str">
        <f>_xlfn.IFS(cleaneddata[[#This Row],[Region]]="Central","Chris",cleaneddata[[#This Row],[Region]]="East","Erin",cleaneddata[[#This Row],[Region]]="South","Sam",cleaneddata[[#This Row],[Region]]="West","William")</f>
        <v>William</v>
      </c>
    </row>
    <row r="1599" spans="1:26" x14ac:dyDescent="0.25">
      <c r="A1599">
        <v>451</v>
      </c>
      <c r="B1599" t="s">
        <v>221</v>
      </c>
      <c r="C1599" t="s">
        <v>27</v>
      </c>
      <c r="D1599">
        <v>0.04</v>
      </c>
      <c r="E1599">
        <v>37.700000000000003</v>
      </c>
      <c r="F1599">
        <v>2.99</v>
      </c>
      <c r="G1599" t="s">
        <v>40</v>
      </c>
      <c r="H1599" t="s">
        <v>73</v>
      </c>
      <c r="I1599" t="s">
        <v>50</v>
      </c>
      <c r="J1599" t="s">
        <v>74</v>
      </c>
      <c r="K1599" t="s">
        <v>75</v>
      </c>
      <c r="L1599" t="s">
        <v>2518</v>
      </c>
      <c r="M1599">
        <v>0.35</v>
      </c>
      <c r="N1599" t="s">
        <v>34</v>
      </c>
      <c r="O1599" t="s">
        <v>61</v>
      </c>
      <c r="P1599" t="s">
        <v>92</v>
      </c>
      <c r="Q1599" t="s">
        <v>223</v>
      </c>
      <c r="R1599">
        <v>94024</v>
      </c>
      <c r="S1599" s="1">
        <v>42151</v>
      </c>
      <c r="T1599" s="1">
        <v>42152</v>
      </c>
      <c r="U1599">
        <v>299.6739</v>
      </c>
      <c r="V1599">
        <v>12</v>
      </c>
      <c r="W1599">
        <v>434.31</v>
      </c>
      <c r="X1599">
        <v>86012</v>
      </c>
      <c r="Y1599">
        <f>cleaneddata[[#This Row],[Unit Price]]-cleaneddata[[#This Row],[Discount]]</f>
        <v>37.660000000000004</v>
      </c>
      <c r="Z1599" t="str">
        <f>_xlfn.IFS(cleaneddata[[#This Row],[Region]]="Central","Chris",cleaneddata[[#This Row],[Region]]="East","Erin",cleaneddata[[#This Row],[Region]]="South","Sam",cleaneddata[[#This Row],[Region]]="West","William")</f>
        <v>William</v>
      </c>
    </row>
    <row r="1600" spans="1:26" x14ac:dyDescent="0.25">
      <c r="A1600">
        <v>452</v>
      </c>
      <c r="B1600" t="s">
        <v>2691</v>
      </c>
      <c r="C1600" t="s">
        <v>27</v>
      </c>
      <c r="D1600">
        <v>0.01</v>
      </c>
      <c r="E1600">
        <v>55.99</v>
      </c>
      <c r="F1600">
        <v>5</v>
      </c>
      <c r="G1600" t="s">
        <v>40</v>
      </c>
      <c r="H1600" t="s">
        <v>73</v>
      </c>
      <c r="I1600" t="s">
        <v>42</v>
      </c>
      <c r="J1600" t="s">
        <v>137</v>
      </c>
      <c r="K1600" t="s">
        <v>44</v>
      </c>
      <c r="L1600" t="s">
        <v>1940</v>
      </c>
      <c r="M1600">
        <v>0.83</v>
      </c>
      <c r="N1600" t="s">
        <v>34</v>
      </c>
      <c r="O1600" t="s">
        <v>61</v>
      </c>
      <c r="P1600" t="s">
        <v>92</v>
      </c>
      <c r="Q1600" t="s">
        <v>2692</v>
      </c>
      <c r="R1600">
        <v>93635</v>
      </c>
      <c r="S1600" s="1">
        <v>42151</v>
      </c>
      <c r="T1600" s="1">
        <v>42152</v>
      </c>
      <c r="U1600">
        <v>-235.89500000000001</v>
      </c>
      <c r="V1600">
        <v>1</v>
      </c>
      <c r="W1600">
        <v>51.83</v>
      </c>
      <c r="X1600">
        <v>86012</v>
      </c>
      <c r="Y1600">
        <f>cleaneddata[[#This Row],[Unit Price]]-cleaneddata[[#This Row],[Discount]]</f>
        <v>55.980000000000004</v>
      </c>
      <c r="Z1600" t="str">
        <f>_xlfn.IFS(cleaneddata[[#This Row],[Region]]="Central","Chris",cleaneddata[[#This Row],[Region]]="East","Erin",cleaneddata[[#This Row],[Region]]="South","Sam",cleaneddata[[#This Row],[Region]]="West","William")</f>
        <v>William</v>
      </c>
    </row>
    <row r="1601" spans="1:26" x14ac:dyDescent="0.25">
      <c r="A1601">
        <v>865</v>
      </c>
      <c r="B1601" t="s">
        <v>1388</v>
      </c>
      <c r="C1601" t="s">
        <v>27</v>
      </c>
      <c r="D1601">
        <v>0.03</v>
      </c>
      <c r="E1601">
        <v>14.2</v>
      </c>
      <c r="F1601">
        <v>5.3</v>
      </c>
      <c r="G1601" t="s">
        <v>40</v>
      </c>
      <c r="H1601" t="s">
        <v>96</v>
      </c>
      <c r="I1601" t="s">
        <v>30</v>
      </c>
      <c r="J1601" t="s">
        <v>128</v>
      </c>
      <c r="K1601" t="s">
        <v>52</v>
      </c>
      <c r="L1601" t="s">
        <v>290</v>
      </c>
      <c r="M1601">
        <v>0.46</v>
      </c>
      <c r="N1601" t="s">
        <v>34</v>
      </c>
      <c r="O1601" t="s">
        <v>54</v>
      </c>
      <c r="P1601" t="s">
        <v>55</v>
      </c>
      <c r="Q1601" t="s">
        <v>1044</v>
      </c>
      <c r="R1601">
        <v>46312</v>
      </c>
      <c r="S1601" s="1">
        <v>42151</v>
      </c>
      <c r="T1601" s="1">
        <v>42152</v>
      </c>
      <c r="U1601">
        <v>122.21</v>
      </c>
      <c r="V1601">
        <v>18</v>
      </c>
      <c r="W1601">
        <v>267.2</v>
      </c>
      <c r="X1601">
        <v>90674</v>
      </c>
      <c r="Y1601">
        <f>cleaneddata[[#This Row],[Unit Price]]-cleaneddata[[#This Row],[Discount]]</f>
        <v>14.17</v>
      </c>
      <c r="Z1601" t="str">
        <f>_xlfn.IFS(cleaneddata[[#This Row],[Region]]="Central","Chris",cleaneddata[[#This Row],[Region]]="East","Erin",cleaneddata[[#This Row],[Region]]="South","Sam",cleaneddata[[#This Row],[Region]]="West","William")</f>
        <v>Chris</v>
      </c>
    </row>
    <row r="1602" spans="1:26" x14ac:dyDescent="0.25">
      <c r="A1602">
        <v>370</v>
      </c>
      <c r="B1602" t="s">
        <v>2693</v>
      </c>
      <c r="C1602" t="s">
        <v>72</v>
      </c>
      <c r="D1602">
        <v>0.02</v>
      </c>
      <c r="E1602">
        <v>20.99</v>
      </c>
      <c r="F1602">
        <v>4.8099999999999996</v>
      </c>
      <c r="G1602" t="s">
        <v>40</v>
      </c>
      <c r="H1602" t="s">
        <v>96</v>
      </c>
      <c r="I1602" t="s">
        <v>42</v>
      </c>
      <c r="J1602" t="s">
        <v>137</v>
      </c>
      <c r="K1602" t="s">
        <v>146</v>
      </c>
      <c r="L1602" t="s">
        <v>1433</v>
      </c>
      <c r="M1602">
        <v>0.57999999999999996</v>
      </c>
      <c r="N1602" t="s">
        <v>34</v>
      </c>
      <c r="O1602" t="s">
        <v>113</v>
      </c>
      <c r="P1602" t="s">
        <v>333</v>
      </c>
      <c r="Q1602" t="s">
        <v>1660</v>
      </c>
      <c r="R1602">
        <v>4240</v>
      </c>
      <c r="S1602" s="1">
        <v>42151</v>
      </c>
      <c r="T1602" s="1">
        <v>42153</v>
      </c>
      <c r="U1602">
        <v>49.787999999999997</v>
      </c>
      <c r="V1602">
        <v>15</v>
      </c>
      <c r="W1602">
        <v>266.39</v>
      </c>
      <c r="X1602">
        <v>90291</v>
      </c>
      <c r="Y1602">
        <f>cleaneddata[[#This Row],[Unit Price]]-cleaneddata[[#This Row],[Discount]]</f>
        <v>20.97</v>
      </c>
      <c r="Z1602" t="str">
        <f>_xlfn.IFS(cleaneddata[[#This Row],[Region]]="Central","Chris",cleaneddata[[#This Row],[Region]]="East","Erin",cleaneddata[[#This Row],[Region]]="South","Sam",cleaneddata[[#This Row],[Region]]="West","William")</f>
        <v>Erin</v>
      </c>
    </row>
    <row r="1603" spans="1:26" x14ac:dyDescent="0.25">
      <c r="A1603">
        <v>371</v>
      </c>
      <c r="B1603" t="s">
        <v>2694</v>
      </c>
      <c r="C1603" t="s">
        <v>72</v>
      </c>
      <c r="D1603">
        <v>0.05</v>
      </c>
      <c r="E1603">
        <v>5.4</v>
      </c>
      <c r="F1603">
        <v>7.78</v>
      </c>
      <c r="G1603" t="s">
        <v>89</v>
      </c>
      <c r="H1603" t="s">
        <v>96</v>
      </c>
      <c r="I1603" t="s">
        <v>50</v>
      </c>
      <c r="J1603" t="s">
        <v>74</v>
      </c>
      <c r="K1603" t="s">
        <v>75</v>
      </c>
      <c r="L1603" t="s">
        <v>1486</v>
      </c>
      <c r="M1603">
        <v>0.37</v>
      </c>
      <c r="N1603" t="s">
        <v>34</v>
      </c>
      <c r="O1603" t="s">
        <v>113</v>
      </c>
      <c r="P1603" t="s">
        <v>405</v>
      </c>
      <c r="Q1603" t="s">
        <v>2695</v>
      </c>
      <c r="R1603">
        <v>2149</v>
      </c>
      <c r="S1603" s="1">
        <v>42151</v>
      </c>
      <c r="T1603" s="1">
        <v>42153</v>
      </c>
      <c r="U1603">
        <v>-132.62950000000001</v>
      </c>
      <c r="V1603">
        <v>9</v>
      </c>
      <c r="W1603">
        <v>51.82</v>
      </c>
      <c r="X1603">
        <v>90291</v>
      </c>
      <c r="Y1603">
        <f>cleaneddata[[#This Row],[Unit Price]]-cleaneddata[[#This Row],[Discount]]</f>
        <v>5.3500000000000005</v>
      </c>
      <c r="Z1603" t="str">
        <f>_xlfn.IFS(cleaneddata[[#This Row],[Region]]="Central","Chris",cleaneddata[[#This Row],[Region]]="East","Erin",cleaneddata[[#This Row],[Region]]="South","Sam",cleaneddata[[#This Row],[Region]]="West","William")</f>
        <v>Erin</v>
      </c>
    </row>
    <row r="1604" spans="1:26" x14ac:dyDescent="0.25">
      <c r="A1604">
        <v>250</v>
      </c>
      <c r="B1604" t="s">
        <v>2696</v>
      </c>
      <c r="C1604" t="s">
        <v>27</v>
      </c>
      <c r="D1604">
        <v>0.02</v>
      </c>
      <c r="E1604">
        <v>2.58</v>
      </c>
      <c r="F1604">
        <v>1.3</v>
      </c>
      <c r="G1604" t="s">
        <v>89</v>
      </c>
      <c r="H1604" t="s">
        <v>96</v>
      </c>
      <c r="I1604" t="s">
        <v>50</v>
      </c>
      <c r="J1604" t="s">
        <v>51</v>
      </c>
      <c r="K1604" t="s">
        <v>52</v>
      </c>
      <c r="L1604" t="s">
        <v>2697</v>
      </c>
      <c r="M1604">
        <v>0.59</v>
      </c>
      <c r="N1604" t="s">
        <v>34</v>
      </c>
      <c r="O1604" t="s">
        <v>54</v>
      </c>
      <c r="P1604" t="s">
        <v>86</v>
      </c>
      <c r="Q1604" t="s">
        <v>2698</v>
      </c>
      <c r="R1604">
        <v>55423</v>
      </c>
      <c r="S1604" s="1">
        <v>42152</v>
      </c>
      <c r="T1604" s="1">
        <v>42153</v>
      </c>
      <c r="U1604">
        <v>1.1080000000000001</v>
      </c>
      <c r="V1604">
        <v>39</v>
      </c>
      <c r="W1604">
        <v>109.74</v>
      </c>
      <c r="X1604">
        <v>87214</v>
      </c>
      <c r="Y1604">
        <f>cleaneddata[[#This Row],[Unit Price]]-cleaneddata[[#This Row],[Discount]]</f>
        <v>2.56</v>
      </c>
      <c r="Z1604" t="str">
        <f>_xlfn.IFS(cleaneddata[[#This Row],[Region]]="Central","Chris",cleaneddata[[#This Row],[Region]]="East","Erin",cleaneddata[[#This Row],[Region]]="South","Sam",cleaneddata[[#This Row],[Region]]="West","William")</f>
        <v>Chris</v>
      </c>
    </row>
    <row r="1605" spans="1:26" x14ac:dyDescent="0.25">
      <c r="A1605">
        <v>250</v>
      </c>
      <c r="B1605" t="s">
        <v>2696</v>
      </c>
      <c r="C1605" t="s">
        <v>27</v>
      </c>
      <c r="D1605">
        <v>0.02</v>
      </c>
      <c r="E1605">
        <v>65.989999999999995</v>
      </c>
      <c r="F1605">
        <v>3.9</v>
      </c>
      <c r="G1605" t="s">
        <v>40</v>
      </c>
      <c r="H1605" t="s">
        <v>96</v>
      </c>
      <c r="I1605" t="s">
        <v>42</v>
      </c>
      <c r="J1605" t="s">
        <v>137</v>
      </c>
      <c r="K1605" t="s">
        <v>75</v>
      </c>
      <c r="L1605" t="s">
        <v>2699</v>
      </c>
      <c r="M1605">
        <v>0.55000000000000004</v>
      </c>
      <c r="N1605" t="s">
        <v>34</v>
      </c>
      <c r="O1605" t="s">
        <v>54</v>
      </c>
      <c r="P1605" t="s">
        <v>86</v>
      </c>
      <c r="Q1605" t="s">
        <v>2698</v>
      </c>
      <c r="R1605">
        <v>55423</v>
      </c>
      <c r="S1605" s="1">
        <v>42152</v>
      </c>
      <c r="T1605" s="1">
        <v>42153</v>
      </c>
      <c r="U1605">
        <v>1061.3789999999999</v>
      </c>
      <c r="V1605">
        <v>27</v>
      </c>
      <c r="W1605">
        <v>1543.55</v>
      </c>
      <c r="X1605">
        <v>87214</v>
      </c>
      <c r="Y1605">
        <f>cleaneddata[[#This Row],[Unit Price]]-cleaneddata[[#This Row],[Discount]]</f>
        <v>65.97</v>
      </c>
      <c r="Z1605" t="str">
        <f>_xlfn.IFS(cleaneddata[[#This Row],[Region]]="Central","Chris",cleaneddata[[#This Row],[Region]]="East","Erin",cleaneddata[[#This Row],[Region]]="South","Sam",cleaneddata[[#This Row],[Region]]="West","William")</f>
        <v>Chris</v>
      </c>
    </row>
    <row r="1606" spans="1:26" x14ac:dyDescent="0.25">
      <c r="A1606">
        <v>3011</v>
      </c>
      <c r="B1606" t="s">
        <v>2316</v>
      </c>
      <c r="C1606" t="s">
        <v>27</v>
      </c>
      <c r="D1606">
        <v>0.03</v>
      </c>
      <c r="E1606">
        <v>5.98</v>
      </c>
      <c r="F1606">
        <v>5.35</v>
      </c>
      <c r="G1606" t="s">
        <v>40</v>
      </c>
      <c r="H1606" t="s">
        <v>96</v>
      </c>
      <c r="I1606" t="s">
        <v>50</v>
      </c>
      <c r="J1606" t="s">
        <v>90</v>
      </c>
      <c r="K1606" t="s">
        <v>75</v>
      </c>
      <c r="L1606" t="s">
        <v>811</v>
      </c>
      <c r="M1606">
        <v>0.4</v>
      </c>
      <c r="N1606" t="s">
        <v>34</v>
      </c>
      <c r="O1606" t="s">
        <v>113</v>
      </c>
      <c r="P1606" t="s">
        <v>405</v>
      </c>
      <c r="Q1606" t="s">
        <v>790</v>
      </c>
      <c r="R1606">
        <v>2113</v>
      </c>
      <c r="S1606" s="1">
        <v>42152</v>
      </c>
      <c r="T1606" s="1">
        <v>42153</v>
      </c>
      <c r="U1606">
        <v>-23.5</v>
      </c>
      <c r="V1606">
        <v>16</v>
      </c>
      <c r="W1606">
        <v>107.08</v>
      </c>
      <c r="X1606">
        <v>56486</v>
      </c>
      <c r="Y1606">
        <f>cleaneddata[[#This Row],[Unit Price]]-cleaneddata[[#This Row],[Discount]]</f>
        <v>5.95</v>
      </c>
      <c r="Z1606" t="str">
        <f>_xlfn.IFS(cleaneddata[[#This Row],[Region]]="Central","Chris",cleaneddata[[#This Row],[Region]]="East","Erin",cleaneddata[[#This Row],[Region]]="South","Sam",cleaneddata[[#This Row],[Region]]="West","William")</f>
        <v>Erin</v>
      </c>
    </row>
    <row r="1607" spans="1:26" x14ac:dyDescent="0.25">
      <c r="A1607">
        <v>3154</v>
      </c>
      <c r="B1607" t="s">
        <v>783</v>
      </c>
      <c r="C1607" t="s">
        <v>27</v>
      </c>
      <c r="D1607">
        <v>0.03</v>
      </c>
      <c r="E1607">
        <v>17.7</v>
      </c>
      <c r="F1607">
        <v>9.4700000000000006</v>
      </c>
      <c r="G1607" t="s">
        <v>40</v>
      </c>
      <c r="H1607" t="s">
        <v>41</v>
      </c>
      <c r="I1607" t="s">
        <v>50</v>
      </c>
      <c r="J1607" t="s">
        <v>80</v>
      </c>
      <c r="K1607" t="s">
        <v>75</v>
      </c>
      <c r="L1607" t="s">
        <v>1053</v>
      </c>
      <c r="M1607">
        <v>0.59</v>
      </c>
      <c r="N1607" t="s">
        <v>34</v>
      </c>
      <c r="O1607" t="s">
        <v>35</v>
      </c>
      <c r="P1607" t="s">
        <v>125</v>
      </c>
      <c r="Q1607" t="s">
        <v>785</v>
      </c>
      <c r="R1607">
        <v>33710</v>
      </c>
      <c r="S1607" s="1">
        <v>42152</v>
      </c>
      <c r="T1607" s="1">
        <v>42154</v>
      </c>
      <c r="U1607">
        <v>28.182600000000001</v>
      </c>
      <c r="V1607">
        <v>11</v>
      </c>
      <c r="W1607">
        <v>201.77</v>
      </c>
      <c r="X1607">
        <v>86900</v>
      </c>
      <c r="Y1607">
        <f>cleaneddata[[#This Row],[Unit Price]]-cleaneddata[[#This Row],[Discount]]</f>
        <v>17.669999999999998</v>
      </c>
      <c r="Z1607" t="str">
        <f>_xlfn.IFS(cleaneddata[[#This Row],[Region]]="Central","Chris",cleaneddata[[#This Row],[Region]]="East","Erin",cleaneddata[[#This Row],[Region]]="South","Sam",cleaneddata[[#This Row],[Region]]="West","William")</f>
        <v>Sam</v>
      </c>
    </row>
    <row r="1608" spans="1:26" x14ac:dyDescent="0.25">
      <c r="A1608">
        <v>1627</v>
      </c>
      <c r="B1608" t="s">
        <v>2700</v>
      </c>
      <c r="C1608" t="s">
        <v>39</v>
      </c>
      <c r="D1608">
        <v>0.06</v>
      </c>
      <c r="E1608">
        <v>43.57</v>
      </c>
      <c r="F1608">
        <v>16.36</v>
      </c>
      <c r="G1608" t="s">
        <v>40</v>
      </c>
      <c r="H1608" t="s">
        <v>96</v>
      </c>
      <c r="I1608" t="s">
        <v>50</v>
      </c>
      <c r="J1608" t="s">
        <v>80</v>
      </c>
      <c r="K1608" t="s">
        <v>75</v>
      </c>
      <c r="L1608" t="s">
        <v>2701</v>
      </c>
      <c r="M1608">
        <v>0.55000000000000004</v>
      </c>
      <c r="N1608" t="s">
        <v>34</v>
      </c>
      <c r="O1608" t="s">
        <v>35</v>
      </c>
      <c r="P1608" t="s">
        <v>402</v>
      </c>
      <c r="Q1608" t="s">
        <v>2702</v>
      </c>
      <c r="R1608">
        <v>37743</v>
      </c>
      <c r="S1608" s="1">
        <v>42152</v>
      </c>
      <c r="T1608" s="1">
        <v>42154</v>
      </c>
      <c r="U1608">
        <v>-38.808</v>
      </c>
      <c r="V1608">
        <v>17</v>
      </c>
      <c r="W1608">
        <v>710.16</v>
      </c>
      <c r="X1608">
        <v>90602</v>
      </c>
      <c r="Y1608">
        <f>cleaneddata[[#This Row],[Unit Price]]-cleaneddata[[#This Row],[Discount]]</f>
        <v>43.51</v>
      </c>
      <c r="Z1608" t="str">
        <f>_xlfn.IFS(cleaneddata[[#This Row],[Region]]="Central","Chris",cleaneddata[[#This Row],[Region]]="East","Erin",cleaneddata[[#This Row],[Region]]="South","Sam",cleaneddata[[#This Row],[Region]]="West","William")</f>
        <v>Sam</v>
      </c>
    </row>
    <row r="1609" spans="1:26" x14ac:dyDescent="0.25">
      <c r="A1609">
        <v>2765</v>
      </c>
      <c r="B1609" t="s">
        <v>2703</v>
      </c>
      <c r="C1609" t="s">
        <v>49</v>
      </c>
      <c r="D1609">
        <v>0.03</v>
      </c>
      <c r="E1609">
        <v>5.85</v>
      </c>
      <c r="F1609">
        <v>2.27</v>
      </c>
      <c r="G1609" t="s">
        <v>40</v>
      </c>
      <c r="H1609" t="s">
        <v>96</v>
      </c>
      <c r="I1609" t="s">
        <v>50</v>
      </c>
      <c r="J1609" t="s">
        <v>51</v>
      </c>
      <c r="K1609" t="s">
        <v>52</v>
      </c>
      <c r="L1609" t="s">
        <v>2704</v>
      </c>
      <c r="M1609">
        <v>0.56000000000000005</v>
      </c>
      <c r="N1609" t="s">
        <v>34</v>
      </c>
      <c r="O1609" t="s">
        <v>113</v>
      </c>
      <c r="P1609" t="s">
        <v>399</v>
      </c>
      <c r="Q1609" t="s">
        <v>2705</v>
      </c>
      <c r="R1609">
        <v>8021</v>
      </c>
      <c r="S1609" s="1">
        <v>42152</v>
      </c>
      <c r="T1609" s="1">
        <v>42154</v>
      </c>
      <c r="U1609">
        <v>-5.08</v>
      </c>
      <c r="V1609">
        <v>7</v>
      </c>
      <c r="W1609">
        <v>41.4</v>
      </c>
      <c r="X1609">
        <v>90725</v>
      </c>
      <c r="Y1609">
        <f>cleaneddata[[#This Row],[Unit Price]]-cleaneddata[[#This Row],[Discount]]</f>
        <v>5.8199999999999994</v>
      </c>
      <c r="Z1609" t="str">
        <f>_xlfn.IFS(cleaneddata[[#This Row],[Region]]="Central","Chris",cleaneddata[[#This Row],[Region]]="East","Erin",cleaneddata[[#This Row],[Region]]="South","Sam",cleaneddata[[#This Row],[Region]]="West","William")</f>
        <v>Erin</v>
      </c>
    </row>
    <row r="1610" spans="1:26" x14ac:dyDescent="0.25">
      <c r="A1610">
        <v>15</v>
      </c>
      <c r="B1610" t="s">
        <v>2073</v>
      </c>
      <c r="C1610" t="s">
        <v>118</v>
      </c>
      <c r="D1610">
        <v>0.01</v>
      </c>
      <c r="E1610">
        <v>35.94</v>
      </c>
      <c r="F1610">
        <v>6.66</v>
      </c>
      <c r="G1610" t="s">
        <v>40</v>
      </c>
      <c r="H1610" t="s">
        <v>29</v>
      </c>
      <c r="I1610" t="s">
        <v>50</v>
      </c>
      <c r="J1610" t="s">
        <v>347</v>
      </c>
      <c r="K1610" t="s">
        <v>75</v>
      </c>
      <c r="L1610" t="s">
        <v>2124</v>
      </c>
      <c r="M1610">
        <v>0.4</v>
      </c>
      <c r="N1610" t="s">
        <v>34</v>
      </c>
      <c r="O1610" t="s">
        <v>113</v>
      </c>
      <c r="P1610" t="s">
        <v>114</v>
      </c>
      <c r="Q1610" t="s">
        <v>2075</v>
      </c>
      <c r="R1610">
        <v>11787</v>
      </c>
      <c r="S1610" s="1">
        <v>42152</v>
      </c>
      <c r="T1610" s="1">
        <v>42152</v>
      </c>
      <c r="U1610">
        <v>261.87569999999999</v>
      </c>
      <c r="V1610">
        <v>10</v>
      </c>
      <c r="W1610">
        <v>379.53</v>
      </c>
      <c r="X1610">
        <v>86839</v>
      </c>
      <c r="Y1610">
        <f>cleaneddata[[#This Row],[Unit Price]]-cleaneddata[[#This Row],[Discount]]</f>
        <v>35.93</v>
      </c>
      <c r="Z1610" t="str">
        <f>_xlfn.IFS(cleaneddata[[#This Row],[Region]]="Central","Chris",cleaneddata[[#This Row],[Region]]="East","Erin",cleaneddata[[#This Row],[Region]]="South","Sam",cleaneddata[[#This Row],[Region]]="West","William")</f>
        <v>Erin</v>
      </c>
    </row>
    <row r="1611" spans="1:26" x14ac:dyDescent="0.25">
      <c r="A1611">
        <v>2709</v>
      </c>
      <c r="B1611" t="s">
        <v>2706</v>
      </c>
      <c r="C1611" t="s">
        <v>118</v>
      </c>
      <c r="D1611">
        <v>7.0000000000000007E-2</v>
      </c>
      <c r="E1611">
        <v>60.97</v>
      </c>
      <c r="F1611">
        <v>4.5</v>
      </c>
      <c r="G1611" t="s">
        <v>40</v>
      </c>
      <c r="H1611" t="s">
        <v>41</v>
      </c>
      <c r="I1611" t="s">
        <v>50</v>
      </c>
      <c r="J1611" t="s">
        <v>97</v>
      </c>
      <c r="K1611" t="s">
        <v>75</v>
      </c>
      <c r="L1611" t="s">
        <v>98</v>
      </c>
      <c r="M1611">
        <v>0.56000000000000005</v>
      </c>
      <c r="N1611" t="s">
        <v>34</v>
      </c>
      <c r="O1611" t="s">
        <v>113</v>
      </c>
      <c r="P1611" t="s">
        <v>420</v>
      </c>
      <c r="Q1611" t="s">
        <v>2707</v>
      </c>
      <c r="R1611">
        <v>21042</v>
      </c>
      <c r="S1611" s="1">
        <v>42152</v>
      </c>
      <c r="T1611" s="1">
        <v>42154</v>
      </c>
      <c r="U1611">
        <v>-41.77</v>
      </c>
      <c r="V1611">
        <v>1</v>
      </c>
      <c r="W1611">
        <v>57.84</v>
      </c>
      <c r="X1611">
        <v>89240</v>
      </c>
      <c r="Y1611">
        <f>cleaneddata[[#This Row],[Unit Price]]-cleaneddata[[#This Row],[Discount]]</f>
        <v>60.9</v>
      </c>
      <c r="Z1611" t="str">
        <f>_xlfn.IFS(cleaneddata[[#This Row],[Region]]="Central","Chris",cleaneddata[[#This Row],[Region]]="East","Erin",cleaneddata[[#This Row],[Region]]="South","Sam",cleaneddata[[#This Row],[Region]]="West","William")</f>
        <v>Erin</v>
      </c>
    </row>
    <row r="1612" spans="1:26" x14ac:dyDescent="0.25">
      <c r="A1612">
        <v>2709</v>
      </c>
      <c r="B1612" t="s">
        <v>2706</v>
      </c>
      <c r="C1612" t="s">
        <v>118</v>
      </c>
      <c r="D1612">
        <v>0</v>
      </c>
      <c r="E1612">
        <v>90.98</v>
      </c>
      <c r="F1612">
        <v>56.2</v>
      </c>
      <c r="G1612" t="s">
        <v>40</v>
      </c>
      <c r="H1612" t="s">
        <v>41</v>
      </c>
      <c r="I1612" t="s">
        <v>30</v>
      </c>
      <c r="J1612" t="s">
        <v>128</v>
      </c>
      <c r="K1612" t="s">
        <v>146</v>
      </c>
      <c r="L1612" t="s">
        <v>809</v>
      </c>
      <c r="M1612">
        <v>0.74</v>
      </c>
      <c r="N1612" t="s">
        <v>34</v>
      </c>
      <c r="O1612" t="s">
        <v>113</v>
      </c>
      <c r="P1612" t="s">
        <v>420</v>
      </c>
      <c r="Q1612" t="s">
        <v>2707</v>
      </c>
      <c r="R1612">
        <v>21042</v>
      </c>
      <c r="S1612" s="1">
        <v>42152</v>
      </c>
      <c r="T1612" s="1">
        <v>42154</v>
      </c>
      <c r="U1612">
        <v>-1014.11</v>
      </c>
      <c r="V1612">
        <v>15</v>
      </c>
      <c r="W1612">
        <v>1425.71</v>
      </c>
      <c r="X1612">
        <v>89240</v>
      </c>
      <c r="Y1612">
        <f>cleaneddata[[#This Row],[Unit Price]]-cleaneddata[[#This Row],[Discount]]</f>
        <v>90.98</v>
      </c>
      <c r="Z1612" t="str">
        <f>_xlfn.IFS(cleaneddata[[#This Row],[Region]]="Central","Chris",cleaneddata[[#This Row],[Region]]="East","Erin",cleaneddata[[#This Row],[Region]]="South","Sam",cleaneddata[[#This Row],[Region]]="West","William")</f>
        <v>Erin</v>
      </c>
    </row>
    <row r="1613" spans="1:26" x14ac:dyDescent="0.25">
      <c r="A1613">
        <v>3206</v>
      </c>
      <c r="B1613" t="s">
        <v>1928</v>
      </c>
      <c r="C1613" t="s">
        <v>72</v>
      </c>
      <c r="D1613">
        <v>0.05</v>
      </c>
      <c r="E1613">
        <v>35.44</v>
      </c>
      <c r="F1613">
        <v>5.09</v>
      </c>
      <c r="G1613" t="s">
        <v>40</v>
      </c>
      <c r="H1613" t="s">
        <v>41</v>
      </c>
      <c r="I1613" t="s">
        <v>50</v>
      </c>
      <c r="J1613" t="s">
        <v>90</v>
      </c>
      <c r="K1613" t="s">
        <v>75</v>
      </c>
      <c r="L1613" t="s">
        <v>2080</v>
      </c>
      <c r="M1613">
        <v>0.38</v>
      </c>
      <c r="N1613" t="s">
        <v>34</v>
      </c>
      <c r="O1613" t="s">
        <v>61</v>
      </c>
      <c r="P1613" t="s">
        <v>492</v>
      </c>
      <c r="Q1613" t="s">
        <v>1930</v>
      </c>
      <c r="R1613">
        <v>83301</v>
      </c>
      <c r="S1613" s="1">
        <v>42152</v>
      </c>
      <c r="T1613" s="1">
        <v>42153</v>
      </c>
      <c r="U1613">
        <v>553.33169999999996</v>
      </c>
      <c r="V1613">
        <v>23</v>
      </c>
      <c r="W1613">
        <v>801.93</v>
      </c>
      <c r="X1613">
        <v>87935</v>
      </c>
      <c r="Y1613">
        <f>cleaneddata[[#This Row],[Unit Price]]-cleaneddata[[#This Row],[Discount]]</f>
        <v>35.39</v>
      </c>
      <c r="Z1613" t="str">
        <f>_xlfn.IFS(cleaneddata[[#This Row],[Region]]="Central","Chris",cleaneddata[[#This Row],[Region]]="East","Erin",cleaneddata[[#This Row],[Region]]="South","Sam",cleaneddata[[#This Row],[Region]]="West","William")</f>
        <v>William</v>
      </c>
    </row>
    <row r="1614" spans="1:26" x14ac:dyDescent="0.25">
      <c r="A1614">
        <v>663</v>
      </c>
      <c r="B1614" t="s">
        <v>2708</v>
      </c>
      <c r="C1614" t="s">
        <v>27</v>
      </c>
      <c r="D1614">
        <v>0.02</v>
      </c>
      <c r="E1614">
        <v>14.58</v>
      </c>
      <c r="F1614">
        <v>7.4</v>
      </c>
      <c r="G1614" t="s">
        <v>40</v>
      </c>
      <c r="H1614" t="s">
        <v>73</v>
      </c>
      <c r="I1614" t="s">
        <v>30</v>
      </c>
      <c r="J1614" t="s">
        <v>128</v>
      </c>
      <c r="K1614" t="s">
        <v>75</v>
      </c>
      <c r="L1614" t="s">
        <v>2709</v>
      </c>
      <c r="M1614">
        <v>0.48</v>
      </c>
      <c r="N1614" t="s">
        <v>34</v>
      </c>
      <c r="O1614" t="s">
        <v>113</v>
      </c>
      <c r="P1614" t="s">
        <v>319</v>
      </c>
      <c r="Q1614" t="s">
        <v>2256</v>
      </c>
      <c r="R1614">
        <v>43952</v>
      </c>
      <c r="S1614" s="1">
        <v>42153</v>
      </c>
      <c r="T1614" s="1">
        <v>42156</v>
      </c>
      <c r="U1614">
        <v>10.802</v>
      </c>
      <c r="V1614">
        <v>17</v>
      </c>
      <c r="W1614">
        <v>261.33999999999997</v>
      </c>
      <c r="X1614">
        <v>90922</v>
      </c>
      <c r="Y1614">
        <f>cleaneddata[[#This Row],[Unit Price]]-cleaneddata[[#This Row],[Discount]]</f>
        <v>14.56</v>
      </c>
      <c r="Z1614" t="str">
        <f>_xlfn.IFS(cleaneddata[[#This Row],[Region]]="Central","Chris",cleaneddata[[#This Row],[Region]]="East","Erin",cleaneddata[[#This Row],[Region]]="South","Sam",cleaneddata[[#This Row],[Region]]="West","William")</f>
        <v>Erin</v>
      </c>
    </row>
    <row r="1615" spans="1:26" x14ac:dyDescent="0.25">
      <c r="A1615">
        <v>1026</v>
      </c>
      <c r="B1615" t="s">
        <v>1057</v>
      </c>
      <c r="C1615" t="s">
        <v>39</v>
      </c>
      <c r="D1615">
        <v>0.1</v>
      </c>
      <c r="E1615">
        <v>5.98</v>
      </c>
      <c r="F1615">
        <v>3.85</v>
      </c>
      <c r="G1615" t="s">
        <v>40</v>
      </c>
      <c r="H1615" t="s">
        <v>29</v>
      </c>
      <c r="I1615" t="s">
        <v>42</v>
      </c>
      <c r="J1615" t="s">
        <v>43</v>
      </c>
      <c r="K1615" t="s">
        <v>44</v>
      </c>
      <c r="L1615" t="s">
        <v>1100</v>
      </c>
      <c r="M1615">
        <v>0.68</v>
      </c>
      <c r="N1615" t="s">
        <v>34</v>
      </c>
      <c r="O1615" t="s">
        <v>113</v>
      </c>
      <c r="P1615" t="s">
        <v>114</v>
      </c>
      <c r="Q1615" t="s">
        <v>1059</v>
      </c>
      <c r="R1615">
        <v>11722</v>
      </c>
      <c r="S1615" s="1">
        <v>42153</v>
      </c>
      <c r="T1615" s="1">
        <v>42154</v>
      </c>
      <c r="U1615">
        <v>18.922000000000001</v>
      </c>
      <c r="V1615">
        <v>26</v>
      </c>
      <c r="W1615">
        <v>151.55000000000001</v>
      </c>
      <c r="X1615">
        <v>89008</v>
      </c>
      <c r="Y1615">
        <f>cleaneddata[[#This Row],[Unit Price]]-cleaneddata[[#This Row],[Discount]]</f>
        <v>5.8800000000000008</v>
      </c>
      <c r="Z1615" t="str">
        <f>_xlfn.IFS(cleaneddata[[#This Row],[Region]]="Central","Chris",cleaneddata[[#This Row],[Region]]="East","Erin",cleaneddata[[#This Row],[Region]]="South","Sam",cleaneddata[[#This Row],[Region]]="West","William")</f>
        <v>Erin</v>
      </c>
    </row>
    <row r="1616" spans="1:26" x14ac:dyDescent="0.25">
      <c r="A1616">
        <v>1026</v>
      </c>
      <c r="B1616" t="s">
        <v>1057</v>
      </c>
      <c r="C1616" t="s">
        <v>39</v>
      </c>
      <c r="D1616">
        <v>7.0000000000000007E-2</v>
      </c>
      <c r="E1616">
        <v>2.61</v>
      </c>
      <c r="F1616">
        <v>0.5</v>
      </c>
      <c r="G1616" t="s">
        <v>40</v>
      </c>
      <c r="H1616" t="s">
        <v>29</v>
      </c>
      <c r="I1616" t="s">
        <v>50</v>
      </c>
      <c r="J1616" t="s">
        <v>154</v>
      </c>
      <c r="K1616" t="s">
        <v>75</v>
      </c>
      <c r="L1616" t="s">
        <v>1369</v>
      </c>
      <c r="M1616">
        <v>0.39</v>
      </c>
      <c r="N1616" t="s">
        <v>34</v>
      </c>
      <c r="O1616" t="s">
        <v>113</v>
      </c>
      <c r="P1616" t="s">
        <v>114</v>
      </c>
      <c r="Q1616" t="s">
        <v>1059</v>
      </c>
      <c r="R1616">
        <v>11722</v>
      </c>
      <c r="S1616" s="1">
        <v>42153</v>
      </c>
      <c r="T1616" s="1">
        <v>42156</v>
      </c>
      <c r="U1616">
        <v>39.350700000000003</v>
      </c>
      <c r="V1616">
        <v>22</v>
      </c>
      <c r="W1616">
        <v>57.03</v>
      </c>
      <c r="X1616">
        <v>89008</v>
      </c>
      <c r="Y1616">
        <f>cleaneddata[[#This Row],[Unit Price]]-cleaneddata[[#This Row],[Discount]]</f>
        <v>2.54</v>
      </c>
      <c r="Z1616" t="str">
        <f>_xlfn.IFS(cleaneddata[[#This Row],[Region]]="Central","Chris",cleaneddata[[#This Row],[Region]]="East","Erin",cleaneddata[[#This Row],[Region]]="South","Sam",cleaneddata[[#This Row],[Region]]="West","William")</f>
        <v>Erin</v>
      </c>
    </row>
    <row r="1617" spans="1:26" x14ac:dyDescent="0.25">
      <c r="A1617">
        <v>1713</v>
      </c>
      <c r="B1617" t="s">
        <v>2710</v>
      </c>
      <c r="C1617" t="s">
        <v>39</v>
      </c>
      <c r="D1617">
        <v>0.01</v>
      </c>
      <c r="E1617">
        <v>23.99</v>
      </c>
      <c r="F1617">
        <v>6.3</v>
      </c>
      <c r="G1617" t="s">
        <v>40</v>
      </c>
      <c r="H1617" t="s">
        <v>96</v>
      </c>
      <c r="I1617" t="s">
        <v>42</v>
      </c>
      <c r="J1617" t="s">
        <v>58</v>
      </c>
      <c r="K1617" t="s">
        <v>146</v>
      </c>
      <c r="L1617" t="s">
        <v>2711</v>
      </c>
      <c r="M1617">
        <v>0.38</v>
      </c>
      <c r="N1617" t="s">
        <v>34</v>
      </c>
      <c r="O1617" t="s">
        <v>35</v>
      </c>
      <c r="P1617" t="s">
        <v>77</v>
      </c>
      <c r="Q1617" t="s">
        <v>1869</v>
      </c>
      <c r="R1617">
        <v>30265</v>
      </c>
      <c r="S1617" s="1">
        <v>42153</v>
      </c>
      <c r="T1617" s="1">
        <v>42155</v>
      </c>
      <c r="U1617">
        <v>-6.202</v>
      </c>
      <c r="V1617">
        <v>11</v>
      </c>
      <c r="W1617">
        <v>284.39</v>
      </c>
      <c r="X1617">
        <v>87748</v>
      </c>
      <c r="Y1617">
        <f>cleaneddata[[#This Row],[Unit Price]]-cleaneddata[[#This Row],[Discount]]</f>
        <v>23.979999999999997</v>
      </c>
      <c r="Z1617" t="str">
        <f>_xlfn.IFS(cleaneddata[[#This Row],[Region]]="Central","Chris",cleaneddata[[#This Row],[Region]]="East","Erin",cleaneddata[[#This Row],[Region]]="South","Sam",cleaneddata[[#This Row],[Region]]="West","William")</f>
        <v>Sam</v>
      </c>
    </row>
    <row r="1618" spans="1:26" x14ac:dyDescent="0.25">
      <c r="A1618">
        <v>2670</v>
      </c>
      <c r="B1618" t="s">
        <v>2712</v>
      </c>
      <c r="C1618" t="s">
        <v>39</v>
      </c>
      <c r="D1618">
        <v>0.05</v>
      </c>
      <c r="E1618">
        <v>165.2</v>
      </c>
      <c r="F1618">
        <v>19.989999999999998</v>
      </c>
      <c r="G1618" t="s">
        <v>40</v>
      </c>
      <c r="H1618" t="s">
        <v>73</v>
      </c>
      <c r="I1618" t="s">
        <v>50</v>
      </c>
      <c r="J1618" t="s">
        <v>80</v>
      </c>
      <c r="K1618" t="s">
        <v>75</v>
      </c>
      <c r="L1618" t="s">
        <v>485</v>
      </c>
      <c r="M1618">
        <v>0.59</v>
      </c>
      <c r="N1618" t="s">
        <v>34</v>
      </c>
      <c r="O1618" t="s">
        <v>61</v>
      </c>
      <c r="P1618" t="s">
        <v>92</v>
      </c>
      <c r="Q1618" t="s">
        <v>102</v>
      </c>
      <c r="R1618">
        <v>90049</v>
      </c>
      <c r="S1618" s="1">
        <v>42153</v>
      </c>
      <c r="T1618" s="1">
        <v>42153</v>
      </c>
      <c r="U1618">
        <v>2008.71</v>
      </c>
      <c r="V1618">
        <v>167</v>
      </c>
      <c r="W1618">
        <v>27587.55</v>
      </c>
      <c r="X1618">
        <v>37924</v>
      </c>
      <c r="Y1618">
        <f>cleaneddata[[#This Row],[Unit Price]]-cleaneddata[[#This Row],[Discount]]</f>
        <v>165.14999999999998</v>
      </c>
      <c r="Z1618" t="str">
        <f>_xlfn.IFS(cleaneddata[[#This Row],[Region]]="Central","Chris",cleaneddata[[#This Row],[Region]]="East","Erin",cleaneddata[[#This Row],[Region]]="South","Sam",cleaneddata[[#This Row],[Region]]="West","William")</f>
        <v>William</v>
      </c>
    </row>
    <row r="1619" spans="1:26" x14ac:dyDescent="0.25">
      <c r="A1619">
        <v>2670</v>
      </c>
      <c r="B1619" t="s">
        <v>2712</v>
      </c>
      <c r="C1619" t="s">
        <v>39</v>
      </c>
      <c r="D1619">
        <v>0.09</v>
      </c>
      <c r="E1619">
        <v>17.989999999999998</v>
      </c>
      <c r="F1619">
        <v>8.65</v>
      </c>
      <c r="G1619" t="s">
        <v>40</v>
      </c>
      <c r="H1619" t="s">
        <v>73</v>
      </c>
      <c r="I1619" t="s">
        <v>50</v>
      </c>
      <c r="J1619" t="s">
        <v>51</v>
      </c>
      <c r="K1619" t="s">
        <v>75</v>
      </c>
      <c r="L1619" t="s">
        <v>2713</v>
      </c>
      <c r="M1619">
        <v>0.56999999999999995</v>
      </c>
      <c r="N1619" t="s">
        <v>34</v>
      </c>
      <c r="O1619" t="s">
        <v>61</v>
      </c>
      <c r="P1619" t="s">
        <v>92</v>
      </c>
      <c r="Q1619" t="s">
        <v>102</v>
      </c>
      <c r="R1619">
        <v>90049</v>
      </c>
      <c r="S1619" s="1">
        <v>42153</v>
      </c>
      <c r="T1619" s="1">
        <v>42153</v>
      </c>
      <c r="U1619">
        <v>-80.53</v>
      </c>
      <c r="V1619">
        <v>71</v>
      </c>
      <c r="W1619">
        <v>1191.58</v>
      </c>
      <c r="X1619">
        <v>37924</v>
      </c>
      <c r="Y1619">
        <f>cleaneddata[[#This Row],[Unit Price]]-cleaneddata[[#This Row],[Discount]]</f>
        <v>17.899999999999999</v>
      </c>
      <c r="Z1619" t="str">
        <f>_xlfn.IFS(cleaneddata[[#This Row],[Region]]="Central","Chris",cleaneddata[[#This Row],[Region]]="East","Erin",cleaneddata[[#This Row],[Region]]="South","Sam",cleaneddata[[#This Row],[Region]]="West","William")</f>
        <v>William</v>
      </c>
    </row>
    <row r="1620" spans="1:26" x14ac:dyDescent="0.25">
      <c r="A1620">
        <v>2671</v>
      </c>
      <c r="B1620" t="s">
        <v>2714</v>
      </c>
      <c r="C1620" t="s">
        <v>39</v>
      </c>
      <c r="D1620">
        <v>0.05</v>
      </c>
      <c r="E1620">
        <v>165.2</v>
      </c>
      <c r="F1620">
        <v>19.989999999999998</v>
      </c>
      <c r="G1620" t="s">
        <v>40</v>
      </c>
      <c r="H1620" t="s">
        <v>73</v>
      </c>
      <c r="I1620" t="s">
        <v>50</v>
      </c>
      <c r="J1620" t="s">
        <v>80</v>
      </c>
      <c r="K1620" t="s">
        <v>75</v>
      </c>
      <c r="L1620" t="s">
        <v>485</v>
      </c>
      <c r="M1620">
        <v>0.59</v>
      </c>
      <c r="N1620" t="s">
        <v>34</v>
      </c>
      <c r="O1620" t="s">
        <v>35</v>
      </c>
      <c r="P1620" t="s">
        <v>402</v>
      </c>
      <c r="Q1620" t="s">
        <v>1738</v>
      </c>
      <c r="R1620">
        <v>37027</v>
      </c>
      <c r="S1620" s="1">
        <v>42153</v>
      </c>
      <c r="T1620" s="1">
        <v>42153</v>
      </c>
      <c r="U1620">
        <v>-48.957999999999998</v>
      </c>
      <c r="V1620">
        <v>42</v>
      </c>
      <c r="W1620">
        <v>6938.19</v>
      </c>
      <c r="X1620">
        <v>90551</v>
      </c>
      <c r="Y1620">
        <f>cleaneddata[[#This Row],[Unit Price]]-cleaneddata[[#This Row],[Discount]]</f>
        <v>165.14999999999998</v>
      </c>
      <c r="Z1620" t="str">
        <f>_xlfn.IFS(cleaneddata[[#This Row],[Region]]="Central","Chris",cleaneddata[[#This Row],[Region]]="East","Erin",cleaneddata[[#This Row],[Region]]="South","Sam",cleaneddata[[#This Row],[Region]]="West","William")</f>
        <v>Sam</v>
      </c>
    </row>
    <row r="1621" spans="1:26" x14ac:dyDescent="0.25">
      <c r="A1621">
        <v>759</v>
      </c>
      <c r="B1621" t="s">
        <v>2715</v>
      </c>
      <c r="C1621" t="s">
        <v>49</v>
      </c>
      <c r="D1621">
        <v>0</v>
      </c>
      <c r="E1621">
        <v>20.99</v>
      </c>
      <c r="F1621">
        <v>3.3</v>
      </c>
      <c r="G1621" t="s">
        <v>40</v>
      </c>
      <c r="H1621" t="s">
        <v>29</v>
      </c>
      <c r="I1621" t="s">
        <v>42</v>
      </c>
      <c r="J1621" t="s">
        <v>137</v>
      </c>
      <c r="K1621" t="s">
        <v>44</v>
      </c>
      <c r="L1621" t="s">
        <v>1585</v>
      </c>
      <c r="M1621">
        <v>0.81</v>
      </c>
      <c r="N1621" t="s">
        <v>34</v>
      </c>
      <c r="O1621" t="s">
        <v>54</v>
      </c>
      <c r="P1621" t="s">
        <v>105</v>
      </c>
      <c r="Q1621" t="s">
        <v>2716</v>
      </c>
      <c r="R1621">
        <v>62301</v>
      </c>
      <c r="S1621" s="1">
        <v>42153</v>
      </c>
      <c r="T1621" s="1">
        <v>42160</v>
      </c>
      <c r="U1621">
        <v>-92.960999999999999</v>
      </c>
      <c r="V1621">
        <v>5</v>
      </c>
      <c r="W1621">
        <v>92.96</v>
      </c>
      <c r="X1621">
        <v>86639</v>
      </c>
      <c r="Y1621">
        <f>cleaneddata[[#This Row],[Unit Price]]-cleaneddata[[#This Row],[Discount]]</f>
        <v>20.99</v>
      </c>
      <c r="Z1621" t="str">
        <f>_xlfn.IFS(cleaneddata[[#This Row],[Region]]="Central","Chris",cleaneddata[[#This Row],[Region]]="East","Erin",cleaneddata[[#This Row],[Region]]="South","Sam",cleaneddata[[#This Row],[Region]]="West","William")</f>
        <v>Chris</v>
      </c>
    </row>
    <row r="1622" spans="1:26" x14ac:dyDescent="0.25">
      <c r="A1622">
        <v>649</v>
      </c>
      <c r="B1622" t="s">
        <v>2717</v>
      </c>
      <c r="C1622" t="s">
        <v>118</v>
      </c>
      <c r="D1622">
        <v>0.02</v>
      </c>
      <c r="E1622">
        <v>3.78</v>
      </c>
      <c r="F1622">
        <v>0.71</v>
      </c>
      <c r="G1622" t="s">
        <v>40</v>
      </c>
      <c r="H1622" t="s">
        <v>73</v>
      </c>
      <c r="I1622" t="s">
        <v>50</v>
      </c>
      <c r="J1622" t="s">
        <v>178</v>
      </c>
      <c r="K1622" t="s">
        <v>52</v>
      </c>
      <c r="L1622" t="s">
        <v>2718</v>
      </c>
      <c r="M1622">
        <v>0.39</v>
      </c>
      <c r="N1622" t="s">
        <v>34</v>
      </c>
      <c r="O1622" t="s">
        <v>54</v>
      </c>
      <c r="P1622" t="s">
        <v>105</v>
      </c>
      <c r="Q1622" t="s">
        <v>1401</v>
      </c>
      <c r="R1622">
        <v>60089</v>
      </c>
      <c r="S1622" s="1">
        <v>42153</v>
      </c>
      <c r="T1622" s="1">
        <v>42154</v>
      </c>
      <c r="U1622">
        <v>106.7499</v>
      </c>
      <c r="V1622">
        <v>40</v>
      </c>
      <c r="W1622">
        <v>154.71</v>
      </c>
      <c r="X1622">
        <v>91366</v>
      </c>
      <c r="Y1622">
        <f>cleaneddata[[#This Row],[Unit Price]]-cleaneddata[[#This Row],[Discount]]</f>
        <v>3.76</v>
      </c>
      <c r="Z1622" t="str">
        <f>_xlfn.IFS(cleaneddata[[#This Row],[Region]]="Central","Chris",cleaneddata[[#This Row],[Region]]="East","Erin",cleaneddata[[#This Row],[Region]]="South","Sam",cleaneddata[[#This Row],[Region]]="West","William")</f>
        <v>Chris</v>
      </c>
    </row>
    <row r="1623" spans="1:26" x14ac:dyDescent="0.25">
      <c r="A1623">
        <v>2393</v>
      </c>
      <c r="B1623" t="s">
        <v>195</v>
      </c>
      <c r="C1623" t="s">
        <v>118</v>
      </c>
      <c r="D1623">
        <v>0.02</v>
      </c>
      <c r="E1623">
        <v>6.48</v>
      </c>
      <c r="F1623">
        <v>7.91</v>
      </c>
      <c r="G1623" t="s">
        <v>40</v>
      </c>
      <c r="H1623" t="s">
        <v>96</v>
      </c>
      <c r="I1623" t="s">
        <v>50</v>
      </c>
      <c r="J1623" t="s">
        <v>90</v>
      </c>
      <c r="K1623" t="s">
        <v>75</v>
      </c>
      <c r="L1623" t="s">
        <v>1622</v>
      </c>
      <c r="M1623">
        <v>0.37</v>
      </c>
      <c r="N1623" t="s">
        <v>34</v>
      </c>
      <c r="O1623" t="s">
        <v>35</v>
      </c>
      <c r="P1623" t="s">
        <v>77</v>
      </c>
      <c r="Q1623" t="s">
        <v>197</v>
      </c>
      <c r="R1623">
        <v>30076</v>
      </c>
      <c r="S1623" s="1">
        <v>42153</v>
      </c>
      <c r="T1623" s="1">
        <v>42155</v>
      </c>
      <c r="U1623">
        <v>-1191.5260000000001</v>
      </c>
      <c r="V1623">
        <v>2</v>
      </c>
      <c r="W1623">
        <v>16.5</v>
      </c>
      <c r="X1623">
        <v>86950</v>
      </c>
      <c r="Y1623">
        <f>cleaneddata[[#This Row],[Unit Price]]-cleaneddata[[#This Row],[Discount]]</f>
        <v>6.4600000000000009</v>
      </c>
      <c r="Z1623" t="str">
        <f>_xlfn.IFS(cleaneddata[[#This Row],[Region]]="Central","Chris",cleaneddata[[#This Row],[Region]]="East","Erin",cleaneddata[[#This Row],[Region]]="South","Sam",cleaneddata[[#This Row],[Region]]="West","William")</f>
        <v>Sam</v>
      </c>
    </row>
    <row r="1624" spans="1:26" x14ac:dyDescent="0.25">
      <c r="A1624">
        <v>1060</v>
      </c>
      <c r="B1624" t="s">
        <v>1827</v>
      </c>
      <c r="C1624" t="s">
        <v>49</v>
      </c>
      <c r="D1624">
        <v>7.0000000000000007E-2</v>
      </c>
      <c r="E1624">
        <v>6.3</v>
      </c>
      <c r="F1624">
        <v>0.5</v>
      </c>
      <c r="G1624" t="s">
        <v>40</v>
      </c>
      <c r="H1624" t="s">
        <v>29</v>
      </c>
      <c r="I1624" t="s">
        <v>50</v>
      </c>
      <c r="J1624" t="s">
        <v>154</v>
      </c>
      <c r="K1624" t="s">
        <v>75</v>
      </c>
      <c r="L1624" t="s">
        <v>424</v>
      </c>
      <c r="M1624">
        <v>0.39</v>
      </c>
      <c r="N1624" t="s">
        <v>34</v>
      </c>
      <c r="O1624" t="s">
        <v>35</v>
      </c>
      <c r="P1624" t="s">
        <v>77</v>
      </c>
      <c r="Q1624" t="s">
        <v>363</v>
      </c>
      <c r="R1624">
        <v>30318</v>
      </c>
      <c r="S1624" s="1">
        <v>42154</v>
      </c>
      <c r="T1624" s="1">
        <v>42154</v>
      </c>
      <c r="U1624">
        <v>4.1673999999999998</v>
      </c>
      <c r="V1624">
        <v>20</v>
      </c>
      <c r="W1624">
        <v>121.87</v>
      </c>
      <c r="X1624">
        <v>57061</v>
      </c>
      <c r="Y1624">
        <f>cleaneddata[[#This Row],[Unit Price]]-cleaneddata[[#This Row],[Discount]]</f>
        <v>6.2299999999999995</v>
      </c>
      <c r="Z1624" t="str">
        <f>_xlfn.IFS(cleaneddata[[#This Row],[Region]]="Central","Chris",cleaneddata[[#This Row],[Region]]="East","Erin",cleaneddata[[#This Row],[Region]]="South","Sam",cleaneddata[[#This Row],[Region]]="West","William")</f>
        <v>Sam</v>
      </c>
    </row>
    <row r="1625" spans="1:26" x14ac:dyDescent="0.25">
      <c r="A1625">
        <v>1062</v>
      </c>
      <c r="B1625" t="s">
        <v>1829</v>
      </c>
      <c r="C1625" t="s">
        <v>49</v>
      </c>
      <c r="D1625">
        <v>0.04</v>
      </c>
      <c r="E1625">
        <v>22.38</v>
      </c>
      <c r="F1625">
        <v>15.1</v>
      </c>
      <c r="G1625" t="s">
        <v>40</v>
      </c>
      <c r="H1625" t="s">
        <v>29</v>
      </c>
      <c r="I1625" t="s">
        <v>50</v>
      </c>
      <c r="J1625" t="s">
        <v>74</v>
      </c>
      <c r="K1625" t="s">
        <v>75</v>
      </c>
      <c r="L1625" t="s">
        <v>1087</v>
      </c>
      <c r="M1625">
        <v>0.38</v>
      </c>
      <c r="N1625" t="s">
        <v>34</v>
      </c>
      <c r="O1625" t="s">
        <v>113</v>
      </c>
      <c r="P1625" t="s">
        <v>114</v>
      </c>
      <c r="Q1625" t="s">
        <v>1830</v>
      </c>
      <c r="R1625">
        <v>11727</v>
      </c>
      <c r="S1625" s="1">
        <v>42154</v>
      </c>
      <c r="T1625" s="1">
        <v>42162</v>
      </c>
      <c r="U1625">
        <v>16.021799999999999</v>
      </c>
      <c r="V1625">
        <v>18</v>
      </c>
      <c r="W1625">
        <v>403.53</v>
      </c>
      <c r="X1625">
        <v>91355</v>
      </c>
      <c r="Y1625">
        <f>cleaneddata[[#This Row],[Unit Price]]-cleaneddata[[#This Row],[Discount]]</f>
        <v>22.34</v>
      </c>
      <c r="Z1625" t="str">
        <f>_xlfn.IFS(cleaneddata[[#This Row],[Region]]="Central","Chris",cleaneddata[[#This Row],[Region]]="East","Erin",cleaneddata[[#This Row],[Region]]="South","Sam",cleaneddata[[#This Row],[Region]]="West","William")</f>
        <v>Erin</v>
      </c>
    </row>
    <row r="1626" spans="1:26" x14ac:dyDescent="0.25">
      <c r="A1626">
        <v>1062</v>
      </c>
      <c r="B1626" t="s">
        <v>1829</v>
      </c>
      <c r="C1626" t="s">
        <v>49</v>
      </c>
      <c r="D1626">
        <v>0.06</v>
      </c>
      <c r="E1626">
        <v>17.78</v>
      </c>
      <c r="F1626">
        <v>5.03</v>
      </c>
      <c r="G1626" t="s">
        <v>40</v>
      </c>
      <c r="H1626" t="s">
        <v>29</v>
      </c>
      <c r="I1626" t="s">
        <v>30</v>
      </c>
      <c r="J1626" t="s">
        <v>128</v>
      </c>
      <c r="K1626" t="s">
        <v>75</v>
      </c>
      <c r="L1626" t="s">
        <v>2719</v>
      </c>
      <c r="M1626">
        <v>0.54</v>
      </c>
      <c r="N1626" t="s">
        <v>34</v>
      </c>
      <c r="O1626" t="s">
        <v>113</v>
      </c>
      <c r="P1626" t="s">
        <v>114</v>
      </c>
      <c r="Q1626" t="s">
        <v>1830</v>
      </c>
      <c r="R1626">
        <v>11727</v>
      </c>
      <c r="S1626" s="1">
        <v>42154</v>
      </c>
      <c r="T1626" s="1">
        <v>42157</v>
      </c>
      <c r="U1626">
        <v>38.067300000000003</v>
      </c>
      <c r="V1626">
        <v>3</v>
      </c>
      <c r="W1626">
        <v>55.17</v>
      </c>
      <c r="X1626">
        <v>91355</v>
      </c>
      <c r="Y1626">
        <f>cleaneddata[[#This Row],[Unit Price]]-cleaneddata[[#This Row],[Discount]]</f>
        <v>17.720000000000002</v>
      </c>
      <c r="Z1626" t="str">
        <f>_xlfn.IFS(cleaneddata[[#This Row],[Region]]="Central","Chris",cleaneddata[[#This Row],[Region]]="East","Erin",cleaneddata[[#This Row],[Region]]="South","Sam",cleaneddata[[#This Row],[Region]]="West","William")</f>
        <v>Erin</v>
      </c>
    </row>
    <row r="1627" spans="1:26" x14ac:dyDescent="0.25">
      <c r="A1627">
        <v>1934</v>
      </c>
      <c r="B1627" t="s">
        <v>2720</v>
      </c>
      <c r="C1627" t="s">
        <v>49</v>
      </c>
      <c r="D1627">
        <v>0.04</v>
      </c>
      <c r="E1627">
        <v>180.98</v>
      </c>
      <c r="F1627">
        <v>30</v>
      </c>
      <c r="G1627" t="s">
        <v>28</v>
      </c>
      <c r="H1627" t="s">
        <v>73</v>
      </c>
      <c r="I1627" t="s">
        <v>30</v>
      </c>
      <c r="J1627" t="s">
        <v>111</v>
      </c>
      <c r="K1627" t="s">
        <v>59</v>
      </c>
      <c r="L1627" t="s">
        <v>947</v>
      </c>
      <c r="M1627">
        <v>0.69</v>
      </c>
      <c r="N1627" t="s">
        <v>34</v>
      </c>
      <c r="O1627" t="s">
        <v>54</v>
      </c>
      <c r="P1627" t="s">
        <v>189</v>
      </c>
      <c r="Q1627" t="s">
        <v>1406</v>
      </c>
      <c r="R1627">
        <v>78626</v>
      </c>
      <c r="S1627" s="1">
        <v>42154</v>
      </c>
      <c r="T1627" s="1">
        <v>42154</v>
      </c>
      <c r="U1627">
        <v>52.988</v>
      </c>
      <c r="V1627">
        <v>3</v>
      </c>
      <c r="W1627">
        <v>561.65</v>
      </c>
      <c r="X1627">
        <v>86688</v>
      </c>
      <c r="Y1627">
        <f>cleaneddata[[#This Row],[Unit Price]]-cleaneddata[[#This Row],[Discount]]</f>
        <v>180.94</v>
      </c>
      <c r="Z1627" t="str">
        <f>_xlfn.IFS(cleaneddata[[#This Row],[Region]]="Central","Chris",cleaneddata[[#This Row],[Region]]="East","Erin",cleaneddata[[#This Row],[Region]]="South","Sam",cleaneddata[[#This Row],[Region]]="West","William")</f>
        <v>Chris</v>
      </c>
    </row>
    <row r="1628" spans="1:26" x14ac:dyDescent="0.25">
      <c r="A1628">
        <v>1935</v>
      </c>
      <c r="B1628" t="s">
        <v>2076</v>
      </c>
      <c r="C1628" t="s">
        <v>49</v>
      </c>
      <c r="D1628">
        <v>0.06</v>
      </c>
      <c r="E1628">
        <v>3.25</v>
      </c>
      <c r="F1628">
        <v>49</v>
      </c>
      <c r="G1628" t="s">
        <v>40</v>
      </c>
      <c r="H1628" t="s">
        <v>73</v>
      </c>
      <c r="I1628" t="s">
        <v>50</v>
      </c>
      <c r="J1628" t="s">
        <v>97</v>
      </c>
      <c r="K1628" t="s">
        <v>66</v>
      </c>
      <c r="L1628" t="s">
        <v>2721</v>
      </c>
      <c r="M1628">
        <v>0.56000000000000005</v>
      </c>
      <c r="N1628" t="s">
        <v>34</v>
      </c>
      <c r="O1628" t="s">
        <v>54</v>
      </c>
      <c r="P1628" t="s">
        <v>189</v>
      </c>
      <c r="Q1628" t="s">
        <v>2077</v>
      </c>
      <c r="R1628">
        <v>75051</v>
      </c>
      <c r="S1628" s="1">
        <v>42154</v>
      </c>
      <c r="T1628" s="1">
        <v>42160</v>
      </c>
      <c r="U1628">
        <v>10.507999999999999</v>
      </c>
      <c r="V1628">
        <v>2</v>
      </c>
      <c r="W1628">
        <v>55.6</v>
      </c>
      <c r="X1628">
        <v>86688</v>
      </c>
      <c r="Y1628">
        <f>cleaneddata[[#This Row],[Unit Price]]-cleaneddata[[#This Row],[Discount]]</f>
        <v>3.19</v>
      </c>
      <c r="Z1628" t="str">
        <f>_xlfn.IFS(cleaneddata[[#This Row],[Region]]="Central","Chris",cleaneddata[[#This Row],[Region]]="East","Erin",cleaneddata[[#This Row],[Region]]="South","Sam",cleaneddata[[#This Row],[Region]]="West","William")</f>
        <v>Chris</v>
      </c>
    </row>
    <row r="1629" spans="1:26" x14ac:dyDescent="0.25">
      <c r="A1629">
        <v>1935</v>
      </c>
      <c r="B1629" t="s">
        <v>2076</v>
      </c>
      <c r="C1629" t="s">
        <v>49</v>
      </c>
      <c r="D1629">
        <v>0.01</v>
      </c>
      <c r="E1629">
        <v>110.98</v>
      </c>
      <c r="F1629">
        <v>13.99</v>
      </c>
      <c r="G1629" t="s">
        <v>40</v>
      </c>
      <c r="H1629" t="s">
        <v>73</v>
      </c>
      <c r="I1629" t="s">
        <v>30</v>
      </c>
      <c r="J1629" t="s">
        <v>128</v>
      </c>
      <c r="K1629" t="s">
        <v>146</v>
      </c>
      <c r="L1629" t="s">
        <v>547</v>
      </c>
      <c r="M1629">
        <v>0.69</v>
      </c>
      <c r="N1629" t="s">
        <v>34</v>
      </c>
      <c r="O1629" t="s">
        <v>54</v>
      </c>
      <c r="P1629" t="s">
        <v>189</v>
      </c>
      <c r="Q1629" t="s">
        <v>2077</v>
      </c>
      <c r="R1629">
        <v>75051</v>
      </c>
      <c r="S1629" s="1">
        <v>42154</v>
      </c>
      <c r="T1629" s="1">
        <v>42159</v>
      </c>
      <c r="U1629">
        <v>1448.7309</v>
      </c>
      <c r="V1629">
        <v>19</v>
      </c>
      <c r="W1629">
        <v>2099.61</v>
      </c>
      <c r="X1629">
        <v>86688</v>
      </c>
      <c r="Y1629">
        <f>cleaneddata[[#This Row],[Unit Price]]-cleaneddata[[#This Row],[Discount]]</f>
        <v>110.97</v>
      </c>
      <c r="Z1629" t="str">
        <f>_xlfn.IFS(cleaneddata[[#This Row],[Region]]="Central","Chris",cleaneddata[[#This Row],[Region]]="East","Erin",cleaneddata[[#This Row],[Region]]="South","Sam",cleaneddata[[#This Row],[Region]]="West","William")</f>
        <v>Chris</v>
      </c>
    </row>
    <row r="1630" spans="1:26" x14ac:dyDescent="0.25">
      <c r="A1630">
        <v>1935</v>
      </c>
      <c r="B1630" t="s">
        <v>2076</v>
      </c>
      <c r="C1630" t="s">
        <v>49</v>
      </c>
      <c r="D1630">
        <v>0.05</v>
      </c>
      <c r="E1630">
        <v>3.95</v>
      </c>
      <c r="F1630">
        <v>2</v>
      </c>
      <c r="G1630" t="s">
        <v>89</v>
      </c>
      <c r="H1630" t="s">
        <v>73</v>
      </c>
      <c r="I1630" t="s">
        <v>50</v>
      </c>
      <c r="J1630" t="s">
        <v>178</v>
      </c>
      <c r="K1630" t="s">
        <v>52</v>
      </c>
      <c r="L1630" t="s">
        <v>1831</v>
      </c>
      <c r="M1630">
        <v>0.53</v>
      </c>
      <c r="N1630" t="s">
        <v>34</v>
      </c>
      <c r="O1630" t="s">
        <v>54</v>
      </c>
      <c r="P1630" t="s">
        <v>189</v>
      </c>
      <c r="Q1630" t="s">
        <v>2077</v>
      </c>
      <c r="R1630">
        <v>75051</v>
      </c>
      <c r="S1630" s="1">
        <v>42154</v>
      </c>
      <c r="T1630" s="1">
        <v>42162</v>
      </c>
      <c r="U1630">
        <v>1.004</v>
      </c>
      <c r="V1630">
        <v>23</v>
      </c>
      <c r="W1630">
        <v>96.6</v>
      </c>
      <c r="X1630">
        <v>86688</v>
      </c>
      <c r="Y1630">
        <f>cleaneddata[[#This Row],[Unit Price]]-cleaneddata[[#This Row],[Discount]]</f>
        <v>3.9000000000000004</v>
      </c>
      <c r="Z1630" t="str">
        <f>_xlfn.IFS(cleaneddata[[#This Row],[Region]]="Central","Chris",cleaneddata[[#This Row],[Region]]="East","Erin",cleaneddata[[#This Row],[Region]]="South","Sam",cleaneddata[[#This Row],[Region]]="West","William")</f>
        <v>Chris</v>
      </c>
    </row>
    <row r="1631" spans="1:26" x14ac:dyDescent="0.25">
      <c r="A1631">
        <v>2980</v>
      </c>
      <c r="B1631" t="s">
        <v>823</v>
      </c>
      <c r="C1631" t="s">
        <v>49</v>
      </c>
      <c r="D1631">
        <v>0.04</v>
      </c>
      <c r="E1631">
        <v>2.88</v>
      </c>
      <c r="F1631">
        <v>1.01</v>
      </c>
      <c r="G1631" t="s">
        <v>40</v>
      </c>
      <c r="H1631" t="s">
        <v>96</v>
      </c>
      <c r="I1631" t="s">
        <v>50</v>
      </c>
      <c r="J1631" t="s">
        <v>51</v>
      </c>
      <c r="K1631" t="s">
        <v>52</v>
      </c>
      <c r="L1631" t="s">
        <v>993</v>
      </c>
      <c r="M1631">
        <v>0.55000000000000004</v>
      </c>
      <c r="N1631" t="s">
        <v>34</v>
      </c>
      <c r="O1631" t="s">
        <v>113</v>
      </c>
      <c r="P1631" t="s">
        <v>319</v>
      </c>
      <c r="Q1631" t="s">
        <v>825</v>
      </c>
      <c r="R1631">
        <v>44870</v>
      </c>
      <c r="S1631" s="1">
        <v>42154</v>
      </c>
      <c r="T1631" s="1">
        <v>42159</v>
      </c>
      <c r="U1631">
        <v>15.246</v>
      </c>
      <c r="V1631">
        <v>39</v>
      </c>
      <c r="W1631">
        <v>111.92</v>
      </c>
      <c r="X1631">
        <v>86548</v>
      </c>
      <c r="Y1631">
        <f>cleaneddata[[#This Row],[Unit Price]]-cleaneddata[[#This Row],[Discount]]</f>
        <v>2.84</v>
      </c>
      <c r="Z1631" t="str">
        <f>_xlfn.IFS(cleaneddata[[#This Row],[Region]]="Central","Chris",cleaneddata[[#This Row],[Region]]="East","Erin",cleaneddata[[#This Row],[Region]]="South","Sam",cleaneddata[[#This Row],[Region]]="West","William")</f>
        <v>Erin</v>
      </c>
    </row>
    <row r="1632" spans="1:26" x14ac:dyDescent="0.25">
      <c r="A1632">
        <v>3124</v>
      </c>
      <c r="B1632" t="s">
        <v>2722</v>
      </c>
      <c r="C1632" t="s">
        <v>72</v>
      </c>
      <c r="D1632">
        <v>0.05</v>
      </c>
      <c r="E1632">
        <v>120.98</v>
      </c>
      <c r="F1632">
        <v>9.07</v>
      </c>
      <c r="G1632" t="s">
        <v>40</v>
      </c>
      <c r="H1632" t="s">
        <v>73</v>
      </c>
      <c r="I1632" t="s">
        <v>50</v>
      </c>
      <c r="J1632" t="s">
        <v>74</v>
      </c>
      <c r="K1632" t="s">
        <v>75</v>
      </c>
      <c r="L1632" t="s">
        <v>1425</v>
      </c>
      <c r="M1632">
        <v>0.35</v>
      </c>
      <c r="N1632" t="s">
        <v>34</v>
      </c>
      <c r="O1632" t="s">
        <v>54</v>
      </c>
      <c r="P1632" t="s">
        <v>105</v>
      </c>
      <c r="Q1632" t="s">
        <v>2723</v>
      </c>
      <c r="R1632">
        <v>61265</v>
      </c>
      <c r="S1632" s="1">
        <v>42154</v>
      </c>
      <c r="T1632" s="1">
        <v>42155</v>
      </c>
      <c r="U1632">
        <v>881.04719999999998</v>
      </c>
      <c r="V1632">
        <v>11</v>
      </c>
      <c r="W1632">
        <v>1276.8800000000001</v>
      </c>
      <c r="X1632">
        <v>87286</v>
      </c>
      <c r="Y1632">
        <f>cleaneddata[[#This Row],[Unit Price]]-cleaneddata[[#This Row],[Discount]]</f>
        <v>120.93</v>
      </c>
      <c r="Z1632" t="str">
        <f>_xlfn.IFS(cleaneddata[[#This Row],[Region]]="Central","Chris",cleaneddata[[#This Row],[Region]]="East","Erin",cleaneddata[[#This Row],[Region]]="South","Sam",cleaneddata[[#This Row],[Region]]="West","William")</f>
        <v>Chris</v>
      </c>
    </row>
    <row r="1633" spans="1:26" x14ac:dyDescent="0.25">
      <c r="A1633">
        <v>1802</v>
      </c>
      <c r="B1633" t="s">
        <v>2724</v>
      </c>
      <c r="C1633" t="s">
        <v>27</v>
      </c>
      <c r="D1633">
        <v>0.04</v>
      </c>
      <c r="E1633">
        <v>3.68</v>
      </c>
      <c r="F1633">
        <v>1.32</v>
      </c>
      <c r="G1633" t="s">
        <v>40</v>
      </c>
      <c r="H1633" t="s">
        <v>96</v>
      </c>
      <c r="I1633" t="s">
        <v>50</v>
      </c>
      <c r="J1633" t="s">
        <v>570</v>
      </c>
      <c r="K1633" t="s">
        <v>52</v>
      </c>
      <c r="L1633" t="s">
        <v>2528</v>
      </c>
      <c r="M1633">
        <v>0.83</v>
      </c>
      <c r="N1633" t="s">
        <v>34</v>
      </c>
      <c r="O1633" t="s">
        <v>35</v>
      </c>
      <c r="P1633" t="s">
        <v>125</v>
      </c>
      <c r="Q1633" t="s">
        <v>715</v>
      </c>
      <c r="R1633">
        <v>34698</v>
      </c>
      <c r="S1633" s="1">
        <v>42156</v>
      </c>
      <c r="T1633" s="1">
        <v>42157</v>
      </c>
      <c r="U1633">
        <v>300.92579999999998</v>
      </c>
      <c r="V1633">
        <v>11</v>
      </c>
      <c r="W1633">
        <v>41.29</v>
      </c>
      <c r="X1633">
        <v>91543</v>
      </c>
      <c r="Y1633">
        <f>cleaneddata[[#This Row],[Unit Price]]-cleaneddata[[#This Row],[Discount]]</f>
        <v>3.64</v>
      </c>
      <c r="Z1633" t="str">
        <f>_xlfn.IFS(cleaneddata[[#This Row],[Region]]="Central","Chris",cleaneddata[[#This Row],[Region]]="East","Erin",cleaneddata[[#This Row],[Region]]="South","Sam",cleaneddata[[#This Row],[Region]]="West","William")</f>
        <v>Sam</v>
      </c>
    </row>
    <row r="1634" spans="1:26" x14ac:dyDescent="0.25">
      <c r="A1634">
        <v>2817</v>
      </c>
      <c r="B1634" t="s">
        <v>2725</v>
      </c>
      <c r="C1634" t="s">
        <v>39</v>
      </c>
      <c r="D1634">
        <v>0.05</v>
      </c>
      <c r="E1634">
        <v>4.71</v>
      </c>
      <c r="F1634">
        <v>0.7</v>
      </c>
      <c r="G1634" t="s">
        <v>89</v>
      </c>
      <c r="H1634" t="s">
        <v>96</v>
      </c>
      <c r="I1634" t="s">
        <v>50</v>
      </c>
      <c r="J1634" t="s">
        <v>178</v>
      </c>
      <c r="K1634" t="s">
        <v>52</v>
      </c>
      <c r="L1634" t="s">
        <v>2726</v>
      </c>
      <c r="M1634">
        <v>0.8</v>
      </c>
      <c r="N1634" t="s">
        <v>34</v>
      </c>
      <c r="O1634" t="s">
        <v>113</v>
      </c>
      <c r="P1634" t="s">
        <v>319</v>
      </c>
      <c r="Q1634" t="s">
        <v>2727</v>
      </c>
      <c r="R1634">
        <v>43055</v>
      </c>
      <c r="S1634" s="1">
        <v>42156</v>
      </c>
      <c r="T1634" s="1">
        <v>42157</v>
      </c>
      <c r="U1634">
        <v>-2.3759999999999999</v>
      </c>
      <c r="V1634">
        <v>2</v>
      </c>
      <c r="W1634">
        <v>12.16</v>
      </c>
      <c r="X1634">
        <v>89743</v>
      </c>
      <c r="Y1634">
        <f>cleaneddata[[#This Row],[Unit Price]]-cleaneddata[[#This Row],[Discount]]</f>
        <v>4.66</v>
      </c>
      <c r="Z1634" t="str">
        <f>_xlfn.IFS(cleaneddata[[#This Row],[Region]]="Central","Chris",cleaneddata[[#This Row],[Region]]="East","Erin",cleaneddata[[#This Row],[Region]]="South","Sam",cleaneddata[[#This Row],[Region]]="West","William")</f>
        <v>Erin</v>
      </c>
    </row>
    <row r="1635" spans="1:26" x14ac:dyDescent="0.25">
      <c r="A1635">
        <v>2817</v>
      </c>
      <c r="B1635" t="s">
        <v>2725</v>
      </c>
      <c r="C1635" t="s">
        <v>39</v>
      </c>
      <c r="D1635">
        <v>0.04</v>
      </c>
      <c r="E1635">
        <v>55.99</v>
      </c>
      <c r="F1635">
        <v>1.25</v>
      </c>
      <c r="G1635" t="s">
        <v>89</v>
      </c>
      <c r="H1635" t="s">
        <v>96</v>
      </c>
      <c r="I1635" t="s">
        <v>42</v>
      </c>
      <c r="J1635" t="s">
        <v>137</v>
      </c>
      <c r="K1635" t="s">
        <v>44</v>
      </c>
      <c r="L1635" t="s">
        <v>2728</v>
      </c>
      <c r="M1635">
        <v>0.35</v>
      </c>
      <c r="N1635" t="s">
        <v>34</v>
      </c>
      <c r="O1635" t="s">
        <v>113</v>
      </c>
      <c r="P1635" t="s">
        <v>319</v>
      </c>
      <c r="Q1635" t="s">
        <v>2727</v>
      </c>
      <c r="R1635">
        <v>43055</v>
      </c>
      <c r="S1635" s="1">
        <v>42156</v>
      </c>
      <c r="T1635" s="1">
        <v>42157</v>
      </c>
      <c r="U1635">
        <v>-18.3216</v>
      </c>
      <c r="V1635">
        <v>3</v>
      </c>
      <c r="W1635">
        <v>147.56</v>
      </c>
      <c r="X1635">
        <v>89743</v>
      </c>
      <c r="Y1635">
        <f>cleaneddata[[#This Row],[Unit Price]]-cleaneddata[[#This Row],[Discount]]</f>
        <v>55.95</v>
      </c>
      <c r="Z1635" t="str">
        <f>_xlfn.IFS(cleaneddata[[#This Row],[Region]]="Central","Chris",cleaneddata[[#This Row],[Region]]="East","Erin",cleaneddata[[#This Row],[Region]]="South","Sam",cleaneddata[[#This Row],[Region]]="West","William")</f>
        <v>Erin</v>
      </c>
    </row>
    <row r="1636" spans="1:26" x14ac:dyDescent="0.25">
      <c r="A1636">
        <v>3069</v>
      </c>
      <c r="B1636" t="s">
        <v>1170</v>
      </c>
      <c r="C1636" t="s">
        <v>39</v>
      </c>
      <c r="D1636">
        <v>0.03</v>
      </c>
      <c r="E1636">
        <v>120.98</v>
      </c>
      <c r="F1636">
        <v>30</v>
      </c>
      <c r="G1636" t="s">
        <v>28</v>
      </c>
      <c r="H1636" t="s">
        <v>41</v>
      </c>
      <c r="I1636" t="s">
        <v>30</v>
      </c>
      <c r="J1636" t="s">
        <v>111</v>
      </c>
      <c r="K1636" t="s">
        <v>59</v>
      </c>
      <c r="L1636" t="s">
        <v>1127</v>
      </c>
      <c r="M1636">
        <v>0.64</v>
      </c>
      <c r="N1636" t="s">
        <v>34</v>
      </c>
      <c r="O1636" t="s">
        <v>54</v>
      </c>
      <c r="P1636" t="s">
        <v>86</v>
      </c>
      <c r="Q1636" t="s">
        <v>1172</v>
      </c>
      <c r="R1636">
        <v>55128</v>
      </c>
      <c r="S1636" s="1">
        <v>42156</v>
      </c>
      <c r="T1636" s="1">
        <v>42158</v>
      </c>
      <c r="U1636">
        <v>638.02800000000002</v>
      </c>
      <c r="V1636">
        <v>15</v>
      </c>
      <c r="W1636">
        <v>1894.45</v>
      </c>
      <c r="X1636">
        <v>88191</v>
      </c>
      <c r="Y1636">
        <f>cleaneddata[[#This Row],[Unit Price]]-cleaneddata[[#This Row],[Discount]]</f>
        <v>120.95</v>
      </c>
      <c r="Z1636" t="str">
        <f>_xlfn.IFS(cleaneddata[[#This Row],[Region]]="Central","Chris",cleaneddata[[#This Row],[Region]]="East","Erin",cleaneddata[[#This Row],[Region]]="South","Sam",cleaneddata[[#This Row],[Region]]="West","William")</f>
        <v>Chris</v>
      </c>
    </row>
    <row r="1637" spans="1:26" x14ac:dyDescent="0.25">
      <c r="A1637">
        <v>3069</v>
      </c>
      <c r="B1637" t="s">
        <v>1170</v>
      </c>
      <c r="C1637" t="s">
        <v>39</v>
      </c>
      <c r="D1637">
        <v>0.01</v>
      </c>
      <c r="E1637">
        <v>15.68</v>
      </c>
      <c r="F1637">
        <v>3.73</v>
      </c>
      <c r="G1637" t="s">
        <v>40</v>
      </c>
      <c r="H1637" t="s">
        <v>41</v>
      </c>
      <c r="I1637" t="s">
        <v>30</v>
      </c>
      <c r="J1637" t="s">
        <v>128</v>
      </c>
      <c r="K1637" t="s">
        <v>44</v>
      </c>
      <c r="L1637" t="s">
        <v>2729</v>
      </c>
      <c r="M1637">
        <v>0.46</v>
      </c>
      <c r="N1637" t="s">
        <v>34</v>
      </c>
      <c r="O1637" t="s">
        <v>54</v>
      </c>
      <c r="P1637" t="s">
        <v>86</v>
      </c>
      <c r="Q1637" t="s">
        <v>1172</v>
      </c>
      <c r="R1637">
        <v>55128</v>
      </c>
      <c r="S1637" s="1">
        <v>42156</v>
      </c>
      <c r="T1637" s="1">
        <v>42158</v>
      </c>
      <c r="U1637">
        <v>138.49680000000001</v>
      </c>
      <c r="V1637">
        <v>12</v>
      </c>
      <c r="W1637">
        <v>200.72</v>
      </c>
      <c r="X1637">
        <v>88191</v>
      </c>
      <c r="Y1637">
        <f>cleaneddata[[#This Row],[Unit Price]]-cleaneddata[[#This Row],[Discount]]</f>
        <v>15.67</v>
      </c>
      <c r="Z1637" t="str">
        <f>_xlfn.IFS(cleaneddata[[#This Row],[Region]]="Central","Chris",cleaneddata[[#This Row],[Region]]="East","Erin",cleaneddata[[#This Row],[Region]]="South","Sam",cleaneddata[[#This Row],[Region]]="West","William")</f>
        <v>Chris</v>
      </c>
    </row>
    <row r="1638" spans="1:26" x14ac:dyDescent="0.25">
      <c r="A1638">
        <v>3141</v>
      </c>
      <c r="B1638" t="s">
        <v>2730</v>
      </c>
      <c r="C1638" t="s">
        <v>49</v>
      </c>
      <c r="D1638">
        <v>0.09</v>
      </c>
      <c r="E1638">
        <v>6.84</v>
      </c>
      <c r="F1638">
        <v>8.3699999999999992</v>
      </c>
      <c r="G1638" t="s">
        <v>40</v>
      </c>
      <c r="H1638" t="s">
        <v>41</v>
      </c>
      <c r="I1638" t="s">
        <v>50</v>
      </c>
      <c r="J1638" t="s">
        <v>570</v>
      </c>
      <c r="K1638" t="s">
        <v>44</v>
      </c>
      <c r="L1638" t="s">
        <v>738</v>
      </c>
      <c r="M1638">
        <v>0.57999999999999996</v>
      </c>
      <c r="N1638" t="s">
        <v>34</v>
      </c>
      <c r="O1638" t="s">
        <v>54</v>
      </c>
      <c r="P1638" t="s">
        <v>189</v>
      </c>
      <c r="Q1638" t="s">
        <v>368</v>
      </c>
      <c r="R1638">
        <v>77506</v>
      </c>
      <c r="S1638" s="1">
        <v>42156</v>
      </c>
      <c r="T1638" s="1">
        <v>42163</v>
      </c>
      <c r="U1638">
        <v>-88.584999999999994</v>
      </c>
      <c r="V1638">
        <v>13</v>
      </c>
      <c r="W1638">
        <v>87.1</v>
      </c>
      <c r="X1638">
        <v>86369</v>
      </c>
      <c r="Y1638">
        <f>cleaneddata[[#This Row],[Unit Price]]-cleaneddata[[#This Row],[Discount]]</f>
        <v>6.75</v>
      </c>
      <c r="Z1638" t="str">
        <f>_xlfn.IFS(cleaneddata[[#This Row],[Region]]="Central","Chris",cleaneddata[[#This Row],[Region]]="East","Erin",cleaneddata[[#This Row],[Region]]="South","Sam",cleaneddata[[#This Row],[Region]]="West","William")</f>
        <v>Chris</v>
      </c>
    </row>
    <row r="1639" spans="1:26" x14ac:dyDescent="0.25">
      <c r="A1639">
        <v>3141</v>
      </c>
      <c r="B1639" t="s">
        <v>2730</v>
      </c>
      <c r="C1639" t="s">
        <v>49</v>
      </c>
      <c r="D1639">
        <v>7.0000000000000007E-2</v>
      </c>
      <c r="E1639">
        <v>48.91</v>
      </c>
      <c r="F1639">
        <v>35</v>
      </c>
      <c r="G1639" t="s">
        <v>89</v>
      </c>
      <c r="H1639" t="s">
        <v>41</v>
      </c>
      <c r="I1639" t="s">
        <v>50</v>
      </c>
      <c r="J1639" t="s">
        <v>80</v>
      </c>
      <c r="K1639" t="s">
        <v>66</v>
      </c>
      <c r="L1639" t="s">
        <v>1823</v>
      </c>
      <c r="M1639">
        <v>0.83</v>
      </c>
      <c r="N1639" t="s">
        <v>34</v>
      </c>
      <c r="O1639" t="s">
        <v>54</v>
      </c>
      <c r="P1639" t="s">
        <v>189</v>
      </c>
      <c r="Q1639" t="s">
        <v>368</v>
      </c>
      <c r="R1639">
        <v>77506</v>
      </c>
      <c r="S1639" s="1">
        <v>42156</v>
      </c>
      <c r="T1639" s="1">
        <v>42158</v>
      </c>
      <c r="U1639">
        <v>-485.68</v>
      </c>
      <c r="V1639">
        <v>15</v>
      </c>
      <c r="W1639">
        <v>736.86</v>
      </c>
      <c r="X1639">
        <v>86369</v>
      </c>
      <c r="Y1639">
        <f>cleaneddata[[#This Row],[Unit Price]]-cleaneddata[[#This Row],[Discount]]</f>
        <v>48.839999999999996</v>
      </c>
      <c r="Z1639" t="str">
        <f>_xlfn.IFS(cleaneddata[[#This Row],[Region]]="Central","Chris",cleaneddata[[#This Row],[Region]]="East","Erin",cleaneddata[[#This Row],[Region]]="South","Sam",cleaneddata[[#This Row],[Region]]="West","William")</f>
        <v>Chris</v>
      </c>
    </row>
    <row r="1640" spans="1:26" x14ac:dyDescent="0.25">
      <c r="A1640">
        <v>2737</v>
      </c>
      <c r="B1640" t="s">
        <v>2272</v>
      </c>
      <c r="C1640" t="s">
        <v>118</v>
      </c>
      <c r="D1640">
        <v>0.03</v>
      </c>
      <c r="E1640">
        <v>15.31</v>
      </c>
      <c r="F1640">
        <v>8.7799999999999994</v>
      </c>
      <c r="G1640" t="s">
        <v>40</v>
      </c>
      <c r="H1640" t="s">
        <v>29</v>
      </c>
      <c r="I1640" t="s">
        <v>50</v>
      </c>
      <c r="J1640" t="s">
        <v>80</v>
      </c>
      <c r="K1640" t="s">
        <v>75</v>
      </c>
      <c r="L1640" t="s">
        <v>2436</v>
      </c>
      <c r="M1640">
        <v>0.56999999999999995</v>
      </c>
      <c r="N1640" t="s">
        <v>34</v>
      </c>
      <c r="O1640" t="s">
        <v>113</v>
      </c>
      <c r="P1640" t="s">
        <v>635</v>
      </c>
      <c r="Q1640" t="s">
        <v>1948</v>
      </c>
      <c r="R1640">
        <v>5701</v>
      </c>
      <c r="S1640" s="1">
        <v>42156</v>
      </c>
      <c r="T1640" s="1">
        <v>42157</v>
      </c>
      <c r="U1640">
        <v>-57.56</v>
      </c>
      <c r="V1640">
        <v>12</v>
      </c>
      <c r="W1640">
        <v>194.08</v>
      </c>
      <c r="X1640">
        <v>89019</v>
      </c>
      <c r="Y1640">
        <f>cleaneddata[[#This Row],[Unit Price]]-cleaneddata[[#This Row],[Discount]]</f>
        <v>15.280000000000001</v>
      </c>
      <c r="Z1640" t="str">
        <f>_xlfn.IFS(cleaneddata[[#This Row],[Region]]="Central","Chris",cleaneddata[[#This Row],[Region]]="East","Erin",cleaneddata[[#This Row],[Region]]="South","Sam",cleaneddata[[#This Row],[Region]]="West","William")</f>
        <v>Erin</v>
      </c>
    </row>
    <row r="1641" spans="1:26" x14ac:dyDescent="0.25">
      <c r="A1641">
        <v>2828</v>
      </c>
      <c r="B1641" t="s">
        <v>1261</v>
      </c>
      <c r="C1641" t="s">
        <v>118</v>
      </c>
      <c r="D1641">
        <v>7.0000000000000007E-2</v>
      </c>
      <c r="E1641">
        <v>39.479999999999997</v>
      </c>
      <c r="F1641">
        <v>1.99</v>
      </c>
      <c r="G1641" t="s">
        <v>40</v>
      </c>
      <c r="H1641" t="s">
        <v>96</v>
      </c>
      <c r="I1641" t="s">
        <v>42</v>
      </c>
      <c r="J1641" t="s">
        <v>43</v>
      </c>
      <c r="K1641" t="s">
        <v>44</v>
      </c>
      <c r="L1641" t="s">
        <v>1259</v>
      </c>
      <c r="M1641">
        <v>0.54</v>
      </c>
      <c r="N1641" t="s">
        <v>34</v>
      </c>
      <c r="O1641" t="s">
        <v>61</v>
      </c>
      <c r="P1641" t="s">
        <v>92</v>
      </c>
      <c r="Q1641" t="s">
        <v>1263</v>
      </c>
      <c r="R1641">
        <v>92243</v>
      </c>
      <c r="S1641" s="1">
        <v>42156</v>
      </c>
      <c r="T1641" s="1">
        <v>42157</v>
      </c>
      <c r="U1641">
        <v>322.25069999999999</v>
      </c>
      <c r="V1641">
        <v>12</v>
      </c>
      <c r="W1641">
        <v>467.03</v>
      </c>
      <c r="X1641">
        <v>87721</v>
      </c>
      <c r="Y1641">
        <f>cleaneddata[[#This Row],[Unit Price]]-cleaneddata[[#This Row],[Discount]]</f>
        <v>39.409999999999997</v>
      </c>
      <c r="Z1641" t="str">
        <f>_xlfn.IFS(cleaneddata[[#This Row],[Region]]="Central","Chris",cleaneddata[[#This Row],[Region]]="East","Erin",cleaneddata[[#This Row],[Region]]="South","Sam",cleaneddata[[#This Row],[Region]]="West","William")</f>
        <v>William</v>
      </c>
    </row>
    <row r="1642" spans="1:26" x14ac:dyDescent="0.25">
      <c r="A1642">
        <v>797</v>
      </c>
      <c r="B1642" t="s">
        <v>1526</v>
      </c>
      <c r="C1642" t="s">
        <v>72</v>
      </c>
      <c r="D1642">
        <v>0.04</v>
      </c>
      <c r="E1642">
        <v>9.11</v>
      </c>
      <c r="F1642">
        <v>2.25</v>
      </c>
      <c r="G1642" t="s">
        <v>40</v>
      </c>
      <c r="H1642" t="s">
        <v>96</v>
      </c>
      <c r="I1642" t="s">
        <v>50</v>
      </c>
      <c r="J1642" t="s">
        <v>51</v>
      </c>
      <c r="K1642" t="s">
        <v>52</v>
      </c>
      <c r="L1642" t="s">
        <v>2731</v>
      </c>
      <c r="M1642">
        <v>0.52</v>
      </c>
      <c r="N1642" t="s">
        <v>34</v>
      </c>
      <c r="O1642" t="s">
        <v>61</v>
      </c>
      <c r="P1642" t="s">
        <v>148</v>
      </c>
      <c r="Q1642" t="s">
        <v>1528</v>
      </c>
      <c r="R1642">
        <v>84067</v>
      </c>
      <c r="S1642" s="1">
        <v>42156</v>
      </c>
      <c r="T1642" s="1">
        <v>42159</v>
      </c>
      <c r="U1642">
        <v>-3.496</v>
      </c>
      <c r="V1642">
        <v>2</v>
      </c>
      <c r="W1642">
        <v>18.59</v>
      </c>
      <c r="X1642">
        <v>86868</v>
      </c>
      <c r="Y1642">
        <f>cleaneddata[[#This Row],[Unit Price]]-cleaneddata[[#This Row],[Discount]]</f>
        <v>9.07</v>
      </c>
      <c r="Z1642" t="str">
        <f>_xlfn.IFS(cleaneddata[[#This Row],[Region]]="Central","Chris",cleaneddata[[#This Row],[Region]]="East","Erin",cleaneddata[[#This Row],[Region]]="South","Sam",cleaneddata[[#This Row],[Region]]="West","William")</f>
        <v>William</v>
      </c>
    </row>
    <row r="1643" spans="1:26" x14ac:dyDescent="0.25">
      <c r="A1643">
        <v>797</v>
      </c>
      <c r="B1643" t="s">
        <v>1526</v>
      </c>
      <c r="C1643" t="s">
        <v>72</v>
      </c>
      <c r="D1643">
        <v>7.0000000000000007E-2</v>
      </c>
      <c r="E1643">
        <v>64.650000000000006</v>
      </c>
      <c r="F1643">
        <v>35</v>
      </c>
      <c r="G1643" t="s">
        <v>40</v>
      </c>
      <c r="H1643" t="s">
        <v>96</v>
      </c>
      <c r="I1643" t="s">
        <v>50</v>
      </c>
      <c r="J1643" t="s">
        <v>80</v>
      </c>
      <c r="K1643" t="s">
        <v>66</v>
      </c>
      <c r="L1643" t="s">
        <v>1015</v>
      </c>
      <c r="M1643">
        <v>0.8</v>
      </c>
      <c r="N1643" t="s">
        <v>34</v>
      </c>
      <c r="O1643" t="s">
        <v>61</v>
      </c>
      <c r="P1643" t="s">
        <v>148</v>
      </c>
      <c r="Q1643" t="s">
        <v>1528</v>
      </c>
      <c r="R1643">
        <v>84067</v>
      </c>
      <c r="S1643" s="1">
        <v>42156</v>
      </c>
      <c r="T1643" s="1">
        <v>42158</v>
      </c>
      <c r="U1643">
        <v>-717.072</v>
      </c>
      <c r="V1643">
        <v>13</v>
      </c>
      <c r="W1643">
        <v>834.08</v>
      </c>
      <c r="X1643">
        <v>86868</v>
      </c>
      <c r="Y1643">
        <f>cleaneddata[[#This Row],[Unit Price]]-cleaneddata[[#This Row],[Discount]]</f>
        <v>64.580000000000013</v>
      </c>
      <c r="Z1643" t="str">
        <f>_xlfn.IFS(cleaneddata[[#This Row],[Region]]="Central","Chris",cleaneddata[[#This Row],[Region]]="East","Erin",cleaneddata[[#This Row],[Region]]="South","Sam",cleaneddata[[#This Row],[Region]]="West","William")</f>
        <v>William</v>
      </c>
    </row>
    <row r="1644" spans="1:26" x14ac:dyDescent="0.25">
      <c r="A1644">
        <v>1556</v>
      </c>
      <c r="B1644" t="s">
        <v>2732</v>
      </c>
      <c r="C1644" t="s">
        <v>72</v>
      </c>
      <c r="D1644">
        <v>0.06</v>
      </c>
      <c r="E1644">
        <v>2.89</v>
      </c>
      <c r="F1644">
        <v>0.99</v>
      </c>
      <c r="G1644" t="s">
        <v>40</v>
      </c>
      <c r="H1644" t="s">
        <v>41</v>
      </c>
      <c r="I1644" t="s">
        <v>50</v>
      </c>
      <c r="J1644" t="s">
        <v>154</v>
      </c>
      <c r="K1644" t="s">
        <v>75</v>
      </c>
      <c r="L1644" t="s">
        <v>2733</v>
      </c>
      <c r="M1644">
        <v>0.38</v>
      </c>
      <c r="N1644" t="s">
        <v>34</v>
      </c>
      <c r="O1644" t="s">
        <v>35</v>
      </c>
      <c r="P1644" t="s">
        <v>244</v>
      </c>
      <c r="Q1644" t="s">
        <v>2734</v>
      </c>
      <c r="R1644">
        <v>22304</v>
      </c>
      <c r="S1644" s="1">
        <v>42156</v>
      </c>
      <c r="T1644" s="1">
        <v>42158</v>
      </c>
      <c r="U1644">
        <v>-2.0097</v>
      </c>
      <c r="V1644">
        <v>6</v>
      </c>
      <c r="W1644">
        <v>16.670000000000002</v>
      </c>
      <c r="X1644">
        <v>87425</v>
      </c>
      <c r="Y1644">
        <f>cleaneddata[[#This Row],[Unit Price]]-cleaneddata[[#This Row],[Discount]]</f>
        <v>2.83</v>
      </c>
      <c r="Z1644" t="str">
        <f>_xlfn.IFS(cleaneddata[[#This Row],[Region]]="Central","Chris",cleaneddata[[#This Row],[Region]]="East","Erin",cleaneddata[[#This Row],[Region]]="South","Sam",cleaneddata[[#This Row],[Region]]="West","William")</f>
        <v>Sam</v>
      </c>
    </row>
    <row r="1645" spans="1:26" x14ac:dyDescent="0.25">
      <c r="A1645">
        <v>1556</v>
      </c>
      <c r="B1645" t="s">
        <v>2732</v>
      </c>
      <c r="C1645" t="s">
        <v>72</v>
      </c>
      <c r="D1645">
        <v>0.08</v>
      </c>
      <c r="E1645">
        <v>22.84</v>
      </c>
      <c r="F1645">
        <v>11.54</v>
      </c>
      <c r="G1645" t="s">
        <v>40</v>
      </c>
      <c r="H1645" t="s">
        <v>41</v>
      </c>
      <c r="I1645" t="s">
        <v>50</v>
      </c>
      <c r="J1645" t="s">
        <v>90</v>
      </c>
      <c r="K1645" t="s">
        <v>75</v>
      </c>
      <c r="L1645" t="s">
        <v>1843</v>
      </c>
      <c r="M1645">
        <v>0.39</v>
      </c>
      <c r="N1645" t="s">
        <v>34</v>
      </c>
      <c r="O1645" t="s">
        <v>35</v>
      </c>
      <c r="P1645" t="s">
        <v>244</v>
      </c>
      <c r="Q1645" t="s">
        <v>2734</v>
      </c>
      <c r="R1645">
        <v>22304</v>
      </c>
      <c r="S1645" s="1">
        <v>42156</v>
      </c>
      <c r="T1645" s="1">
        <v>42158</v>
      </c>
      <c r="U1645">
        <v>-477.37200000000001</v>
      </c>
      <c r="V1645">
        <v>9</v>
      </c>
      <c r="W1645">
        <v>195.16</v>
      </c>
      <c r="X1645">
        <v>87425</v>
      </c>
      <c r="Y1645">
        <f>cleaneddata[[#This Row],[Unit Price]]-cleaneddata[[#This Row],[Discount]]</f>
        <v>22.76</v>
      </c>
      <c r="Z1645" t="str">
        <f>_xlfn.IFS(cleaneddata[[#This Row],[Region]]="Central","Chris",cleaneddata[[#This Row],[Region]]="East","Erin",cleaneddata[[#This Row],[Region]]="South","Sam",cleaneddata[[#This Row],[Region]]="West","William")</f>
        <v>Sam</v>
      </c>
    </row>
    <row r="1646" spans="1:26" x14ac:dyDescent="0.25">
      <c r="A1646">
        <v>1690</v>
      </c>
      <c r="B1646" t="s">
        <v>752</v>
      </c>
      <c r="C1646" t="s">
        <v>72</v>
      </c>
      <c r="D1646">
        <v>0.09</v>
      </c>
      <c r="E1646">
        <v>95.43</v>
      </c>
      <c r="F1646">
        <v>19.989999999999998</v>
      </c>
      <c r="G1646" t="s">
        <v>40</v>
      </c>
      <c r="H1646" t="s">
        <v>96</v>
      </c>
      <c r="I1646" t="s">
        <v>50</v>
      </c>
      <c r="J1646" t="s">
        <v>80</v>
      </c>
      <c r="K1646" t="s">
        <v>75</v>
      </c>
      <c r="L1646" t="s">
        <v>1439</v>
      </c>
      <c r="M1646">
        <v>0.79</v>
      </c>
      <c r="N1646" t="s">
        <v>34</v>
      </c>
      <c r="O1646" t="s">
        <v>113</v>
      </c>
      <c r="P1646" t="s">
        <v>322</v>
      </c>
      <c r="Q1646" t="s">
        <v>754</v>
      </c>
      <c r="R1646">
        <v>17112</v>
      </c>
      <c r="S1646" s="1">
        <v>42156</v>
      </c>
      <c r="T1646" s="1">
        <v>42157</v>
      </c>
      <c r="U1646">
        <v>-143.23500000000001</v>
      </c>
      <c r="V1646">
        <v>22</v>
      </c>
      <c r="W1646">
        <v>2053.6</v>
      </c>
      <c r="X1646">
        <v>91078</v>
      </c>
      <c r="Y1646">
        <f>cleaneddata[[#This Row],[Unit Price]]-cleaneddata[[#This Row],[Discount]]</f>
        <v>95.34</v>
      </c>
      <c r="Z1646" t="str">
        <f>_xlfn.IFS(cleaneddata[[#This Row],[Region]]="Central","Chris",cleaneddata[[#This Row],[Region]]="East","Erin",cleaneddata[[#This Row],[Region]]="South","Sam",cleaneddata[[#This Row],[Region]]="West","William")</f>
        <v>Erin</v>
      </c>
    </row>
    <row r="1647" spans="1:26" x14ac:dyDescent="0.25">
      <c r="A1647">
        <v>2443</v>
      </c>
      <c r="B1647" t="s">
        <v>623</v>
      </c>
      <c r="C1647" t="s">
        <v>72</v>
      </c>
      <c r="D1647">
        <v>0.06</v>
      </c>
      <c r="E1647">
        <v>2.2799999999999998</v>
      </c>
      <c r="F1647">
        <v>5.2</v>
      </c>
      <c r="G1647" t="s">
        <v>40</v>
      </c>
      <c r="H1647" t="s">
        <v>96</v>
      </c>
      <c r="I1647" t="s">
        <v>50</v>
      </c>
      <c r="J1647" t="s">
        <v>51</v>
      </c>
      <c r="K1647" t="s">
        <v>52</v>
      </c>
      <c r="L1647" t="s">
        <v>2735</v>
      </c>
      <c r="M1647">
        <v>0.41</v>
      </c>
      <c r="N1647" t="s">
        <v>34</v>
      </c>
      <c r="O1647" t="s">
        <v>35</v>
      </c>
      <c r="P1647" t="s">
        <v>125</v>
      </c>
      <c r="Q1647" t="s">
        <v>130</v>
      </c>
      <c r="R1647">
        <v>33142</v>
      </c>
      <c r="S1647" s="1">
        <v>42156</v>
      </c>
      <c r="T1647" s="1">
        <v>42158</v>
      </c>
      <c r="U1647">
        <v>-2002.6314</v>
      </c>
      <c r="V1647">
        <v>13</v>
      </c>
      <c r="W1647">
        <v>30.47</v>
      </c>
      <c r="X1647">
        <v>89301</v>
      </c>
      <c r="Y1647">
        <f>cleaneddata[[#This Row],[Unit Price]]-cleaneddata[[#This Row],[Discount]]</f>
        <v>2.2199999999999998</v>
      </c>
      <c r="Z1647" t="str">
        <f>_xlfn.IFS(cleaneddata[[#This Row],[Region]]="Central","Chris",cleaneddata[[#This Row],[Region]]="East","Erin",cleaneddata[[#This Row],[Region]]="South","Sam",cleaneddata[[#This Row],[Region]]="West","William")</f>
        <v>Sam</v>
      </c>
    </row>
    <row r="1648" spans="1:26" x14ac:dyDescent="0.25">
      <c r="A1648">
        <v>142</v>
      </c>
      <c r="B1648" t="s">
        <v>2736</v>
      </c>
      <c r="C1648" t="s">
        <v>27</v>
      </c>
      <c r="D1648">
        <v>0.03</v>
      </c>
      <c r="E1648">
        <v>22.84</v>
      </c>
      <c r="F1648">
        <v>11.54</v>
      </c>
      <c r="G1648" t="s">
        <v>40</v>
      </c>
      <c r="H1648" t="s">
        <v>29</v>
      </c>
      <c r="I1648" t="s">
        <v>50</v>
      </c>
      <c r="J1648" t="s">
        <v>90</v>
      </c>
      <c r="K1648" t="s">
        <v>75</v>
      </c>
      <c r="L1648" t="s">
        <v>1843</v>
      </c>
      <c r="M1648">
        <v>0.39</v>
      </c>
      <c r="N1648" t="s">
        <v>34</v>
      </c>
      <c r="O1648" t="s">
        <v>113</v>
      </c>
      <c r="P1648" t="s">
        <v>250</v>
      </c>
      <c r="Q1648" t="s">
        <v>2737</v>
      </c>
      <c r="R1648">
        <v>6401</v>
      </c>
      <c r="S1648" s="1">
        <v>42157</v>
      </c>
      <c r="T1648" s="1">
        <v>42158</v>
      </c>
      <c r="U1648">
        <v>91.956000000000003</v>
      </c>
      <c r="V1648">
        <v>13</v>
      </c>
      <c r="W1648">
        <v>312.58999999999997</v>
      </c>
      <c r="X1648">
        <v>91087</v>
      </c>
      <c r="Y1648">
        <f>cleaneddata[[#This Row],[Unit Price]]-cleaneddata[[#This Row],[Discount]]</f>
        <v>22.81</v>
      </c>
      <c r="Z1648" t="str">
        <f>_xlfn.IFS(cleaneddata[[#This Row],[Region]]="Central","Chris",cleaneddata[[#This Row],[Region]]="East","Erin",cleaneddata[[#This Row],[Region]]="South","Sam",cleaneddata[[#This Row],[Region]]="West","William")</f>
        <v>Erin</v>
      </c>
    </row>
    <row r="1649" spans="1:26" x14ac:dyDescent="0.25">
      <c r="A1649">
        <v>144</v>
      </c>
      <c r="B1649" t="s">
        <v>2738</v>
      </c>
      <c r="C1649" t="s">
        <v>27</v>
      </c>
      <c r="D1649">
        <v>0.05</v>
      </c>
      <c r="E1649">
        <v>10.98</v>
      </c>
      <c r="F1649">
        <v>3.37</v>
      </c>
      <c r="G1649" t="s">
        <v>40</v>
      </c>
      <c r="H1649" t="s">
        <v>29</v>
      </c>
      <c r="I1649" t="s">
        <v>50</v>
      </c>
      <c r="J1649" t="s">
        <v>570</v>
      </c>
      <c r="K1649" t="s">
        <v>44</v>
      </c>
      <c r="L1649" t="s">
        <v>2131</v>
      </c>
      <c r="M1649">
        <v>0.56999999999999995</v>
      </c>
      <c r="N1649" t="s">
        <v>34</v>
      </c>
      <c r="O1649" t="s">
        <v>113</v>
      </c>
      <c r="P1649" t="s">
        <v>405</v>
      </c>
      <c r="Q1649" t="s">
        <v>2739</v>
      </c>
      <c r="R1649">
        <v>2664</v>
      </c>
      <c r="S1649" s="1">
        <v>42157</v>
      </c>
      <c r="T1649" s="1">
        <v>42158</v>
      </c>
      <c r="U1649">
        <v>-2.544</v>
      </c>
      <c r="V1649">
        <v>6</v>
      </c>
      <c r="W1649">
        <v>64.400000000000006</v>
      </c>
      <c r="X1649">
        <v>91087</v>
      </c>
      <c r="Y1649">
        <f>cleaneddata[[#This Row],[Unit Price]]-cleaneddata[[#This Row],[Discount]]</f>
        <v>10.93</v>
      </c>
      <c r="Z1649" t="str">
        <f>_xlfn.IFS(cleaneddata[[#This Row],[Region]]="Central","Chris",cleaneddata[[#This Row],[Region]]="East","Erin",cleaneddata[[#This Row],[Region]]="South","Sam",cleaneddata[[#This Row],[Region]]="West","William")</f>
        <v>Erin</v>
      </c>
    </row>
    <row r="1650" spans="1:26" x14ac:dyDescent="0.25">
      <c r="A1650">
        <v>1461</v>
      </c>
      <c r="B1650" t="s">
        <v>2740</v>
      </c>
      <c r="C1650" t="s">
        <v>39</v>
      </c>
      <c r="D1650">
        <v>0.05</v>
      </c>
      <c r="E1650">
        <v>12.95</v>
      </c>
      <c r="F1650">
        <v>4.9800000000000004</v>
      </c>
      <c r="G1650" t="s">
        <v>40</v>
      </c>
      <c r="H1650" t="s">
        <v>41</v>
      </c>
      <c r="I1650" t="s">
        <v>50</v>
      </c>
      <c r="J1650" t="s">
        <v>74</v>
      </c>
      <c r="K1650" t="s">
        <v>75</v>
      </c>
      <c r="L1650" t="s">
        <v>2741</v>
      </c>
      <c r="M1650">
        <v>0.4</v>
      </c>
      <c r="N1650" t="s">
        <v>34</v>
      </c>
      <c r="O1650" t="s">
        <v>54</v>
      </c>
      <c r="P1650" t="s">
        <v>55</v>
      </c>
      <c r="Q1650" t="s">
        <v>2031</v>
      </c>
      <c r="R1650">
        <v>47905</v>
      </c>
      <c r="S1650" s="1">
        <v>42157</v>
      </c>
      <c r="T1650" s="1">
        <v>42159</v>
      </c>
      <c r="U1650">
        <v>134.16825</v>
      </c>
      <c r="V1650">
        <v>19</v>
      </c>
      <c r="W1650">
        <v>252.36</v>
      </c>
      <c r="X1650">
        <v>86397</v>
      </c>
      <c r="Y1650">
        <f>cleaneddata[[#This Row],[Unit Price]]-cleaneddata[[#This Row],[Discount]]</f>
        <v>12.899999999999999</v>
      </c>
      <c r="Z1650" t="str">
        <f>_xlfn.IFS(cleaneddata[[#This Row],[Region]]="Central","Chris",cleaneddata[[#This Row],[Region]]="East","Erin",cleaneddata[[#This Row],[Region]]="South","Sam",cleaneddata[[#This Row],[Region]]="West","William")</f>
        <v>Chris</v>
      </c>
    </row>
    <row r="1651" spans="1:26" x14ac:dyDescent="0.25">
      <c r="A1651">
        <v>1997</v>
      </c>
      <c r="B1651" t="s">
        <v>776</v>
      </c>
      <c r="C1651" t="s">
        <v>49</v>
      </c>
      <c r="D1651">
        <v>0</v>
      </c>
      <c r="E1651">
        <v>24.92</v>
      </c>
      <c r="F1651">
        <v>12.98</v>
      </c>
      <c r="G1651" t="s">
        <v>40</v>
      </c>
      <c r="H1651" t="s">
        <v>41</v>
      </c>
      <c r="I1651" t="s">
        <v>50</v>
      </c>
      <c r="J1651" t="s">
        <v>74</v>
      </c>
      <c r="K1651" t="s">
        <v>75</v>
      </c>
      <c r="L1651" t="s">
        <v>1733</v>
      </c>
      <c r="M1651">
        <v>0.39</v>
      </c>
      <c r="N1651" t="s">
        <v>34</v>
      </c>
      <c r="O1651" t="s">
        <v>35</v>
      </c>
      <c r="P1651" t="s">
        <v>273</v>
      </c>
      <c r="Q1651" t="s">
        <v>274</v>
      </c>
      <c r="R1651">
        <v>29915</v>
      </c>
      <c r="S1651" s="1">
        <v>42157</v>
      </c>
      <c r="T1651" s="1">
        <v>42157</v>
      </c>
      <c r="U1651">
        <v>-23.155999999999999</v>
      </c>
      <c r="V1651">
        <v>1</v>
      </c>
      <c r="W1651">
        <v>32.659999999999997</v>
      </c>
      <c r="X1651">
        <v>90335</v>
      </c>
      <c r="Y1651">
        <f>cleaneddata[[#This Row],[Unit Price]]-cleaneddata[[#This Row],[Discount]]</f>
        <v>24.92</v>
      </c>
      <c r="Z1651" t="str">
        <f>_xlfn.IFS(cleaneddata[[#This Row],[Region]]="Central","Chris",cleaneddata[[#This Row],[Region]]="East","Erin",cleaneddata[[#This Row],[Region]]="South","Sam",cleaneddata[[#This Row],[Region]]="West","William")</f>
        <v>Sam</v>
      </c>
    </row>
    <row r="1652" spans="1:26" x14ac:dyDescent="0.25">
      <c r="A1652">
        <v>2334</v>
      </c>
      <c r="B1652" t="s">
        <v>2040</v>
      </c>
      <c r="C1652" t="s">
        <v>49</v>
      </c>
      <c r="D1652">
        <v>0.06</v>
      </c>
      <c r="E1652">
        <v>3.74</v>
      </c>
      <c r="F1652">
        <v>0.94</v>
      </c>
      <c r="G1652" t="s">
        <v>40</v>
      </c>
      <c r="H1652" t="s">
        <v>73</v>
      </c>
      <c r="I1652" t="s">
        <v>50</v>
      </c>
      <c r="J1652" t="s">
        <v>178</v>
      </c>
      <c r="K1652" t="s">
        <v>52</v>
      </c>
      <c r="L1652" t="s">
        <v>2742</v>
      </c>
      <c r="M1652">
        <v>0.83</v>
      </c>
      <c r="N1652" t="s">
        <v>34</v>
      </c>
      <c r="O1652" t="s">
        <v>54</v>
      </c>
      <c r="P1652" t="s">
        <v>359</v>
      </c>
      <c r="Q1652" t="s">
        <v>2041</v>
      </c>
      <c r="R1652">
        <v>53220</v>
      </c>
      <c r="S1652" s="1">
        <v>42157</v>
      </c>
      <c r="T1652" s="1">
        <v>42164</v>
      </c>
      <c r="U1652">
        <v>-7.6849999999999996</v>
      </c>
      <c r="V1652">
        <v>12</v>
      </c>
      <c r="W1652">
        <v>44.75</v>
      </c>
      <c r="X1652">
        <v>89610</v>
      </c>
      <c r="Y1652">
        <f>cleaneddata[[#This Row],[Unit Price]]-cleaneddata[[#This Row],[Discount]]</f>
        <v>3.68</v>
      </c>
      <c r="Z1652" t="str">
        <f>_xlfn.IFS(cleaneddata[[#This Row],[Region]]="Central","Chris",cleaneddata[[#This Row],[Region]]="East","Erin",cleaneddata[[#This Row],[Region]]="South","Sam",cleaneddata[[#This Row],[Region]]="West","William")</f>
        <v>Chris</v>
      </c>
    </row>
    <row r="1653" spans="1:26" x14ac:dyDescent="0.25">
      <c r="A1653">
        <v>210</v>
      </c>
      <c r="B1653" t="s">
        <v>581</v>
      </c>
      <c r="C1653" t="s">
        <v>118</v>
      </c>
      <c r="D1653">
        <v>0.09</v>
      </c>
      <c r="E1653">
        <v>5.4</v>
      </c>
      <c r="F1653">
        <v>7.78</v>
      </c>
      <c r="G1653" t="s">
        <v>89</v>
      </c>
      <c r="H1653" t="s">
        <v>73</v>
      </c>
      <c r="I1653" t="s">
        <v>50</v>
      </c>
      <c r="J1653" t="s">
        <v>74</v>
      </c>
      <c r="K1653" t="s">
        <v>75</v>
      </c>
      <c r="L1653" t="s">
        <v>1486</v>
      </c>
      <c r="M1653">
        <v>0.37</v>
      </c>
      <c r="N1653" t="s">
        <v>34</v>
      </c>
      <c r="O1653" t="s">
        <v>113</v>
      </c>
      <c r="P1653" t="s">
        <v>114</v>
      </c>
      <c r="Q1653" t="s">
        <v>583</v>
      </c>
      <c r="R1653">
        <v>12180</v>
      </c>
      <c r="S1653" s="1">
        <v>42157</v>
      </c>
      <c r="T1653" s="1">
        <v>42157</v>
      </c>
      <c r="U1653">
        <v>-21.487749999999998</v>
      </c>
      <c r="V1653">
        <v>4</v>
      </c>
      <c r="W1653">
        <v>27.3</v>
      </c>
      <c r="X1653">
        <v>85966</v>
      </c>
      <c r="Y1653">
        <f>cleaneddata[[#This Row],[Unit Price]]-cleaneddata[[#This Row],[Discount]]</f>
        <v>5.3100000000000005</v>
      </c>
      <c r="Z1653" t="str">
        <f>_xlfn.IFS(cleaneddata[[#This Row],[Region]]="Central","Chris",cleaneddata[[#This Row],[Region]]="East","Erin",cleaneddata[[#This Row],[Region]]="South","Sam",cleaneddata[[#This Row],[Region]]="West","William")</f>
        <v>Erin</v>
      </c>
    </row>
    <row r="1654" spans="1:26" x14ac:dyDescent="0.25">
      <c r="A1654">
        <v>210</v>
      </c>
      <c r="B1654" t="s">
        <v>581</v>
      </c>
      <c r="C1654" t="s">
        <v>118</v>
      </c>
      <c r="D1654">
        <v>0.02</v>
      </c>
      <c r="E1654">
        <v>20.28</v>
      </c>
      <c r="F1654">
        <v>6.68</v>
      </c>
      <c r="G1654" t="s">
        <v>40</v>
      </c>
      <c r="H1654" t="s">
        <v>73</v>
      </c>
      <c r="I1654" t="s">
        <v>30</v>
      </c>
      <c r="J1654" t="s">
        <v>128</v>
      </c>
      <c r="K1654" t="s">
        <v>75</v>
      </c>
      <c r="L1654" t="s">
        <v>2743</v>
      </c>
      <c r="M1654">
        <v>0.53</v>
      </c>
      <c r="N1654" t="s">
        <v>34</v>
      </c>
      <c r="O1654" t="s">
        <v>113</v>
      </c>
      <c r="P1654" t="s">
        <v>114</v>
      </c>
      <c r="Q1654" t="s">
        <v>583</v>
      </c>
      <c r="R1654">
        <v>12180</v>
      </c>
      <c r="S1654" s="1">
        <v>42157</v>
      </c>
      <c r="T1654" s="1">
        <v>42157</v>
      </c>
      <c r="U1654">
        <v>44.677500000000002</v>
      </c>
      <c r="V1654">
        <v>3</v>
      </c>
      <c r="W1654">
        <v>64.75</v>
      </c>
      <c r="X1654">
        <v>85966</v>
      </c>
      <c r="Y1654">
        <f>cleaneddata[[#This Row],[Unit Price]]-cleaneddata[[#This Row],[Discount]]</f>
        <v>20.260000000000002</v>
      </c>
      <c r="Z1654" t="str">
        <f>_xlfn.IFS(cleaneddata[[#This Row],[Region]]="Central","Chris",cleaneddata[[#This Row],[Region]]="East","Erin",cleaneddata[[#This Row],[Region]]="South","Sam",cleaneddata[[#This Row],[Region]]="West","William")</f>
        <v>Erin</v>
      </c>
    </row>
    <row r="1655" spans="1:26" x14ac:dyDescent="0.25">
      <c r="A1655">
        <v>210</v>
      </c>
      <c r="B1655" t="s">
        <v>581</v>
      </c>
      <c r="C1655" t="s">
        <v>118</v>
      </c>
      <c r="D1655">
        <v>0</v>
      </c>
      <c r="E1655">
        <v>11.55</v>
      </c>
      <c r="F1655">
        <v>2.36</v>
      </c>
      <c r="G1655" t="s">
        <v>40</v>
      </c>
      <c r="H1655" t="s">
        <v>73</v>
      </c>
      <c r="I1655" t="s">
        <v>50</v>
      </c>
      <c r="J1655" t="s">
        <v>51</v>
      </c>
      <c r="K1655" t="s">
        <v>52</v>
      </c>
      <c r="L1655" t="s">
        <v>382</v>
      </c>
      <c r="M1655">
        <v>0.55000000000000004</v>
      </c>
      <c r="N1655" t="s">
        <v>34</v>
      </c>
      <c r="O1655" t="s">
        <v>113</v>
      </c>
      <c r="P1655" t="s">
        <v>114</v>
      </c>
      <c r="Q1655" t="s">
        <v>583</v>
      </c>
      <c r="R1655">
        <v>12180</v>
      </c>
      <c r="S1655" s="1">
        <v>42157</v>
      </c>
      <c r="T1655" s="1">
        <v>42158</v>
      </c>
      <c r="U1655">
        <v>23.594999999999999</v>
      </c>
      <c r="V1655">
        <v>5</v>
      </c>
      <c r="W1655">
        <v>62.98</v>
      </c>
      <c r="X1655">
        <v>85966</v>
      </c>
      <c r="Y1655">
        <f>cleaneddata[[#This Row],[Unit Price]]-cleaneddata[[#This Row],[Discount]]</f>
        <v>11.55</v>
      </c>
      <c r="Z1655" t="str">
        <f>_xlfn.IFS(cleaneddata[[#This Row],[Region]]="Central","Chris",cleaneddata[[#This Row],[Region]]="East","Erin",cleaneddata[[#This Row],[Region]]="South","Sam",cleaneddata[[#This Row],[Region]]="West","William")</f>
        <v>Erin</v>
      </c>
    </row>
    <row r="1656" spans="1:26" x14ac:dyDescent="0.25">
      <c r="A1656">
        <v>211</v>
      </c>
      <c r="B1656" t="s">
        <v>264</v>
      </c>
      <c r="C1656" t="s">
        <v>118</v>
      </c>
      <c r="D1656">
        <v>0.05</v>
      </c>
      <c r="E1656">
        <v>2.08</v>
      </c>
      <c r="F1656">
        <v>2.56</v>
      </c>
      <c r="G1656" t="s">
        <v>40</v>
      </c>
      <c r="H1656" t="s">
        <v>73</v>
      </c>
      <c r="I1656" t="s">
        <v>50</v>
      </c>
      <c r="J1656" t="s">
        <v>570</v>
      </c>
      <c r="K1656" t="s">
        <v>44</v>
      </c>
      <c r="L1656" t="s">
        <v>1169</v>
      </c>
      <c r="M1656">
        <v>0.55000000000000004</v>
      </c>
      <c r="N1656" t="s">
        <v>34</v>
      </c>
      <c r="O1656" t="s">
        <v>113</v>
      </c>
      <c r="P1656" t="s">
        <v>114</v>
      </c>
      <c r="Q1656" t="s">
        <v>265</v>
      </c>
      <c r="R1656">
        <v>13501</v>
      </c>
      <c r="S1656" s="1">
        <v>42157</v>
      </c>
      <c r="T1656" s="1">
        <v>42158</v>
      </c>
      <c r="U1656">
        <v>-36.25</v>
      </c>
      <c r="V1656">
        <v>20</v>
      </c>
      <c r="W1656">
        <v>42.29</v>
      </c>
      <c r="X1656">
        <v>85966</v>
      </c>
      <c r="Y1656">
        <f>cleaneddata[[#This Row],[Unit Price]]-cleaneddata[[#This Row],[Discount]]</f>
        <v>2.0300000000000002</v>
      </c>
      <c r="Z1656" t="str">
        <f>_xlfn.IFS(cleaneddata[[#This Row],[Region]]="Central","Chris",cleaneddata[[#This Row],[Region]]="East","Erin",cleaneddata[[#This Row],[Region]]="South","Sam",cleaneddata[[#This Row],[Region]]="West","William")</f>
        <v>Erin</v>
      </c>
    </row>
    <row r="1657" spans="1:26" x14ac:dyDescent="0.25">
      <c r="A1657">
        <v>3374</v>
      </c>
      <c r="B1657" t="s">
        <v>2744</v>
      </c>
      <c r="C1657" t="s">
        <v>118</v>
      </c>
      <c r="D1657">
        <v>0.01</v>
      </c>
      <c r="E1657">
        <v>179.29</v>
      </c>
      <c r="F1657">
        <v>29.21</v>
      </c>
      <c r="G1657" t="s">
        <v>28</v>
      </c>
      <c r="H1657" t="s">
        <v>96</v>
      </c>
      <c r="I1657" t="s">
        <v>30</v>
      </c>
      <c r="J1657" t="s">
        <v>31</v>
      </c>
      <c r="K1657" t="s">
        <v>32</v>
      </c>
      <c r="L1657" t="s">
        <v>545</v>
      </c>
      <c r="M1657">
        <v>0.76</v>
      </c>
      <c r="N1657" t="s">
        <v>34</v>
      </c>
      <c r="O1657" t="s">
        <v>113</v>
      </c>
      <c r="P1657" t="s">
        <v>420</v>
      </c>
      <c r="Q1657" t="s">
        <v>2745</v>
      </c>
      <c r="R1657">
        <v>21113</v>
      </c>
      <c r="S1657" s="1">
        <v>42157</v>
      </c>
      <c r="T1657" s="1">
        <v>42159</v>
      </c>
      <c r="U1657">
        <v>66.362219999999994</v>
      </c>
      <c r="V1657">
        <v>8</v>
      </c>
      <c r="W1657">
        <v>1487.9</v>
      </c>
      <c r="X1657">
        <v>87473</v>
      </c>
      <c r="Y1657">
        <f>cleaneddata[[#This Row],[Unit Price]]-cleaneddata[[#This Row],[Discount]]</f>
        <v>179.28</v>
      </c>
      <c r="Z1657" t="str">
        <f>_xlfn.IFS(cleaneddata[[#This Row],[Region]]="Central","Chris",cleaneddata[[#This Row],[Region]]="East","Erin",cleaneddata[[#This Row],[Region]]="South","Sam",cleaneddata[[#This Row],[Region]]="West","William")</f>
        <v>Erin</v>
      </c>
    </row>
    <row r="1658" spans="1:26" x14ac:dyDescent="0.25">
      <c r="A1658">
        <v>1170</v>
      </c>
      <c r="B1658" t="s">
        <v>2746</v>
      </c>
      <c r="C1658" t="s">
        <v>72</v>
      </c>
      <c r="D1658">
        <v>0.09</v>
      </c>
      <c r="E1658">
        <v>9.7799999999999994</v>
      </c>
      <c r="F1658">
        <v>1.39</v>
      </c>
      <c r="G1658" t="s">
        <v>40</v>
      </c>
      <c r="H1658" t="s">
        <v>41</v>
      </c>
      <c r="I1658" t="s">
        <v>50</v>
      </c>
      <c r="J1658" t="s">
        <v>347</v>
      </c>
      <c r="K1658" t="s">
        <v>75</v>
      </c>
      <c r="L1658" t="s">
        <v>1513</v>
      </c>
      <c r="M1658">
        <v>0.39</v>
      </c>
      <c r="N1658" t="s">
        <v>34</v>
      </c>
      <c r="O1658" t="s">
        <v>113</v>
      </c>
      <c r="P1658" t="s">
        <v>1610</v>
      </c>
      <c r="Q1658" t="s">
        <v>2727</v>
      </c>
      <c r="R1658">
        <v>19711</v>
      </c>
      <c r="S1658" s="1">
        <v>42157</v>
      </c>
      <c r="T1658" s="1">
        <v>42158</v>
      </c>
      <c r="U1658">
        <v>125.20740000000001</v>
      </c>
      <c r="V1658">
        <v>19</v>
      </c>
      <c r="W1658">
        <v>181.46</v>
      </c>
      <c r="X1658">
        <v>87520</v>
      </c>
      <c r="Y1658">
        <f>cleaneddata[[#This Row],[Unit Price]]-cleaneddata[[#This Row],[Discount]]</f>
        <v>9.69</v>
      </c>
      <c r="Z1658" t="str">
        <f>_xlfn.IFS(cleaneddata[[#This Row],[Region]]="Central","Chris",cleaneddata[[#This Row],[Region]]="East","Erin",cleaneddata[[#This Row],[Region]]="South","Sam",cleaneddata[[#This Row],[Region]]="West","William")</f>
        <v>Erin</v>
      </c>
    </row>
    <row r="1659" spans="1:26" x14ac:dyDescent="0.25">
      <c r="A1659">
        <v>1170</v>
      </c>
      <c r="B1659" t="s">
        <v>2746</v>
      </c>
      <c r="C1659" t="s">
        <v>72</v>
      </c>
      <c r="D1659">
        <v>0</v>
      </c>
      <c r="E1659">
        <v>200.99</v>
      </c>
      <c r="F1659">
        <v>8.08</v>
      </c>
      <c r="G1659" t="s">
        <v>40</v>
      </c>
      <c r="H1659" t="s">
        <v>41</v>
      </c>
      <c r="I1659" t="s">
        <v>42</v>
      </c>
      <c r="J1659" t="s">
        <v>137</v>
      </c>
      <c r="K1659" t="s">
        <v>75</v>
      </c>
      <c r="L1659" t="s">
        <v>2747</v>
      </c>
      <c r="M1659">
        <v>0.59</v>
      </c>
      <c r="N1659" t="s">
        <v>34</v>
      </c>
      <c r="O1659" t="s">
        <v>113</v>
      </c>
      <c r="P1659" t="s">
        <v>1610</v>
      </c>
      <c r="Q1659" t="s">
        <v>2727</v>
      </c>
      <c r="R1659">
        <v>19711</v>
      </c>
      <c r="S1659" s="1">
        <v>42157</v>
      </c>
      <c r="T1659" s="1">
        <v>42159</v>
      </c>
      <c r="U1659">
        <v>281.53440000000001</v>
      </c>
      <c r="V1659">
        <v>6</v>
      </c>
      <c r="W1659">
        <v>1076.3</v>
      </c>
      <c r="X1659">
        <v>87520</v>
      </c>
      <c r="Y1659">
        <f>cleaneddata[[#This Row],[Unit Price]]-cleaneddata[[#This Row],[Discount]]</f>
        <v>200.99</v>
      </c>
      <c r="Z1659" t="str">
        <f>_xlfn.IFS(cleaneddata[[#This Row],[Region]]="Central","Chris",cleaneddata[[#This Row],[Region]]="East","Erin",cleaneddata[[#This Row],[Region]]="South","Sam",cleaneddata[[#This Row],[Region]]="West","William")</f>
        <v>Erin</v>
      </c>
    </row>
    <row r="1660" spans="1:26" x14ac:dyDescent="0.25">
      <c r="A1660">
        <v>2487</v>
      </c>
      <c r="B1660" t="s">
        <v>2748</v>
      </c>
      <c r="C1660" t="s">
        <v>72</v>
      </c>
      <c r="D1660">
        <v>0.02</v>
      </c>
      <c r="E1660">
        <v>136.97999999999999</v>
      </c>
      <c r="F1660">
        <v>24.49</v>
      </c>
      <c r="G1660" t="s">
        <v>89</v>
      </c>
      <c r="H1660" t="s">
        <v>29</v>
      </c>
      <c r="I1660" t="s">
        <v>30</v>
      </c>
      <c r="J1660" t="s">
        <v>128</v>
      </c>
      <c r="K1660" t="s">
        <v>66</v>
      </c>
      <c r="L1660" t="s">
        <v>431</v>
      </c>
      <c r="M1660">
        <v>0.59</v>
      </c>
      <c r="N1660" t="s">
        <v>34</v>
      </c>
      <c r="O1660" t="s">
        <v>35</v>
      </c>
      <c r="P1660" t="s">
        <v>77</v>
      </c>
      <c r="Q1660" t="s">
        <v>2749</v>
      </c>
      <c r="R1660">
        <v>30084</v>
      </c>
      <c r="S1660" s="1">
        <v>42157</v>
      </c>
      <c r="T1660" s="1">
        <v>42158</v>
      </c>
      <c r="U1660">
        <v>88.56</v>
      </c>
      <c r="V1660">
        <v>8</v>
      </c>
      <c r="W1660">
        <v>1140.95</v>
      </c>
      <c r="X1660">
        <v>91417</v>
      </c>
      <c r="Y1660">
        <f>cleaneddata[[#This Row],[Unit Price]]-cleaneddata[[#This Row],[Discount]]</f>
        <v>136.95999999999998</v>
      </c>
      <c r="Z1660" t="str">
        <f>_xlfn.IFS(cleaneddata[[#This Row],[Region]]="Central","Chris",cleaneddata[[#This Row],[Region]]="East","Erin",cleaneddata[[#This Row],[Region]]="South","Sam",cleaneddata[[#This Row],[Region]]="West","William")</f>
        <v>Sam</v>
      </c>
    </row>
    <row r="1661" spans="1:26" x14ac:dyDescent="0.25">
      <c r="A1661">
        <v>1389</v>
      </c>
      <c r="B1661" t="s">
        <v>771</v>
      </c>
      <c r="C1661" t="s">
        <v>39</v>
      </c>
      <c r="D1661">
        <v>0.09</v>
      </c>
      <c r="E1661">
        <v>2.61</v>
      </c>
      <c r="F1661">
        <v>0.5</v>
      </c>
      <c r="G1661" t="s">
        <v>40</v>
      </c>
      <c r="H1661" t="s">
        <v>41</v>
      </c>
      <c r="I1661" t="s">
        <v>50</v>
      </c>
      <c r="J1661" t="s">
        <v>154</v>
      </c>
      <c r="K1661" t="s">
        <v>75</v>
      </c>
      <c r="L1661" t="s">
        <v>1369</v>
      </c>
      <c r="M1661">
        <v>0.39</v>
      </c>
      <c r="N1661" t="s">
        <v>34</v>
      </c>
      <c r="O1661" t="s">
        <v>61</v>
      </c>
      <c r="P1661" t="s">
        <v>92</v>
      </c>
      <c r="Q1661" t="s">
        <v>773</v>
      </c>
      <c r="R1661">
        <v>94025</v>
      </c>
      <c r="S1661" s="1">
        <v>42158</v>
      </c>
      <c r="T1661" s="1">
        <v>42160</v>
      </c>
      <c r="U1661">
        <v>29.380199999999999</v>
      </c>
      <c r="V1661">
        <v>17</v>
      </c>
      <c r="W1661">
        <v>42.58</v>
      </c>
      <c r="X1661">
        <v>88729</v>
      </c>
      <c r="Y1661">
        <f>cleaneddata[[#This Row],[Unit Price]]-cleaneddata[[#This Row],[Discount]]</f>
        <v>2.52</v>
      </c>
      <c r="Z1661" t="str">
        <f>_xlfn.IFS(cleaneddata[[#This Row],[Region]]="Central","Chris",cleaneddata[[#This Row],[Region]]="East","Erin",cleaneddata[[#This Row],[Region]]="South","Sam",cleaneddata[[#This Row],[Region]]="West","William")</f>
        <v>William</v>
      </c>
    </row>
    <row r="1662" spans="1:26" x14ac:dyDescent="0.25">
      <c r="A1662">
        <v>87</v>
      </c>
      <c r="B1662" t="s">
        <v>1788</v>
      </c>
      <c r="C1662" t="s">
        <v>49</v>
      </c>
      <c r="D1662">
        <v>0.05</v>
      </c>
      <c r="E1662">
        <v>161.55000000000001</v>
      </c>
      <c r="F1662">
        <v>19.989999999999998</v>
      </c>
      <c r="G1662" t="s">
        <v>40</v>
      </c>
      <c r="H1662" t="s">
        <v>96</v>
      </c>
      <c r="I1662" t="s">
        <v>50</v>
      </c>
      <c r="J1662" t="s">
        <v>80</v>
      </c>
      <c r="K1662" t="s">
        <v>75</v>
      </c>
      <c r="L1662" t="s">
        <v>81</v>
      </c>
      <c r="M1662">
        <v>0.66</v>
      </c>
      <c r="N1662" t="s">
        <v>34</v>
      </c>
      <c r="O1662" t="s">
        <v>61</v>
      </c>
      <c r="P1662" t="s">
        <v>92</v>
      </c>
      <c r="Q1662" t="s">
        <v>1789</v>
      </c>
      <c r="R1662">
        <v>95687</v>
      </c>
      <c r="S1662" s="1">
        <v>42158</v>
      </c>
      <c r="T1662" s="1">
        <v>42163</v>
      </c>
      <c r="U1662">
        <v>1892.424</v>
      </c>
      <c r="V1662">
        <v>19</v>
      </c>
      <c r="W1662">
        <v>3127.69</v>
      </c>
      <c r="X1662">
        <v>90596</v>
      </c>
      <c r="Y1662">
        <f>cleaneddata[[#This Row],[Unit Price]]-cleaneddata[[#This Row],[Discount]]</f>
        <v>161.5</v>
      </c>
      <c r="Z1662" t="str">
        <f>_xlfn.IFS(cleaneddata[[#This Row],[Region]]="Central","Chris",cleaneddata[[#This Row],[Region]]="East","Erin",cleaneddata[[#This Row],[Region]]="South","Sam",cleaneddata[[#This Row],[Region]]="West","William")</f>
        <v>William</v>
      </c>
    </row>
    <row r="1663" spans="1:26" x14ac:dyDescent="0.25">
      <c r="A1663">
        <v>2268</v>
      </c>
      <c r="B1663" t="s">
        <v>2750</v>
      </c>
      <c r="C1663" t="s">
        <v>49</v>
      </c>
      <c r="D1663">
        <v>0.08</v>
      </c>
      <c r="E1663">
        <v>259.70999999999998</v>
      </c>
      <c r="F1663">
        <v>66.67</v>
      </c>
      <c r="G1663" t="s">
        <v>28</v>
      </c>
      <c r="H1663" t="s">
        <v>29</v>
      </c>
      <c r="I1663" t="s">
        <v>30</v>
      </c>
      <c r="J1663" t="s">
        <v>31</v>
      </c>
      <c r="K1663" t="s">
        <v>32</v>
      </c>
      <c r="L1663" t="s">
        <v>1028</v>
      </c>
      <c r="M1663">
        <v>0.61</v>
      </c>
      <c r="N1663" t="s">
        <v>34</v>
      </c>
      <c r="O1663" t="s">
        <v>35</v>
      </c>
      <c r="P1663" t="s">
        <v>125</v>
      </c>
      <c r="Q1663" t="s">
        <v>2751</v>
      </c>
      <c r="R1663">
        <v>34639</v>
      </c>
      <c r="S1663" s="1">
        <v>42158</v>
      </c>
      <c r="T1663" s="1">
        <v>42162</v>
      </c>
      <c r="U1663">
        <v>138.22200000000001</v>
      </c>
      <c r="V1663">
        <v>17</v>
      </c>
      <c r="W1663">
        <v>4086.5</v>
      </c>
      <c r="X1663">
        <v>89571</v>
      </c>
      <c r="Y1663">
        <f>cleaneddata[[#This Row],[Unit Price]]-cleaneddata[[#This Row],[Discount]]</f>
        <v>259.63</v>
      </c>
      <c r="Z1663" t="str">
        <f>_xlfn.IFS(cleaneddata[[#This Row],[Region]]="Central","Chris",cleaneddata[[#This Row],[Region]]="East","Erin",cleaneddata[[#This Row],[Region]]="South","Sam",cleaneddata[[#This Row],[Region]]="West","William")</f>
        <v>Sam</v>
      </c>
    </row>
    <row r="1664" spans="1:26" x14ac:dyDescent="0.25">
      <c r="A1664">
        <v>1357</v>
      </c>
      <c r="B1664" t="s">
        <v>2752</v>
      </c>
      <c r="C1664" t="s">
        <v>118</v>
      </c>
      <c r="D1664">
        <v>0.03</v>
      </c>
      <c r="E1664">
        <v>125.99</v>
      </c>
      <c r="F1664">
        <v>7.69</v>
      </c>
      <c r="G1664" t="s">
        <v>40</v>
      </c>
      <c r="H1664" t="s">
        <v>73</v>
      </c>
      <c r="I1664" t="s">
        <v>42</v>
      </c>
      <c r="J1664" t="s">
        <v>137</v>
      </c>
      <c r="K1664" t="s">
        <v>75</v>
      </c>
      <c r="L1664" t="s">
        <v>1051</v>
      </c>
      <c r="M1664">
        <v>0.57999999999999996</v>
      </c>
      <c r="N1664" t="s">
        <v>34</v>
      </c>
      <c r="O1664" t="s">
        <v>54</v>
      </c>
      <c r="P1664" t="s">
        <v>189</v>
      </c>
      <c r="Q1664" t="s">
        <v>2753</v>
      </c>
      <c r="R1664">
        <v>78596</v>
      </c>
      <c r="S1664" s="1">
        <v>42158</v>
      </c>
      <c r="T1664" s="1">
        <v>42160</v>
      </c>
      <c r="U1664">
        <v>500.95800000000003</v>
      </c>
      <c r="V1664">
        <v>9</v>
      </c>
      <c r="W1664">
        <v>981.65</v>
      </c>
      <c r="X1664">
        <v>88184</v>
      </c>
      <c r="Y1664">
        <f>cleaneddata[[#This Row],[Unit Price]]-cleaneddata[[#This Row],[Discount]]</f>
        <v>125.96</v>
      </c>
      <c r="Z1664" t="str">
        <f>_xlfn.IFS(cleaneddata[[#This Row],[Region]]="Central","Chris",cleaneddata[[#This Row],[Region]]="East","Erin",cleaneddata[[#This Row],[Region]]="South","Sam",cleaneddata[[#This Row],[Region]]="West","William")</f>
        <v>Chris</v>
      </c>
    </row>
    <row r="1665" spans="1:26" x14ac:dyDescent="0.25">
      <c r="A1665">
        <v>1737</v>
      </c>
      <c r="B1665" t="s">
        <v>2754</v>
      </c>
      <c r="C1665" t="s">
        <v>72</v>
      </c>
      <c r="D1665">
        <v>0.09</v>
      </c>
      <c r="E1665">
        <v>30.93</v>
      </c>
      <c r="F1665">
        <v>3.92</v>
      </c>
      <c r="G1665" t="s">
        <v>40</v>
      </c>
      <c r="H1665" t="s">
        <v>96</v>
      </c>
      <c r="I1665" t="s">
        <v>30</v>
      </c>
      <c r="J1665" t="s">
        <v>128</v>
      </c>
      <c r="K1665" t="s">
        <v>44</v>
      </c>
      <c r="L1665" t="s">
        <v>1653</v>
      </c>
      <c r="M1665">
        <v>0.44</v>
      </c>
      <c r="N1665" t="s">
        <v>34</v>
      </c>
      <c r="O1665" t="s">
        <v>35</v>
      </c>
      <c r="P1665" t="s">
        <v>99</v>
      </c>
      <c r="Q1665" t="s">
        <v>1556</v>
      </c>
      <c r="R1665">
        <v>27529</v>
      </c>
      <c r="S1665" s="1">
        <v>42158</v>
      </c>
      <c r="T1665" s="1">
        <v>42160</v>
      </c>
      <c r="U1665">
        <v>-130.42400000000001</v>
      </c>
      <c r="V1665">
        <v>16</v>
      </c>
      <c r="W1665">
        <v>451.83</v>
      </c>
      <c r="X1665">
        <v>85866</v>
      </c>
      <c r="Y1665">
        <f>cleaneddata[[#This Row],[Unit Price]]-cleaneddata[[#This Row],[Discount]]</f>
        <v>30.84</v>
      </c>
      <c r="Z1665" t="str">
        <f>_xlfn.IFS(cleaneddata[[#This Row],[Region]]="Central","Chris",cleaneddata[[#This Row],[Region]]="East","Erin",cleaneddata[[#This Row],[Region]]="South","Sam",cleaneddata[[#This Row],[Region]]="West","William")</f>
        <v>Sam</v>
      </c>
    </row>
    <row r="1666" spans="1:26" x14ac:dyDescent="0.25">
      <c r="A1666">
        <v>1737</v>
      </c>
      <c r="B1666" t="s">
        <v>2754</v>
      </c>
      <c r="C1666" t="s">
        <v>72</v>
      </c>
      <c r="D1666">
        <v>0.03</v>
      </c>
      <c r="E1666">
        <v>1.68</v>
      </c>
      <c r="F1666">
        <v>0.7</v>
      </c>
      <c r="G1666" t="s">
        <v>89</v>
      </c>
      <c r="H1666" t="s">
        <v>96</v>
      </c>
      <c r="I1666" t="s">
        <v>50</v>
      </c>
      <c r="J1666" t="s">
        <v>51</v>
      </c>
      <c r="K1666" t="s">
        <v>52</v>
      </c>
      <c r="L1666" t="s">
        <v>2755</v>
      </c>
      <c r="M1666">
        <v>0.6</v>
      </c>
      <c r="N1666" t="s">
        <v>34</v>
      </c>
      <c r="O1666" t="s">
        <v>35</v>
      </c>
      <c r="P1666" t="s">
        <v>99</v>
      </c>
      <c r="Q1666" t="s">
        <v>1556</v>
      </c>
      <c r="R1666">
        <v>27529</v>
      </c>
      <c r="S1666" s="1">
        <v>42158</v>
      </c>
      <c r="T1666" s="1">
        <v>42160</v>
      </c>
      <c r="U1666">
        <v>-106.42100000000001</v>
      </c>
      <c r="V1666">
        <v>11</v>
      </c>
      <c r="W1666">
        <v>20.239999999999998</v>
      </c>
      <c r="X1666">
        <v>85866</v>
      </c>
      <c r="Y1666">
        <f>cleaneddata[[#This Row],[Unit Price]]-cleaneddata[[#This Row],[Discount]]</f>
        <v>1.65</v>
      </c>
      <c r="Z1666" t="str">
        <f>_xlfn.IFS(cleaneddata[[#This Row],[Region]]="Central","Chris",cleaneddata[[#This Row],[Region]]="East","Erin",cleaneddata[[#This Row],[Region]]="South","Sam",cleaneddata[[#This Row],[Region]]="West","William")</f>
        <v>Sam</v>
      </c>
    </row>
    <row r="1667" spans="1:26" x14ac:dyDescent="0.25">
      <c r="A1667">
        <v>1998</v>
      </c>
      <c r="B1667" t="s">
        <v>2756</v>
      </c>
      <c r="C1667" t="s">
        <v>72</v>
      </c>
      <c r="D1667">
        <v>0.06</v>
      </c>
      <c r="E1667">
        <v>4.42</v>
      </c>
      <c r="F1667">
        <v>4.99</v>
      </c>
      <c r="G1667" t="s">
        <v>40</v>
      </c>
      <c r="H1667" t="s">
        <v>96</v>
      </c>
      <c r="I1667" t="s">
        <v>50</v>
      </c>
      <c r="J1667" t="s">
        <v>347</v>
      </c>
      <c r="K1667" t="s">
        <v>75</v>
      </c>
      <c r="L1667" t="s">
        <v>2074</v>
      </c>
      <c r="M1667">
        <v>0.38</v>
      </c>
      <c r="N1667" t="s">
        <v>34</v>
      </c>
      <c r="O1667" t="s">
        <v>113</v>
      </c>
      <c r="P1667" t="s">
        <v>114</v>
      </c>
      <c r="Q1667" t="s">
        <v>2757</v>
      </c>
      <c r="R1667">
        <v>11758</v>
      </c>
      <c r="S1667" s="1">
        <v>42158</v>
      </c>
      <c r="T1667" s="1">
        <v>42160</v>
      </c>
      <c r="U1667">
        <v>-10.435</v>
      </c>
      <c r="V1667">
        <v>3</v>
      </c>
      <c r="W1667">
        <v>14.85</v>
      </c>
      <c r="X1667">
        <v>90568</v>
      </c>
      <c r="Y1667">
        <f>cleaneddata[[#This Row],[Unit Price]]-cleaneddata[[#This Row],[Discount]]</f>
        <v>4.3600000000000003</v>
      </c>
      <c r="Z1667" t="str">
        <f>_xlfn.IFS(cleaneddata[[#This Row],[Region]]="Central","Chris",cleaneddata[[#This Row],[Region]]="East","Erin",cleaneddata[[#This Row],[Region]]="South","Sam",cleaneddata[[#This Row],[Region]]="West","William")</f>
        <v>Erin</v>
      </c>
    </row>
    <row r="1668" spans="1:26" x14ac:dyDescent="0.25">
      <c r="A1668">
        <v>3151</v>
      </c>
      <c r="B1668" t="s">
        <v>955</v>
      </c>
      <c r="C1668" t="s">
        <v>72</v>
      </c>
      <c r="D1668">
        <v>0.01</v>
      </c>
      <c r="E1668">
        <v>145.97999999999999</v>
      </c>
      <c r="F1668">
        <v>46.2</v>
      </c>
      <c r="G1668" t="s">
        <v>28</v>
      </c>
      <c r="H1668" t="s">
        <v>96</v>
      </c>
      <c r="I1668" t="s">
        <v>30</v>
      </c>
      <c r="J1668" t="s">
        <v>31</v>
      </c>
      <c r="K1668" t="s">
        <v>32</v>
      </c>
      <c r="L1668" t="s">
        <v>2758</v>
      </c>
      <c r="M1668">
        <v>0.69</v>
      </c>
      <c r="N1668" t="s">
        <v>34</v>
      </c>
      <c r="O1668" t="s">
        <v>61</v>
      </c>
      <c r="P1668" t="s">
        <v>92</v>
      </c>
      <c r="Q1668" t="s">
        <v>956</v>
      </c>
      <c r="R1668">
        <v>92277</v>
      </c>
      <c r="S1668" s="1">
        <v>42158</v>
      </c>
      <c r="T1668" s="1">
        <v>42158</v>
      </c>
      <c r="U1668">
        <v>-134.512</v>
      </c>
      <c r="V1668">
        <v>9</v>
      </c>
      <c r="W1668">
        <v>1370.79</v>
      </c>
      <c r="X1668">
        <v>88543</v>
      </c>
      <c r="Y1668">
        <f>cleaneddata[[#This Row],[Unit Price]]-cleaneddata[[#This Row],[Discount]]</f>
        <v>145.97</v>
      </c>
      <c r="Z1668" t="str">
        <f>_xlfn.IFS(cleaneddata[[#This Row],[Region]]="Central","Chris",cleaneddata[[#This Row],[Region]]="East","Erin",cleaneddata[[#This Row],[Region]]="South","Sam",cleaneddata[[#This Row],[Region]]="West","William")</f>
        <v>William</v>
      </c>
    </row>
    <row r="1669" spans="1:26" x14ac:dyDescent="0.25">
      <c r="A1669">
        <v>754</v>
      </c>
      <c r="B1669" t="s">
        <v>2152</v>
      </c>
      <c r="C1669" t="s">
        <v>39</v>
      </c>
      <c r="D1669">
        <v>0.06</v>
      </c>
      <c r="E1669">
        <v>218.75</v>
      </c>
      <c r="F1669">
        <v>69.64</v>
      </c>
      <c r="G1669" t="s">
        <v>28</v>
      </c>
      <c r="H1669" t="s">
        <v>96</v>
      </c>
      <c r="I1669" t="s">
        <v>30</v>
      </c>
      <c r="J1669" t="s">
        <v>31</v>
      </c>
      <c r="K1669" t="s">
        <v>32</v>
      </c>
      <c r="L1669" t="s">
        <v>876</v>
      </c>
      <c r="M1669">
        <v>0.77</v>
      </c>
      <c r="N1669" t="s">
        <v>34</v>
      </c>
      <c r="O1669" t="s">
        <v>61</v>
      </c>
      <c r="P1669" t="s">
        <v>590</v>
      </c>
      <c r="Q1669" t="s">
        <v>2154</v>
      </c>
      <c r="R1669">
        <v>86314</v>
      </c>
      <c r="S1669" s="1">
        <v>42159</v>
      </c>
      <c r="T1669" s="1">
        <v>42160</v>
      </c>
      <c r="U1669">
        <v>-453.2</v>
      </c>
      <c r="V1669">
        <v>4</v>
      </c>
      <c r="W1669">
        <v>905.4</v>
      </c>
      <c r="X1669">
        <v>90437</v>
      </c>
      <c r="Y1669">
        <f>cleaneddata[[#This Row],[Unit Price]]-cleaneddata[[#This Row],[Discount]]</f>
        <v>218.69</v>
      </c>
      <c r="Z1669" t="str">
        <f>_xlfn.IFS(cleaneddata[[#This Row],[Region]]="Central","Chris",cleaneddata[[#This Row],[Region]]="East","Erin",cleaneddata[[#This Row],[Region]]="South","Sam",cleaneddata[[#This Row],[Region]]="West","William")</f>
        <v>William</v>
      </c>
    </row>
    <row r="1670" spans="1:26" x14ac:dyDescent="0.25">
      <c r="A1670">
        <v>1233</v>
      </c>
      <c r="B1670" t="s">
        <v>2099</v>
      </c>
      <c r="C1670" t="s">
        <v>39</v>
      </c>
      <c r="D1670">
        <v>0.09</v>
      </c>
      <c r="E1670">
        <v>99.99</v>
      </c>
      <c r="F1670">
        <v>19.989999999999998</v>
      </c>
      <c r="G1670" t="s">
        <v>40</v>
      </c>
      <c r="H1670" t="s">
        <v>41</v>
      </c>
      <c r="I1670" t="s">
        <v>42</v>
      </c>
      <c r="J1670" t="s">
        <v>43</v>
      </c>
      <c r="K1670" t="s">
        <v>75</v>
      </c>
      <c r="L1670" t="s">
        <v>1582</v>
      </c>
      <c r="M1670">
        <v>0.52</v>
      </c>
      <c r="N1670" t="s">
        <v>34</v>
      </c>
      <c r="O1670" t="s">
        <v>54</v>
      </c>
      <c r="P1670" t="s">
        <v>189</v>
      </c>
      <c r="Q1670" t="s">
        <v>2100</v>
      </c>
      <c r="R1670">
        <v>75028</v>
      </c>
      <c r="S1670" s="1">
        <v>42159</v>
      </c>
      <c r="T1670" s="1">
        <v>42161</v>
      </c>
      <c r="U1670">
        <v>-161.47499999999999</v>
      </c>
      <c r="V1670">
        <v>1</v>
      </c>
      <c r="W1670">
        <v>97.65</v>
      </c>
      <c r="X1670">
        <v>89376</v>
      </c>
      <c r="Y1670">
        <f>cleaneddata[[#This Row],[Unit Price]]-cleaneddata[[#This Row],[Discount]]</f>
        <v>99.899999999999991</v>
      </c>
      <c r="Z1670" t="str">
        <f>_xlfn.IFS(cleaneddata[[#This Row],[Region]]="Central","Chris",cleaneddata[[#This Row],[Region]]="East","Erin",cleaneddata[[#This Row],[Region]]="South","Sam",cleaneddata[[#This Row],[Region]]="West","William")</f>
        <v>Chris</v>
      </c>
    </row>
    <row r="1671" spans="1:26" x14ac:dyDescent="0.25">
      <c r="A1671">
        <v>1233</v>
      </c>
      <c r="B1671" t="s">
        <v>2099</v>
      </c>
      <c r="C1671" t="s">
        <v>39</v>
      </c>
      <c r="D1671">
        <v>0.04</v>
      </c>
      <c r="E1671">
        <v>205.99</v>
      </c>
      <c r="F1671">
        <v>5.26</v>
      </c>
      <c r="G1671" t="s">
        <v>40</v>
      </c>
      <c r="H1671" t="s">
        <v>41</v>
      </c>
      <c r="I1671" t="s">
        <v>42</v>
      </c>
      <c r="J1671" t="s">
        <v>137</v>
      </c>
      <c r="K1671" t="s">
        <v>75</v>
      </c>
      <c r="L1671" t="s">
        <v>1554</v>
      </c>
      <c r="M1671">
        <v>0.56000000000000005</v>
      </c>
      <c r="N1671" t="s">
        <v>34</v>
      </c>
      <c r="O1671" t="s">
        <v>54</v>
      </c>
      <c r="P1671" t="s">
        <v>189</v>
      </c>
      <c r="Q1671" t="s">
        <v>2100</v>
      </c>
      <c r="R1671">
        <v>75028</v>
      </c>
      <c r="S1671" s="1">
        <v>42159</v>
      </c>
      <c r="T1671" s="1">
        <v>42160</v>
      </c>
      <c r="U1671">
        <v>-0.81399999999999995</v>
      </c>
      <c r="V1671">
        <v>6</v>
      </c>
      <c r="W1671">
        <v>1018.61</v>
      </c>
      <c r="X1671">
        <v>89376</v>
      </c>
      <c r="Y1671">
        <f>cleaneddata[[#This Row],[Unit Price]]-cleaneddata[[#This Row],[Discount]]</f>
        <v>205.95000000000002</v>
      </c>
      <c r="Z1671" t="str">
        <f>_xlfn.IFS(cleaneddata[[#This Row],[Region]]="Central","Chris",cleaneddata[[#This Row],[Region]]="East","Erin",cleaneddata[[#This Row],[Region]]="South","Sam",cleaneddata[[#This Row],[Region]]="West","William")</f>
        <v>Chris</v>
      </c>
    </row>
    <row r="1672" spans="1:26" x14ac:dyDescent="0.25">
      <c r="A1672">
        <v>3238</v>
      </c>
      <c r="B1672" t="s">
        <v>2759</v>
      </c>
      <c r="C1672" t="s">
        <v>49</v>
      </c>
      <c r="D1672">
        <v>0.06</v>
      </c>
      <c r="E1672">
        <v>115.99</v>
      </c>
      <c r="F1672">
        <v>5.92</v>
      </c>
      <c r="G1672" t="s">
        <v>40</v>
      </c>
      <c r="H1672" t="s">
        <v>96</v>
      </c>
      <c r="I1672" t="s">
        <v>42</v>
      </c>
      <c r="J1672" t="s">
        <v>137</v>
      </c>
      <c r="K1672" t="s">
        <v>75</v>
      </c>
      <c r="L1672" t="s">
        <v>714</v>
      </c>
      <c r="M1672">
        <v>0.57999999999999996</v>
      </c>
      <c r="N1672" t="s">
        <v>34</v>
      </c>
      <c r="O1672" t="s">
        <v>61</v>
      </c>
      <c r="P1672" t="s">
        <v>141</v>
      </c>
      <c r="Q1672" t="s">
        <v>2760</v>
      </c>
      <c r="R1672">
        <v>97330</v>
      </c>
      <c r="S1672" s="1">
        <v>42159</v>
      </c>
      <c r="T1672" s="1">
        <v>42161</v>
      </c>
      <c r="U1672">
        <v>-13.068</v>
      </c>
      <c r="V1672">
        <v>5</v>
      </c>
      <c r="W1672">
        <v>495.82</v>
      </c>
      <c r="X1672">
        <v>89564</v>
      </c>
      <c r="Y1672">
        <f>cleaneddata[[#This Row],[Unit Price]]-cleaneddata[[#This Row],[Discount]]</f>
        <v>115.92999999999999</v>
      </c>
      <c r="Z1672" t="str">
        <f>_xlfn.IFS(cleaneddata[[#This Row],[Region]]="Central","Chris",cleaneddata[[#This Row],[Region]]="East","Erin",cleaneddata[[#This Row],[Region]]="South","Sam",cleaneddata[[#This Row],[Region]]="West","William")</f>
        <v>William</v>
      </c>
    </row>
    <row r="1673" spans="1:26" x14ac:dyDescent="0.25">
      <c r="A1673">
        <v>2391</v>
      </c>
      <c r="B1673" t="s">
        <v>2680</v>
      </c>
      <c r="C1673" t="s">
        <v>72</v>
      </c>
      <c r="D1673">
        <v>0</v>
      </c>
      <c r="E1673">
        <v>999.99</v>
      </c>
      <c r="F1673">
        <v>13.99</v>
      </c>
      <c r="G1673" t="s">
        <v>40</v>
      </c>
      <c r="H1673" t="s">
        <v>96</v>
      </c>
      <c r="I1673" t="s">
        <v>42</v>
      </c>
      <c r="J1673" t="s">
        <v>58</v>
      </c>
      <c r="K1673" t="s">
        <v>146</v>
      </c>
      <c r="L1673" t="s">
        <v>1018</v>
      </c>
      <c r="M1673">
        <v>0.36</v>
      </c>
      <c r="N1673" t="s">
        <v>34</v>
      </c>
      <c r="O1673" t="s">
        <v>113</v>
      </c>
      <c r="P1673" t="s">
        <v>114</v>
      </c>
      <c r="Q1673" t="s">
        <v>2682</v>
      </c>
      <c r="R1673">
        <v>11572</v>
      </c>
      <c r="S1673" s="1">
        <v>42159</v>
      </c>
      <c r="T1673" s="1">
        <v>42161</v>
      </c>
      <c r="U1673">
        <v>-1455.9972</v>
      </c>
      <c r="V1673">
        <v>1</v>
      </c>
      <c r="W1673">
        <v>1009.99</v>
      </c>
      <c r="X1673">
        <v>91123</v>
      </c>
      <c r="Y1673">
        <f>cleaneddata[[#This Row],[Unit Price]]-cleaneddata[[#This Row],[Discount]]</f>
        <v>999.99</v>
      </c>
      <c r="Z1673" t="str">
        <f>_xlfn.IFS(cleaneddata[[#This Row],[Region]]="Central","Chris",cleaneddata[[#This Row],[Region]]="East","Erin",cleaneddata[[#This Row],[Region]]="South","Sam",cleaneddata[[#This Row],[Region]]="West","William")</f>
        <v>Erin</v>
      </c>
    </row>
    <row r="1674" spans="1:26" x14ac:dyDescent="0.25">
      <c r="A1674">
        <v>2391</v>
      </c>
      <c r="B1674" t="s">
        <v>2680</v>
      </c>
      <c r="C1674" t="s">
        <v>72</v>
      </c>
      <c r="D1674">
        <v>0.05</v>
      </c>
      <c r="E1674">
        <v>6.48</v>
      </c>
      <c r="F1674">
        <v>5.14</v>
      </c>
      <c r="G1674" t="s">
        <v>89</v>
      </c>
      <c r="H1674" t="s">
        <v>96</v>
      </c>
      <c r="I1674" t="s">
        <v>50</v>
      </c>
      <c r="J1674" t="s">
        <v>90</v>
      </c>
      <c r="K1674" t="s">
        <v>75</v>
      </c>
      <c r="L1674" t="s">
        <v>1747</v>
      </c>
      <c r="M1674">
        <v>0.37</v>
      </c>
      <c r="N1674" t="s">
        <v>34</v>
      </c>
      <c r="O1674" t="s">
        <v>113</v>
      </c>
      <c r="P1674" t="s">
        <v>114</v>
      </c>
      <c r="Q1674" t="s">
        <v>2682</v>
      </c>
      <c r="R1674">
        <v>11572</v>
      </c>
      <c r="S1674" s="1">
        <v>42159</v>
      </c>
      <c r="T1674" s="1">
        <v>42160</v>
      </c>
      <c r="U1674">
        <v>-22.56</v>
      </c>
      <c r="V1674">
        <v>13</v>
      </c>
      <c r="W1674">
        <v>92.16</v>
      </c>
      <c r="X1674">
        <v>91123</v>
      </c>
      <c r="Y1674">
        <f>cleaneddata[[#This Row],[Unit Price]]-cleaneddata[[#This Row],[Discount]]</f>
        <v>6.4300000000000006</v>
      </c>
      <c r="Z1674" t="str">
        <f>_xlfn.IFS(cleaneddata[[#This Row],[Region]]="Central","Chris",cleaneddata[[#This Row],[Region]]="East","Erin",cleaneddata[[#This Row],[Region]]="South","Sam",cleaneddata[[#This Row],[Region]]="West","William")</f>
        <v>Erin</v>
      </c>
    </row>
    <row r="1675" spans="1:26" x14ac:dyDescent="0.25">
      <c r="A1675">
        <v>2548</v>
      </c>
      <c r="B1675" t="s">
        <v>1986</v>
      </c>
      <c r="C1675" t="s">
        <v>72</v>
      </c>
      <c r="D1675">
        <v>0.09</v>
      </c>
      <c r="E1675">
        <v>5.98</v>
      </c>
      <c r="F1675">
        <v>1.67</v>
      </c>
      <c r="G1675" t="s">
        <v>40</v>
      </c>
      <c r="H1675" t="s">
        <v>29</v>
      </c>
      <c r="I1675" t="s">
        <v>50</v>
      </c>
      <c r="J1675" t="s">
        <v>51</v>
      </c>
      <c r="K1675" t="s">
        <v>52</v>
      </c>
      <c r="L1675" t="s">
        <v>2761</v>
      </c>
      <c r="M1675">
        <v>0.51</v>
      </c>
      <c r="N1675" t="s">
        <v>34</v>
      </c>
      <c r="O1675" t="s">
        <v>61</v>
      </c>
      <c r="P1675" t="s">
        <v>92</v>
      </c>
      <c r="Q1675" t="s">
        <v>102</v>
      </c>
      <c r="R1675">
        <v>90068</v>
      </c>
      <c r="S1675" s="1">
        <v>42159</v>
      </c>
      <c r="T1675" s="1">
        <v>42162</v>
      </c>
      <c r="U1675">
        <v>23.87</v>
      </c>
      <c r="V1675">
        <v>81</v>
      </c>
      <c r="W1675">
        <v>448.26</v>
      </c>
      <c r="X1675">
        <v>29889</v>
      </c>
      <c r="Y1675">
        <f>cleaneddata[[#This Row],[Unit Price]]-cleaneddata[[#This Row],[Discount]]</f>
        <v>5.8900000000000006</v>
      </c>
      <c r="Z1675" t="str">
        <f>_xlfn.IFS(cleaneddata[[#This Row],[Region]]="Central","Chris",cleaneddata[[#This Row],[Region]]="East","Erin",cleaneddata[[#This Row],[Region]]="South","Sam",cleaneddata[[#This Row],[Region]]="West","William")</f>
        <v>William</v>
      </c>
    </row>
    <row r="1676" spans="1:26" x14ac:dyDescent="0.25">
      <c r="A1676">
        <v>2549</v>
      </c>
      <c r="B1676" t="s">
        <v>2253</v>
      </c>
      <c r="C1676" t="s">
        <v>72</v>
      </c>
      <c r="D1676">
        <v>0.09</v>
      </c>
      <c r="E1676">
        <v>5.98</v>
      </c>
      <c r="F1676">
        <v>1.67</v>
      </c>
      <c r="G1676" t="s">
        <v>40</v>
      </c>
      <c r="H1676" t="s">
        <v>29</v>
      </c>
      <c r="I1676" t="s">
        <v>50</v>
      </c>
      <c r="J1676" t="s">
        <v>51</v>
      </c>
      <c r="K1676" t="s">
        <v>52</v>
      </c>
      <c r="L1676" t="s">
        <v>2761</v>
      </c>
      <c r="M1676">
        <v>0.51</v>
      </c>
      <c r="N1676" t="s">
        <v>34</v>
      </c>
      <c r="O1676" t="s">
        <v>113</v>
      </c>
      <c r="P1676" t="s">
        <v>319</v>
      </c>
      <c r="Q1676" t="s">
        <v>2254</v>
      </c>
      <c r="R1676">
        <v>43213</v>
      </c>
      <c r="S1676" s="1">
        <v>42159</v>
      </c>
      <c r="T1676" s="1">
        <v>42162</v>
      </c>
      <c r="U1676">
        <v>35.805</v>
      </c>
      <c r="V1676">
        <v>20</v>
      </c>
      <c r="W1676">
        <v>110.68</v>
      </c>
      <c r="X1676">
        <v>88658</v>
      </c>
      <c r="Y1676">
        <f>cleaneddata[[#This Row],[Unit Price]]-cleaneddata[[#This Row],[Discount]]</f>
        <v>5.8900000000000006</v>
      </c>
      <c r="Z1676" t="str">
        <f>_xlfn.IFS(cleaneddata[[#This Row],[Region]]="Central","Chris",cleaneddata[[#This Row],[Region]]="East","Erin",cleaneddata[[#This Row],[Region]]="South","Sam",cleaneddata[[#This Row],[Region]]="West","William")</f>
        <v>Erin</v>
      </c>
    </row>
    <row r="1677" spans="1:26" x14ac:dyDescent="0.25">
      <c r="A1677">
        <v>2882</v>
      </c>
      <c r="B1677" t="s">
        <v>673</v>
      </c>
      <c r="C1677" t="s">
        <v>39</v>
      </c>
      <c r="D1677">
        <v>0.09</v>
      </c>
      <c r="E1677">
        <v>363.25</v>
      </c>
      <c r="F1677">
        <v>19.989999999999998</v>
      </c>
      <c r="G1677" t="s">
        <v>40</v>
      </c>
      <c r="H1677" t="s">
        <v>41</v>
      </c>
      <c r="I1677" t="s">
        <v>50</v>
      </c>
      <c r="J1677" t="s">
        <v>97</v>
      </c>
      <c r="K1677" t="s">
        <v>75</v>
      </c>
      <c r="L1677" t="s">
        <v>201</v>
      </c>
      <c r="M1677">
        <v>0.56999999999999995</v>
      </c>
      <c r="N1677" t="s">
        <v>34</v>
      </c>
      <c r="O1677" t="s">
        <v>35</v>
      </c>
      <c r="P1677" t="s">
        <v>99</v>
      </c>
      <c r="Q1677" t="s">
        <v>675</v>
      </c>
      <c r="R1677">
        <v>28206</v>
      </c>
      <c r="S1677" s="1">
        <v>42160</v>
      </c>
      <c r="T1677" s="1">
        <v>42161</v>
      </c>
      <c r="U1677">
        <v>732.26980000000003</v>
      </c>
      <c r="V1677">
        <v>21</v>
      </c>
      <c r="W1677">
        <v>7497.05</v>
      </c>
      <c r="X1677">
        <v>21958</v>
      </c>
      <c r="Y1677">
        <f>cleaneddata[[#This Row],[Unit Price]]-cleaneddata[[#This Row],[Discount]]</f>
        <v>363.16</v>
      </c>
      <c r="Z1677" t="str">
        <f>_xlfn.IFS(cleaneddata[[#This Row],[Region]]="Central","Chris",cleaneddata[[#This Row],[Region]]="East","Erin",cleaneddata[[#This Row],[Region]]="South","Sam",cleaneddata[[#This Row],[Region]]="West","William")</f>
        <v>Sam</v>
      </c>
    </row>
    <row r="1678" spans="1:26" x14ac:dyDescent="0.25">
      <c r="A1678">
        <v>2884</v>
      </c>
      <c r="B1678" t="s">
        <v>1742</v>
      </c>
      <c r="C1678" t="s">
        <v>39</v>
      </c>
      <c r="D1678">
        <v>0.09</v>
      </c>
      <c r="E1678">
        <v>363.25</v>
      </c>
      <c r="F1678">
        <v>19.989999999999998</v>
      </c>
      <c r="G1678" t="s">
        <v>40</v>
      </c>
      <c r="H1678" t="s">
        <v>41</v>
      </c>
      <c r="I1678" t="s">
        <v>50</v>
      </c>
      <c r="J1678" t="s">
        <v>97</v>
      </c>
      <c r="K1678" t="s">
        <v>75</v>
      </c>
      <c r="L1678" t="s">
        <v>201</v>
      </c>
      <c r="M1678">
        <v>0.56999999999999995</v>
      </c>
      <c r="N1678" t="s">
        <v>34</v>
      </c>
      <c r="O1678" t="s">
        <v>113</v>
      </c>
      <c r="P1678" t="s">
        <v>319</v>
      </c>
      <c r="Q1678" t="s">
        <v>1743</v>
      </c>
      <c r="R1678">
        <v>44039</v>
      </c>
      <c r="S1678" s="1">
        <v>42160</v>
      </c>
      <c r="T1678" s="1">
        <v>42161</v>
      </c>
      <c r="U1678">
        <v>1231.6569</v>
      </c>
      <c r="V1678">
        <v>5</v>
      </c>
      <c r="W1678">
        <v>1785.01</v>
      </c>
      <c r="X1678">
        <v>87633</v>
      </c>
      <c r="Y1678">
        <f>cleaneddata[[#This Row],[Unit Price]]-cleaneddata[[#This Row],[Discount]]</f>
        <v>363.16</v>
      </c>
      <c r="Z1678" t="str">
        <f>_xlfn.IFS(cleaneddata[[#This Row],[Region]]="Central","Chris",cleaneddata[[#This Row],[Region]]="East","Erin",cleaneddata[[#This Row],[Region]]="South","Sam",cleaneddata[[#This Row],[Region]]="West","William")</f>
        <v>Erin</v>
      </c>
    </row>
    <row r="1679" spans="1:26" x14ac:dyDescent="0.25">
      <c r="A1679">
        <v>269</v>
      </c>
      <c r="B1679" t="s">
        <v>2762</v>
      </c>
      <c r="C1679" t="s">
        <v>49</v>
      </c>
      <c r="D1679">
        <v>0.09</v>
      </c>
      <c r="E1679">
        <v>35.94</v>
      </c>
      <c r="F1679">
        <v>6.66</v>
      </c>
      <c r="G1679" t="s">
        <v>40</v>
      </c>
      <c r="H1679" t="s">
        <v>73</v>
      </c>
      <c r="I1679" t="s">
        <v>50</v>
      </c>
      <c r="J1679" t="s">
        <v>347</v>
      </c>
      <c r="K1679" t="s">
        <v>75</v>
      </c>
      <c r="L1679" t="s">
        <v>2124</v>
      </c>
      <c r="M1679">
        <v>0.4</v>
      </c>
      <c r="N1679" t="s">
        <v>34</v>
      </c>
      <c r="O1679" t="s">
        <v>61</v>
      </c>
      <c r="P1679" t="s">
        <v>590</v>
      </c>
      <c r="Q1679" t="s">
        <v>2763</v>
      </c>
      <c r="R1679">
        <v>85234</v>
      </c>
      <c r="S1679" s="1">
        <v>42160</v>
      </c>
      <c r="T1679" s="1">
        <v>42165</v>
      </c>
      <c r="U1679">
        <v>144.2928</v>
      </c>
      <c r="V1679">
        <v>6</v>
      </c>
      <c r="W1679">
        <v>209.12</v>
      </c>
      <c r="X1679">
        <v>88942</v>
      </c>
      <c r="Y1679">
        <f>cleaneddata[[#This Row],[Unit Price]]-cleaneddata[[#This Row],[Discount]]</f>
        <v>35.849999999999994</v>
      </c>
      <c r="Z1679" t="str">
        <f>_xlfn.IFS(cleaneddata[[#This Row],[Region]]="Central","Chris",cleaneddata[[#This Row],[Region]]="East","Erin",cleaneddata[[#This Row],[Region]]="South","Sam",cleaneddata[[#This Row],[Region]]="West","William")</f>
        <v>William</v>
      </c>
    </row>
    <row r="1680" spans="1:26" x14ac:dyDescent="0.25">
      <c r="A1680">
        <v>269</v>
      </c>
      <c r="B1680" t="s">
        <v>2762</v>
      </c>
      <c r="C1680" t="s">
        <v>49</v>
      </c>
      <c r="D1680">
        <v>0</v>
      </c>
      <c r="E1680">
        <v>170.98</v>
      </c>
      <c r="F1680">
        <v>13.99</v>
      </c>
      <c r="G1680" t="s">
        <v>40</v>
      </c>
      <c r="H1680" t="s">
        <v>73</v>
      </c>
      <c r="I1680" t="s">
        <v>30</v>
      </c>
      <c r="J1680" t="s">
        <v>128</v>
      </c>
      <c r="K1680" t="s">
        <v>146</v>
      </c>
      <c r="L1680" t="s">
        <v>2764</v>
      </c>
      <c r="M1680">
        <v>0.75</v>
      </c>
      <c r="N1680" t="s">
        <v>34</v>
      </c>
      <c r="O1680" t="s">
        <v>61</v>
      </c>
      <c r="P1680" t="s">
        <v>590</v>
      </c>
      <c r="Q1680" t="s">
        <v>2763</v>
      </c>
      <c r="R1680">
        <v>85234</v>
      </c>
      <c r="S1680" s="1">
        <v>42160</v>
      </c>
      <c r="T1680" s="1">
        <v>42167</v>
      </c>
      <c r="U1680">
        <v>888.14729999999997</v>
      </c>
      <c r="V1680">
        <v>7</v>
      </c>
      <c r="W1680">
        <v>1287.17</v>
      </c>
      <c r="X1680">
        <v>88942</v>
      </c>
      <c r="Y1680">
        <f>cleaneddata[[#This Row],[Unit Price]]-cleaneddata[[#This Row],[Discount]]</f>
        <v>170.98</v>
      </c>
      <c r="Z1680" t="str">
        <f>_xlfn.IFS(cleaneddata[[#This Row],[Region]]="Central","Chris",cleaneddata[[#This Row],[Region]]="East","Erin",cleaneddata[[#This Row],[Region]]="South","Sam",cleaneddata[[#This Row],[Region]]="West","William")</f>
        <v>William</v>
      </c>
    </row>
    <row r="1681" spans="1:26" x14ac:dyDescent="0.25">
      <c r="A1681">
        <v>269</v>
      </c>
      <c r="B1681" t="s">
        <v>2762</v>
      </c>
      <c r="C1681" t="s">
        <v>49</v>
      </c>
      <c r="D1681">
        <v>0.09</v>
      </c>
      <c r="E1681">
        <v>4.9800000000000004</v>
      </c>
      <c r="F1681">
        <v>7.44</v>
      </c>
      <c r="G1681" t="s">
        <v>40</v>
      </c>
      <c r="H1681" t="s">
        <v>73</v>
      </c>
      <c r="I1681" t="s">
        <v>50</v>
      </c>
      <c r="J1681" t="s">
        <v>90</v>
      </c>
      <c r="K1681" t="s">
        <v>75</v>
      </c>
      <c r="L1681" t="s">
        <v>2176</v>
      </c>
      <c r="M1681">
        <v>0.36</v>
      </c>
      <c r="N1681" t="s">
        <v>34</v>
      </c>
      <c r="O1681" t="s">
        <v>61</v>
      </c>
      <c r="P1681" t="s">
        <v>590</v>
      </c>
      <c r="Q1681" t="s">
        <v>2763</v>
      </c>
      <c r="R1681">
        <v>85234</v>
      </c>
      <c r="S1681" s="1">
        <v>42160</v>
      </c>
      <c r="T1681" s="1">
        <v>42162</v>
      </c>
      <c r="U1681">
        <v>-46.005000000000003</v>
      </c>
      <c r="V1681">
        <v>9</v>
      </c>
      <c r="W1681">
        <v>46.17</v>
      </c>
      <c r="X1681">
        <v>88942</v>
      </c>
      <c r="Y1681">
        <f>cleaneddata[[#This Row],[Unit Price]]-cleaneddata[[#This Row],[Discount]]</f>
        <v>4.8900000000000006</v>
      </c>
      <c r="Z1681" t="str">
        <f>_xlfn.IFS(cleaneddata[[#This Row],[Region]]="Central","Chris",cleaneddata[[#This Row],[Region]]="East","Erin",cleaneddata[[#This Row],[Region]]="South","Sam",cleaneddata[[#This Row],[Region]]="West","William")</f>
        <v>William</v>
      </c>
    </row>
    <row r="1682" spans="1:26" x14ac:dyDescent="0.25">
      <c r="A1682">
        <v>272</v>
      </c>
      <c r="B1682" t="s">
        <v>2055</v>
      </c>
      <c r="C1682" t="s">
        <v>49</v>
      </c>
      <c r="D1682">
        <v>0.09</v>
      </c>
      <c r="E1682">
        <v>35.94</v>
      </c>
      <c r="F1682">
        <v>6.66</v>
      </c>
      <c r="G1682" t="s">
        <v>40</v>
      </c>
      <c r="H1682" t="s">
        <v>73</v>
      </c>
      <c r="I1682" t="s">
        <v>50</v>
      </c>
      <c r="J1682" t="s">
        <v>347</v>
      </c>
      <c r="K1682" t="s">
        <v>75</v>
      </c>
      <c r="L1682" t="s">
        <v>2124</v>
      </c>
      <c r="M1682">
        <v>0.4</v>
      </c>
      <c r="N1682" t="s">
        <v>34</v>
      </c>
      <c r="O1682" t="s">
        <v>35</v>
      </c>
      <c r="P1682" t="s">
        <v>99</v>
      </c>
      <c r="Q1682" t="s">
        <v>675</v>
      </c>
      <c r="R1682">
        <v>28204</v>
      </c>
      <c r="S1682" s="1">
        <v>42160</v>
      </c>
      <c r="T1682" s="1">
        <v>42165</v>
      </c>
      <c r="U1682">
        <v>72.1858</v>
      </c>
      <c r="V1682">
        <v>24</v>
      </c>
      <c r="W1682">
        <v>836.47</v>
      </c>
      <c r="X1682">
        <v>36069</v>
      </c>
      <c r="Y1682">
        <f>cleaneddata[[#This Row],[Unit Price]]-cleaneddata[[#This Row],[Discount]]</f>
        <v>35.849999999999994</v>
      </c>
      <c r="Z1682" t="str">
        <f>_xlfn.IFS(cleaneddata[[#This Row],[Region]]="Central","Chris",cleaneddata[[#This Row],[Region]]="East","Erin",cleaneddata[[#This Row],[Region]]="South","Sam",cleaneddata[[#This Row],[Region]]="West","William")</f>
        <v>Sam</v>
      </c>
    </row>
    <row r="1683" spans="1:26" x14ac:dyDescent="0.25">
      <c r="A1683">
        <v>272</v>
      </c>
      <c r="B1683" t="s">
        <v>2055</v>
      </c>
      <c r="C1683" t="s">
        <v>49</v>
      </c>
      <c r="D1683">
        <v>0.09</v>
      </c>
      <c r="E1683">
        <v>4.9800000000000004</v>
      </c>
      <c r="F1683">
        <v>7.44</v>
      </c>
      <c r="G1683" t="s">
        <v>40</v>
      </c>
      <c r="H1683" t="s">
        <v>73</v>
      </c>
      <c r="I1683" t="s">
        <v>50</v>
      </c>
      <c r="J1683" t="s">
        <v>90</v>
      </c>
      <c r="K1683" t="s">
        <v>75</v>
      </c>
      <c r="L1683" t="s">
        <v>2176</v>
      </c>
      <c r="M1683">
        <v>0.36</v>
      </c>
      <c r="N1683" t="s">
        <v>34</v>
      </c>
      <c r="O1683" t="s">
        <v>35</v>
      </c>
      <c r="P1683" t="s">
        <v>99</v>
      </c>
      <c r="Q1683" t="s">
        <v>675</v>
      </c>
      <c r="R1683">
        <v>28204</v>
      </c>
      <c r="S1683" s="1">
        <v>42160</v>
      </c>
      <c r="T1683" s="1">
        <v>42162</v>
      </c>
      <c r="U1683">
        <v>-122.3733</v>
      </c>
      <c r="V1683">
        <v>37</v>
      </c>
      <c r="W1683">
        <v>189.83</v>
      </c>
      <c r="X1683">
        <v>36069</v>
      </c>
      <c r="Y1683">
        <f>cleaneddata[[#This Row],[Unit Price]]-cleaneddata[[#This Row],[Discount]]</f>
        <v>4.8900000000000006</v>
      </c>
      <c r="Z1683" t="str">
        <f>_xlfn.IFS(cleaneddata[[#This Row],[Region]]="Central","Chris",cleaneddata[[#This Row],[Region]]="East","Erin",cleaneddata[[#This Row],[Region]]="South","Sam",cleaneddata[[#This Row],[Region]]="West","William")</f>
        <v>Sam</v>
      </c>
    </row>
    <row r="1684" spans="1:26" x14ac:dyDescent="0.25">
      <c r="A1684">
        <v>518</v>
      </c>
      <c r="B1684" t="s">
        <v>2765</v>
      </c>
      <c r="C1684" t="s">
        <v>49</v>
      </c>
      <c r="D1684">
        <v>7.0000000000000007E-2</v>
      </c>
      <c r="E1684">
        <v>12.64</v>
      </c>
      <c r="F1684">
        <v>4.9800000000000004</v>
      </c>
      <c r="G1684" t="s">
        <v>40</v>
      </c>
      <c r="H1684" t="s">
        <v>73</v>
      </c>
      <c r="I1684" t="s">
        <v>30</v>
      </c>
      <c r="J1684" t="s">
        <v>128</v>
      </c>
      <c r="K1684" t="s">
        <v>44</v>
      </c>
      <c r="L1684" t="s">
        <v>1775</v>
      </c>
      <c r="M1684">
        <v>0.48</v>
      </c>
      <c r="N1684" t="s">
        <v>34</v>
      </c>
      <c r="O1684" t="s">
        <v>54</v>
      </c>
      <c r="P1684" t="s">
        <v>82</v>
      </c>
      <c r="Q1684" t="s">
        <v>1508</v>
      </c>
      <c r="R1684">
        <v>63105</v>
      </c>
      <c r="S1684" s="1">
        <v>42160</v>
      </c>
      <c r="T1684" s="1">
        <v>42167</v>
      </c>
      <c r="U1684">
        <v>113.41500000000001</v>
      </c>
      <c r="V1684">
        <v>16</v>
      </c>
      <c r="W1684">
        <v>199.76</v>
      </c>
      <c r="X1684">
        <v>90867</v>
      </c>
      <c r="Y1684">
        <f>cleaneddata[[#This Row],[Unit Price]]-cleaneddata[[#This Row],[Discount]]</f>
        <v>12.57</v>
      </c>
      <c r="Z1684" t="str">
        <f>_xlfn.IFS(cleaneddata[[#This Row],[Region]]="Central","Chris",cleaneddata[[#This Row],[Region]]="East","Erin",cleaneddata[[#This Row],[Region]]="South","Sam",cleaneddata[[#This Row],[Region]]="West","William")</f>
        <v>Chris</v>
      </c>
    </row>
    <row r="1685" spans="1:26" x14ac:dyDescent="0.25">
      <c r="A1685">
        <v>2506</v>
      </c>
      <c r="B1685" t="s">
        <v>2766</v>
      </c>
      <c r="C1685" t="s">
        <v>118</v>
      </c>
      <c r="D1685">
        <v>0.02</v>
      </c>
      <c r="E1685">
        <v>6.48</v>
      </c>
      <c r="F1685">
        <v>8.74</v>
      </c>
      <c r="G1685" t="s">
        <v>40</v>
      </c>
      <c r="H1685" t="s">
        <v>73</v>
      </c>
      <c r="I1685" t="s">
        <v>50</v>
      </c>
      <c r="J1685" t="s">
        <v>90</v>
      </c>
      <c r="K1685" t="s">
        <v>75</v>
      </c>
      <c r="L1685" t="s">
        <v>2767</v>
      </c>
      <c r="M1685">
        <v>0.36</v>
      </c>
      <c r="N1685" t="s">
        <v>34</v>
      </c>
      <c r="O1685" t="s">
        <v>113</v>
      </c>
      <c r="P1685" t="s">
        <v>250</v>
      </c>
      <c r="Q1685" t="s">
        <v>2768</v>
      </c>
      <c r="R1685">
        <v>6408</v>
      </c>
      <c r="S1685" s="1">
        <v>42160</v>
      </c>
      <c r="T1685" s="1">
        <v>42162</v>
      </c>
      <c r="U1685">
        <v>-6.835</v>
      </c>
      <c r="V1685">
        <v>1</v>
      </c>
      <c r="W1685">
        <v>10.72</v>
      </c>
      <c r="X1685">
        <v>87033</v>
      </c>
      <c r="Y1685">
        <f>cleaneddata[[#This Row],[Unit Price]]-cleaneddata[[#This Row],[Discount]]</f>
        <v>6.4600000000000009</v>
      </c>
      <c r="Z1685" t="str">
        <f>_xlfn.IFS(cleaneddata[[#This Row],[Region]]="Central","Chris",cleaneddata[[#This Row],[Region]]="East","Erin",cleaneddata[[#This Row],[Region]]="South","Sam",cleaneddata[[#This Row],[Region]]="West","William")</f>
        <v>Erin</v>
      </c>
    </row>
    <row r="1686" spans="1:26" x14ac:dyDescent="0.25">
      <c r="A1686">
        <v>2507</v>
      </c>
      <c r="B1686" t="s">
        <v>2769</v>
      </c>
      <c r="C1686" t="s">
        <v>118</v>
      </c>
      <c r="D1686">
        <v>0.06</v>
      </c>
      <c r="E1686">
        <v>699.99</v>
      </c>
      <c r="F1686">
        <v>24.49</v>
      </c>
      <c r="G1686" t="s">
        <v>89</v>
      </c>
      <c r="H1686" t="s">
        <v>73</v>
      </c>
      <c r="I1686" t="s">
        <v>42</v>
      </c>
      <c r="J1686" t="s">
        <v>65</v>
      </c>
      <c r="K1686" t="s">
        <v>66</v>
      </c>
      <c r="L1686" t="s">
        <v>315</v>
      </c>
      <c r="M1686">
        <v>0.41</v>
      </c>
      <c r="N1686" t="s">
        <v>34</v>
      </c>
      <c r="O1686" t="s">
        <v>113</v>
      </c>
      <c r="P1686" t="s">
        <v>333</v>
      </c>
      <c r="Q1686" t="s">
        <v>889</v>
      </c>
      <c r="R1686">
        <v>4401</v>
      </c>
      <c r="S1686" s="1">
        <v>42160</v>
      </c>
      <c r="T1686" s="1">
        <v>42162</v>
      </c>
      <c r="U1686">
        <v>7024.2069000000001</v>
      </c>
      <c r="V1686">
        <v>15</v>
      </c>
      <c r="W1686">
        <v>10180.01</v>
      </c>
      <c r="X1686">
        <v>87033</v>
      </c>
      <c r="Y1686">
        <f>cleaneddata[[#This Row],[Unit Price]]-cleaneddata[[#This Row],[Discount]]</f>
        <v>699.93000000000006</v>
      </c>
      <c r="Z1686" t="str">
        <f>_xlfn.IFS(cleaneddata[[#This Row],[Region]]="Central","Chris",cleaneddata[[#This Row],[Region]]="East","Erin",cleaneddata[[#This Row],[Region]]="South","Sam",cleaneddata[[#This Row],[Region]]="West","William")</f>
        <v>Erin</v>
      </c>
    </row>
    <row r="1687" spans="1:26" x14ac:dyDescent="0.25">
      <c r="A1687">
        <v>2516</v>
      </c>
      <c r="B1687" t="s">
        <v>2770</v>
      </c>
      <c r="C1687" t="s">
        <v>118</v>
      </c>
      <c r="D1687">
        <v>0.02</v>
      </c>
      <c r="E1687">
        <v>17.149999999999999</v>
      </c>
      <c r="F1687">
        <v>4.96</v>
      </c>
      <c r="G1687" t="s">
        <v>40</v>
      </c>
      <c r="H1687" t="s">
        <v>73</v>
      </c>
      <c r="I1687" t="s">
        <v>50</v>
      </c>
      <c r="J1687" t="s">
        <v>80</v>
      </c>
      <c r="K1687" t="s">
        <v>75</v>
      </c>
      <c r="L1687" t="s">
        <v>652</v>
      </c>
      <c r="M1687">
        <v>0.57999999999999996</v>
      </c>
      <c r="N1687" t="s">
        <v>34</v>
      </c>
      <c r="O1687" t="s">
        <v>113</v>
      </c>
      <c r="P1687" t="s">
        <v>399</v>
      </c>
      <c r="Q1687" t="s">
        <v>441</v>
      </c>
      <c r="R1687">
        <v>7631</v>
      </c>
      <c r="S1687" s="1">
        <v>42160</v>
      </c>
      <c r="T1687" s="1">
        <v>42162</v>
      </c>
      <c r="U1687">
        <v>36.494999999999997</v>
      </c>
      <c r="V1687">
        <v>11</v>
      </c>
      <c r="W1687">
        <v>190.85</v>
      </c>
      <c r="X1687">
        <v>87033</v>
      </c>
      <c r="Y1687">
        <f>cleaneddata[[#This Row],[Unit Price]]-cleaneddata[[#This Row],[Discount]]</f>
        <v>17.13</v>
      </c>
      <c r="Z1687" t="str">
        <f>_xlfn.IFS(cleaneddata[[#This Row],[Region]]="Central","Chris",cleaneddata[[#This Row],[Region]]="East","Erin",cleaneddata[[#This Row],[Region]]="South","Sam",cleaneddata[[#This Row],[Region]]="West","William")</f>
        <v>Erin</v>
      </c>
    </row>
    <row r="1688" spans="1:26" x14ac:dyDescent="0.25">
      <c r="A1688">
        <v>2520</v>
      </c>
      <c r="B1688" t="s">
        <v>2771</v>
      </c>
      <c r="C1688" t="s">
        <v>118</v>
      </c>
      <c r="D1688">
        <v>7.0000000000000007E-2</v>
      </c>
      <c r="E1688">
        <v>30.98</v>
      </c>
      <c r="F1688">
        <v>8.74</v>
      </c>
      <c r="G1688" t="s">
        <v>40</v>
      </c>
      <c r="H1688" t="s">
        <v>73</v>
      </c>
      <c r="I1688" t="s">
        <v>50</v>
      </c>
      <c r="J1688" t="s">
        <v>90</v>
      </c>
      <c r="K1688" t="s">
        <v>75</v>
      </c>
      <c r="L1688" t="s">
        <v>2588</v>
      </c>
      <c r="M1688">
        <v>0.4</v>
      </c>
      <c r="N1688" t="s">
        <v>34</v>
      </c>
      <c r="O1688" t="s">
        <v>113</v>
      </c>
      <c r="P1688" t="s">
        <v>586</v>
      </c>
      <c r="Q1688" t="s">
        <v>2772</v>
      </c>
      <c r="R1688">
        <v>2908</v>
      </c>
      <c r="S1688" s="1">
        <v>42160</v>
      </c>
      <c r="T1688" s="1">
        <v>42161</v>
      </c>
      <c r="U1688">
        <v>255.76920000000001</v>
      </c>
      <c r="V1688">
        <v>12</v>
      </c>
      <c r="W1688">
        <v>370.68</v>
      </c>
      <c r="X1688">
        <v>87033</v>
      </c>
      <c r="Y1688">
        <f>cleaneddata[[#This Row],[Unit Price]]-cleaneddata[[#This Row],[Discount]]</f>
        <v>30.91</v>
      </c>
      <c r="Z1688" t="str">
        <f>_xlfn.IFS(cleaneddata[[#This Row],[Region]]="Central","Chris",cleaneddata[[#This Row],[Region]]="East","Erin",cleaneddata[[#This Row],[Region]]="South","Sam",cleaneddata[[#This Row],[Region]]="West","William")</f>
        <v>Erin</v>
      </c>
    </row>
    <row r="1689" spans="1:26" x14ac:dyDescent="0.25">
      <c r="A1689">
        <v>2522</v>
      </c>
      <c r="B1689" t="s">
        <v>2773</v>
      </c>
      <c r="C1689" t="s">
        <v>118</v>
      </c>
      <c r="D1689">
        <v>0.04</v>
      </c>
      <c r="E1689">
        <v>1360.14</v>
      </c>
      <c r="F1689">
        <v>14.7</v>
      </c>
      <c r="G1689" t="s">
        <v>28</v>
      </c>
      <c r="H1689" t="s">
        <v>73</v>
      </c>
      <c r="I1689" t="s">
        <v>42</v>
      </c>
      <c r="J1689" t="s">
        <v>58</v>
      </c>
      <c r="K1689" t="s">
        <v>59</v>
      </c>
      <c r="L1689" t="s">
        <v>2774</v>
      </c>
      <c r="M1689">
        <v>0.59</v>
      </c>
      <c r="N1689" t="s">
        <v>34</v>
      </c>
      <c r="O1689" t="s">
        <v>113</v>
      </c>
      <c r="P1689" t="s">
        <v>635</v>
      </c>
      <c r="Q1689" t="s">
        <v>930</v>
      </c>
      <c r="R1689">
        <v>5401</v>
      </c>
      <c r="S1689" s="1">
        <v>42160</v>
      </c>
      <c r="T1689" s="1">
        <v>42163</v>
      </c>
      <c r="U1689">
        <v>2639.01</v>
      </c>
      <c r="V1689">
        <v>6</v>
      </c>
      <c r="W1689">
        <v>7303.05</v>
      </c>
      <c r="X1689">
        <v>87033</v>
      </c>
      <c r="Y1689">
        <f>cleaneddata[[#This Row],[Unit Price]]-cleaneddata[[#This Row],[Discount]]</f>
        <v>1360.1000000000001</v>
      </c>
      <c r="Z1689" t="str">
        <f>_xlfn.IFS(cleaneddata[[#This Row],[Region]]="Central","Chris",cleaneddata[[#This Row],[Region]]="East","Erin",cleaneddata[[#This Row],[Region]]="South","Sam",cleaneddata[[#This Row],[Region]]="West","William")</f>
        <v>Erin</v>
      </c>
    </row>
    <row r="1690" spans="1:26" x14ac:dyDescent="0.25">
      <c r="A1690">
        <v>699</v>
      </c>
      <c r="B1690" t="s">
        <v>863</v>
      </c>
      <c r="C1690" t="s">
        <v>27</v>
      </c>
      <c r="D1690">
        <v>0.02</v>
      </c>
      <c r="E1690">
        <v>6.47</v>
      </c>
      <c r="F1690">
        <v>1.22</v>
      </c>
      <c r="G1690" t="s">
        <v>40</v>
      </c>
      <c r="H1690" t="s">
        <v>41</v>
      </c>
      <c r="I1690" t="s">
        <v>50</v>
      </c>
      <c r="J1690" t="s">
        <v>51</v>
      </c>
      <c r="K1690" t="s">
        <v>52</v>
      </c>
      <c r="L1690" t="s">
        <v>2775</v>
      </c>
      <c r="M1690">
        <v>0.4</v>
      </c>
      <c r="N1690" t="s">
        <v>34</v>
      </c>
      <c r="O1690" t="s">
        <v>61</v>
      </c>
      <c r="P1690" t="s">
        <v>92</v>
      </c>
      <c r="Q1690" t="s">
        <v>102</v>
      </c>
      <c r="R1690">
        <v>90041</v>
      </c>
      <c r="S1690" s="1">
        <v>42161</v>
      </c>
      <c r="T1690" s="1">
        <v>42162</v>
      </c>
      <c r="U1690">
        <v>40.200000000000003</v>
      </c>
      <c r="V1690">
        <v>30</v>
      </c>
      <c r="W1690">
        <v>193.95</v>
      </c>
      <c r="X1690">
        <v>55392</v>
      </c>
      <c r="Y1690">
        <f>cleaneddata[[#This Row],[Unit Price]]-cleaneddata[[#This Row],[Discount]]</f>
        <v>6.45</v>
      </c>
      <c r="Z1690" t="str">
        <f>_xlfn.IFS(cleaneddata[[#This Row],[Region]]="Central","Chris",cleaneddata[[#This Row],[Region]]="East","Erin",cleaneddata[[#This Row],[Region]]="South","Sam",cleaneddata[[#This Row],[Region]]="West","William")</f>
        <v>William</v>
      </c>
    </row>
    <row r="1691" spans="1:26" x14ac:dyDescent="0.25">
      <c r="A1691">
        <v>699</v>
      </c>
      <c r="B1691" t="s">
        <v>863</v>
      </c>
      <c r="C1691" t="s">
        <v>27</v>
      </c>
      <c r="D1691">
        <v>7.0000000000000007E-2</v>
      </c>
      <c r="E1691">
        <v>2.84</v>
      </c>
      <c r="F1691">
        <v>0.93</v>
      </c>
      <c r="G1691" t="s">
        <v>40</v>
      </c>
      <c r="H1691" t="s">
        <v>41</v>
      </c>
      <c r="I1691" t="s">
        <v>50</v>
      </c>
      <c r="J1691" t="s">
        <v>51</v>
      </c>
      <c r="K1691" t="s">
        <v>52</v>
      </c>
      <c r="L1691" t="s">
        <v>294</v>
      </c>
      <c r="M1691">
        <v>0.54</v>
      </c>
      <c r="N1691" t="s">
        <v>34</v>
      </c>
      <c r="O1691" t="s">
        <v>61</v>
      </c>
      <c r="P1691" t="s">
        <v>92</v>
      </c>
      <c r="Q1691" t="s">
        <v>102</v>
      </c>
      <c r="R1691">
        <v>90041</v>
      </c>
      <c r="S1691" s="1">
        <v>42161</v>
      </c>
      <c r="T1691" s="1">
        <v>42163</v>
      </c>
      <c r="U1691">
        <v>3.21</v>
      </c>
      <c r="V1691">
        <v>59</v>
      </c>
      <c r="W1691">
        <v>158.80000000000001</v>
      </c>
      <c r="X1691">
        <v>55392</v>
      </c>
      <c r="Y1691">
        <f>cleaneddata[[#This Row],[Unit Price]]-cleaneddata[[#This Row],[Discount]]</f>
        <v>2.77</v>
      </c>
      <c r="Z1691" t="str">
        <f>_xlfn.IFS(cleaneddata[[#This Row],[Region]]="Central","Chris",cleaneddata[[#This Row],[Region]]="East","Erin",cleaneddata[[#This Row],[Region]]="South","Sam",cleaneddata[[#This Row],[Region]]="West","William")</f>
        <v>William</v>
      </c>
    </row>
    <row r="1692" spans="1:26" x14ac:dyDescent="0.25">
      <c r="A1692">
        <v>711</v>
      </c>
      <c r="B1692" t="s">
        <v>2776</v>
      </c>
      <c r="C1692" t="s">
        <v>27</v>
      </c>
      <c r="D1692">
        <v>7.0000000000000007E-2</v>
      </c>
      <c r="E1692">
        <v>2.84</v>
      </c>
      <c r="F1692">
        <v>0.93</v>
      </c>
      <c r="G1692" t="s">
        <v>40</v>
      </c>
      <c r="H1692" t="s">
        <v>41</v>
      </c>
      <c r="I1692" t="s">
        <v>50</v>
      </c>
      <c r="J1692" t="s">
        <v>51</v>
      </c>
      <c r="K1692" t="s">
        <v>52</v>
      </c>
      <c r="L1692" t="s">
        <v>294</v>
      </c>
      <c r="M1692">
        <v>0.54</v>
      </c>
      <c r="N1692" t="s">
        <v>34</v>
      </c>
      <c r="O1692" t="s">
        <v>113</v>
      </c>
      <c r="P1692" t="s">
        <v>405</v>
      </c>
      <c r="Q1692" t="s">
        <v>2777</v>
      </c>
      <c r="R1692">
        <v>2152</v>
      </c>
      <c r="S1692" s="1">
        <v>42161</v>
      </c>
      <c r="T1692" s="1">
        <v>42163</v>
      </c>
      <c r="U1692">
        <v>3.8519999999999999</v>
      </c>
      <c r="V1692">
        <v>15</v>
      </c>
      <c r="W1692">
        <v>40.369999999999997</v>
      </c>
      <c r="X1692">
        <v>87978</v>
      </c>
      <c r="Y1692">
        <f>cleaneddata[[#This Row],[Unit Price]]-cleaneddata[[#This Row],[Discount]]</f>
        <v>2.77</v>
      </c>
      <c r="Z1692" t="str">
        <f>_xlfn.IFS(cleaneddata[[#This Row],[Region]]="Central","Chris",cleaneddata[[#This Row],[Region]]="East","Erin",cleaneddata[[#This Row],[Region]]="South","Sam",cleaneddata[[#This Row],[Region]]="West","William")</f>
        <v>Erin</v>
      </c>
    </row>
    <row r="1693" spans="1:26" x14ac:dyDescent="0.25">
      <c r="A1693">
        <v>3045</v>
      </c>
      <c r="B1693" t="s">
        <v>2778</v>
      </c>
      <c r="C1693" t="s">
        <v>39</v>
      </c>
      <c r="D1693">
        <v>0</v>
      </c>
      <c r="E1693">
        <v>6.48</v>
      </c>
      <c r="F1693">
        <v>5.19</v>
      </c>
      <c r="G1693" t="s">
        <v>40</v>
      </c>
      <c r="H1693" t="s">
        <v>29</v>
      </c>
      <c r="I1693" t="s">
        <v>50</v>
      </c>
      <c r="J1693" t="s">
        <v>90</v>
      </c>
      <c r="K1693" t="s">
        <v>75</v>
      </c>
      <c r="L1693" t="s">
        <v>2779</v>
      </c>
      <c r="M1693">
        <v>0.37</v>
      </c>
      <c r="N1693" t="s">
        <v>34</v>
      </c>
      <c r="O1693" t="s">
        <v>54</v>
      </c>
      <c r="P1693" t="s">
        <v>539</v>
      </c>
      <c r="Q1693" t="s">
        <v>2780</v>
      </c>
      <c r="R1693">
        <v>66048</v>
      </c>
      <c r="S1693" s="1">
        <v>42161</v>
      </c>
      <c r="T1693" s="1">
        <v>42162</v>
      </c>
      <c r="U1693">
        <v>-14.074999999999999</v>
      </c>
      <c r="V1693">
        <v>12</v>
      </c>
      <c r="W1693">
        <v>84.04</v>
      </c>
      <c r="X1693">
        <v>86104</v>
      </c>
      <c r="Y1693">
        <f>cleaneddata[[#This Row],[Unit Price]]-cleaneddata[[#This Row],[Discount]]</f>
        <v>6.48</v>
      </c>
      <c r="Z1693" t="str">
        <f>_xlfn.IFS(cleaneddata[[#This Row],[Region]]="Central","Chris",cleaneddata[[#This Row],[Region]]="East","Erin",cleaneddata[[#This Row],[Region]]="South","Sam",cleaneddata[[#This Row],[Region]]="West","William")</f>
        <v>Chris</v>
      </c>
    </row>
    <row r="1694" spans="1:26" x14ac:dyDescent="0.25">
      <c r="A1694">
        <v>1142</v>
      </c>
      <c r="B1694" t="s">
        <v>200</v>
      </c>
      <c r="C1694" t="s">
        <v>118</v>
      </c>
      <c r="D1694">
        <v>0.01</v>
      </c>
      <c r="E1694">
        <v>18.97</v>
      </c>
      <c r="F1694">
        <v>9.5399999999999991</v>
      </c>
      <c r="G1694" t="s">
        <v>40</v>
      </c>
      <c r="H1694" t="s">
        <v>73</v>
      </c>
      <c r="I1694" t="s">
        <v>50</v>
      </c>
      <c r="J1694" t="s">
        <v>90</v>
      </c>
      <c r="K1694" t="s">
        <v>75</v>
      </c>
      <c r="L1694" t="s">
        <v>481</v>
      </c>
      <c r="M1694">
        <v>0.37</v>
      </c>
      <c r="N1694" t="s">
        <v>34</v>
      </c>
      <c r="O1694" t="s">
        <v>54</v>
      </c>
      <c r="P1694" t="s">
        <v>189</v>
      </c>
      <c r="Q1694" t="s">
        <v>202</v>
      </c>
      <c r="R1694">
        <v>76706</v>
      </c>
      <c r="S1694" s="1">
        <v>42161</v>
      </c>
      <c r="T1694" s="1">
        <v>42164</v>
      </c>
      <c r="U1694">
        <v>85.875</v>
      </c>
      <c r="V1694">
        <v>11</v>
      </c>
      <c r="W1694">
        <v>227.67</v>
      </c>
      <c r="X1694">
        <v>86575</v>
      </c>
      <c r="Y1694">
        <f>cleaneddata[[#This Row],[Unit Price]]-cleaneddata[[#This Row],[Discount]]</f>
        <v>18.959999999999997</v>
      </c>
      <c r="Z1694" t="str">
        <f>_xlfn.IFS(cleaneddata[[#This Row],[Region]]="Central","Chris",cleaneddata[[#This Row],[Region]]="East","Erin",cleaneddata[[#This Row],[Region]]="South","Sam",cleaneddata[[#This Row],[Region]]="West","William")</f>
        <v>Chris</v>
      </c>
    </row>
    <row r="1695" spans="1:26" x14ac:dyDescent="0.25">
      <c r="A1695">
        <v>2107</v>
      </c>
      <c r="B1695" t="s">
        <v>2781</v>
      </c>
      <c r="C1695" t="s">
        <v>118</v>
      </c>
      <c r="D1695">
        <v>0.05</v>
      </c>
      <c r="E1695">
        <v>399.98</v>
      </c>
      <c r="F1695">
        <v>12.06</v>
      </c>
      <c r="G1695" t="s">
        <v>28</v>
      </c>
      <c r="H1695" t="s">
        <v>96</v>
      </c>
      <c r="I1695" t="s">
        <v>42</v>
      </c>
      <c r="J1695" t="s">
        <v>58</v>
      </c>
      <c r="K1695" t="s">
        <v>32</v>
      </c>
      <c r="L1695" t="s">
        <v>185</v>
      </c>
      <c r="M1695">
        <v>0.56000000000000005</v>
      </c>
      <c r="N1695" t="s">
        <v>34</v>
      </c>
      <c r="O1695" t="s">
        <v>54</v>
      </c>
      <c r="P1695" t="s">
        <v>105</v>
      </c>
      <c r="Q1695" t="s">
        <v>535</v>
      </c>
      <c r="R1695">
        <v>60601</v>
      </c>
      <c r="S1695" s="1">
        <v>42161</v>
      </c>
      <c r="T1695" s="1">
        <v>42161</v>
      </c>
      <c r="U1695">
        <v>567.59</v>
      </c>
      <c r="V1695">
        <v>24</v>
      </c>
      <c r="W1695">
        <v>9666.7199999999993</v>
      </c>
      <c r="X1695">
        <v>39015</v>
      </c>
      <c r="Y1695">
        <f>cleaneddata[[#This Row],[Unit Price]]-cleaneddata[[#This Row],[Discount]]</f>
        <v>399.93</v>
      </c>
      <c r="Z1695" t="str">
        <f>_xlfn.IFS(cleaneddata[[#This Row],[Region]]="Central","Chris",cleaneddata[[#This Row],[Region]]="East","Erin",cleaneddata[[#This Row],[Region]]="South","Sam",cleaneddata[[#This Row],[Region]]="West","William")</f>
        <v>Chris</v>
      </c>
    </row>
    <row r="1696" spans="1:26" x14ac:dyDescent="0.25">
      <c r="A1696">
        <v>2107</v>
      </c>
      <c r="B1696" t="s">
        <v>2781</v>
      </c>
      <c r="C1696" t="s">
        <v>118</v>
      </c>
      <c r="D1696">
        <v>7.0000000000000007E-2</v>
      </c>
      <c r="E1696">
        <v>6.48</v>
      </c>
      <c r="F1696">
        <v>5.74</v>
      </c>
      <c r="G1696" t="s">
        <v>40</v>
      </c>
      <c r="H1696" t="s">
        <v>96</v>
      </c>
      <c r="I1696" t="s">
        <v>50</v>
      </c>
      <c r="J1696" t="s">
        <v>90</v>
      </c>
      <c r="K1696" t="s">
        <v>75</v>
      </c>
      <c r="L1696" t="s">
        <v>2782</v>
      </c>
      <c r="M1696">
        <v>0.37</v>
      </c>
      <c r="N1696" t="s">
        <v>34</v>
      </c>
      <c r="O1696" t="s">
        <v>54</v>
      </c>
      <c r="P1696" t="s">
        <v>105</v>
      </c>
      <c r="Q1696" t="s">
        <v>535</v>
      </c>
      <c r="R1696">
        <v>60601</v>
      </c>
      <c r="S1696" s="1">
        <v>42161</v>
      </c>
      <c r="T1696" s="1">
        <v>42161</v>
      </c>
      <c r="U1696">
        <v>-28.45</v>
      </c>
      <c r="V1696">
        <v>20</v>
      </c>
      <c r="W1696">
        <v>134.58000000000001</v>
      </c>
      <c r="X1696">
        <v>39015</v>
      </c>
      <c r="Y1696">
        <f>cleaneddata[[#This Row],[Unit Price]]-cleaneddata[[#This Row],[Discount]]</f>
        <v>6.41</v>
      </c>
      <c r="Z1696" t="str">
        <f>_xlfn.IFS(cleaneddata[[#This Row],[Region]]="Central","Chris",cleaneddata[[#This Row],[Region]]="East","Erin",cleaneddata[[#This Row],[Region]]="South","Sam",cleaneddata[[#This Row],[Region]]="West","William")</f>
        <v>Chris</v>
      </c>
    </row>
    <row r="1697" spans="1:26" x14ac:dyDescent="0.25">
      <c r="A1697">
        <v>2108</v>
      </c>
      <c r="B1697" t="s">
        <v>2783</v>
      </c>
      <c r="C1697" t="s">
        <v>118</v>
      </c>
      <c r="D1697">
        <v>7.0000000000000007E-2</v>
      </c>
      <c r="E1697">
        <v>6.48</v>
      </c>
      <c r="F1697">
        <v>5.74</v>
      </c>
      <c r="G1697" t="s">
        <v>40</v>
      </c>
      <c r="H1697" t="s">
        <v>96</v>
      </c>
      <c r="I1697" t="s">
        <v>50</v>
      </c>
      <c r="J1697" t="s">
        <v>90</v>
      </c>
      <c r="K1697" t="s">
        <v>75</v>
      </c>
      <c r="L1697" t="s">
        <v>2782</v>
      </c>
      <c r="M1697">
        <v>0.37</v>
      </c>
      <c r="N1697" t="s">
        <v>34</v>
      </c>
      <c r="O1697" t="s">
        <v>54</v>
      </c>
      <c r="P1697" t="s">
        <v>82</v>
      </c>
      <c r="Q1697" t="s">
        <v>2784</v>
      </c>
      <c r="R1697">
        <v>63129</v>
      </c>
      <c r="S1697" s="1">
        <v>42161</v>
      </c>
      <c r="T1697" s="1">
        <v>42161</v>
      </c>
      <c r="U1697">
        <v>-14.225</v>
      </c>
      <c r="V1697">
        <v>5</v>
      </c>
      <c r="W1697">
        <v>33.65</v>
      </c>
      <c r="X1697">
        <v>87862</v>
      </c>
      <c r="Y1697">
        <f>cleaneddata[[#This Row],[Unit Price]]-cleaneddata[[#This Row],[Discount]]</f>
        <v>6.41</v>
      </c>
      <c r="Z1697" t="str">
        <f>_xlfn.IFS(cleaneddata[[#This Row],[Region]]="Central","Chris",cleaneddata[[#This Row],[Region]]="East","Erin",cleaneddata[[#This Row],[Region]]="South","Sam",cleaneddata[[#This Row],[Region]]="West","William")</f>
        <v>Chris</v>
      </c>
    </row>
    <row r="1698" spans="1:26" x14ac:dyDescent="0.25">
      <c r="A1698">
        <v>2848</v>
      </c>
      <c r="B1698" t="s">
        <v>2785</v>
      </c>
      <c r="C1698" t="s">
        <v>118</v>
      </c>
      <c r="D1698">
        <v>0</v>
      </c>
      <c r="E1698">
        <v>49.99</v>
      </c>
      <c r="F1698">
        <v>19.989999999999998</v>
      </c>
      <c r="G1698" t="s">
        <v>40</v>
      </c>
      <c r="H1698" t="s">
        <v>96</v>
      </c>
      <c r="I1698" t="s">
        <v>42</v>
      </c>
      <c r="J1698" t="s">
        <v>43</v>
      </c>
      <c r="K1698" t="s">
        <v>75</v>
      </c>
      <c r="L1698" t="s">
        <v>1290</v>
      </c>
      <c r="M1698">
        <v>0.41</v>
      </c>
      <c r="N1698" t="s">
        <v>34</v>
      </c>
      <c r="O1698" t="s">
        <v>35</v>
      </c>
      <c r="P1698" t="s">
        <v>402</v>
      </c>
      <c r="Q1698" t="s">
        <v>1639</v>
      </c>
      <c r="R1698">
        <v>38401</v>
      </c>
      <c r="S1698" s="1">
        <v>42161</v>
      </c>
      <c r="T1698" s="1">
        <v>42163</v>
      </c>
      <c r="U1698">
        <v>38.886000000000003</v>
      </c>
      <c r="V1698">
        <v>16</v>
      </c>
      <c r="W1698">
        <v>832.97</v>
      </c>
      <c r="X1698">
        <v>85929</v>
      </c>
      <c r="Y1698">
        <f>cleaneddata[[#This Row],[Unit Price]]-cleaneddata[[#This Row],[Discount]]</f>
        <v>49.99</v>
      </c>
      <c r="Z1698" t="str">
        <f>_xlfn.IFS(cleaneddata[[#This Row],[Region]]="Central","Chris",cleaneddata[[#This Row],[Region]]="East","Erin",cleaneddata[[#This Row],[Region]]="South","Sam",cleaneddata[[#This Row],[Region]]="West","William")</f>
        <v>Sam</v>
      </c>
    </row>
    <row r="1699" spans="1:26" x14ac:dyDescent="0.25">
      <c r="A1699">
        <v>1106</v>
      </c>
      <c r="B1699" t="s">
        <v>2583</v>
      </c>
      <c r="C1699" t="s">
        <v>72</v>
      </c>
      <c r="D1699">
        <v>0.08</v>
      </c>
      <c r="E1699">
        <v>140.81</v>
      </c>
      <c r="F1699">
        <v>24.49</v>
      </c>
      <c r="G1699" t="s">
        <v>40</v>
      </c>
      <c r="H1699" t="s">
        <v>41</v>
      </c>
      <c r="I1699" t="s">
        <v>30</v>
      </c>
      <c r="J1699" t="s">
        <v>111</v>
      </c>
      <c r="K1699" t="s">
        <v>66</v>
      </c>
      <c r="L1699" t="s">
        <v>2786</v>
      </c>
      <c r="M1699">
        <v>0.56999999999999995</v>
      </c>
      <c r="N1699" t="s">
        <v>34</v>
      </c>
      <c r="O1699" t="s">
        <v>54</v>
      </c>
      <c r="P1699" t="s">
        <v>189</v>
      </c>
      <c r="Q1699" t="s">
        <v>556</v>
      </c>
      <c r="R1699">
        <v>75220</v>
      </c>
      <c r="S1699" s="1">
        <v>42161</v>
      </c>
      <c r="T1699" s="1">
        <v>42163</v>
      </c>
      <c r="U1699">
        <v>1232.79</v>
      </c>
      <c r="V1699">
        <v>81</v>
      </c>
      <c r="W1699">
        <v>11272.77</v>
      </c>
      <c r="X1699">
        <v>45824</v>
      </c>
      <c r="Y1699">
        <f>cleaneddata[[#This Row],[Unit Price]]-cleaneddata[[#This Row],[Discount]]</f>
        <v>140.72999999999999</v>
      </c>
      <c r="Z1699" t="str">
        <f>_xlfn.IFS(cleaneddata[[#This Row],[Region]]="Central","Chris",cleaneddata[[#This Row],[Region]]="East","Erin",cleaneddata[[#This Row],[Region]]="South","Sam",cleaneddata[[#This Row],[Region]]="West","William")</f>
        <v>Chris</v>
      </c>
    </row>
    <row r="1700" spans="1:26" x14ac:dyDescent="0.25">
      <c r="A1700">
        <v>1340</v>
      </c>
      <c r="B1700" t="s">
        <v>1086</v>
      </c>
      <c r="C1700" t="s">
        <v>72</v>
      </c>
      <c r="D1700">
        <v>7.0000000000000007E-2</v>
      </c>
      <c r="E1700">
        <v>3.98</v>
      </c>
      <c r="F1700">
        <v>0.83</v>
      </c>
      <c r="G1700" t="s">
        <v>40</v>
      </c>
      <c r="H1700" t="s">
        <v>73</v>
      </c>
      <c r="I1700" t="s">
        <v>50</v>
      </c>
      <c r="J1700" t="s">
        <v>51</v>
      </c>
      <c r="K1700" t="s">
        <v>52</v>
      </c>
      <c r="L1700" t="s">
        <v>2787</v>
      </c>
      <c r="M1700">
        <v>0.51</v>
      </c>
      <c r="N1700" t="s">
        <v>34</v>
      </c>
      <c r="O1700" t="s">
        <v>113</v>
      </c>
      <c r="P1700" t="s">
        <v>114</v>
      </c>
      <c r="Q1700" t="s">
        <v>115</v>
      </c>
      <c r="R1700">
        <v>10170</v>
      </c>
      <c r="S1700" s="1">
        <v>42161</v>
      </c>
      <c r="T1700" s="1">
        <v>42164</v>
      </c>
      <c r="U1700">
        <v>27.38</v>
      </c>
      <c r="V1700">
        <v>76</v>
      </c>
      <c r="W1700">
        <v>282.85000000000002</v>
      </c>
      <c r="X1700">
        <v>24455</v>
      </c>
      <c r="Y1700">
        <f>cleaneddata[[#This Row],[Unit Price]]-cleaneddata[[#This Row],[Discount]]</f>
        <v>3.91</v>
      </c>
      <c r="Z1700" t="str">
        <f>_xlfn.IFS(cleaneddata[[#This Row],[Region]]="Central","Chris",cleaneddata[[#This Row],[Region]]="East","Erin",cleaneddata[[#This Row],[Region]]="South","Sam",cleaneddata[[#This Row],[Region]]="West","William")</f>
        <v>Erin</v>
      </c>
    </row>
    <row r="1701" spans="1:26" x14ac:dyDescent="0.25">
      <c r="A1701">
        <v>1341</v>
      </c>
      <c r="B1701" t="s">
        <v>1088</v>
      </c>
      <c r="C1701" t="s">
        <v>72</v>
      </c>
      <c r="D1701">
        <v>0</v>
      </c>
      <c r="E1701">
        <v>20.89</v>
      </c>
      <c r="F1701">
        <v>1.99</v>
      </c>
      <c r="G1701" t="s">
        <v>40</v>
      </c>
      <c r="H1701" t="s">
        <v>73</v>
      </c>
      <c r="I1701" t="s">
        <v>42</v>
      </c>
      <c r="J1701" t="s">
        <v>43</v>
      </c>
      <c r="K1701" t="s">
        <v>44</v>
      </c>
      <c r="L1701" t="s">
        <v>2788</v>
      </c>
      <c r="M1701">
        <v>0.48</v>
      </c>
      <c r="N1701" t="s">
        <v>34</v>
      </c>
      <c r="O1701" t="s">
        <v>113</v>
      </c>
      <c r="P1701" t="s">
        <v>322</v>
      </c>
      <c r="Q1701" t="s">
        <v>1089</v>
      </c>
      <c r="R1701">
        <v>17201</v>
      </c>
      <c r="S1701" s="1">
        <v>42161</v>
      </c>
      <c r="T1701" s="1">
        <v>42163</v>
      </c>
      <c r="U1701">
        <v>-5.2949999999999999</v>
      </c>
      <c r="V1701">
        <v>4</v>
      </c>
      <c r="W1701">
        <v>84.56</v>
      </c>
      <c r="X1701">
        <v>91245</v>
      </c>
      <c r="Y1701">
        <f>cleaneddata[[#This Row],[Unit Price]]-cleaneddata[[#This Row],[Discount]]</f>
        <v>20.89</v>
      </c>
      <c r="Z1701" t="str">
        <f>_xlfn.IFS(cleaneddata[[#This Row],[Region]]="Central","Chris",cleaneddata[[#This Row],[Region]]="East","Erin",cleaneddata[[#This Row],[Region]]="South","Sam",cleaneddata[[#This Row],[Region]]="West","William")</f>
        <v>Erin</v>
      </c>
    </row>
    <row r="1702" spans="1:26" x14ac:dyDescent="0.25">
      <c r="A1702">
        <v>1341</v>
      </c>
      <c r="B1702" t="s">
        <v>1088</v>
      </c>
      <c r="C1702" t="s">
        <v>72</v>
      </c>
      <c r="D1702">
        <v>7.0000000000000007E-2</v>
      </c>
      <c r="E1702">
        <v>3.98</v>
      </c>
      <c r="F1702">
        <v>0.83</v>
      </c>
      <c r="G1702" t="s">
        <v>40</v>
      </c>
      <c r="H1702" t="s">
        <v>73</v>
      </c>
      <c r="I1702" t="s">
        <v>50</v>
      </c>
      <c r="J1702" t="s">
        <v>51</v>
      </c>
      <c r="K1702" t="s">
        <v>52</v>
      </c>
      <c r="L1702" t="s">
        <v>2787</v>
      </c>
      <c r="M1702">
        <v>0.51</v>
      </c>
      <c r="N1702" t="s">
        <v>34</v>
      </c>
      <c r="O1702" t="s">
        <v>113</v>
      </c>
      <c r="P1702" t="s">
        <v>322</v>
      </c>
      <c r="Q1702" t="s">
        <v>1089</v>
      </c>
      <c r="R1702">
        <v>17201</v>
      </c>
      <c r="S1702" s="1">
        <v>42161</v>
      </c>
      <c r="T1702" s="1">
        <v>42164</v>
      </c>
      <c r="U1702">
        <v>41.07</v>
      </c>
      <c r="V1702">
        <v>19</v>
      </c>
      <c r="W1702">
        <v>70.709999999999994</v>
      </c>
      <c r="X1702">
        <v>91245</v>
      </c>
      <c r="Y1702">
        <f>cleaneddata[[#This Row],[Unit Price]]-cleaneddata[[#This Row],[Discount]]</f>
        <v>3.91</v>
      </c>
      <c r="Z1702" t="str">
        <f>_xlfn.IFS(cleaneddata[[#This Row],[Region]]="Central","Chris",cleaneddata[[#This Row],[Region]]="East","Erin",cleaneddata[[#This Row],[Region]]="South","Sam",cleaneddata[[#This Row],[Region]]="West","William")</f>
        <v>Erin</v>
      </c>
    </row>
    <row r="1703" spans="1:26" x14ac:dyDescent="0.25">
      <c r="A1703">
        <v>2432</v>
      </c>
      <c r="B1703" t="s">
        <v>2573</v>
      </c>
      <c r="C1703" t="s">
        <v>72</v>
      </c>
      <c r="D1703">
        <v>0.09</v>
      </c>
      <c r="E1703">
        <v>5.4</v>
      </c>
      <c r="F1703">
        <v>7.78</v>
      </c>
      <c r="G1703" t="s">
        <v>89</v>
      </c>
      <c r="H1703" t="s">
        <v>41</v>
      </c>
      <c r="I1703" t="s">
        <v>50</v>
      </c>
      <c r="J1703" t="s">
        <v>74</v>
      </c>
      <c r="K1703" t="s">
        <v>75</v>
      </c>
      <c r="L1703" t="s">
        <v>1486</v>
      </c>
      <c r="M1703">
        <v>0.37</v>
      </c>
      <c r="N1703" t="s">
        <v>34</v>
      </c>
      <c r="O1703" t="s">
        <v>54</v>
      </c>
      <c r="P1703" t="s">
        <v>209</v>
      </c>
      <c r="Q1703" t="s">
        <v>2574</v>
      </c>
      <c r="R1703">
        <v>73110</v>
      </c>
      <c r="S1703" s="1">
        <v>42161</v>
      </c>
      <c r="T1703" s="1">
        <v>42163</v>
      </c>
      <c r="U1703">
        <v>-34.764499999999998</v>
      </c>
      <c r="V1703">
        <v>6</v>
      </c>
      <c r="W1703">
        <v>37.380000000000003</v>
      </c>
      <c r="X1703">
        <v>89097</v>
      </c>
      <c r="Y1703">
        <f>cleaneddata[[#This Row],[Unit Price]]-cleaneddata[[#This Row],[Discount]]</f>
        <v>5.3100000000000005</v>
      </c>
      <c r="Z1703" t="str">
        <f>_xlfn.IFS(cleaneddata[[#This Row],[Region]]="Central","Chris",cleaneddata[[#This Row],[Region]]="East","Erin",cleaneddata[[#This Row],[Region]]="South","Sam",cleaneddata[[#This Row],[Region]]="West","William")</f>
        <v>Chris</v>
      </c>
    </row>
    <row r="1704" spans="1:26" x14ac:dyDescent="0.25">
      <c r="A1704">
        <v>1374</v>
      </c>
      <c r="B1704" t="s">
        <v>2789</v>
      </c>
      <c r="C1704" t="s">
        <v>27</v>
      </c>
      <c r="D1704">
        <v>0.06</v>
      </c>
      <c r="E1704">
        <v>44.01</v>
      </c>
      <c r="F1704">
        <v>3.5</v>
      </c>
      <c r="G1704" t="s">
        <v>40</v>
      </c>
      <c r="H1704" t="s">
        <v>73</v>
      </c>
      <c r="I1704" t="s">
        <v>50</v>
      </c>
      <c r="J1704" t="s">
        <v>97</v>
      </c>
      <c r="K1704" t="s">
        <v>75</v>
      </c>
      <c r="L1704" t="s">
        <v>2790</v>
      </c>
      <c r="M1704">
        <v>0.59</v>
      </c>
      <c r="N1704" t="s">
        <v>34</v>
      </c>
      <c r="O1704" t="s">
        <v>61</v>
      </c>
      <c r="P1704" t="s">
        <v>92</v>
      </c>
      <c r="Q1704" t="s">
        <v>2535</v>
      </c>
      <c r="R1704">
        <v>95207</v>
      </c>
      <c r="S1704" s="1">
        <v>42162</v>
      </c>
      <c r="T1704" s="1">
        <v>42163</v>
      </c>
      <c r="U1704">
        <v>-21.231999999999999</v>
      </c>
      <c r="V1704">
        <v>1</v>
      </c>
      <c r="W1704">
        <v>46.94</v>
      </c>
      <c r="X1704">
        <v>88212</v>
      </c>
      <c r="Y1704">
        <f>cleaneddata[[#This Row],[Unit Price]]-cleaneddata[[#This Row],[Discount]]</f>
        <v>43.949999999999996</v>
      </c>
      <c r="Z1704" t="str">
        <f>_xlfn.IFS(cleaneddata[[#This Row],[Region]]="Central","Chris",cleaneddata[[#This Row],[Region]]="East","Erin",cleaneddata[[#This Row],[Region]]="South","Sam",cleaneddata[[#This Row],[Region]]="West","William")</f>
        <v>William</v>
      </c>
    </row>
    <row r="1705" spans="1:26" x14ac:dyDescent="0.25">
      <c r="A1705">
        <v>2794</v>
      </c>
      <c r="B1705" t="s">
        <v>1771</v>
      </c>
      <c r="C1705" t="s">
        <v>39</v>
      </c>
      <c r="D1705">
        <v>7.0000000000000007E-2</v>
      </c>
      <c r="E1705">
        <v>4.76</v>
      </c>
      <c r="F1705">
        <v>0.88</v>
      </c>
      <c r="G1705" t="s">
        <v>40</v>
      </c>
      <c r="H1705" t="s">
        <v>96</v>
      </c>
      <c r="I1705" t="s">
        <v>50</v>
      </c>
      <c r="J1705" t="s">
        <v>90</v>
      </c>
      <c r="K1705" t="s">
        <v>52</v>
      </c>
      <c r="L1705" t="s">
        <v>2444</v>
      </c>
      <c r="M1705">
        <v>0.39</v>
      </c>
      <c r="N1705" t="s">
        <v>34</v>
      </c>
      <c r="O1705" t="s">
        <v>54</v>
      </c>
      <c r="P1705" t="s">
        <v>215</v>
      </c>
      <c r="Q1705" t="s">
        <v>1772</v>
      </c>
      <c r="R1705">
        <v>50158</v>
      </c>
      <c r="S1705" s="1">
        <v>42162</v>
      </c>
      <c r="T1705" s="1">
        <v>42162</v>
      </c>
      <c r="U1705">
        <v>15.8148</v>
      </c>
      <c r="V1705">
        <v>5</v>
      </c>
      <c r="W1705">
        <v>22.92</v>
      </c>
      <c r="X1705">
        <v>87555</v>
      </c>
      <c r="Y1705">
        <f>cleaneddata[[#This Row],[Unit Price]]-cleaneddata[[#This Row],[Discount]]</f>
        <v>4.6899999999999995</v>
      </c>
      <c r="Z1705" t="str">
        <f>_xlfn.IFS(cleaneddata[[#This Row],[Region]]="Central","Chris",cleaneddata[[#This Row],[Region]]="East","Erin",cleaneddata[[#This Row],[Region]]="South","Sam",cleaneddata[[#This Row],[Region]]="West","William")</f>
        <v>Chris</v>
      </c>
    </row>
    <row r="1706" spans="1:26" x14ac:dyDescent="0.25">
      <c r="A1706">
        <v>737</v>
      </c>
      <c r="B1706" t="s">
        <v>2791</v>
      </c>
      <c r="C1706" t="s">
        <v>49</v>
      </c>
      <c r="D1706">
        <v>0.02</v>
      </c>
      <c r="E1706">
        <v>48.04</v>
      </c>
      <c r="F1706">
        <v>5.79</v>
      </c>
      <c r="G1706" t="s">
        <v>40</v>
      </c>
      <c r="H1706" t="s">
        <v>41</v>
      </c>
      <c r="I1706" t="s">
        <v>50</v>
      </c>
      <c r="J1706" t="s">
        <v>90</v>
      </c>
      <c r="K1706" t="s">
        <v>75</v>
      </c>
      <c r="L1706" t="s">
        <v>2203</v>
      </c>
      <c r="M1706">
        <v>0.37</v>
      </c>
      <c r="N1706" t="s">
        <v>34</v>
      </c>
      <c r="O1706" t="s">
        <v>113</v>
      </c>
      <c r="P1706" t="s">
        <v>399</v>
      </c>
      <c r="Q1706" t="s">
        <v>2792</v>
      </c>
      <c r="R1706">
        <v>7003</v>
      </c>
      <c r="S1706" s="1">
        <v>42162</v>
      </c>
      <c r="T1706" s="1">
        <v>42169</v>
      </c>
      <c r="U1706">
        <v>422.45249999999999</v>
      </c>
      <c r="V1706">
        <v>12</v>
      </c>
      <c r="W1706">
        <v>612.25</v>
      </c>
      <c r="X1706">
        <v>90360</v>
      </c>
      <c r="Y1706">
        <f>cleaneddata[[#This Row],[Unit Price]]-cleaneddata[[#This Row],[Discount]]</f>
        <v>48.019999999999996</v>
      </c>
      <c r="Z1706" t="str">
        <f>_xlfn.IFS(cleaneddata[[#This Row],[Region]]="Central","Chris",cleaneddata[[#This Row],[Region]]="East","Erin",cleaneddata[[#This Row],[Region]]="South","Sam",cleaneddata[[#This Row],[Region]]="West","William")</f>
        <v>Erin</v>
      </c>
    </row>
    <row r="1707" spans="1:26" x14ac:dyDescent="0.25">
      <c r="A1707">
        <v>1384</v>
      </c>
      <c r="B1707" t="s">
        <v>2793</v>
      </c>
      <c r="C1707" t="s">
        <v>49</v>
      </c>
      <c r="D1707">
        <v>0.02</v>
      </c>
      <c r="E1707">
        <v>70.97</v>
      </c>
      <c r="F1707">
        <v>3.5</v>
      </c>
      <c r="G1707" t="s">
        <v>40</v>
      </c>
      <c r="H1707" t="s">
        <v>41</v>
      </c>
      <c r="I1707" t="s">
        <v>50</v>
      </c>
      <c r="J1707" t="s">
        <v>97</v>
      </c>
      <c r="K1707" t="s">
        <v>75</v>
      </c>
      <c r="L1707" t="s">
        <v>2179</v>
      </c>
      <c r="M1707">
        <v>0.59</v>
      </c>
      <c r="N1707" t="s">
        <v>34</v>
      </c>
      <c r="O1707" t="s">
        <v>35</v>
      </c>
      <c r="P1707" t="s">
        <v>244</v>
      </c>
      <c r="Q1707" t="s">
        <v>2734</v>
      </c>
      <c r="R1707">
        <v>22304</v>
      </c>
      <c r="S1707" s="1">
        <v>42162</v>
      </c>
      <c r="T1707" s="1">
        <v>42169</v>
      </c>
      <c r="U1707">
        <v>23.616</v>
      </c>
      <c r="V1707">
        <v>21</v>
      </c>
      <c r="W1707">
        <v>1533.59</v>
      </c>
      <c r="X1707">
        <v>89408</v>
      </c>
      <c r="Y1707">
        <f>cleaneddata[[#This Row],[Unit Price]]-cleaneddata[[#This Row],[Discount]]</f>
        <v>70.95</v>
      </c>
      <c r="Z1707" t="str">
        <f>_xlfn.IFS(cleaneddata[[#This Row],[Region]]="Central","Chris",cleaneddata[[#This Row],[Region]]="East","Erin",cleaneddata[[#This Row],[Region]]="South","Sam",cleaneddata[[#This Row],[Region]]="West","William")</f>
        <v>Sam</v>
      </c>
    </row>
    <row r="1708" spans="1:26" x14ac:dyDescent="0.25">
      <c r="A1708">
        <v>1672</v>
      </c>
      <c r="B1708" t="s">
        <v>2794</v>
      </c>
      <c r="C1708" t="s">
        <v>49</v>
      </c>
      <c r="D1708">
        <v>0.02</v>
      </c>
      <c r="E1708">
        <v>284.98</v>
      </c>
      <c r="F1708">
        <v>69.55</v>
      </c>
      <c r="G1708" t="s">
        <v>28</v>
      </c>
      <c r="H1708" t="s">
        <v>29</v>
      </c>
      <c r="I1708" t="s">
        <v>30</v>
      </c>
      <c r="J1708" t="s">
        <v>111</v>
      </c>
      <c r="K1708" t="s">
        <v>59</v>
      </c>
      <c r="L1708" t="s">
        <v>1417</v>
      </c>
      <c r="M1708">
        <v>0.6</v>
      </c>
      <c r="N1708" t="s">
        <v>34</v>
      </c>
      <c r="O1708" t="s">
        <v>35</v>
      </c>
      <c r="P1708" t="s">
        <v>244</v>
      </c>
      <c r="Q1708" t="s">
        <v>2795</v>
      </c>
      <c r="R1708">
        <v>22901</v>
      </c>
      <c r="S1708" s="1">
        <v>42162</v>
      </c>
      <c r="T1708" s="1">
        <v>42167</v>
      </c>
      <c r="U1708">
        <v>15.528</v>
      </c>
      <c r="V1708">
        <v>3</v>
      </c>
      <c r="W1708">
        <v>926.3</v>
      </c>
      <c r="X1708">
        <v>86723</v>
      </c>
      <c r="Y1708">
        <f>cleaneddata[[#This Row],[Unit Price]]-cleaneddata[[#This Row],[Discount]]</f>
        <v>284.96000000000004</v>
      </c>
      <c r="Z1708" t="str">
        <f>_xlfn.IFS(cleaneddata[[#This Row],[Region]]="Central","Chris",cleaneddata[[#This Row],[Region]]="East","Erin",cleaneddata[[#This Row],[Region]]="South","Sam",cleaneddata[[#This Row],[Region]]="West","William")</f>
        <v>Sam</v>
      </c>
    </row>
    <row r="1709" spans="1:26" x14ac:dyDescent="0.25">
      <c r="A1709">
        <v>1672</v>
      </c>
      <c r="B1709" t="s">
        <v>2794</v>
      </c>
      <c r="C1709" t="s">
        <v>49</v>
      </c>
      <c r="D1709">
        <v>0.08</v>
      </c>
      <c r="E1709">
        <v>55.48</v>
      </c>
      <c r="F1709">
        <v>14.3</v>
      </c>
      <c r="G1709" t="s">
        <v>40</v>
      </c>
      <c r="H1709" t="s">
        <v>29</v>
      </c>
      <c r="I1709" t="s">
        <v>50</v>
      </c>
      <c r="J1709" t="s">
        <v>90</v>
      </c>
      <c r="K1709" t="s">
        <v>75</v>
      </c>
      <c r="L1709" t="s">
        <v>849</v>
      </c>
      <c r="M1709">
        <v>0.37</v>
      </c>
      <c r="N1709" t="s">
        <v>34</v>
      </c>
      <c r="O1709" t="s">
        <v>35</v>
      </c>
      <c r="P1709" t="s">
        <v>244</v>
      </c>
      <c r="Q1709" t="s">
        <v>2795</v>
      </c>
      <c r="R1709">
        <v>22901</v>
      </c>
      <c r="S1709" s="1">
        <v>42162</v>
      </c>
      <c r="T1709" s="1">
        <v>42164</v>
      </c>
      <c r="U1709">
        <v>-225.56379999999999</v>
      </c>
      <c r="V1709">
        <v>17</v>
      </c>
      <c r="W1709">
        <v>942.53</v>
      </c>
      <c r="X1709">
        <v>86723</v>
      </c>
      <c r="Y1709">
        <f>cleaneddata[[#This Row],[Unit Price]]-cleaneddata[[#This Row],[Discount]]</f>
        <v>55.4</v>
      </c>
      <c r="Z1709" t="str">
        <f>_xlfn.IFS(cleaneddata[[#This Row],[Region]]="Central","Chris",cleaneddata[[#This Row],[Region]]="East","Erin",cleaneddata[[#This Row],[Region]]="South","Sam",cleaneddata[[#This Row],[Region]]="West","William")</f>
        <v>Sam</v>
      </c>
    </row>
    <row r="1710" spans="1:26" x14ac:dyDescent="0.25">
      <c r="A1710">
        <v>3397</v>
      </c>
      <c r="B1710" t="s">
        <v>1586</v>
      </c>
      <c r="C1710" t="s">
        <v>49</v>
      </c>
      <c r="D1710">
        <v>0</v>
      </c>
      <c r="E1710">
        <v>1270.99</v>
      </c>
      <c r="F1710">
        <v>19.989999999999998</v>
      </c>
      <c r="G1710" t="s">
        <v>40</v>
      </c>
      <c r="H1710" t="s">
        <v>29</v>
      </c>
      <c r="I1710" t="s">
        <v>50</v>
      </c>
      <c r="J1710" t="s">
        <v>74</v>
      </c>
      <c r="K1710" t="s">
        <v>75</v>
      </c>
      <c r="L1710" t="s">
        <v>654</v>
      </c>
      <c r="M1710">
        <v>0.35</v>
      </c>
      <c r="N1710" t="s">
        <v>34</v>
      </c>
      <c r="O1710" t="s">
        <v>54</v>
      </c>
      <c r="P1710" t="s">
        <v>105</v>
      </c>
      <c r="Q1710" t="s">
        <v>1588</v>
      </c>
      <c r="R1710">
        <v>61832</v>
      </c>
      <c r="S1710" s="1">
        <v>42162</v>
      </c>
      <c r="T1710" s="1">
        <v>42164</v>
      </c>
      <c r="U1710">
        <v>6384.4389000000001</v>
      </c>
      <c r="V1710">
        <v>7</v>
      </c>
      <c r="W1710">
        <v>9252.81</v>
      </c>
      <c r="X1710">
        <v>87535</v>
      </c>
      <c r="Y1710">
        <f>cleaneddata[[#This Row],[Unit Price]]-cleaneddata[[#This Row],[Discount]]</f>
        <v>1270.99</v>
      </c>
      <c r="Z1710" t="str">
        <f>_xlfn.IFS(cleaneddata[[#This Row],[Region]]="Central","Chris",cleaneddata[[#This Row],[Region]]="East","Erin",cleaneddata[[#This Row],[Region]]="South","Sam",cleaneddata[[#This Row],[Region]]="West","William")</f>
        <v>Chris</v>
      </c>
    </row>
    <row r="1711" spans="1:26" x14ac:dyDescent="0.25">
      <c r="A1711">
        <v>92</v>
      </c>
      <c r="B1711" t="s">
        <v>2545</v>
      </c>
      <c r="C1711" t="s">
        <v>118</v>
      </c>
      <c r="D1711">
        <v>0.04</v>
      </c>
      <c r="E1711">
        <v>12.98</v>
      </c>
      <c r="F1711">
        <v>3.14</v>
      </c>
      <c r="G1711" t="s">
        <v>89</v>
      </c>
      <c r="H1711" t="s">
        <v>96</v>
      </c>
      <c r="I1711" t="s">
        <v>50</v>
      </c>
      <c r="J1711" t="s">
        <v>570</v>
      </c>
      <c r="K1711" t="s">
        <v>44</v>
      </c>
      <c r="L1711" t="s">
        <v>571</v>
      </c>
      <c r="M1711">
        <v>0.6</v>
      </c>
      <c r="N1711" t="s">
        <v>34</v>
      </c>
      <c r="O1711" t="s">
        <v>35</v>
      </c>
      <c r="P1711" t="s">
        <v>170</v>
      </c>
      <c r="Q1711" t="s">
        <v>2547</v>
      </c>
      <c r="R1711">
        <v>70056</v>
      </c>
      <c r="S1711" s="1">
        <v>42162</v>
      </c>
      <c r="T1711" s="1">
        <v>42164</v>
      </c>
      <c r="U1711">
        <v>22.818000000000001</v>
      </c>
      <c r="V1711">
        <v>16</v>
      </c>
      <c r="W1711">
        <v>216.04</v>
      </c>
      <c r="X1711">
        <v>87178</v>
      </c>
      <c r="Y1711">
        <f>cleaneddata[[#This Row],[Unit Price]]-cleaneddata[[#This Row],[Discount]]</f>
        <v>12.940000000000001</v>
      </c>
      <c r="Z1711" t="str">
        <f>_xlfn.IFS(cleaneddata[[#This Row],[Region]]="Central","Chris",cleaneddata[[#This Row],[Region]]="East","Erin",cleaneddata[[#This Row],[Region]]="South","Sam",cleaneddata[[#This Row],[Region]]="West","William")</f>
        <v>Sam</v>
      </c>
    </row>
    <row r="1712" spans="1:26" x14ac:dyDescent="0.25">
      <c r="A1712">
        <v>2583</v>
      </c>
      <c r="B1712" t="s">
        <v>2796</v>
      </c>
      <c r="C1712" t="s">
        <v>118</v>
      </c>
      <c r="D1712">
        <v>0.04</v>
      </c>
      <c r="E1712">
        <v>510.14</v>
      </c>
      <c r="F1712">
        <v>14.7</v>
      </c>
      <c r="G1712" t="s">
        <v>28</v>
      </c>
      <c r="H1712" t="s">
        <v>73</v>
      </c>
      <c r="I1712" t="s">
        <v>42</v>
      </c>
      <c r="J1712" t="s">
        <v>58</v>
      </c>
      <c r="K1712" t="s">
        <v>59</v>
      </c>
      <c r="L1712" t="s">
        <v>2797</v>
      </c>
      <c r="M1712">
        <v>0.56000000000000005</v>
      </c>
      <c r="N1712" t="s">
        <v>34</v>
      </c>
      <c r="O1712" t="s">
        <v>54</v>
      </c>
      <c r="P1712" t="s">
        <v>291</v>
      </c>
      <c r="Q1712" t="s">
        <v>2798</v>
      </c>
      <c r="R1712">
        <v>49423</v>
      </c>
      <c r="S1712" s="1">
        <v>42162</v>
      </c>
      <c r="T1712" s="1">
        <v>42164</v>
      </c>
      <c r="U1712">
        <v>-251.40389999999999</v>
      </c>
      <c r="V1712">
        <v>3</v>
      </c>
      <c r="W1712">
        <v>1527.97</v>
      </c>
      <c r="X1712">
        <v>89657</v>
      </c>
      <c r="Y1712">
        <f>cleaneddata[[#This Row],[Unit Price]]-cleaneddata[[#This Row],[Discount]]</f>
        <v>510.09999999999997</v>
      </c>
      <c r="Z1712" t="str">
        <f>_xlfn.IFS(cleaneddata[[#This Row],[Region]]="Central","Chris",cleaneddata[[#This Row],[Region]]="East","Erin",cleaneddata[[#This Row],[Region]]="South","Sam",cleaneddata[[#This Row],[Region]]="West","William")</f>
        <v>Chris</v>
      </c>
    </row>
    <row r="1713" spans="1:26" x14ac:dyDescent="0.25">
      <c r="A1713">
        <v>2583</v>
      </c>
      <c r="B1713" t="s">
        <v>2796</v>
      </c>
      <c r="C1713" t="s">
        <v>118</v>
      </c>
      <c r="D1713">
        <v>0</v>
      </c>
      <c r="E1713">
        <v>4.76</v>
      </c>
      <c r="F1713">
        <v>3.01</v>
      </c>
      <c r="G1713" t="s">
        <v>40</v>
      </c>
      <c r="H1713" t="s">
        <v>73</v>
      </c>
      <c r="I1713" t="s">
        <v>50</v>
      </c>
      <c r="J1713" t="s">
        <v>90</v>
      </c>
      <c r="K1713" t="s">
        <v>52</v>
      </c>
      <c r="L1713" t="s">
        <v>2799</v>
      </c>
      <c r="M1713">
        <v>0.36</v>
      </c>
      <c r="N1713" t="s">
        <v>34</v>
      </c>
      <c r="O1713" t="s">
        <v>54</v>
      </c>
      <c r="P1713" t="s">
        <v>291</v>
      </c>
      <c r="Q1713" t="s">
        <v>2798</v>
      </c>
      <c r="R1713">
        <v>49423</v>
      </c>
      <c r="S1713" s="1">
        <v>42162</v>
      </c>
      <c r="T1713" s="1">
        <v>42164</v>
      </c>
      <c r="U1713">
        <v>-2.3450000000000002</v>
      </c>
      <c r="V1713">
        <v>23</v>
      </c>
      <c r="W1713">
        <v>110.86</v>
      </c>
      <c r="X1713">
        <v>89657</v>
      </c>
      <c r="Y1713">
        <f>cleaneddata[[#This Row],[Unit Price]]-cleaneddata[[#This Row],[Discount]]</f>
        <v>4.76</v>
      </c>
      <c r="Z1713" t="str">
        <f>_xlfn.IFS(cleaneddata[[#This Row],[Region]]="Central","Chris",cleaneddata[[#This Row],[Region]]="East","Erin",cleaneddata[[#This Row],[Region]]="South","Sam",cleaneddata[[#This Row],[Region]]="West","William")</f>
        <v>Chris</v>
      </c>
    </row>
    <row r="1714" spans="1:26" x14ac:dyDescent="0.25">
      <c r="A1714">
        <v>2920</v>
      </c>
      <c r="B1714" t="s">
        <v>2800</v>
      </c>
      <c r="C1714" t="s">
        <v>118</v>
      </c>
      <c r="D1714">
        <v>0.05</v>
      </c>
      <c r="E1714">
        <v>535.64</v>
      </c>
      <c r="F1714">
        <v>14.7</v>
      </c>
      <c r="G1714" t="s">
        <v>28</v>
      </c>
      <c r="H1714" t="s">
        <v>73</v>
      </c>
      <c r="I1714" t="s">
        <v>42</v>
      </c>
      <c r="J1714" t="s">
        <v>58</v>
      </c>
      <c r="K1714" t="s">
        <v>59</v>
      </c>
      <c r="L1714" t="s">
        <v>1468</v>
      </c>
      <c r="M1714">
        <v>0.59</v>
      </c>
      <c r="N1714" t="s">
        <v>34</v>
      </c>
      <c r="O1714" t="s">
        <v>54</v>
      </c>
      <c r="P1714" t="s">
        <v>105</v>
      </c>
      <c r="Q1714" t="s">
        <v>535</v>
      </c>
      <c r="R1714">
        <v>60603</v>
      </c>
      <c r="S1714" s="1">
        <v>42162</v>
      </c>
      <c r="T1714" s="1">
        <v>42164</v>
      </c>
      <c r="U1714">
        <v>-1220.9145000000001</v>
      </c>
      <c r="V1714">
        <v>2</v>
      </c>
      <c r="W1714">
        <v>1068.5999999999999</v>
      </c>
      <c r="X1714">
        <v>59365</v>
      </c>
      <c r="Y1714">
        <f>cleaneddata[[#This Row],[Unit Price]]-cleaneddata[[#This Row],[Discount]]</f>
        <v>535.59</v>
      </c>
      <c r="Z1714" t="str">
        <f>_xlfn.IFS(cleaneddata[[#This Row],[Region]]="Central","Chris",cleaneddata[[#This Row],[Region]]="East","Erin",cleaneddata[[#This Row],[Region]]="South","Sam",cleaneddata[[#This Row],[Region]]="West","William")</f>
        <v>Chris</v>
      </c>
    </row>
    <row r="1715" spans="1:26" x14ac:dyDescent="0.25">
      <c r="A1715">
        <v>3005</v>
      </c>
      <c r="B1715" t="s">
        <v>2801</v>
      </c>
      <c r="C1715" t="s">
        <v>27</v>
      </c>
      <c r="D1715">
        <v>0.05</v>
      </c>
      <c r="E1715">
        <v>122.99</v>
      </c>
      <c r="F1715">
        <v>19.989999999999998</v>
      </c>
      <c r="G1715" t="s">
        <v>89</v>
      </c>
      <c r="H1715" t="s">
        <v>96</v>
      </c>
      <c r="I1715" t="s">
        <v>50</v>
      </c>
      <c r="J1715" t="s">
        <v>74</v>
      </c>
      <c r="K1715" t="s">
        <v>75</v>
      </c>
      <c r="L1715" t="s">
        <v>2426</v>
      </c>
      <c r="M1715">
        <v>0.37</v>
      </c>
      <c r="N1715" t="s">
        <v>34</v>
      </c>
      <c r="O1715" t="s">
        <v>61</v>
      </c>
      <c r="P1715" t="s">
        <v>492</v>
      </c>
      <c r="Q1715" t="s">
        <v>1510</v>
      </c>
      <c r="R1715">
        <v>83814</v>
      </c>
      <c r="S1715" s="1">
        <v>42163</v>
      </c>
      <c r="T1715" s="1">
        <v>42166</v>
      </c>
      <c r="U1715">
        <v>1039.7541000000001</v>
      </c>
      <c r="V1715">
        <v>12</v>
      </c>
      <c r="W1715">
        <v>1506.89</v>
      </c>
      <c r="X1715">
        <v>91389</v>
      </c>
      <c r="Y1715">
        <f>cleaneddata[[#This Row],[Unit Price]]-cleaneddata[[#This Row],[Discount]]</f>
        <v>122.94</v>
      </c>
      <c r="Z1715" t="str">
        <f>_xlfn.IFS(cleaneddata[[#This Row],[Region]]="Central","Chris",cleaneddata[[#This Row],[Region]]="East","Erin",cleaneddata[[#This Row],[Region]]="South","Sam",cleaneddata[[#This Row],[Region]]="West","William")</f>
        <v>William</v>
      </c>
    </row>
    <row r="1716" spans="1:26" x14ac:dyDescent="0.25">
      <c r="A1716">
        <v>2638</v>
      </c>
      <c r="B1716" t="s">
        <v>2802</v>
      </c>
      <c r="C1716" t="s">
        <v>49</v>
      </c>
      <c r="D1716">
        <v>0.05</v>
      </c>
      <c r="E1716">
        <v>100.97</v>
      </c>
      <c r="F1716">
        <v>7.18</v>
      </c>
      <c r="G1716" t="s">
        <v>89</v>
      </c>
      <c r="H1716" t="s">
        <v>41</v>
      </c>
      <c r="I1716" t="s">
        <v>42</v>
      </c>
      <c r="J1716" t="s">
        <v>43</v>
      </c>
      <c r="K1716" t="s">
        <v>75</v>
      </c>
      <c r="L1716" t="s">
        <v>2803</v>
      </c>
      <c r="M1716">
        <v>0.46</v>
      </c>
      <c r="N1716" t="s">
        <v>34</v>
      </c>
      <c r="O1716" t="s">
        <v>61</v>
      </c>
      <c r="P1716" t="s">
        <v>492</v>
      </c>
      <c r="Q1716" t="s">
        <v>2581</v>
      </c>
      <c r="R1716">
        <v>83704</v>
      </c>
      <c r="S1716" s="1">
        <v>42163</v>
      </c>
      <c r="T1716" s="1">
        <v>42163</v>
      </c>
      <c r="U1716">
        <v>881.46810000000005</v>
      </c>
      <c r="V1716">
        <v>13</v>
      </c>
      <c r="W1716">
        <v>1277.49</v>
      </c>
      <c r="X1716">
        <v>90951</v>
      </c>
      <c r="Y1716">
        <f>cleaneddata[[#This Row],[Unit Price]]-cleaneddata[[#This Row],[Discount]]</f>
        <v>100.92</v>
      </c>
      <c r="Z1716" t="str">
        <f>_xlfn.IFS(cleaneddata[[#This Row],[Region]]="Central","Chris",cleaneddata[[#This Row],[Region]]="East","Erin",cleaneddata[[#This Row],[Region]]="South","Sam",cleaneddata[[#This Row],[Region]]="West","William")</f>
        <v>William</v>
      </c>
    </row>
    <row r="1717" spans="1:26" x14ac:dyDescent="0.25">
      <c r="A1717">
        <v>3137</v>
      </c>
      <c r="B1717" t="s">
        <v>2804</v>
      </c>
      <c r="C1717" t="s">
        <v>72</v>
      </c>
      <c r="D1717">
        <v>0.09</v>
      </c>
      <c r="E1717">
        <v>304.99</v>
      </c>
      <c r="F1717">
        <v>19.989999999999998</v>
      </c>
      <c r="G1717" t="s">
        <v>40</v>
      </c>
      <c r="H1717" t="s">
        <v>96</v>
      </c>
      <c r="I1717" t="s">
        <v>50</v>
      </c>
      <c r="J1717" t="s">
        <v>74</v>
      </c>
      <c r="K1717" t="s">
        <v>75</v>
      </c>
      <c r="L1717" t="s">
        <v>2805</v>
      </c>
      <c r="M1717">
        <v>0.4</v>
      </c>
      <c r="N1717" t="s">
        <v>34</v>
      </c>
      <c r="O1717" t="s">
        <v>113</v>
      </c>
      <c r="P1717" t="s">
        <v>1358</v>
      </c>
      <c r="Q1717" t="s">
        <v>2806</v>
      </c>
      <c r="R1717">
        <v>3246</v>
      </c>
      <c r="S1717" s="1">
        <v>42163</v>
      </c>
      <c r="T1717" s="1">
        <v>42164</v>
      </c>
      <c r="U1717">
        <v>1623.9494999999999</v>
      </c>
      <c r="V1717">
        <v>8</v>
      </c>
      <c r="W1717">
        <v>2353.5500000000002</v>
      </c>
      <c r="X1717">
        <v>86795</v>
      </c>
      <c r="Y1717">
        <f>cleaneddata[[#This Row],[Unit Price]]-cleaneddata[[#This Row],[Discount]]</f>
        <v>304.90000000000003</v>
      </c>
      <c r="Z1717" t="str">
        <f>_xlfn.IFS(cleaneddata[[#This Row],[Region]]="Central","Chris",cleaneddata[[#This Row],[Region]]="East","Erin",cleaneddata[[#This Row],[Region]]="South","Sam",cleaneddata[[#This Row],[Region]]="West","William")</f>
        <v>Erin</v>
      </c>
    </row>
    <row r="1718" spans="1:26" x14ac:dyDescent="0.25">
      <c r="A1718">
        <v>349</v>
      </c>
      <c r="B1718" t="s">
        <v>127</v>
      </c>
      <c r="C1718" t="s">
        <v>27</v>
      </c>
      <c r="D1718">
        <v>0</v>
      </c>
      <c r="E1718">
        <v>8.34</v>
      </c>
      <c r="F1718">
        <v>2.64</v>
      </c>
      <c r="G1718" t="s">
        <v>89</v>
      </c>
      <c r="H1718" t="s">
        <v>73</v>
      </c>
      <c r="I1718" t="s">
        <v>50</v>
      </c>
      <c r="J1718" t="s">
        <v>570</v>
      </c>
      <c r="K1718" t="s">
        <v>44</v>
      </c>
      <c r="L1718" t="s">
        <v>885</v>
      </c>
      <c r="M1718">
        <v>0.59</v>
      </c>
      <c r="N1718" t="s">
        <v>34</v>
      </c>
      <c r="O1718" t="s">
        <v>35</v>
      </c>
      <c r="P1718" t="s">
        <v>125</v>
      </c>
      <c r="Q1718" t="s">
        <v>130</v>
      </c>
      <c r="R1718">
        <v>33132</v>
      </c>
      <c r="S1718" s="1">
        <v>42164</v>
      </c>
      <c r="T1718" s="1">
        <v>42166</v>
      </c>
      <c r="U1718">
        <v>5.8624999999999998</v>
      </c>
      <c r="V1718">
        <v>23</v>
      </c>
      <c r="W1718">
        <v>212.89</v>
      </c>
      <c r="X1718">
        <v>17446</v>
      </c>
      <c r="Y1718">
        <f>cleaneddata[[#This Row],[Unit Price]]-cleaneddata[[#This Row],[Discount]]</f>
        <v>8.34</v>
      </c>
      <c r="Z1718" t="str">
        <f>_xlfn.IFS(cleaneddata[[#This Row],[Region]]="Central","Chris",cleaneddata[[#This Row],[Region]]="East","Erin",cleaneddata[[#This Row],[Region]]="South","Sam",cleaneddata[[#This Row],[Region]]="West","William")</f>
        <v>Sam</v>
      </c>
    </row>
    <row r="1719" spans="1:26" x14ac:dyDescent="0.25">
      <c r="A1719">
        <v>351</v>
      </c>
      <c r="B1719" t="s">
        <v>131</v>
      </c>
      <c r="C1719" t="s">
        <v>27</v>
      </c>
      <c r="D1719">
        <v>0</v>
      </c>
      <c r="E1719">
        <v>8.34</v>
      </c>
      <c r="F1719">
        <v>2.64</v>
      </c>
      <c r="G1719" t="s">
        <v>89</v>
      </c>
      <c r="H1719" t="s">
        <v>73</v>
      </c>
      <c r="I1719" t="s">
        <v>50</v>
      </c>
      <c r="J1719" t="s">
        <v>570</v>
      </c>
      <c r="K1719" t="s">
        <v>44</v>
      </c>
      <c r="L1719" t="s">
        <v>885</v>
      </c>
      <c r="M1719">
        <v>0.59</v>
      </c>
      <c r="N1719" t="s">
        <v>34</v>
      </c>
      <c r="O1719" t="s">
        <v>113</v>
      </c>
      <c r="P1719" t="s">
        <v>114</v>
      </c>
      <c r="Q1719" t="s">
        <v>132</v>
      </c>
      <c r="R1719">
        <v>13601</v>
      </c>
      <c r="S1719" s="1">
        <v>42164</v>
      </c>
      <c r="T1719" s="1">
        <v>42166</v>
      </c>
      <c r="U1719">
        <v>10.5</v>
      </c>
      <c r="V1719">
        <v>6</v>
      </c>
      <c r="W1719">
        <v>55.54</v>
      </c>
      <c r="X1719">
        <v>88685</v>
      </c>
      <c r="Y1719">
        <f>cleaneddata[[#This Row],[Unit Price]]-cleaneddata[[#This Row],[Discount]]</f>
        <v>8.34</v>
      </c>
      <c r="Z1719" t="str">
        <f>_xlfn.IFS(cleaneddata[[#This Row],[Region]]="Central","Chris",cleaneddata[[#This Row],[Region]]="East","Erin",cleaneddata[[#This Row],[Region]]="South","Sam",cleaneddata[[#This Row],[Region]]="West","William")</f>
        <v>Erin</v>
      </c>
    </row>
    <row r="1720" spans="1:26" x14ac:dyDescent="0.25">
      <c r="A1720">
        <v>2584</v>
      </c>
      <c r="B1720" t="s">
        <v>2807</v>
      </c>
      <c r="C1720" t="s">
        <v>27</v>
      </c>
      <c r="D1720">
        <v>0.04</v>
      </c>
      <c r="E1720">
        <v>6.3</v>
      </c>
      <c r="F1720">
        <v>0.5</v>
      </c>
      <c r="G1720" t="s">
        <v>40</v>
      </c>
      <c r="H1720" t="s">
        <v>73</v>
      </c>
      <c r="I1720" t="s">
        <v>50</v>
      </c>
      <c r="J1720" t="s">
        <v>154</v>
      </c>
      <c r="K1720" t="s">
        <v>75</v>
      </c>
      <c r="L1720" t="s">
        <v>828</v>
      </c>
      <c r="M1720">
        <v>0.39</v>
      </c>
      <c r="N1720" t="s">
        <v>34</v>
      </c>
      <c r="O1720" t="s">
        <v>54</v>
      </c>
      <c r="P1720" t="s">
        <v>291</v>
      </c>
      <c r="Q1720" t="s">
        <v>2808</v>
      </c>
      <c r="R1720">
        <v>48141</v>
      </c>
      <c r="S1720" s="1">
        <v>42164</v>
      </c>
      <c r="T1720" s="1">
        <v>42166</v>
      </c>
      <c r="U1720">
        <v>67.606200000000001</v>
      </c>
      <c r="V1720">
        <v>15</v>
      </c>
      <c r="W1720">
        <v>97.98</v>
      </c>
      <c r="X1720">
        <v>89658</v>
      </c>
      <c r="Y1720">
        <f>cleaneddata[[#This Row],[Unit Price]]-cleaneddata[[#This Row],[Discount]]</f>
        <v>6.26</v>
      </c>
      <c r="Z1720" t="str">
        <f>_xlfn.IFS(cleaneddata[[#This Row],[Region]]="Central","Chris",cleaneddata[[#This Row],[Region]]="East","Erin",cleaneddata[[#This Row],[Region]]="South","Sam",cleaneddata[[#This Row],[Region]]="West","William")</f>
        <v>Chris</v>
      </c>
    </row>
    <row r="1721" spans="1:26" x14ac:dyDescent="0.25">
      <c r="A1721">
        <v>1151</v>
      </c>
      <c r="B1721" t="s">
        <v>2809</v>
      </c>
      <c r="C1721" t="s">
        <v>49</v>
      </c>
      <c r="D1721">
        <v>0.05</v>
      </c>
      <c r="E1721">
        <v>7.59</v>
      </c>
      <c r="F1721">
        <v>4</v>
      </c>
      <c r="G1721" t="s">
        <v>40</v>
      </c>
      <c r="H1721" t="s">
        <v>96</v>
      </c>
      <c r="I1721" t="s">
        <v>30</v>
      </c>
      <c r="J1721" t="s">
        <v>128</v>
      </c>
      <c r="K1721" t="s">
        <v>52</v>
      </c>
      <c r="L1721" t="s">
        <v>1689</v>
      </c>
      <c r="M1721">
        <v>0.42</v>
      </c>
      <c r="N1721" t="s">
        <v>34</v>
      </c>
      <c r="O1721" t="s">
        <v>113</v>
      </c>
      <c r="P1721" t="s">
        <v>405</v>
      </c>
      <c r="Q1721" t="s">
        <v>2810</v>
      </c>
      <c r="R1721">
        <v>1075</v>
      </c>
      <c r="S1721" s="1">
        <v>42164</v>
      </c>
      <c r="T1721" s="1">
        <v>42164</v>
      </c>
      <c r="U1721">
        <v>6.0926999999999998</v>
      </c>
      <c r="V1721">
        <v>1</v>
      </c>
      <c r="W1721">
        <v>8.83</v>
      </c>
      <c r="X1721">
        <v>91344</v>
      </c>
      <c r="Y1721">
        <f>cleaneddata[[#This Row],[Unit Price]]-cleaneddata[[#This Row],[Discount]]</f>
        <v>7.54</v>
      </c>
      <c r="Z1721" t="str">
        <f>_xlfn.IFS(cleaneddata[[#This Row],[Region]]="Central","Chris",cleaneddata[[#This Row],[Region]]="East","Erin",cleaneddata[[#This Row],[Region]]="South","Sam",cleaneddata[[#This Row],[Region]]="West","William")</f>
        <v>Erin</v>
      </c>
    </row>
    <row r="1722" spans="1:26" x14ac:dyDescent="0.25">
      <c r="A1722">
        <v>218</v>
      </c>
      <c r="B1722" t="s">
        <v>2811</v>
      </c>
      <c r="C1722" t="s">
        <v>118</v>
      </c>
      <c r="D1722">
        <v>0.05</v>
      </c>
      <c r="E1722">
        <v>119.99</v>
      </c>
      <c r="F1722">
        <v>56.14</v>
      </c>
      <c r="G1722" t="s">
        <v>28</v>
      </c>
      <c r="H1722" t="s">
        <v>41</v>
      </c>
      <c r="I1722" t="s">
        <v>42</v>
      </c>
      <c r="J1722" t="s">
        <v>58</v>
      </c>
      <c r="K1722" t="s">
        <v>32</v>
      </c>
      <c r="L1722" t="s">
        <v>589</v>
      </c>
      <c r="M1722">
        <v>0.39</v>
      </c>
      <c r="N1722" t="s">
        <v>34</v>
      </c>
      <c r="O1722" t="s">
        <v>61</v>
      </c>
      <c r="P1722" t="s">
        <v>148</v>
      </c>
      <c r="Q1722" t="s">
        <v>951</v>
      </c>
      <c r="R1722">
        <v>84107</v>
      </c>
      <c r="S1722" s="1">
        <v>42164</v>
      </c>
      <c r="T1722" s="1">
        <v>42166</v>
      </c>
      <c r="U1722">
        <v>-102.5121</v>
      </c>
      <c r="V1722">
        <v>6</v>
      </c>
      <c r="W1722">
        <v>730.37</v>
      </c>
      <c r="X1722">
        <v>88048</v>
      </c>
      <c r="Y1722">
        <f>cleaneddata[[#This Row],[Unit Price]]-cleaneddata[[#This Row],[Discount]]</f>
        <v>119.94</v>
      </c>
      <c r="Z1722" t="str">
        <f>_xlfn.IFS(cleaneddata[[#This Row],[Region]]="Central","Chris",cleaneddata[[#This Row],[Region]]="East","Erin",cleaneddata[[#This Row],[Region]]="South","Sam",cleaneddata[[#This Row],[Region]]="West","William")</f>
        <v>William</v>
      </c>
    </row>
    <row r="1723" spans="1:26" x14ac:dyDescent="0.25">
      <c r="A1723">
        <v>3361</v>
      </c>
      <c r="B1723" t="s">
        <v>812</v>
      </c>
      <c r="C1723" t="s">
        <v>118</v>
      </c>
      <c r="D1723">
        <v>0.03</v>
      </c>
      <c r="E1723">
        <v>4.9800000000000004</v>
      </c>
      <c r="F1723">
        <v>4.95</v>
      </c>
      <c r="G1723" t="s">
        <v>40</v>
      </c>
      <c r="H1723" t="s">
        <v>73</v>
      </c>
      <c r="I1723" t="s">
        <v>50</v>
      </c>
      <c r="J1723" t="s">
        <v>74</v>
      </c>
      <c r="K1723" t="s">
        <v>75</v>
      </c>
      <c r="L1723" t="s">
        <v>2621</v>
      </c>
      <c r="M1723">
        <v>0.37</v>
      </c>
      <c r="N1723" t="s">
        <v>34</v>
      </c>
      <c r="O1723" t="s">
        <v>54</v>
      </c>
      <c r="P1723" t="s">
        <v>359</v>
      </c>
      <c r="Q1723" t="s">
        <v>814</v>
      </c>
      <c r="R1723">
        <v>53095</v>
      </c>
      <c r="S1723" s="1">
        <v>42164</v>
      </c>
      <c r="T1723" s="1">
        <v>42166</v>
      </c>
      <c r="U1723">
        <v>-47.995249999999999</v>
      </c>
      <c r="V1723">
        <v>19</v>
      </c>
      <c r="W1723">
        <v>95</v>
      </c>
      <c r="X1723">
        <v>91438</v>
      </c>
      <c r="Y1723">
        <f>cleaneddata[[#This Row],[Unit Price]]-cleaneddata[[#This Row],[Discount]]</f>
        <v>4.95</v>
      </c>
      <c r="Z1723" t="str">
        <f>_xlfn.IFS(cleaneddata[[#This Row],[Region]]="Central","Chris",cleaneddata[[#This Row],[Region]]="East","Erin",cleaneddata[[#This Row],[Region]]="South","Sam",cleaneddata[[#This Row],[Region]]="West","William")</f>
        <v>Chris</v>
      </c>
    </row>
    <row r="1724" spans="1:26" x14ac:dyDescent="0.25">
      <c r="A1724">
        <v>326</v>
      </c>
      <c r="B1724" t="s">
        <v>2812</v>
      </c>
      <c r="C1724" t="s">
        <v>72</v>
      </c>
      <c r="D1724">
        <v>0.06</v>
      </c>
      <c r="E1724">
        <v>7.99</v>
      </c>
      <c r="F1724">
        <v>5.03</v>
      </c>
      <c r="G1724" t="s">
        <v>40</v>
      </c>
      <c r="H1724" t="s">
        <v>41</v>
      </c>
      <c r="I1724" t="s">
        <v>42</v>
      </c>
      <c r="J1724" t="s">
        <v>137</v>
      </c>
      <c r="K1724" t="s">
        <v>146</v>
      </c>
      <c r="L1724" t="s">
        <v>467</v>
      </c>
      <c r="M1724">
        <v>0.6</v>
      </c>
      <c r="N1724" t="s">
        <v>34</v>
      </c>
      <c r="O1724" t="s">
        <v>54</v>
      </c>
      <c r="P1724" t="s">
        <v>105</v>
      </c>
      <c r="Q1724" t="s">
        <v>2197</v>
      </c>
      <c r="R1724">
        <v>60510</v>
      </c>
      <c r="S1724" s="1">
        <v>42164</v>
      </c>
      <c r="T1724" s="1">
        <v>42165</v>
      </c>
      <c r="U1724">
        <v>-29.172000000000001</v>
      </c>
      <c r="V1724">
        <v>4</v>
      </c>
      <c r="W1724">
        <v>28.46</v>
      </c>
      <c r="X1724">
        <v>90973</v>
      </c>
      <c r="Y1724">
        <f>cleaneddata[[#This Row],[Unit Price]]-cleaneddata[[#This Row],[Discount]]</f>
        <v>7.9300000000000006</v>
      </c>
      <c r="Z1724" t="str">
        <f>_xlfn.IFS(cleaneddata[[#This Row],[Region]]="Central","Chris",cleaneddata[[#This Row],[Region]]="East","Erin",cleaneddata[[#This Row],[Region]]="South","Sam",cleaneddata[[#This Row],[Region]]="West","William")</f>
        <v>Chris</v>
      </c>
    </row>
    <row r="1725" spans="1:26" x14ac:dyDescent="0.25">
      <c r="A1725">
        <v>3079</v>
      </c>
      <c r="B1725" t="s">
        <v>321</v>
      </c>
      <c r="C1725" t="s">
        <v>27</v>
      </c>
      <c r="D1725">
        <v>0</v>
      </c>
      <c r="E1725">
        <v>2.21</v>
      </c>
      <c r="F1725">
        <v>1</v>
      </c>
      <c r="G1725" t="s">
        <v>89</v>
      </c>
      <c r="H1725" t="s">
        <v>29</v>
      </c>
      <c r="I1725" t="s">
        <v>50</v>
      </c>
      <c r="J1725" t="s">
        <v>51</v>
      </c>
      <c r="K1725" t="s">
        <v>52</v>
      </c>
      <c r="L1725" t="s">
        <v>2813</v>
      </c>
      <c r="M1725">
        <v>0.38</v>
      </c>
      <c r="N1725" t="s">
        <v>34</v>
      </c>
      <c r="O1725" t="s">
        <v>113</v>
      </c>
      <c r="P1725" t="s">
        <v>322</v>
      </c>
      <c r="Q1725" t="s">
        <v>323</v>
      </c>
      <c r="R1725">
        <v>19112</v>
      </c>
      <c r="S1725" s="1">
        <v>42165</v>
      </c>
      <c r="T1725" s="1">
        <v>42166</v>
      </c>
      <c r="U1725">
        <v>10.01</v>
      </c>
      <c r="V1725">
        <v>33</v>
      </c>
      <c r="W1725">
        <v>87.18</v>
      </c>
      <c r="X1725">
        <v>48483</v>
      </c>
      <c r="Y1725">
        <f>cleaneddata[[#This Row],[Unit Price]]-cleaneddata[[#This Row],[Discount]]</f>
        <v>2.21</v>
      </c>
      <c r="Z1725" t="str">
        <f>_xlfn.IFS(cleaneddata[[#This Row],[Region]]="Central","Chris",cleaneddata[[#This Row],[Region]]="East","Erin",cleaneddata[[#This Row],[Region]]="South","Sam",cleaneddata[[#This Row],[Region]]="West","William")</f>
        <v>Erin</v>
      </c>
    </row>
    <row r="1726" spans="1:26" x14ac:dyDescent="0.25">
      <c r="A1726">
        <v>3243</v>
      </c>
      <c r="B1726" t="s">
        <v>2814</v>
      </c>
      <c r="C1726" t="s">
        <v>39</v>
      </c>
      <c r="D1726">
        <v>0</v>
      </c>
      <c r="E1726">
        <v>7.28</v>
      </c>
      <c r="F1726">
        <v>3.52</v>
      </c>
      <c r="G1726" t="s">
        <v>40</v>
      </c>
      <c r="H1726" t="s">
        <v>29</v>
      </c>
      <c r="I1726" t="s">
        <v>42</v>
      </c>
      <c r="J1726" t="s">
        <v>43</v>
      </c>
      <c r="K1726" t="s">
        <v>44</v>
      </c>
      <c r="L1726" t="s">
        <v>2815</v>
      </c>
      <c r="M1726">
        <v>0.68</v>
      </c>
      <c r="N1726" t="s">
        <v>34</v>
      </c>
      <c r="O1726" t="s">
        <v>113</v>
      </c>
      <c r="P1726" t="s">
        <v>250</v>
      </c>
      <c r="Q1726" t="s">
        <v>251</v>
      </c>
      <c r="R1726">
        <v>6010</v>
      </c>
      <c r="S1726" s="1">
        <v>42165</v>
      </c>
      <c r="T1726" s="1">
        <v>42165</v>
      </c>
      <c r="U1726">
        <v>-25.103999999999999</v>
      </c>
      <c r="V1726">
        <v>3</v>
      </c>
      <c r="W1726">
        <v>24.44</v>
      </c>
      <c r="X1726">
        <v>88329</v>
      </c>
      <c r="Y1726">
        <f>cleaneddata[[#This Row],[Unit Price]]-cleaneddata[[#This Row],[Discount]]</f>
        <v>7.28</v>
      </c>
      <c r="Z1726" t="str">
        <f>_xlfn.IFS(cleaneddata[[#This Row],[Region]]="Central","Chris",cleaneddata[[#This Row],[Region]]="East","Erin",cleaneddata[[#This Row],[Region]]="South","Sam",cleaneddata[[#This Row],[Region]]="West","William")</f>
        <v>Erin</v>
      </c>
    </row>
    <row r="1727" spans="1:26" x14ac:dyDescent="0.25">
      <c r="A1727">
        <v>254</v>
      </c>
      <c r="B1727" t="s">
        <v>2816</v>
      </c>
      <c r="C1727" t="s">
        <v>118</v>
      </c>
      <c r="D1727">
        <v>0.1</v>
      </c>
      <c r="E1727">
        <v>280.98</v>
      </c>
      <c r="F1727">
        <v>35.67</v>
      </c>
      <c r="G1727" t="s">
        <v>28</v>
      </c>
      <c r="H1727" t="s">
        <v>73</v>
      </c>
      <c r="I1727" t="s">
        <v>30</v>
      </c>
      <c r="J1727" t="s">
        <v>31</v>
      </c>
      <c r="K1727" t="s">
        <v>32</v>
      </c>
      <c r="L1727" t="s">
        <v>2817</v>
      </c>
      <c r="M1727">
        <v>0.66</v>
      </c>
      <c r="N1727" t="s">
        <v>34</v>
      </c>
      <c r="O1727" t="s">
        <v>61</v>
      </c>
      <c r="P1727" t="s">
        <v>62</v>
      </c>
      <c r="Q1727" t="s">
        <v>2818</v>
      </c>
      <c r="R1727">
        <v>80126</v>
      </c>
      <c r="S1727" s="1">
        <v>42165</v>
      </c>
      <c r="T1727" s="1">
        <v>42166</v>
      </c>
      <c r="U1727">
        <v>-53.744999999999997</v>
      </c>
      <c r="V1727">
        <v>5</v>
      </c>
      <c r="W1727">
        <v>1332.82</v>
      </c>
      <c r="X1727">
        <v>86268</v>
      </c>
      <c r="Y1727">
        <f>cleaneddata[[#This Row],[Unit Price]]-cleaneddata[[#This Row],[Discount]]</f>
        <v>280.88</v>
      </c>
      <c r="Z1727" t="str">
        <f>_xlfn.IFS(cleaneddata[[#This Row],[Region]]="Central","Chris",cleaneddata[[#This Row],[Region]]="East","Erin",cleaneddata[[#This Row],[Region]]="South","Sam",cleaneddata[[#This Row],[Region]]="West","William")</f>
        <v>William</v>
      </c>
    </row>
    <row r="1728" spans="1:26" x14ac:dyDescent="0.25">
      <c r="A1728">
        <v>597</v>
      </c>
      <c r="B1728" t="s">
        <v>2819</v>
      </c>
      <c r="C1728" t="s">
        <v>72</v>
      </c>
      <c r="D1728">
        <v>0.1</v>
      </c>
      <c r="E1728">
        <v>6.48</v>
      </c>
      <c r="F1728">
        <v>5.9</v>
      </c>
      <c r="G1728" t="s">
        <v>40</v>
      </c>
      <c r="H1728" t="s">
        <v>29</v>
      </c>
      <c r="I1728" t="s">
        <v>50</v>
      </c>
      <c r="J1728" t="s">
        <v>90</v>
      </c>
      <c r="K1728" t="s">
        <v>75</v>
      </c>
      <c r="L1728" t="s">
        <v>1753</v>
      </c>
      <c r="M1728">
        <v>0.37</v>
      </c>
      <c r="N1728" t="s">
        <v>34</v>
      </c>
      <c r="O1728" t="s">
        <v>54</v>
      </c>
      <c r="P1728" t="s">
        <v>55</v>
      </c>
      <c r="Q1728" t="s">
        <v>1485</v>
      </c>
      <c r="R1728">
        <v>47201</v>
      </c>
      <c r="S1728" s="1">
        <v>42165</v>
      </c>
      <c r="T1728" s="1">
        <v>42165</v>
      </c>
      <c r="U1728">
        <v>-51.634999999999998</v>
      </c>
      <c r="V1728">
        <v>19</v>
      </c>
      <c r="W1728">
        <v>116.8</v>
      </c>
      <c r="X1728">
        <v>86310</v>
      </c>
      <c r="Y1728">
        <f>cleaneddata[[#This Row],[Unit Price]]-cleaneddata[[#This Row],[Discount]]</f>
        <v>6.3800000000000008</v>
      </c>
      <c r="Z1728" t="str">
        <f>_xlfn.IFS(cleaneddata[[#This Row],[Region]]="Central","Chris",cleaneddata[[#This Row],[Region]]="East","Erin",cleaneddata[[#This Row],[Region]]="South","Sam",cleaneddata[[#This Row],[Region]]="West","William")</f>
        <v>Chris</v>
      </c>
    </row>
    <row r="1729" spans="1:26" x14ac:dyDescent="0.25">
      <c r="A1729">
        <v>2431</v>
      </c>
      <c r="B1729" t="s">
        <v>2572</v>
      </c>
      <c r="C1729" t="s">
        <v>72</v>
      </c>
      <c r="D1729">
        <v>0.05</v>
      </c>
      <c r="E1729">
        <v>8.85</v>
      </c>
      <c r="F1729">
        <v>5.6</v>
      </c>
      <c r="G1729" t="s">
        <v>40</v>
      </c>
      <c r="H1729" t="s">
        <v>41</v>
      </c>
      <c r="I1729" t="s">
        <v>50</v>
      </c>
      <c r="J1729" t="s">
        <v>74</v>
      </c>
      <c r="K1729" t="s">
        <v>75</v>
      </c>
      <c r="L1729" t="s">
        <v>2820</v>
      </c>
      <c r="M1729">
        <v>0.36</v>
      </c>
      <c r="N1729" t="s">
        <v>34</v>
      </c>
      <c r="O1729" t="s">
        <v>61</v>
      </c>
      <c r="P1729" t="s">
        <v>92</v>
      </c>
      <c r="Q1729" t="s">
        <v>102</v>
      </c>
      <c r="R1729">
        <v>90004</v>
      </c>
      <c r="S1729" s="1">
        <v>42165</v>
      </c>
      <c r="T1729" s="1">
        <v>42166</v>
      </c>
      <c r="U1729">
        <v>-9.1769999999999996</v>
      </c>
      <c r="V1729">
        <v>21</v>
      </c>
      <c r="W1729">
        <v>199.08</v>
      </c>
      <c r="X1729">
        <v>24869</v>
      </c>
      <c r="Y1729">
        <f>cleaneddata[[#This Row],[Unit Price]]-cleaneddata[[#This Row],[Discount]]</f>
        <v>8.7999999999999989</v>
      </c>
      <c r="Z1729" t="str">
        <f>_xlfn.IFS(cleaneddata[[#This Row],[Region]]="Central","Chris",cleaneddata[[#This Row],[Region]]="East","Erin",cleaneddata[[#This Row],[Region]]="South","Sam",cleaneddata[[#This Row],[Region]]="West","William")</f>
        <v>William</v>
      </c>
    </row>
    <row r="1730" spans="1:26" x14ac:dyDescent="0.25">
      <c r="A1730">
        <v>2433</v>
      </c>
      <c r="B1730" t="s">
        <v>2821</v>
      </c>
      <c r="C1730" t="s">
        <v>72</v>
      </c>
      <c r="D1730">
        <v>0.05</v>
      </c>
      <c r="E1730">
        <v>8.85</v>
      </c>
      <c r="F1730">
        <v>5.6</v>
      </c>
      <c r="G1730" t="s">
        <v>40</v>
      </c>
      <c r="H1730" t="s">
        <v>41</v>
      </c>
      <c r="I1730" t="s">
        <v>50</v>
      </c>
      <c r="J1730" t="s">
        <v>74</v>
      </c>
      <c r="K1730" t="s">
        <v>75</v>
      </c>
      <c r="L1730" t="s">
        <v>2820</v>
      </c>
      <c r="M1730">
        <v>0.36</v>
      </c>
      <c r="N1730" t="s">
        <v>34</v>
      </c>
      <c r="O1730" t="s">
        <v>54</v>
      </c>
      <c r="P1730" t="s">
        <v>209</v>
      </c>
      <c r="Q1730" t="s">
        <v>613</v>
      </c>
      <c r="R1730">
        <v>73160</v>
      </c>
      <c r="S1730" s="1">
        <v>42165</v>
      </c>
      <c r="T1730" s="1">
        <v>42166</v>
      </c>
      <c r="U1730">
        <v>-7.3415999999999997</v>
      </c>
      <c r="V1730">
        <v>5</v>
      </c>
      <c r="W1730">
        <v>47.4</v>
      </c>
      <c r="X1730">
        <v>89095</v>
      </c>
      <c r="Y1730">
        <f>cleaneddata[[#This Row],[Unit Price]]-cleaneddata[[#This Row],[Discount]]</f>
        <v>8.7999999999999989</v>
      </c>
      <c r="Z1730" t="str">
        <f>_xlfn.IFS(cleaneddata[[#This Row],[Region]]="Central","Chris",cleaneddata[[#This Row],[Region]]="East","Erin",cleaneddata[[#This Row],[Region]]="South","Sam",cleaneddata[[#This Row],[Region]]="West","William")</f>
        <v>Chris</v>
      </c>
    </row>
    <row r="1731" spans="1:26" x14ac:dyDescent="0.25">
      <c r="A1731">
        <v>1265</v>
      </c>
      <c r="B1731" t="s">
        <v>2822</v>
      </c>
      <c r="C1731" t="s">
        <v>27</v>
      </c>
      <c r="D1731">
        <v>0.05</v>
      </c>
      <c r="E1731">
        <v>5.28</v>
      </c>
      <c r="F1731">
        <v>6.26</v>
      </c>
      <c r="G1731" t="s">
        <v>40</v>
      </c>
      <c r="H1731" t="s">
        <v>73</v>
      </c>
      <c r="I1731" t="s">
        <v>50</v>
      </c>
      <c r="J1731" t="s">
        <v>90</v>
      </c>
      <c r="K1731" t="s">
        <v>75</v>
      </c>
      <c r="L1731" t="s">
        <v>2460</v>
      </c>
      <c r="M1731">
        <v>0.4</v>
      </c>
      <c r="N1731" t="s">
        <v>34</v>
      </c>
      <c r="O1731" t="s">
        <v>54</v>
      </c>
      <c r="P1731" t="s">
        <v>209</v>
      </c>
      <c r="Q1731" t="s">
        <v>2823</v>
      </c>
      <c r="R1731">
        <v>73521</v>
      </c>
      <c r="S1731" s="1">
        <v>42166</v>
      </c>
      <c r="T1731" s="1">
        <v>42167</v>
      </c>
      <c r="U1731">
        <v>-11.375999999999999</v>
      </c>
      <c r="V1731">
        <v>1</v>
      </c>
      <c r="W1731">
        <v>7.15</v>
      </c>
      <c r="X1731">
        <v>89729</v>
      </c>
      <c r="Y1731">
        <f>cleaneddata[[#This Row],[Unit Price]]-cleaneddata[[#This Row],[Discount]]</f>
        <v>5.23</v>
      </c>
      <c r="Z1731" t="str">
        <f>_xlfn.IFS(cleaneddata[[#This Row],[Region]]="Central","Chris",cleaneddata[[#This Row],[Region]]="East","Erin",cleaneddata[[#This Row],[Region]]="South","Sam",cleaneddata[[#This Row],[Region]]="West","William")</f>
        <v>Chris</v>
      </c>
    </row>
    <row r="1732" spans="1:26" x14ac:dyDescent="0.25">
      <c r="A1732">
        <v>2779</v>
      </c>
      <c r="B1732" t="s">
        <v>2824</v>
      </c>
      <c r="C1732" t="s">
        <v>27</v>
      </c>
      <c r="D1732">
        <v>0.01</v>
      </c>
      <c r="E1732">
        <v>35.99</v>
      </c>
      <c r="F1732">
        <v>5.99</v>
      </c>
      <c r="G1732" t="s">
        <v>40</v>
      </c>
      <c r="H1732" t="s">
        <v>96</v>
      </c>
      <c r="I1732" t="s">
        <v>42</v>
      </c>
      <c r="J1732" t="s">
        <v>137</v>
      </c>
      <c r="K1732" t="s">
        <v>52</v>
      </c>
      <c r="L1732" t="s">
        <v>1374</v>
      </c>
      <c r="M1732">
        <v>0.38</v>
      </c>
      <c r="N1732" t="s">
        <v>34</v>
      </c>
      <c r="O1732" t="s">
        <v>35</v>
      </c>
      <c r="P1732" t="s">
        <v>99</v>
      </c>
      <c r="Q1732" t="s">
        <v>2825</v>
      </c>
      <c r="R1732">
        <v>27893</v>
      </c>
      <c r="S1732" s="1">
        <v>42166</v>
      </c>
      <c r="T1732" s="1">
        <v>42167</v>
      </c>
      <c r="U1732">
        <v>-60.704000000000001</v>
      </c>
      <c r="V1732">
        <v>11</v>
      </c>
      <c r="W1732">
        <v>345.07</v>
      </c>
      <c r="X1732">
        <v>87161</v>
      </c>
      <c r="Y1732">
        <f>cleaneddata[[#This Row],[Unit Price]]-cleaneddata[[#This Row],[Discount]]</f>
        <v>35.980000000000004</v>
      </c>
      <c r="Z1732" t="str">
        <f>_xlfn.IFS(cleaneddata[[#This Row],[Region]]="Central","Chris",cleaneddata[[#This Row],[Region]]="East","Erin",cleaneddata[[#This Row],[Region]]="South","Sam",cleaneddata[[#This Row],[Region]]="West","William")</f>
        <v>Sam</v>
      </c>
    </row>
    <row r="1733" spans="1:26" x14ac:dyDescent="0.25">
      <c r="A1733">
        <v>3251</v>
      </c>
      <c r="B1733" t="s">
        <v>2826</v>
      </c>
      <c r="C1733" t="s">
        <v>27</v>
      </c>
      <c r="D1733">
        <v>0.02</v>
      </c>
      <c r="E1733">
        <v>5.28</v>
      </c>
      <c r="F1733">
        <v>6.26</v>
      </c>
      <c r="G1733" t="s">
        <v>40</v>
      </c>
      <c r="H1733" t="s">
        <v>96</v>
      </c>
      <c r="I1733" t="s">
        <v>50</v>
      </c>
      <c r="J1733" t="s">
        <v>90</v>
      </c>
      <c r="K1733" t="s">
        <v>75</v>
      </c>
      <c r="L1733" t="s">
        <v>2460</v>
      </c>
      <c r="M1733">
        <v>0.4</v>
      </c>
      <c r="N1733" t="s">
        <v>34</v>
      </c>
      <c r="O1733" t="s">
        <v>113</v>
      </c>
      <c r="P1733" t="s">
        <v>114</v>
      </c>
      <c r="Q1733" t="s">
        <v>115</v>
      </c>
      <c r="R1733">
        <v>10112</v>
      </c>
      <c r="S1733" s="1">
        <v>42166</v>
      </c>
      <c r="T1733" s="1">
        <v>42167</v>
      </c>
      <c r="U1733">
        <v>-131.16</v>
      </c>
      <c r="V1733">
        <v>76</v>
      </c>
      <c r="W1733">
        <v>412.72</v>
      </c>
      <c r="X1733">
        <v>39076</v>
      </c>
      <c r="Y1733">
        <f>cleaneddata[[#This Row],[Unit Price]]-cleaneddata[[#This Row],[Discount]]</f>
        <v>5.2600000000000007</v>
      </c>
      <c r="Z1733" t="str">
        <f>_xlfn.IFS(cleaneddata[[#This Row],[Region]]="Central","Chris",cleaneddata[[#This Row],[Region]]="East","Erin",cleaneddata[[#This Row],[Region]]="South","Sam",cleaneddata[[#This Row],[Region]]="West","William")</f>
        <v>Erin</v>
      </c>
    </row>
    <row r="1734" spans="1:26" x14ac:dyDescent="0.25">
      <c r="A1734">
        <v>3252</v>
      </c>
      <c r="B1734" t="s">
        <v>1925</v>
      </c>
      <c r="C1734" t="s">
        <v>27</v>
      </c>
      <c r="D1734">
        <v>0.02</v>
      </c>
      <c r="E1734">
        <v>5.28</v>
      </c>
      <c r="F1734">
        <v>6.26</v>
      </c>
      <c r="G1734" t="s">
        <v>40</v>
      </c>
      <c r="H1734" t="s">
        <v>96</v>
      </c>
      <c r="I1734" t="s">
        <v>50</v>
      </c>
      <c r="J1734" t="s">
        <v>90</v>
      </c>
      <c r="K1734" t="s">
        <v>75</v>
      </c>
      <c r="L1734" t="s">
        <v>2460</v>
      </c>
      <c r="M1734">
        <v>0.4</v>
      </c>
      <c r="N1734" t="s">
        <v>34</v>
      </c>
      <c r="O1734" t="s">
        <v>113</v>
      </c>
      <c r="P1734" t="s">
        <v>114</v>
      </c>
      <c r="Q1734" t="s">
        <v>1926</v>
      </c>
      <c r="R1734">
        <v>12306</v>
      </c>
      <c r="S1734" s="1">
        <v>42166</v>
      </c>
      <c r="T1734" s="1">
        <v>42167</v>
      </c>
      <c r="U1734">
        <v>-65.58</v>
      </c>
      <c r="V1734">
        <v>19</v>
      </c>
      <c r="W1734">
        <v>103.18</v>
      </c>
      <c r="X1734">
        <v>87299</v>
      </c>
      <c r="Y1734">
        <f>cleaneddata[[#This Row],[Unit Price]]-cleaneddata[[#This Row],[Discount]]</f>
        <v>5.2600000000000007</v>
      </c>
      <c r="Z1734" t="str">
        <f>_xlfn.IFS(cleaneddata[[#This Row],[Region]]="Central","Chris",cleaneddata[[#This Row],[Region]]="East","Erin",cleaneddata[[#This Row],[Region]]="South","Sam",cleaneddata[[#This Row],[Region]]="West","William")</f>
        <v>Erin</v>
      </c>
    </row>
    <row r="1735" spans="1:26" x14ac:dyDescent="0.25">
      <c r="A1735">
        <v>1466</v>
      </c>
      <c r="B1735" t="s">
        <v>2827</v>
      </c>
      <c r="C1735" t="s">
        <v>39</v>
      </c>
      <c r="D1735">
        <v>0</v>
      </c>
      <c r="E1735">
        <v>65.989999999999995</v>
      </c>
      <c r="F1735">
        <v>8.99</v>
      </c>
      <c r="G1735" t="s">
        <v>40</v>
      </c>
      <c r="H1735" t="s">
        <v>29</v>
      </c>
      <c r="I1735" t="s">
        <v>42</v>
      </c>
      <c r="J1735" t="s">
        <v>137</v>
      </c>
      <c r="K1735" t="s">
        <v>75</v>
      </c>
      <c r="L1735" t="s">
        <v>2596</v>
      </c>
      <c r="M1735">
        <v>0.56000000000000005</v>
      </c>
      <c r="N1735" t="s">
        <v>34</v>
      </c>
      <c r="O1735" t="s">
        <v>54</v>
      </c>
      <c r="P1735" t="s">
        <v>135</v>
      </c>
      <c r="Q1735" t="s">
        <v>1485</v>
      </c>
      <c r="R1735">
        <v>68601</v>
      </c>
      <c r="S1735" s="1">
        <v>42166</v>
      </c>
      <c r="T1735" s="1">
        <v>42168</v>
      </c>
      <c r="U1735">
        <v>253.3032</v>
      </c>
      <c r="V1735">
        <v>10</v>
      </c>
      <c r="W1735">
        <v>575.07000000000005</v>
      </c>
      <c r="X1735">
        <v>91115</v>
      </c>
      <c r="Y1735">
        <f>cleaneddata[[#This Row],[Unit Price]]-cleaneddata[[#This Row],[Discount]]</f>
        <v>65.989999999999995</v>
      </c>
      <c r="Z1735" t="str">
        <f>_xlfn.IFS(cleaneddata[[#This Row],[Region]]="Central","Chris",cleaneddata[[#This Row],[Region]]="East","Erin",cleaneddata[[#This Row],[Region]]="South","Sam",cleaneddata[[#This Row],[Region]]="West","William")</f>
        <v>Chris</v>
      </c>
    </row>
    <row r="1736" spans="1:26" x14ac:dyDescent="0.25">
      <c r="A1736">
        <v>2649</v>
      </c>
      <c r="B1736" t="s">
        <v>2828</v>
      </c>
      <c r="C1736" t="s">
        <v>39</v>
      </c>
      <c r="D1736">
        <v>0.01</v>
      </c>
      <c r="E1736">
        <v>39.979999999999997</v>
      </c>
      <c r="F1736">
        <v>4</v>
      </c>
      <c r="G1736" t="s">
        <v>40</v>
      </c>
      <c r="H1736" t="s">
        <v>96</v>
      </c>
      <c r="I1736" t="s">
        <v>42</v>
      </c>
      <c r="J1736" t="s">
        <v>43</v>
      </c>
      <c r="K1736" t="s">
        <v>75</v>
      </c>
      <c r="L1736" t="s">
        <v>1929</v>
      </c>
      <c r="M1736">
        <v>0.7</v>
      </c>
      <c r="N1736" t="s">
        <v>34</v>
      </c>
      <c r="O1736" t="s">
        <v>113</v>
      </c>
      <c r="P1736" t="s">
        <v>420</v>
      </c>
      <c r="Q1736" t="s">
        <v>2332</v>
      </c>
      <c r="R1736">
        <v>21040</v>
      </c>
      <c r="S1736" s="1">
        <v>42166</v>
      </c>
      <c r="T1736" s="1">
        <v>42167</v>
      </c>
      <c r="U1736">
        <v>-30.808</v>
      </c>
      <c r="V1736">
        <v>5</v>
      </c>
      <c r="W1736">
        <v>203.29</v>
      </c>
      <c r="X1736">
        <v>88814</v>
      </c>
      <c r="Y1736">
        <f>cleaneddata[[#This Row],[Unit Price]]-cleaneddata[[#This Row],[Discount]]</f>
        <v>39.97</v>
      </c>
      <c r="Z1736" t="str">
        <f>_xlfn.IFS(cleaneddata[[#This Row],[Region]]="Central","Chris",cleaneddata[[#This Row],[Region]]="East","Erin",cleaneddata[[#This Row],[Region]]="South","Sam",cleaneddata[[#This Row],[Region]]="West","William")</f>
        <v>Erin</v>
      </c>
    </row>
    <row r="1737" spans="1:26" x14ac:dyDescent="0.25">
      <c r="A1737">
        <v>3008</v>
      </c>
      <c r="B1737" t="s">
        <v>1520</v>
      </c>
      <c r="C1737" t="s">
        <v>39</v>
      </c>
      <c r="D1737">
        <v>0.01</v>
      </c>
      <c r="E1737">
        <v>12.28</v>
      </c>
      <c r="F1737">
        <v>6.47</v>
      </c>
      <c r="G1737" t="s">
        <v>40</v>
      </c>
      <c r="H1737" t="s">
        <v>73</v>
      </c>
      <c r="I1737" t="s">
        <v>50</v>
      </c>
      <c r="J1737" t="s">
        <v>90</v>
      </c>
      <c r="K1737" t="s">
        <v>75</v>
      </c>
      <c r="L1737" t="s">
        <v>2560</v>
      </c>
      <c r="M1737">
        <v>0.38</v>
      </c>
      <c r="N1737" t="s">
        <v>34</v>
      </c>
      <c r="O1737" t="s">
        <v>54</v>
      </c>
      <c r="P1737" t="s">
        <v>86</v>
      </c>
      <c r="Q1737" t="s">
        <v>1522</v>
      </c>
      <c r="R1737">
        <v>55343</v>
      </c>
      <c r="S1737" s="1">
        <v>42166</v>
      </c>
      <c r="T1737" s="1">
        <v>42167</v>
      </c>
      <c r="U1737">
        <v>47.61</v>
      </c>
      <c r="V1737">
        <v>12</v>
      </c>
      <c r="W1737">
        <v>160.66</v>
      </c>
      <c r="X1737">
        <v>89415</v>
      </c>
      <c r="Y1737">
        <f>cleaneddata[[#This Row],[Unit Price]]-cleaneddata[[#This Row],[Discount]]</f>
        <v>12.27</v>
      </c>
      <c r="Z1737" t="str">
        <f>_xlfn.IFS(cleaneddata[[#This Row],[Region]]="Central","Chris",cleaneddata[[#This Row],[Region]]="East","Erin",cleaneddata[[#This Row],[Region]]="South","Sam",cleaneddata[[#This Row],[Region]]="West","William")</f>
        <v>Chris</v>
      </c>
    </row>
    <row r="1738" spans="1:26" x14ac:dyDescent="0.25">
      <c r="A1738">
        <v>2543</v>
      </c>
      <c r="B1738" t="s">
        <v>2829</v>
      </c>
      <c r="C1738" t="s">
        <v>118</v>
      </c>
      <c r="D1738">
        <v>0.05</v>
      </c>
      <c r="E1738">
        <v>15.68</v>
      </c>
      <c r="F1738">
        <v>3.73</v>
      </c>
      <c r="G1738" t="s">
        <v>40</v>
      </c>
      <c r="H1738" t="s">
        <v>29</v>
      </c>
      <c r="I1738" t="s">
        <v>30</v>
      </c>
      <c r="J1738" t="s">
        <v>128</v>
      </c>
      <c r="K1738" t="s">
        <v>44</v>
      </c>
      <c r="L1738" t="s">
        <v>2729</v>
      </c>
      <c r="M1738">
        <v>0.46</v>
      </c>
      <c r="N1738" t="s">
        <v>34</v>
      </c>
      <c r="O1738" t="s">
        <v>35</v>
      </c>
      <c r="P1738" t="s">
        <v>244</v>
      </c>
      <c r="Q1738" t="s">
        <v>2434</v>
      </c>
      <c r="R1738">
        <v>23223</v>
      </c>
      <c r="S1738" s="1">
        <v>42166</v>
      </c>
      <c r="T1738" s="1">
        <v>42167</v>
      </c>
      <c r="U1738">
        <v>3.54</v>
      </c>
      <c r="V1738">
        <v>17</v>
      </c>
      <c r="W1738">
        <v>257.48</v>
      </c>
      <c r="X1738">
        <v>87917</v>
      </c>
      <c r="Y1738">
        <f>cleaneddata[[#This Row],[Unit Price]]-cleaneddata[[#This Row],[Discount]]</f>
        <v>15.629999999999999</v>
      </c>
      <c r="Z1738" t="str">
        <f>_xlfn.IFS(cleaneddata[[#This Row],[Region]]="Central","Chris",cleaneddata[[#This Row],[Region]]="East","Erin",cleaneddata[[#This Row],[Region]]="South","Sam",cleaneddata[[#This Row],[Region]]="West","William")</f>
        <v>Sam</v>
      </c>
    </row>
    <row r="1739" spans="1:26" x14ac:dyDescent="0.25">
      <c r="A1739">
        <v>2543</v>
      </c>
      <c r="B1739" t="s">
        <v>2829</v>
      </c>
      <c r="C1739" t="s">
        <v>118</v>
      </c>
      <c r="D1739">
        <v>0.02</v>
      </c>
      <c r="E1739">
        <v>195.99</v>
      </c>
      <c r="F1739">
        <v>4.2</v>
      </c>
      <c r="G1739" t="s">
        <v>40</v>
      </c>
      <c r="H1739" t="s">
        <v>29</v>
      </c>
      <c r="I1739" t="s">
        <v>42</v>
      </c>
      <c r="J1739" t="s">
        <v>137</v>
      </c>
      <c r="K1739" t="s">
        <v>75</v>
      </c>
      <c r="L1739" t="s">
        <v>2830</v>
      </c>
      <c r="M1739">
        <v>0.56000000000000005</v>
      </c>
      <c r="N1739" t="s">
        <v>34</v>
      </c>
      <c r="O1739" t="s">
        <v>35</v>
      </c>
      <c r="P1739" t="s">
        <v>244</v>
      </c>
      <c r="Q1739" t="s">
        <v>2434</v>
      </c>
      <c r="R1739">
        <v>23223</v>
      </c>
      <c r="S1739" s="1">
        <v>42166</v>
      </c>
      <c r="T1739" s="1">
        <v>42167</v>
      </c>
      <c r="U1739">
        <v>40.283999999999999</v>
      </c>
      <c r="V1739">
        <v>19</v>
      </c>
      <c r="W1739">
        <v>3194.99</v>
      </c>
      <c r="X1739">
        <v>87917</v>
      </c>
      <c r="Y1739">
        <f>cleaneddata[[#This Row],[Unit Price]]-cleaneddata[[#This Row],[Discount]]</f>
        <v>195.97</v>
      </c>
      <c r="Z1739" t="str">
        <f>_xlfn.IFS(cleaneddata[[#This Row],[Region]]="Central","Chris",cleaneddata[[#This Row],[Region]]="East","Erin",cleaneddata[[#This Row],[Region]]="South","Sam",cleaneddata[[#This Row],[Region]]="West","William")</f>
        <v>Sam</v>
      </c>
    </row>
    <row r="1740" spans="1:26" x14ac:dyDescent="0.25">
      <c r="A1740">
        <v>2840</v>
      </c>
      <c r="B1740" t="s">
        <v>1739</v>
      </c>
      <c r="C1740" t="s">
        <v>118</v>
      </c>
      <c r="D1740">
        <v>0.05</v>
      </c>
      <c r="E1740">
        <v>15.68</v>
      </c>
      <c r="F1740">
        <v>3.73</v>
      </c>
      <c r="G1740" t="s">
        <v>40</v>
      </c>
      <c r="H1740" t="s">
        <v>96</v>
      </c>
      <c r="I1740" t="s">
        <v>30</v>
      </c>
      <c r="J1740" t="s">
        <v>128</v>
      </c>
      <c r="K1740" t="s">
        <v>44</v>
      </c>
      <c r="L1740" t="s">
        <v>2729</v>
      </c>
      <c r="M1740">
        <v>0.46</v>
      </c>
      <c r="N1740" t="s">
        <v>34</v>
      </c>
      <c r="O1740" t="s">
        <v>35</v>
      </c>
      <c r="P1740" t="s">
        <v>125</v>
      </c>
      <c r="Q1740" t="s">
        <v>1741</v>
      </c>
      <c r="R1740">
        <v>33161</v>
      </c>
      <c r="S1740" s="1">
        <v>42166</v>
      </c>
      <c r="T1740" s="1">
        <v>42168</v>
      </c>
      <c r="U1740">
        <v>1166.6279999999999</v>
      </c>
      <c r="V1740">
        <v>17</v>
      </c>
      <c r="W1740">
        <v>260.01</v>
      </c>
      <c r="X1740">
        <v>87885</v>
      </c>
      <c r="Y1740">
        <f>cleaneddata[[#This Row],[Unit Price]]-cleaneddata[[#This Row],[Discount]]</f>
        <v>15.629999999999999</v>
      </c>
      <c r="Z1740" t="str">
        <f>_xlfn.IFS(cleaneddata[[#This Row],[Region]]="Central","Chris",cleaneddata[[#This Row],[Region]]="East","Erin",cleaneddata[[#This Row],[Region]]="South","Sam",cleaneddata[[#This Row],[Region]]="West","William")</f>
        <v>Sam</v>
      </c>
    </row>
    <row r="1741" spans="1:26" x14ac:dyDescent="0.25">
      <c r="A1741">
        <v>2840</v>
      </c>
      <c r="B1741" t="s">
        <v>1739</v>
      </c>
      <c r="C1741" t="s">
        <v>118</v>
      </c>
      <c r="D1741">
        <v>0</v>
      </c>
      <c r="E1741">
        <v>14.98</v>
      </c>
      <c r="F1741">
        <v>8.99</v>
      </c>
      <c r="G1741" t="s">
        <v>40</v>
      </c>
      <c r="H1741" t="s">
        <v>96</v>
      </c>
      <c r="I1741" t="s">
        <v>30</v>
      </c>
      <c r="J1741" t="s">
        <v>128</v>
      </c>
      <c r="K1741" t="s">
        <v>44</v>
      </c>
      <c r="L1741" t="s">
        <v>1488</v>
      </c>
      <c r="M1741">
        <v>0.39</v>
      </c>
      <c r="N1741" t="s">
        <v>34</v>
      </c>
      <c r="O1741" t="s">
        <v>35</v>
      </c>
      <c r="P1741" t="s">
        <v>125</v>
      </c>
      <c r="Q1741" t="s">
        <v>1741</v>
      </c>
      <c r="R1741">
        <v>33161</v>
      </c>
      <c r="S1741" s="1">
        <v>42166</v>
      </c>
      <c r="T1741" s="1">
        <v>42167</v>
      </c>
      <c r="U1741">
        <v>-40.604199999999999</v>
      </c>
      <c r="V1741">
        <v>18</v>
      </c>
      <c r="W1741">
        <v>273.79000000000002</v>
      </c>
      <c r="X1741">
        <v>87885</v>
      </c>
      <c r="Y1741">
        <f>cleaneddata[[#This Row],[Unit Price]]-cleaneddata[[#This Row],[Discount]]</f>
        <v>14.98</v>
      </c>
      <c r="Z1741" t="str">
        <f>_xlfn.IFS(cleaneddata[[#This Row],[Region]]="Central","Chris",cleaneddata[[#This Row],[Region]]="East","Erin",cleaneddata[[#This Row],[Region]]="South","Sam",cleaneddata[[#This Row],[Region]]="West","William")</f>
        <v>Sam</v>
      </c>
    </row>
    <row r="1742" spans="1:26" x14ac:dyDescent="0.25">
      <c r="A1742">
        <v>2840</v>
      </c>
      <c r="B1742" t="s">
        <v>1739</v>
      </c>
      <c r="C1742" t="s">
        <v>118</v>
      </c>
      <c r="D1742">
        <v>0.02</v>
      </c>
      <c r="E1742">
        <v>38.76</v>
      </c>
      <c r="F1742">
        <v>13.26</v>
      </c>
      <c r="G1742" t="s">
        <v>40</v>
      </c>
      <c r="H1742" t="s">
        <v>96</v>
      </c>
      <c r="I1742" t="s">
        <v>50</v>
      </c>
      <c r="J1742" t="s">
        <v>90</v>
      </c>
      <c r="K1742" t="s">
        <v>75</v>
      </c>
      <c r="L1742" t="s">
        <v>2831</v>
      </c>
      <c r="M1742">
        <v>0.36</v>
      </c>
      <c r="N1742" t="s">
        <v>34</v>
      </c>
      <c r="O1742" t="s">
        <v>35</v>
      </c>
      <c r="P1742" t="s">
        <v>125</v>
      </c>
      <c r="Q1742" t="s">
        <v>1741</v>
      </c>
      <c r="R1742">
        <v>33161</v>
      </c>
      <c r="S1742" s="1">
        <v>42166</v>
      </c>
      <c r="T1742" s="1">
        <v>42167</v>
      </c>
      <c r="U1742">
        <v>-294.084</v>
      </c>
      <c r="V1742">
        <v>1</v>
      </c>
      <c r="W1742">
        <v>44.62</v>
      </c>
      <c r="X1742">
        <v>87885</v>
      </c>
      <c r="Y1742">
        <f>cleaneddata[[#This Row],[Unit Price]]-cleaneddata[[#This Row],[Discount]]</f>
        <v>38.739999999999995</v>
      </c>
      <c r="Z1742" t="str">
        <f>_xlfn.IFS(cleaneddata[[#This Row],[Region]]="Central","Chris",cleaneddata[[#This Row],[Region]]="East","Erin",cleaneddata[[#This Row],[Region]]="South","Sam",cleaneddata[[#This Row],[Region]]="West","William")</f>
        <v>Sam</v>
      </c>
    </row>
    <row r="1743" spans="1:26" x14ac:dyDescent="0.25">
      <c r="A1743">
        <v>3078</v>
      </c>
      <c r="B1743" t="s">
        <v>2832</v>
      </c>
      <c r="C1743" t="s">
        <v>72</v>
      </c>
      <c r="D1743">
        <v>0.04</v>
      </c>
      <c r="E1743">
        <v>35.44</v>
      </c>
      <c r="F1743">
        <v>5.09</v>
      </c>
      <c r="G1743" t="s">
        <v>40</v>
      </c>
      <c r="H1743" t="s">
        <v>29</v>
      </c>
      <c r="I1743" t="s">
        <v>50</v>
      </c>
      <c r="J1743" t="s">
        <v>90</v>
      </c>
      <c r="K1743" t="s">
        <v>75</v>
      </c>
      <c r="L1743" t="s">
        <v>2080</v>
      </c>
      <c r="M1743">
        <v>0.38</v>
      </c>
      <c r="N1743" t="s">
        <v>34</v>
      </c>
      <c r="O1743" t="s">
        <v>113</v>
      </c>
      <c r="P1743" t="s">
        <v>319</v>
      </c>
      <c r="Q1743" t="s">
        <v>2833</v>
      </c>
      <c r="R1743">
        <v>43615</v>
      </c>
      <c r="S1743" s="1">
        <v>42166</v>
      </c>
      <c r="T1743" s="1">
        <v>42166</v>
      </c>
      <c r="U1743">
        <v>118.6317</v>
      </c>
      <c r="V1743">
        <v>5</v>
      </c>
      <c r="W1743">
        <v>171.93</v>
      </c>
      <c r="X1743">
        <v>88240</v>
      </c>
      <c r="Y1743">
        <f>cleaneddata[[#This Row],[Unit Price]]-cleaneddata[[#This Row],[Discount]]</f>
        <v>35.4</v>
      </c>
      <c r="Z1743" t="str">
        <f>_xlfn.IFS(cleaneddata[[#This Row],[Region]]="Central","Chris",cleaneddata[[#This Row],[Region]]="East","Erin",cleaneddata[[#This Row],[Region]]="South","Sam",cleaneddata[[#This Row],[Region]]="West","William")</f>
        <v>Erin</v>
      </c>
    </row>
    <row r="1744" spans="1:26" x14ac:dyDescent="0.25">
      <c r="A1744">
        <v>3078</v>
      </c>
      <c r="B1744" t="s">
        <v>2832</v>
      </c>
      <c r="C1744" t="s">
        <v>72</v>
      </c>
      <c r="D1744">
        <v>0.08</v>
      </c>
      <c r="E1744">
        <v>3.98</v>
      </c>
      <c r="F1744">
        <v>0.7</v>
      </c>
      <c r="G1744" t="s">
        <v>40</v>
      </c>
      <c r="H1744" t="s">
        <v>29</v>
      </c>
      <c r="I1744" t="s">
        <v>50</v>
      </c>
      <c r="J1744" t="s">
        <v>51</v>
      </c>
      <c r="K1744" t="s">
        <v>52</v>
      </c>
      <c r="L1744" t="s">
        <v>350</v>
      </c>
      <c r="M1744">
        <v>0.52</v>
      </c>
      <c r="N1744" t="s">
        <v>34</v>
      </c>
      <c r="O1744" t="s">
        <v>113</v>
      </c>
      <c r="P1744" t="s">
        <v>319</v>
      </c>
      <c r="Q1744" t="s">
        <v>2833</v>
      </c>
      <c r="R1744">
        <v>43615</v>
      </c>
      <c r="S1744" s="1">
        <v>42166</v>
      </c>
      <c r="T1744" s="1">
        <v>42169</v>
      </c>
      <c r="U1744">
        <v>23.303999999999998</v>
      </c>
      <c r="V1744">
        <v>9</v>
      </c>
      <c r="W1744">
        <v>35.19</v>
      </c>
      <c r="X1744">
        <v>88240</v>
      </c>
      <c r="Y1744">
        <f>cleaneddata[[#This Row],[Unit Price]]-cleaneddata[[#This Row],[Discount]]</f>
        <v>3.9</v>
      </c>
      <c r="Z1744" t="str">
        <f>_xlfn.IFS(cleaneddata[[#This Row],[Region]]="Central","Chris",cleaneddata[[#This Row],[Region]]="East","Erin",cleaneddata[[#This Row],[Region]]="South","Sam",cleaneddata[[#This Row],[Region]]="West","William")</f>
        <v>Erin</v>
      </c>
    </row>
    <row r="1745" spans="1:26" x14ac:dyDescent="0.25">
      <c r="A1745">
        <v>3079</v>
      </c>
      <c r="B1745" t="s">
        <v>321</v>
      </c>
      <c r="C1745" t="s">
        <v>72</v>
      </c>
      <c r="D1745">
        <v>0.04</v>
      </c>
      <c r="E1745">
        <v>35.44</v>
      </c>
      <c r="F1745">
        <v>5.09</v>
      </c>
      <c r="G1745" t="s">
        <v>40</v>
      </c>
      <c r="H1745" t="s">
        <v>29</v>
      </c>
      <c r="I1745" t="s">
        <v>50</v>
      </c>
      <c r="J1745" t="s">
        <v>90</v>
      </c>
      <c r="K1745" t="s">
        <v>75</v>
      </c>
      <c r="L1745" t="s">
        <v>2080</v>
      </c>
      <c r="M1745">
        <v>0.38</v>
      </c>
      <c r="N1745" t="s">
        <v>34</v>
      </c>
      <c r="O1745" t="s">
        <v>113</v>
      </c>
      <c r="P1745" t="s">
        <v>322</v>
      </c>
      <c r="Q1745" t="s">
        <v>323</v>
      </c>
      <c r="R1745">
        <v>19112</v>
      </c>
      <c r="S1745" s="1">
        <v>42166</v>
      </c>
      <c r="T1745" s="1">
        <v>42166</v>
      </c>
      <c r="U1745">
        <v>150.72</v>
      </c>
      <c r="V1745">
        <v>21</v>
      </c>
      <c r="W1745">
        <v>722.1</v>
      </c>
      <c r="X1745">
        <v>53476</v>
      </c>
      <c r="Y1745">
        <f>cleaneddata[[#This Row],[Unit Price]]-cleaneddata[[#This Row],[Discount]]</f>
        <v>35.4</v>
      </c>
      <c r="Z1745" t="str">
        <f>_xlfn.IFS(cleaneddata[[#This Row],[Region]]="Central","Chris",cleaneddata[[#This Row],[Region]]="East","Erin",cleaneddata[[#This Row],[Region]]="South","Sam",cleaneddata[[#This Row],[Region]]="West","William")</f>
        <v>Erin</v>
      </c>
    </row>
    <row r="1746" spans="1:26" x14ac:dyDescent="0.25">
      <c r="A1746">
        <v>3079</v>
      </c>
      <c r="B1746" t="s">
        <v>321</v>
      </c>
      <c r="C1746" t="s">
        <v>72</v>
      </c>
      <c r="D1746">
        <v>0.08</v>
      </c>
      <c r="E1746">
        <v>3.98</v>
      </c>
      <c r="F1746">
        <v>0.7</v>
      </c>
      <c r="G1746" t="s">
        <v>40</v>
      </c>
      <c r="H1746" t="s">
        <v>29</v>
      </c>
      <c r="I1746" t="s">
        <v>50</v>
      </c>
      <c r="J1746" t="s">
        <v>51</v>
      </c>
      <c r="K1746" t="s">
        <v>52</v>
      </c>
      <c r="L1746" t="s">
        <v>350</v>
      </c>
      <c r="M1746">
        <v>0.52</v>
      </c>
      <c r="N1746" t="s">
        <v>34</v>
      </c>
      <c r="O1746" t="s">
        <v>113</v>
      </c>
      <c r="P1746" t="s">
        <v>322</v>
      </c>
      <c r="Q1746" t="s">
        <v>323</v>
      </c>
      <c r="R1746">
        <v>19112</v>
      </c>
      <c r="S1746" s="1">
        <v>42166</v>
      </c>
      <c r="T1746" s="1">
        <v>42169</v>
      </c>
      <c r="U1746">
        <v>19.420000000000002</v>
      </c>
      <c r="V1746">
        <v>36</v>
      </c>
      <c r="W1746">
        <v>140.78</v>
      </c>
      <c r="X1746">
        <v>53476</v>
      </c>
      <c r="Y1746">
        <f>cleaneddata[[#This Row],[Unit Price]]-cleaneddata[[#This Row],[Discount]]</f>
        <v>3.9</v>
      </c>
      <c r="Z1746" t="str">
        <f>_xlfn.IFS(cleaneddata[[#This Row],[Region]]="Central","Chris",cleaneddata[[#This Row],[Region]]="East","Erin",cleaneddata[[#This Row],[Region]]="South","Sam",cleaneddata[[#This Row],[Region]]="West","William")</f>
        <v>Erin</v>
      </c>
    </row>
    <row r="1747" spans="1:26" x14ac:dyDescent="0.25">
      <c r="A1747">
        <v>3079</v>
      </c>
      <c r="B1747" t="s">
        <v>321</v>
      </c>
      <c r="C1747" t="s">
        <v>72</v>
      </c>
      <c r="D1747">
        <v>0.01</v>
      </c>
      <c r="E1747">
        <v>1.76</v>
      </c>
      <c r="F1747">
        <v>0.7</v>
      </c>
      <c r="G1747" t="s">
        <v>40</v>
      </c>
      <c r="H1747" t="s">
        <v>29</v>
      </c>
      <c r="I1747" t="s">
        <v>50</v>
      </c>
      <c r="J1747" t="s">
        <v>51</v>
      </c>
      <c r="K1747" t="s">
        <v>52</v>
      </c>
      <c r="L1747" t="s">
        <v>1665</v>
      </c>
      <c r="M1747">
        <v>0.56000000000000005</v>
      </c>
      <c r="N1747" t="s">
        <v>34</v>
      </c>
      <c r="O1747" t="s">
        <v>113</v>
      </c>
      <c r="P1747" t="s">
        <v>322</v>
      </c>
      <c r="Q1747" t="s">
        <v>323</v>
      </c>
      <c r="R1747">
        <v>19112</v>
      </c>
      <c r="S1747" s="1">
        <v>42166</v>
      </c>
      <c r="T1747" s="1">
        <v>42167</v>
      </c>
      <c r="U1747">
        <v>3.13</v>
      </c>
      <c r="V1747">
        <v>71</v>
      </c>
      <c r="W1747">
        <v>129.72</v>
      </c>
      <c r="X1747">
        <v>53476</v>
      </c>
      <c r="Y1747">
        <f>cleaneddata[[#This Row],[Unit Price]]-cleaneddata[[#This Row],[Discount]]</f>
        <v>1.75</v>
      </c>
      <c r="Z1747" t="str">
        <f>_xlfn.IFS(cleaneddata[[#This Row],[Region]]="Central","Chris",cleaneddata[[#This Row],[Region]]="East","Erin",cleaneddata[[#This Row],[Region]]="South","Sam",cleaneddata[[#This Row],[Region]]="West","William")</f>
        <v>Erin</v>
      </c>
    </row>
    <row r="1748" spans="1:26" x14ac:dyDescent="0.25">
      <c r="A1748">
        <v>3079</v>
      </c>
      <c r="B1748" t="s">
        <v>321</v>
      </c>
      <c r="C1748" t="s">
        <v>72</v>
      </c>
      <c r="D1748">
        <v>0.01</v>
      </c>
      <c r="E1748">
        <v>193.17</v>
      </c>
      <c r="F1748">
        <v>19.989999999999998</v>
      </c>
      <c r="G1748" t="s">
        <v>89</v>
      </c>
      <c r="H1748" t="s">
        <v>29</v>
      </c>
      <c r="I1748" t="s">
        <v>50</v>
      </c>
      <c r="J1748" t="s">
        <v>80</v>
      </c>
      <c r="K1748" t="s">
        <v>75</v>
      </c>
      <c r="L1748" t="s">
        <v>1584</v>
      </c>
      <c r="M1748">
        <v>0.71</v>
      </c>
      <c r="N1748" t="s">
        <v>34</v>
      </c>
      <c r="O1748" t="s">
        <v>113</v>
      </c>
      <c r="P1748" t="s">
        <v>322</v>
      </c>
      <c r="Q1748" t="s">
        <v>323</v>
      </c>
      <c r="R1748">
        <v>19112</v>
      </c>
      <c r="S1748" s="1">
        <v>42166</v>
      </c>
      <c r="T1748" s="1">
        <v>42166</v>
      </c>
      <c r="U1748">
        <v>1141.07</v>
      </c>
      <c r="V1748">
        <v>63</v>
      </c>
      <c r="W1748">
        <v>12190.98</v>
      </c>
      <c r="X1748">
        <v>53476</v>
      </c>
      <c r="Y1748">
        <f>cleaneddata[[#This Row],[Unit Price]]-cleaneddata[[#This Row],[Discount]]</f>
        <v>193.16</v>
      </c>
      <c r="Z1748" t="str">
        <f>_xlfn.IFS(cleaneddata[[#This Row],[Region]]="Central","Chris",cleaneddata[[#This Row],[Region]]="East","Erin",cleaneddata[[#This Row],[Region]]="South","Sam",cleaneddata[[#This Row],[Region]]="West","William")</f>
        <v>Erin</v>
      </c>
    </row>
    <row r="1749" spans="1:26" x14ac:dyDescent="0.25">
      <c r="A1749">
        <v>2046</v>
      </c>
      <c r="B1749" t="s">
        <v>2834</v>
      </c>
      <c r="C1749" t="s">
        <v>27</v>
      </c>
      <c r="D1749">
        <v>0.04</v>
      </c>
      <c r="E1749">
        <v>4.28</v>
      </c>
      <c r="F1749">
        <v>5.68</v>
      </c>
      <c r="G1749" t="s">
        <v>40</v>
      </c>
      <c r="H1749" t="s">
        <v>96</v>
      </c>
      <c r="I1749" t="s">
        <v>50</v>
      </c>
      <c r="J1749" t="s">
        <v>90</v>
      </c>
      <c r="K1749" t="s">
        <v>75</v>
      </c>
      <c r="L1749" t="s">
        <v>2835</v>
      </c>
      <c r="M1749">
        <v>0.4</v>
      </c>
      <c r="N1749" t="s">
        <v>34</v>
      </c>
      <c r="O1749" t="s">
        <v>54</v>
      </c>
      <c r="P1749" t="s">
        <v>539</v>
      </c>
      <c r="Q1749" t="s">
        <v>2836</v>
      </c>
      <c r="R1749">
        <v>67901</v>
      </c>
      <c r="S1749" s="1">
        <v>42167</v>
      </c>
      <c r="T1749" s="1">
        <v>42169</v>
      </c>
      <c r="U1749">
        <v>-27.375</v>
      </c>
      <c r="V1749">
        <v>7</v>
      </c>
      <c r="W1749">
        <v>31.54</v>
      </c>
      <c r="X1749">
        <v>88219</v>
      </c>
      <c r="Y1749">
        <f>cleaneddata[[#This Row],[Unit Price]]-cleaneddata[[#This Row],[Discount]]</f>
        <v>4.24</v>
      </c>
      <c r="Z1749" t="str">
        <f>_xlfn.IFS(cleaneddata[[#This Row],[Region]]="Central","Chris",cleaneddata[[#This Row],[Region]]="East","Erin",cleaneddata[[#This Row],[Region]]="South","Sam",cleaneddata[[#This Row],[Region]]="West","William")</f>
        <v>Chris</v>
      </c>
    </row>
    <row r="1750" spans="1:26" x14ac:dyDescent="0.25">
      <c r="A1750">
        <v>2046</v>
      </c>
      <c r="B1750" t="s">
        <v>2834</v>
      </c>
      <c r="C1750" t="s">
        <v>27</v>
      </c>
      <c r="D1750">
        <v>0.06</v>
      </c>
      <c r="E1750">
        <v>376.13</v>
      </c>
      <c r="F1750">
        <v>85.63</v>
      </c>
      <c r="G1750" t="s">
        <v>28</v>
      </c>
      <c r="H1750" t="s">
        <v>96</v>
      </c>
      <c r="I1750" t="s">
        <v>30</v>
      </c>
      <c r="J1750" t="s">
        <v>31</v>
      </c>
      <c r="K1750" t="s">
        <v>32</v>
      </c>
      <c r="L1750" t="s">
        <v>2837</v>
      </c>
      <c r="M1750">
        <v>0.74</v>
      </c>
      <c r="N1750" t="s">
        <v>34</v>
      </c>
      <c r="O1750" t="s">
        <v>54</v>
      </c>
      <c r="P1750" t="s">
        <v>539</v>
      </c>
      <c r="Q1750" t="s">
        <v>2836</v>
      </c>
      <c r="R1750">
        <v>67901</v>
      </c>
      <c r="S1750" s="1">
        <v>42167</v>
      </c>
      <c r="T1750" s="1">
        <v>42169</v>
      </c>
      <c r="U1750">
        <v>-435.75749999999999</v>
      </c>
      <c r="V1750">
        <v>13</v>
      </c>
      <c r="W1750">
        <v>4634.6899999999996</v>
      </c>
      <c r="X1750">
        <v>88219</v>
      </c>
      <c r="Y1750">
        <f>cleaneddata[[#This Row],[Unit Price]]-cleaneddata[[#This Row],[Discount]]</f>
        <v>376.07</v>
      </c>
      <c r="Z1750" t="str">
        <f>_xlfn.IFS(cleaneddata[[#This Row],[Region]]="Central","Chris",cleaneddata[[#This Row],[Region]]="East","Erin",cleaneddata[[#This Row],[Region]]="South","Sam",cleaneddata[[#This Row],[Region]]="West","William")</f>
        <v>Chris</v>
      </c>
    </row>
    <row r="1751" spans="1:26" x14ac:dyDescent="0.25">
      <c r="A1751">
        <v>2046</v>
      </c>
      <c r="B1751" t="s">
        <v>2834</v>
      </c>
      <c r="C1751" t="s">
        <v>27</v>
      </c>
      <c r="D1751">
        <v>0.06</v>
      </c>
      <c r="E1751">
        <v>424.21</v>
      </c>
      <c r="F1751">
        <v>110.2</v>
      </c>
      <c r="G1751" t="s">
        <v>28</v>
      </c>
      <c r="H1751" t="s">
        <v>96</v>
      </c>
      <c r="I1751" t="s">
        <v>30</v>
      </c>
      <c r="J1751" t="s">
        <v>31</v>
      </c>
      <c r="K1751" t="s">
        <v>32</v>
      </c>
      <c r="L1751" t="s">
        <v>917</v>
      </c>
      <c r="M1751">
        <v>0.67</v>
      </c>
      <c r="N1751" t="s">
        <v>34</v>
      </c>
      <c r="O1751" t="s">
        <v>54</v>
      </c>
      <c r="P1751" t="s">
        <v>539</v>
      </c>
      <c r="Q1751" t="s">
        <v>2836</v>
      </c>
      <c r="R1751">
        <v>67901</v>
      </c>
      <c r="S1751" s="1">
        <v>42167</v>
      </c>
      <c r="T1751" s="1">
        <v>42168</v>
      </c>
      <c r="U1751">
        <v>682.53</v>
      </c>
      <c r="V1751">
        <v>17</v>
      </c>
      <c r="W1751">
        <v>7304.03</v>
      </c>
      <c r="X1751">
        <v>88219</v>
      </c>
      <c r="Y1751">
        <f>cleaneddata[[#This Row],[Unit Price]]-cleaneddata[[#This Row],[Discount]]</f>
        <v>424.15</v>
      </c>
      <c r="Z1751" t="str">
        <f>_xlfn.IFS(cleaneddata[[#This Row],[Region]]="Central","Chris",cleaneddata[[#This Row],[Region]]="East","Erin",cleaneddata[[#This Row],[Region]]="South","Sam",cleaneddata[[#This Row],[Region]]="West","William")</f>
        <v>Chris</v>
      </c>
    </row>
    <row r="1752" spans="1:26" x14ac:dyDescent="0.25">
      <c r="A1752">
        <v>2046</v>
      </c>
      <c r="B1752" t="s">
        <v>2834</v>
      </c>
      <c r="C1752" t="s">
        <v>27</v>
      </c>
      <c r="D1752">
        <v>0.06</v>
      </c>
      <c r="E1752">
        <v>195.99</v>
      </c>
      <c r="F1752">
        <v>8.99</v>
      </c>
      <c r="G1752" t="s">
        <v>40</v>
      </c>
      <c r="H1752" t="s">
        <v>96</v>
      </c>
      <c r="I1752" t="s">
        <v>42</v>
      </c>
      <c r="J1752" t="s">
        <v>137</v>
      </c>
      <c r="K1752" t="s">
        <v>75</v>
      </c>
      <c r="L1752" t="s">
        <v>1345</v>
      </c>
      <c r="M1752">
        <v>0.6</v>
      </c>
      <c r="N1752" t="s">
        <v>34</v>
      </c>
      <c r="O1752" t="s">
        <v>54</v>
      </c>
      <c r="P1752" t="s">
        <v>539</v>
      </c>
      <c r="Q1752" t="s">
        <v>2836</v>
      </c>
      <c r="R1752">
        <v>67901</v>
      </c>
      <c r="S1752" s="1">
        <v>42167</v>
      </c>
      <c r="T1752" s="1">
        <v>42169</v>
      </c>
      <c r="U1752">
        <v>-277.22199999999998</v>
      </c>
      <c r="V1752">
        <v>4</v>
      </c>
      <c r="W1752">
        <v>632.65</v>
      </c>
      <c r="X1752">
        <v>88219</v>
      </c>
      <c r="Y1752">
        <f>cleaneddata[[#This Row],[Unit Price]]-cleaneddata[[#This Row],[Discount]]</f>
        <v>195.93</v>
      </c>
      <c r="Z1752" t="str">
        <f>_xlfn.IFS(cleaneddata[[#This Row],[Region]]="Central","Chris",cleaneddata[[#This Row],[Region]]="East","Erin",cleaneddata[[#This Row],[Region]]="South","Sam",cleaneddata[[#This Row],[Region]]="West","William")</f>
        <v>Chris</v>
      </c>
    </row>
    <row r="1753" spans="1:26" x14ac:dyDescent="0.25">
      <c r="A1753">
        <v>62</v>
      </c>
      <c r="B1753" t="s">
        <v>2469</v>
      </c>
      <c r="C1753" t="s">
        <v>39</v>
      </c>
      <c r="D1753">
        <v>0.04</v>
      </c>
      <c r="E1753">
        <v>29.14</v>
      </c>
      <c r="F1753">
        <v>4.8600000000000003</v>
      </c>
      <c r="G1753" t="s">
        <v>40</v>
      </c>
      <c r="H1753" t="s">
        <v>96</v>
      </c>
      <c r="I1753" t="s">
        <v>50</v>
      </c>
      <c r="J1753" t="s">
        <v>90</v>
      </c>
      <c r="K1753" t="s">
        <v>52</v>
      </c>
      <c r="L1753" t="s">
        <v>2838</v>
      </c>
      <c r="M1753">
        <v>0.38</v>
      </c>
      <c r="N1753" t="s">
        <v>34</v>
      </c>
      <c r="O1753" t="s">
        <v>54</v>
      </c>
      <c r="P1753" t="s">
        <v>189</v>
      </c>
      <c r="Q1753" t="s">
        <v>2471</v>
      </c>
      <c r="R1753">
        <v>78664</v>
      </c>
      <c r="S1753" s="1">
        <v>42167</v>
      </c>
      <c r="T1753" s="1">
        <v>42169</v>
      </c>
      <c r="U1753">
        <v>349.40910000000002</v>
      </c>
      <c r="V1753">
        <v>17</v>
      </c>
      <c r="W1753">
        <v>506.39</v>
      </c>
      <c r="X1753">
        <v>87408</v>
      </c>
      <c r="Y1753">
        <f>cleaneddata[[#This Row],[Unit Price]]-cleaneddata[[#This Row],[Discount]]</f>
        <v>29.1</v>
      </c>
      <c r="Z1753" t="str">
        <f>_xlfn.IFS(cleaneddata[[#This Row],[Region]]="Central","Chris",cleaneddata[[#This Row],[Region]]="East","Erin",cleaneddata[[#This Row],[Region]]="South","Sam",cleaneddata[[#This Row],[Region]]="West","William")</f>
        <v>Chris</v>
      </c>
    </row>
    <row r="1754" spans="1:26" x14ac:dyDescent="0.25">
      <c r="A1754">
        <v>387</v>
      </c>
      <c r="B1754" t="s">
        <v>2839</v>
      </c>
      <c r="C1754" t="s">
        <v>39</v>
      </c>
      <c r="D1754">
        <v>0.1</v>
      </c>
      <c r="E1754">
        <v>8.8800000000000008</v>
      </c>
      <c r="F1754">
        <v>6.28</v>
      </c>
      <c r="G1754" t="s">
        <v>89</v>
      </c>
      <c r="H1754" t="s">
        <v>96</v>
      </c>
      <c r="I1754" t="s">
        <v>50</v>
      </c>
      <c r="J1754" t="s">
        <v>74</v>
      </c>
      <c r="K1754" t="s">
        <v>75</v>
      </c>
      <c r="L1754" t="s">
        <v>222</v>
      </c>
      <c r="M1754">
        <v>0.35</v>
      </c>
      <c r="N1754" t="s">
        <v>34</v>
      </c>
      <c r="O1754" t="s">
        <v>54</v>
      </c>
      <c r="P1754" t="s">
        <v>135</v>
      </c>
      <c r="Q1754" t="s">
        <v>2840</v>
      </c>
      <c r="R1754">
        <v>68801</v>
      </c>
      <c r="S1754" s="1">
        <v>42167</v>
      </c>
      <c r="T1754" s="1">
        <v>42169</v>
      </c>
      <c r="U1754">
        <v>-27.283750000000001</v>
      </c>
      <c r="V1754">
        <v>15</v>
      </c>
      <c r="W1754">
        <v>126.9</v>
      </c>
      <c r="X1754">
        <v>90339</v>
      </c>
      <c r="Y1754">
        <f>cleaneddata[[#This Row],[Unit Price]]-cleaneddata[[#This Row],[Discount]]</f>
        <v>8.7800000000000011</v>
      </c>
      <c r="Z1754" t="str">
        <f>_xlfn.IFS(cleaneddata[[#This Row],[Region]]="Central","Chris",cleaneddata[[#This Row],[Region]]="East","Erin",cleaneddata[[#This Row],[Region]]="South","Sam",cleaneddata[[#This Row],[Region]]="West","William")</f>
        <v>Chris</v>
      </c>
    </row>
    <row r="1755" spans="1:26" x14ac:dyDescent="0.25">
      <c r="A1755">
        <v>1016</v>
      </c>
      <c r="B1755" t="s">
        <v>2841</v>
      </c>
      <c r="C1755" t="s">
        <v>39</v>
      </c>
      <c r="D1755">
        <v>0.02</v>
      </c>
      <c r="E1755">
        <v>6.48</v>
      </c>
      <c r="F1755">
        <v>7.86</v>
      </c>
      <c r="G1755" t="s">
        <v>89</v>
      </c>
      <c r="H1755" t="s">
        <v>73</v>
      </c>
      <c r="I1755" t="s">
        <v>50</v>
      </c>
      <c r="J1755" t="s">
        <v>90</v>
      </c>
      <c r="K1755" t="s">
        <v>75</v>
      </c>
      <c r="L1755" t="s">
        <v>862</v>
      </c>
      <c r="M1755">
        <v>0.37</v>
      </c>
      <c r="N1755" t="s">
        <v>34</v>
      </c>
      <c r="O1755" t="s">
        <v>35</v>
      </c>
      <c r="P1755" t="s">
        <v>99</v>
      </c>
      <c r="Q1755" t="s">
        <v>2842</v>
      </c>
      <c r="R1755">
        <v>28806</v>
      </c>
      <c r="S1755" s="1">
        <v>42167</v>
      </c>
      <c r="T1755" s="1">
        <v>42168</v>
      </c>
      <c r="U1755">
        <v>111.22199999999999</v>
      </c>
      <c r="V1755">
        <v>1</v>
      </c>
      <c r="W1755">
        <v>11.41</v>
      </c>
      <c r="X1755">
        <v>88389</v>
      </c>
      <c r="Y1755">
        <f>cleaneddata[[#This Row],[Unit Price]]-cleaneddata[[#This Row],[Discount]]</f>
        <v>6.4600000000000009</v>
      </c>
      <c r="Z1755" t="str">
        <f>_xlfn.IFS(cleaneddata[[#This Row],[Region]]="Central","Chris",cleaneddata[[#This Row],[Region]]="East","Erin",cleaneddata[[#This Row],[Region]]="South","Sam",cleaneddata[[#This Row],[Region]]="West","William")</f>
        <v>Sam</v>
      </c>
    </row>
    <row r="1756" spans="1:26" x14ac:dyDescent="0.25">
      <c r="A1756">
        <v>1745</v>
      </c>
      <c r="B1756" t="s">
        <v>361</v>
      </c>
      <c r="C1756" t="s">
        <v>39</v>
      </c>
      <c r="D1756">
        <v>0.04</v>
      </c>
      <c r="E1756">
        <v>124.49</v>
      </c>
      <c r="F1756">
        <v>51.94</v>
      </c>
      <c r="G1756" t="s">
        <v>28</v>
      </c>
      <c r="H1756" t="s">
        <v>41</v>
      </c>
      <c r="I1756" t="s">
        <v>30</v>
      </c>
      <c r="J1756" t="s">
        <v>31</v>
      </c>
      <c r="K1756" t="s">
        <v>32</v>
      </c>
      <c r="L1756" t="s">
        <v>1151</v>
      </c>
      <c r="M1756">
        <v>0.63</v>
      </c>
      <c r="N1756" t="s">
        <v>34</v>
      </c>
      <c r="O1756" t="s">
        <v>35</v>
      </c>
      <c r="P1756" t="s">
        <v>77</v>
      </c>
      <c r="Q1756" t="s">
        <v>363</v>
      </c>
      <c r="R1756">
        <v>30305</v>
      </c>
      <c r="S1756" s="1">
        <v>42167</v>
      </c>
      <c r="T1756" s="1">
        <v>42169</v>
      </c>
      <c r="U1756">
        <v>-247.55157</v>
      </c>
      <c r="V1756">
        <v>4</v>
      </c>
      <c r="W1756">
        <v>605.82000000000005</v>
      </c>
      <c r="X1756">
        <v>12224</v>
      </c>
      <c r="Y1756">
        <f>cleaneddata[[#This Row],[Unit Price]]-cleaneddata[[#This Row],[Discount]]</f>
        <v>124.44999999999999</v>
      </c>
      <c r="Z1756" t="str">
        <f>_xlfn.IFS(cleaneddata[[#This Row],[Region]]="Central","Chris",cleaneddata[[#This Row],[Region]]="East","Erin",cleaneddata[[#This Row],[Region]]="South","Sam",cleaneddata[[#This Row],[Region]]="West","William")</f>
        <v>Sam</v>
      </c>
    </row>
    <row r="1757" spans="1:26" x14ac:dyDescent="0.25">
      <c r="A1757">
        <v>1745</v>
      </c>
      <c r="B1757" t="s">
        <v>361</v>
      </c>
      <c r="C1757" t="s">
        <v>39</v>
      </c>
      <c r="D1757">
        <v>0.1</v>
      </c>
      <c r="E1757">
        <v>35.99</v>
      </c>
      <c r="F1757">
        <v>5</v>
      </c>
      <c r="G1757" t="s">
        <v>40</v>
      </c>
      <c r="H1757" t="s">
        <v>41</v>
      </c>
      <c r="I1757" t="s">
        <v>42</v>
      </c>
      <c r="J1757" t="s">
        <v>137</v>
      </c>
      <c r="K1757" t="s">
        <v>52</v>
      </c>
      <c r="L1757" t="s">
        <v>1851</v>
      </c>
      <c r="M1757">
        <v>0.82</v>
      </c>
      <c r="N1757" t="s">
        <v>34</v>
      </c>
      <c r="O1757" t="s">
        <v>35</v>
      </c>
      <c r="P1757" t="s">
        <v>77</v>
      </c>
      <c r="Q1757" t="s">
        <v>363</v>
      </c>
      <c r="R1757">
        <v>30305</v>
      </c>
      <c r="S1757" s="1">
        <v>42167</v>
      </c>
      <c r="T1757" s="1">
        <v>42167</v>
      </c>
      <c r="U1757">
        <v>-277.20924000000002</v>
      </c>
      <c r="V1757">
        <v>54</v>
      </c>
      <c r="W1757">
        <v>1569</v>
      </c>
      <c r="X1757">
        <v>12224</v>
      </c>
      <c r="Y1757">
        <f>cleaneddata[[#This Row],[Unit Price]]-cleaneddata[[#This Row],[Discount]]</f>
        <v>35.89</v>
      </c>
      <c r="Z1757" t="str">
        <f>_xlfn.IFS(cleaneddata[[#This Row],[Region]]="Central","Chris",cleaneddata[[#This Row],[Region]]="East","Erin",cleaneddata[[#This Row],[Region]]="South","Sam",cleaneddata[[#This Row],[Region]]="West","William")</f>
        <v>Sam</v>
      </c>
    </row>
    <row r="1758" spans="1:26" x14ac:dyDescent="0.25">
      <c r="A1758">
        <v>1748</v>
      </c>
      <c r="B1758" t="s">
        <v>2843</v>
      </c>
      <c r="C1758" t="s">
        <v>39</v>
      </c>
      <c r="D1758">
        <v>0.04</v>
      </c>
      <c r="E1758">
        <v>124.49</v>
      </c>
      <c r="F1758">
        <v>51.94</v>
      </c>
      <c r="G1758" t="s">
        <v>28</v>
      </c>
      <c r="H1758" t="s">
        <v>41</v>
      </c>
      <c r="I1758" t="s">
        <v>30</v>
      </c>
      <c r="J1758" t="s">
        <v>31</v>
      </c>
      <c r="K1758" t="s">
        <v>32</v>
      </c>
      <c r="L1758" t="s">
        <v>1151</v>
      </c>
      <c r="M1758">
        <v>0.63</v>
      </c>
      <c r="N1758" t="s">
        <v>34</v>
      </c>
      <c r="O1758" t="s">
        <v>54</v>
      </c>
      <c r="P1758" t="s">
        <v>209</v>
      </c>
      <c r="Q1758" t="s">
        <v>2844</v>
      </c>
      <c r="R1758">
        <v>73703</v>
      </c>
      <c r="S1758" s="1">
        <v>42167</v>
      </c>
      <c r="T1758" s="1">
        <v>42169</v>
      </c>
      <c r="U1758">
        <v>-93.064499999999995</v>
      </c>
      <c r="V1758">
        <v>1</v>
      </c>
      <c r="W1758">
        <v>151.46</v>
      </c>
      <c r="X1758">
        <v>87245</v>
      </c>
      <c r="Y1758">
        <f>cleaneddata[[#This Row],[Unit Price]]-cleaneddata[[#This Row],[Discount]]</f>
        <v>124.44999999999999</v>
      </c>
      <c r="Z1758" t="str">
        <f>_xlfn.IFS(cleaneddata[[#This Row],[Region]]="Central","Chris",cleaneddata[[#This Row],[Region]]="East","Erin",cleaneddata[[#This Row],[Region]]="South","Sam",cleaneddata[[#This Row],[Region]]="West","William")</f>
        <v>Chris</v>
      </c>
    </row>
    <row r="1759" spans="1:26" x14ac:dyDescent="0.25">
      <c r="A1759">
        <v>1781</v>
      </c>
      <c r="B1759" t="s">
        <v>301</v>
      </c>
      <c r="C1759" t="s">
        <v>39</v>
      </c>
      <c r="D1759">
        <v>0</v>
      </c>
      <c r="E1759">
        <v>55.48</v>
      </c>
      <c r="F1759">
        <v>14.3</v>
      </c>
      <c r="G1759" t="s">
        <v>40</v>
      </c>
      <c r="H1759" t="s">
        <v>96</v>
      </c>
      <c r="I1759" t="s">
        <v>50</v>
      </c>
      <c r="J1759" t="s">
        <v>90</v>
      </c>
      <c r="K1759" t="s">
        <v>75</v>
      </c>
      <c r="L1759" t="s">
        <v>849</v>
      </c>
      <c r="M1759">
        <v>0.37</v>
      </c>
      <c r="N1759" t="s">
        <v>34</v>
      </c>
      <c r="O1759" t="s">
        <v>61</v>
      </c>
      <c r="P1759" t="s">
        <v>92</v>
      </c>
      <c r="Q1759" t="s">
        <v>303</v>
      </c>
      <c r="R1759">
        <v>94070</v>
      </c>
      <c r="S1759" s="1">
        <v>42167</v>
      </c>
      <c r="T1759" s="1">
        <v>42169</v>
      </c>
      <c r="U1759">
        <v>454.44779999999997</v>
      </c>
      <c r="V1759">
        <v>11</v>
      </c>
      <c r="W1759">
        <v>658.62</v>
      </c>
      <c r="X1759">
        <v>89857</v>
      </c>
      <c r="Y1759">
        <f>cleaneddata[[#This Row],[Unit Price]]-cleaneddata[[#This Row],[Discount]]</f>
        <v>55.48</v>
      </c>
      <c r="Z1759" t="str">
        <f>_xlfn.IFS(cleaneddata[[#This Row],[Region]]="Central","Chris",cleaneddata[[#This Row],[Region]]="East","Erin",cleaneddata[[#This Row],[Region]]="South","Sam",cleaneddata[[#This Row],[Region]]="West","William")</f>
        <v>William</v>
      </c>
    </row>
    <row r="1760" spans="1:26" x14ac:dyDescent="0.25">
      <c r="A1760">
        <v>2257</v>
      </c>
      <c r="B1760" t="s">
        <v>2845</v>
      </c>
      <c r="C1760" t="s">
        <v>39</v>
      </c>
      <c r="D1760">
        <v>0.06</v>
      </c>
      <c r="E1760">
        <v>6.68</v>
      </c>
      <c r="F1760">
        <v>6.93</v>
      </c>
      <c r="G1760" t="s">
        <v>40</v>
      </c>
      <c r="H1760" t="s">
        <v>96</v>
      </c>
      <c r="I1760" t="s">
        <v>50</v>
      </c>
      <c r="J1760" t="s">
        <v>90</v>
      </c>
      <c r="K1760" t="s">
        <v>75</v>
      </c>
      <c r="L1760" t="s">
        <v>978</v>
      </c>
      <c r="M1760">
        <v>0.37</v>
      </c>
      <c r="N1760" t="s">
        <v>34</v>
      </c>
      <c r="O1760" t="s">
        <v>35</v>
      </c>
      <c r="P1760" t="s">
        <v>99</v>
      </c>
      <c r="Q1760" t="s">
        <v>2846</v>
      </c>
      <c r="R1760">
        <v>27604</v>
      </c>
      <c r="S1760" s="1">
        <v>42167</v>
      </c>
      <c r="T1760" s="1">
        <v>42168</v>
      </c>
      <c r="U1760">
        <v>7.6245000000000003</v>
      </c>
      <c r="V1760">
        <v>14</v>
      </c>
      <c r="W1760">
        <v>91.92</v>
      </c>
      <c r="X1760">
        <v>87965</v>
      </c>
      <c r="Y1760">
        <f>cleaneddata[[#This Row],[Unit Price]]-cleaneddata[[#This Row],[Discount]]</f>
        <v>6.62</v>
      </c>
      <c r="Z1760" t="str">
        <f>_xlfn.IFS(cleaneddata[[#This Row],[Region]]="Central","Chris",cleaneddata[[#This Row],[Region]]="East","Erin",cleaneddata[[#This Row],[Region]]="South","Sam",cleaneddata[[#This Row],[Region]]="West","William")</f>
        <v>Sam</v>
      </c>
    </row>
    <row r="1761" spans="1:26" x14ac:dyDescent="0.25">
      <c r="A1761">
        <v>1466</v>
      </c>
      <c r="B1761" t="s">
        <v>2827</v>
      </c>
      <c r="C1761" t="s">
        <v>49</v>
      </c>
      <c r="D1761">
        <v>0.04</v>
      </c>
      <c r="E1761">
        <v>130.97999999999999</v>
      </c>
      <c r="F1761">
        <v>54.74</v>
      </c>
      <c r="G1761" t="s">
        <v>28</v>
      </c>
      <c r="H1761" t="s">
        <v>29</v>
      </c>
      <c r="I1761" t="s">
        <v>30</v>
      </c>
      <c r="J1761" t="s">
        <v>119</v>
      </c>
      <c r="K1761" t="s">
        <v>32</v>
      </c>
      <c r="L1761" t="s">
        <v>1405</v>
      </c>
      <c r="M1761">
        <v>0.69</v>
      </c>
      <c r="N1761" t="s">
        <v>34</v>
      </c>
      <c r="O1761" t="s">
        <v>54</v>
      </c>
      <c r="P1761" t="s">
        <v>135</v>
      </c>
      <c r="Q1761" t="s">
        <v>1485</v>
      </c>
      <c r="R1761">
        <v>68601</v>
      </c>
      <c r="S1761" s="1">
        <v>42167</v>
      </c>
      <c r="T1761" s="1">
        <v>42167</v>
      </c>
      <c r="U1761">
        <v>-723.78399999999999</v>
      </c>
      <c r="V1761">
        <v>14</v>
      </c>
      <c r="W1761">
        <v>1781.66</v>
      </c>
      <c r="X1761">
        <v>91116</v>
      </c>
      <c r="Y1761">
        <f>cleaneddata[[#This Row],[Unit Price]]-cleaneddata[[#This Row],[Discount]]</f>
        <v>130.94</v>
      </c>
      <c r="Z1761" t="str">
        <f>_xlfn.IFS(cleaneddata[[#This Row],[Region]]="Central","Chris",cleaneddata[[#This Row],[Region]]="East","Erin",cleaneddata[[#This Row],[Region]]="South","Sam",cleaneddata[[#This Row],[Region]]="West","William")</f>
        <v>Chris</v>
      </c>
    </row>
    <row r="1762" spans="1:26" x14ac:dyDescent="0.25">
      <c r="A1762">
        <v>1469</v>
      </c>
      <c r="B1762" t="s">
        <v>2847</v>
      </c>
      <c r="C1762" t="s">
        <v>49</v>
      </c>
      <c r="D1762">
        <v>0.04</v>
      </c>
      <c r="E1762">
        <v>105.29</v>
      </c>
      <c r="F1762">
        <v>10.119999999999999</v>
      </c>
      <c r="G1762" t="s">
        <v>40</v>
      </c>
      <c r="H1762" t="s">
        <v>29</v>
      </c>
      <c r="I1762" t="s">
        <v>30</v>
      </c>
      <c r="J1762" t="s">
        <v>128</v>
      </c>
      <c r="K1762" t="s">
        <v>66</v>
      </c>
      <c r="L1762" t="s">
        <v>196</v>
      </c>
      <c r="M1762">
        <v>0.79</v>
      </c>
      <c r="N1762" t="s">
        <v>34</v>
      </c>
      <c r="O1762" t="s">
        <v>61</v>
      </c>
      <c r="P1762" t="s">
        <v>148</v>
      </c>
      <c r="Q1762" t="s">
        <v>2848</v>
      </c>
      <c r="R1762">
        <v>84015</v>
      </c>
      <c r="S1762" s="1">
        <v>42167</v>
      </c>
      <c r="T1762" s="1">
        <v>42171</v>
      </c>
      <c r="U1762">
        <v>589.18799999999999</v>
      </c>
      <c r="V1762">
        <v>9</v>
      </c>
      <c r="W1762">
        <v>940.64</v>
      </c>
      <c r="X1762">
        <v>91116</v>
      </c>
      <c r="Y1762">
        <f>cleaneddata[[#This Row],[Unit Price]]-cleaneddata[[#This Row],[Discount]]</f>
        <v>105.25</v>
      </c>
      <c r="Z1762" t="str">
        <f>_xlfn.IFS(cleaneddata[[#This Row],[Region]]="Central","Chris",cleaneddata[[#This Row],[Region]]="East","Erin",cleaneddata[[#This Row],[Region]]="South","Sam",cleaneddata[[#This Row],[Region]]="West","William")</f>
        <v>William</v>
      </c>
    </row>
    <row r="1763" spans="1:26" x14ac:dyDescent="0.25">
      <c r="A1763">
        <v>1469</v>
      </c>
      <c r="B1763" t="s">
        <v>2847</v>
      </c>
      <c r="C1763" t="s">
        <v>49</v>
      </c>
      <c r="D1763">
        <v>7.0000000000000007E-2</v>
      </c>
      <c r="E1763">
        <v>31.76</v>
      </c>
      <c r="F1763">
        <v>45.51</v>
      </c>
      <c r="G1763" t="s">
        <v>28</v>
      </c>
      <c r="H1763" t="s">
        <v>29</v>
      </c>
      <c r="I1763" t="s">
        <v>30</v>
      </c>
      <c r="J1763" t="s">
        <v>31</v>
      </c>
      <c r="K1763" t="s">
        <v>32</v>
      </c>
      <c r="L1763" t="s">
        <v>668</v>
      </c>
      <c r="M1763">
        <v>0.65</v>
      </c>
      <c r="N1763" t="s">
        <v>34</v>
      </c>
      <c r="O1763" t="s">
        <v>61</v>
      </c>
      <c r="P1763" t="s">
        <v>148</v>
      </c>
      <c r="Q1763" t="s">
        <v>2848</v>
      </c>
      <c r="R1763">
        <v>84015</v>
      </c>
      <c r="S1763" s="1">
        <v>42167</v>
      </c>
      <c r="T1763" s="1">
        <v>42169</v>
      </c>
      <c r="U1763">
        <v>-1314.992</v>
      </c>
      <c r="V1763">
        <v>18</v>
      </c>
      <c r="W1763">
        <v>439.27</v>
      </c>
      <c r="X1763">
        <v>91116</v>
      </c>
      <c r="Y1763">
        <f>cleaneddata[[#This Row],[Unit Price]]-cleaneddata[[#This Row],[Discount]]</f>
        <v>31.69</v>
      </c>
      <c r="Z1763" t="str">
        <f>_xlfn.IFS(cleaneddata[[#This Row],[Region]]="Central","Chris",cleaneddata[[#This Row],[Region]]="East","Erin",cleaneddata[[#This Row],[Region]]="South","Sam",cleaneddata[[#This Row],[Region]]="West","William")</f>
        <v>William</v>
      </c>
    </row>
    <row r="1764" spans="1:26" x14ac:dyDescent="0.25">
      <c r="A1764">
        <v>3179</v>
      </c>
      <c r="B1764" t="s">
        <v>2849</v>
      </c>
      <c r="C1764" t="s">
        <v>49</v>
      </c>
      <c r="D1764">
        <v>7.0000000000000007E-2</v>
      </c>
      <c r="E1764">
        <v>35.44</v>
      </c>
      <c r="F1764">
        <v>7.5</v>
      </c>
      <c r="G1764" t="s">
        <v>40</v>
      </c>
      <c r="H1764" t="s">
        <v>96</v>
      </c>
      <c r="I1764" t="s">
        <v>50</v>
      </c>
      <c r="J1764" t="s">
        <v>90</v>
      </c>
      <c r="K1764" t="s">
        <v>75</v>
      </c>
      <c r="L1764" t="s">
        <v>569</v>
      </c>
      <c r="M1764">
        <v>0.38</v>
      </c>
      <c r="N1764" t="s">
        <v>34</v>
      </c>
      <c r="O1764" t="s">
        <v>54</v>
      </c>
      <c r="P1764" t="s">
        <v>86</v>
      </c>
      <c r="Q1764" t="s">
        <v>2850</v>
      </c>
      <c r="R1764">
        <v>55060</v>
      </c>
      <c r="S1764" s="1">
        <v>42167</v>
      </c>
      <c r="T1764" s="1">
        <v>42174</v>
      </c>
      <c r="U1764">
        <v>262.2</v>
      </c>
      <c r="V1764">
        <v>11</v>
      </c>
      <c r="W1764">
        <v>380</v>
      </c>
      <c r="X1764">
        <v>86989</v>
      </c>
      <c r="Y1764">
        <f>cleaneddata[[#This Row],[Unit Price]]-cleaneddata[[#This Row],[Discount]]</f>
        <v>35.369999999999997</v>
      </c>
      <c r="Z1764" t="str">
        <f>_xlfn.IFS(cleaneddata[[#This Row],[Region]]="Central","Chris",cleaneddata[[#This Row],[Region]]="East","Erin",cleaneddata[[#This Row],[Region]]="South","Sam",cleaneddata[[#This Row],[Region]]="West","William")</f>
        <v>Chris</v>
      </c>
    </row>
    <row r="1765" spans="1:26" x14ac:dyDescent="0.25">
      <c r="A1765">
        <v>550</v>
      </c>
      <c r="B1765" t="s">
        <v>874</v>
      </c>
      <c r="C1765" t="s">
        <v>118</v>
      </c>
      <c r="D1765">
        <v>0.06</v>
      </c>
      <c r="E1765">
        <v>549.99</v>
      </c>
      <c r="F1765">
        <v>49</v>
      </c>
      <c r="G1765" t="s">
        <v>28</v>
      </c>
      <c r="H1765" t="s">
        <v>96</v>
      </c>
      <c r="I1765" t="s">
        <v>42</v>
      </c>
      <c r="J1765" t="s">
        <v>65</v>
      </c>
      <c r="K1765" t="s">
        <v>59</v>
      </c>
      <c r="L1765" t="s">
        <v>1246</v>
      </c>
      <c r="M1765">
        <v>0.35</v>
      </c>
      <c r="N1765" t="s">
        <v>34</v>
      </c>
      <c r="O1765" t="s">
        <v>54</v>
      </c>
      <c r="P1765" t="s">
        <v>189</v>
      </c>
      <c r="Q1765" t="s">
        <v>875</v>
      </c>
      <c r="R1765">
        <v>78155</v>
      </c>
      <c r="S1765" s="1">
        <v>42167</v>
      </c>
      <c r="T1765" s="1">
        <v>42168</v>
      </c>
      <c r="U1765">
        <v>4637.4071999999996</v>
      </c>
      <c r="V1765">
        <v>13</v>
      </c>
      <c r="W1765">
        <v>6720.88</v>
      </c>
      <c r="X1765">
        <v>90910</v>
      </c>
      <c r="Y1765">
        <f>cleaneddata[[#This Row],[Unit Price]]-cleaneddata[[#This Row],[Discount]]</f>
        <v>549.93000000000006</v>
      </c>
      <c r="Z1765" t="str">
        <f>_xlfn.IFS(cleaneddata[[#This Row],[Region]]="Central","Chris",cleaneddata[[#This Row],[Region]]="East","Erin",cleaneddata[[#This Row],[Region]]="South","Sam",cleaneddata[[#This Row],[Region]]="West","William")</f>
        <v>Chris</v>
      </c>
    </row>
    <row r="1766" spans="1:26" x14ac:dyDescent="0.25">
      <c r="A1766">
        <v>550</v>
      </c>
      <c r="B1766" t="s">
        <v>874</v>
      </c>
      <c r="C1766" t="s">
        <v>118</v>
      </c>
      <c r="D1766">
        <v>0.08</v>
      </c>
      <c r="E1766">
        <v>115.99</v>
      </c>
      <c r="F1766">
        <v>5.99</v>
      </c>
      <c r="G1766" t="s">
        <v>89</v>
      </c>
      <c r="H1766" t="s">
        <v>96</v>
      </c>
      <c r="I1766" t="s">
        <v>42</v>
      </c>
      <c r="J1766" t="s">
        <v>137</v>
      </c>
      <c r="K1766" t="s">
        <v>75</v>
      </c>
      <c r="L1766" t="s">
        <v>2851</v>
      </c>
      <c r="M1766">
        <v>0.56999999999999995</v>
      </c>
      <c r="N1766" t="s">
        <v>34</v>
      </c>
      <c r="O1766" t="s">
        <v>54</v>
      </c>
      <c r="P1766" t="s">
        <v>189</v>
      </c>
      <c r="Q1766" t="s">
        <v>875</v>
      </c>
      <c r="R1766">
        <v>78155</v>
      </c>
      <c r="S1766" s="1">
        <v>42167</v>
      </c>
      <c r="T1766" s="1">
        <v>42168</v>
      </c>
      <c r="U1766">
        <v>-239.54150000000001</v>
      </c>
      <c r="V1766">
        <v>1</v>
      </c>
      <c r="W1766">
        <v>102.21</v>
      </c>
      <c r="X1766">
        <v>90910</v>
      </c>
      <c r="Y1766">
        <f>cleaneddata[[#This Row],[Unit Price]]-cleaneddata[[#This Row],[Discount]]</f>
        <v>115.91</v>
      </c>
      <c r="Z1766" t="str">
        <f>_xlfn.IFS(cleaneddata[[#This Row],[Region]]="Central","Chris",cleaneddata[[#This Row],[Region]]="East","Erin",cleaneddata[[#This Row],[Region]]="South","Sam",cleaneddata[[#This Row],[Region]]="West","William")</f>
        <v>Chris</v>
      </c>
    </row>
    <row r="1767" spans="1:26" x14ac:dyDescent="0.25">
      <c r="A1767">
        <v>3230</v>
      </c>
      <c r="B1767" t="s">
        <v>702</v>
      </c>
      <c r="C1767" t="s">
        <v>27</v>
      </c>
      <c r="D1767">
        <v>0.06</v>
      </c>
      <c r="E1767">
        <v>4.91</v>
      </c>
      <c r="F1767">
        <v>5.68</v>
      </c>
      <c r="G1767" t="s">
        <v>89</v>
      </c>
      <c r="H1767" t="s">
        <v>29</v>
      </c>
      <c r="I1767" t="s">
        <v>50</v>
      </c>
      <c r="J1767" t="s">
        <v>74</v>
      </c>
      <c r="K1767" t="s">
        <v>75</v>
      </c>
      <c r="L1767" t="s">
        <v>1935</v>
      </c>
      <c r="M1767">
        <v>0.36</v>
      </c>
      <c r="N1767" t="s">
        <v>34</v>
      </c>
      <c r="O1767" t="s">
        <v>54</v>
      </c>
      <c r="P1767" t="s">
        <v>359</v>
      </c>
      <c r="Q1767" t="s">
        <v>704</v>
      </c>
      <c r="R1767">
        <v>53186</v>
      </c>
      <c r="S1767" s="1">
        <v>42168</v>
      </c>
      <c r="T1767" s="1">
        <v>42168</v>
      </c>
      <c r="U1767">
        <v>-31.68825</v>
      </c>
      <c r="V1767">
        <v>10</v>
      </c>
      <c r="W1767">
        <v>53.89</v>
      </c>
      <c r="X1767">
        <v>87436</v>
      </c>
      <c r="Y1767">
        <f>cleaneddata[[#This Row],[Unit Price]]-cleaneddata[[#This Row],[Discount]]</f>
        <v>4.8500000000000005</v>
      </c>
      <c r="Z1767" t="str">
        <f>_xlfn.IFS(cleaneddata[[#This Row],[Region]]="Central","Chris",cleaneddata[[#This Row],[Region]]="East","Erin",cleaneddata[[#This Row],[Region]]="South","Sam",cleaneddata[[#This Row],[Region]]="West","William")</f>
        <v>Chris</v>
      </c>
    </row>
    <row r="1768" spans="1:26" x14ac:dyDescent="0.25">
      <c r="A1768">
        <v>3230</v>
      </c>
      <c r="B1768" t="s">
        <v>702</v>
      </c>
      <c r="C1768" t="s">
        <v>27</v>
      </c>
      <c r="D1768">
        <v>7.0000000000000007E-2</v>
      </c>
      <c r="E1768">
        <v>48.94</v>
      </c>
      <c r="F1768">
        <v>5.86</v>
      </c>
      <c r="G1768" t="s">
        <v>89</v>
      </c>
      <c r="H1768" t="s">
        <v>29</v>
      </c>
      <c r="I1768" t="s">
        <v>50</v>
      </c>
      <c r="J1768" t="s">
        <v>90</v>
      </c>
      <c r="K1768" t="s">
        <v>75</v>
      </c>
      <c r="L1768" t="s">
        <v>2852</v>
      </c>
      <c r="M1768">
        <v>0.35</v>
      </c>
      <c r="N1768" t="s">
        <v>34</v>
      </c>
      <c r="O1768" t="s">
        <v>54</v>
      </c>
      <c r="P1768" t="s">
        <v>359</v>
      </c>
      <c r="Q1768" t="s">
        <v>704</v>
      </c>
      <c r="R1768">
        <v>53186</v>
      </c>
      <c r="S1768" s="1">
        <v>42168</v>
      </c>
      <c r="T1768" s="1">
        <v>42169</v>
      </c>
      <c r="U1768">
        <v>690.7038</v>
      </c>
      <c r="V1768">
        <v>21</v>
      </c>
      <c r="W1768">
        <v>1001.02</v>
      </c>
      <c r="X1768">
        <v>87436</v>
      </c>
      <c r="Y1768">
        <f>cleaneddata[[#This Row],[Unit Price]]-cleaneddata[[#This Row],[Discount]]</f>
        <v>48.87</v>
      </c>
      <c r="Z1768" t="str">
        <f>_xlfn.IFS(cleaneddata[[#This Row],[Region]]="Central","Chris",cleaneddata[[#This Row],[Region]]="East","Erin",cleaneddata[[#This Row],[Region]]="South","Sam",cleaneddata[[#This Row],[Region]]="West","William")</f>
        <v>Chris</v>
      </c>
    </row>
    <row r="1769" spans="1:26" x14ac:dyDescent="0.25">
      <c r="A1769">
        <v>2143</v>
      </c>
      <c r="B1769" t="s">
        <v>2853</v>
      </c>
      <c r="C1769" t="s">
        <v>39</v>
      </c>
      <c r="D1769">
        <v>0.08</v>
      </c>
      <c r="E1769">
        <v>17.149999999999999</v>
      </c>
      <c r="F1769">
        <v>4.96</v>
      </c>
      <c r="G1769" t="s">
        <v>40</v>
      </c>
      <c r="H1769" t="s">
        <v>73</v>
      </c>
      <c r="I1769" t="s">
        <v>50</v>
      </c>
      <c r="J1769" t="s">
        <v>80</v>
      </c>
      <c r="K1769" t="s">
        <v>75</v>
      </c>
      <c r="L1769" t="s">
        <v>652</v>
      </c>
      <c r="M1769">
        <v>0.57999999999999996</v>
      </c>
      <c r="N1769" t="s">
        <v>34</v>
      </c>
      <c r="O1769" t="s">
        <v>35</v>
      </c>
      <c r="P1769" t="s">
        <v>244</v>
      </c>
      <c r="Q1769" t="s">
        <v>263</v>
      </c>
      <c r="R1769">
        <v>20151</v>
      </c>
      <c r="S1769" s="1">
        <v>42168</v>
      </c>
      <c r="T1769" s="1">
        <v>42171</v>
      </c>
      <c r="U1769">
        <v>33.659999999999997</v>
      </c>
      <c r="V1769">
        <v>12</v>
      </c>
      <c r="W1769">
        <v>200.61</v>
      </c>
      <c r="X1769">
        <v>87569</v>
      </c>
      <c r="Y1769">
        <f>cleaneddata[[#This Row],[Unit Price]]-cleaneddata[[#This Row],[Discount]]</f>
        <v>17.07</v>
      </c>
      <c r="Z1769" t="str">
        <f>_xlfn.IFS(cleaneddata[[#This Row],[Region]]="Central","Chris",cleaneddata[[#This Row],[Region]]="East","Erin",cleaneddata[[#This Row],[Region]]="South","Sam",cleaneddata[[#This Row],[Region]]="West","William")</f>
        <v>Sam</v>
      </c>
    </row>
    <row r="1770" spans="1:26" x14ac:dyDescent="0.25">
      <c r="A1770">
        <v>2771</v>
      </c>
      <c r="B1770" t="s">
        <v>2854</v>
      </c>
      <c r="C1770" t="s">
        <v>39</v>
      </c>
      <c r="D1770">
        <v>7.0000000000000007E-2</v>
      </c>
      <c r="E1770">
        <v>177.98</v>
      </c>
      <c r="F1770">
        <v>0.99</v>
      </c>
      <c r="G1770" t="s">
        <v>40</v>
      </c>
      <c r="H1770" t="s">
        <v>96</v>
      </c>
      <c r="I1770" t="s">
        <v>50</v>
      </c>
      <c r="J1770" t="s">
        <v>97</v>
      </c>
      <c r="K1770" t="s">
        <v>75</v>
      </c>
      <c r="L1770" t="s">
        <v>2855</v>
      </c>
      <c r="M1770">
        <v>0.56000000000000005</v>
      </c>
      <c r="N1770" t="s">
        <v>34</v>
      </c>
      <c r="O1770" t="s">
        <v>35</v>
      </c>
      <c r="P1770" t="s">
        <v>77</v>
      </c>
      <c r="Q1770" t="s">
        <v>2856</v>
      </c>
      <c r="R1770">
        <v>30344</v>
      </c>
      <c r="S1770" s="1">
        <v>42168</v>
      </c>
      <c r="T1770" s="1">
        <v>42168</v>
      </c>
      <c r="U1770">
        <v>-191.548</v>
      </c>
      <c r="V1770">
        <v>3</v>
      </c>
      <c r="W1770">
        <v>536.29</v>
      </c>
      <c r="X1770">
        <v>88974</v>
      </c>
      <c r="Y1770">
        <f>cleaneddata[[#This Row],[Unit Price]]-cleaneddata[[#This Row],[Discount]]</f>
        <v>177.91</v>
      </c>
      <c r="Z1770" t="str">
        <f>_xlfn.IFS(cleaneddata[[#This Row],[Region]]="Central","Chris",cleaneddata[[#This Row],[Region]]="East","Erin",cleaneddata[[#This Row],[Region]]="South","Sam",cleaneddata[[#This Row],[Region]]="West","William")</f>
        <v>Sam</v>
      </c>
    </row>
    <row r="1771" spans="1:26" x14ac:dyDescent="0.25">
      <c r="A1771">
        <v>1129</v>
      </c>
      <c r="B1771" t="s">
        <v>788</v>
      </c>
      <c r="C1771" t="s">
        <v>49</v>
      </c>
      <c r="D1771">
        <v>0.03</v>
      </c>
      <c r="E1771">
        <v>30.98</v>
      </c>
      <c r="F1771">
        <v>6.5</v>
      </c>
      <c r="G1771" t="s">
        <v>40</v>
      </c>
      <c r="H1771" t="s">
        <v>96</v>
      </c>
      <c r="I1771" t="s">
        <v>42</v>
      </c>
      <c r="J1771" t="s">
        <v>43</v>
      </c>
      <c r="K1771" t="s">
        <v>75</v>
      </c>
      <c r="L1771" t="s">
        <v>2857</v>
      </c>
      <c r="M1771">
        <v>0.79</v>
      </c>
      <c r="N1771" t="s">
        <v>34</v>
      </c>
      <c r="O1771" t="s">
        <v>113</v>
      </c>
      <c r="P1771" t="s">
        <v>405</v>
      </c>
      <c r="Q1771" t="s">
        <v>790</v>
      </c>
      <c r="R1771">
        <v>2118</v>
      </c>
      <c r="S1771" s="1">
        <v>42168</v>
      </c>
      <c r="T1771" s="1">
        <v>42172</v>
      </c>
      <c r="U1771">
        <v>-144.19999999999999</v>
      </c>
      <c r="V1771">
        <v>44</v>
      </c>
      <c r="W1771">
        <v>1332.09</v>
      </c>
      <c r="X1771">
        <v>39430</v>
      </c>
      <c r="Y1771">
        <f>cleaneddata[[#This Row],[Unit Price]]-cleaneddata[[#This Row],[Discount]]</f>
        <v>30.95</v>
      </c>
      <c r="Z1771" t="str">
        <f>_xlfn.IFS(cleaneddata[[#This Row],[Region]]="Central","Chris",cleaneddata[[#This Row],[Region]]="East","Erin",cleaneddata[[#This Row],[Region]]="South","Sam",cleaneddata[[#This Row],[Region]]="West","William")</f>
        <v>Erin</v>
      </c>
    </row>
    <row r="1772" spans="1:26" x14ac:dyDescent="0.25">
      <c r="A1772">
        <v>1132</v>
      </c>
      <c r="B1772" t="s">
        <v>1095</v>
      </c>
      <c r="C1772" t="s">
        <v>49</v>
      </c>
      <c r="D1772">
        <v>0.03</v>
      </c>
      <c r="E1772">
        <v>30.98</v>
      </c>
      <c r="F1772">
        <v>6.5</v>
      </c>
      <c r="G1772" t="s">
        <v>40</v>
      </c>
      <c r="H1772" t="s">
        <v>96</v>
      </c>
      <c r="I1772" t="s">
        <v>42</v>
      </c>
      <c r="J1772" t="s">
        <v>43</v>
      </c>
      <c r="K1772" t="s">
        <v>75</v>
      </c>
      <c r="L1772" t="s">
        <v>2857</v>
      </c>
      <c r="M1772">
        <v>0.79</v>
      </c>
      <c r="N1772" t="s">
        <v>34</v>
      </c>
      <c r="O1772" t="s">
        <v>54</v>
      </c>
      <c r="P1772" t="s">
        <v>189</v>
      </c>
      <c r="Q1772" t="s">
        <v>1096</v>
      </c>
      <c r="R1772">
        <v>76039</v>
      </c>
      <c r="S1772" s="1">
        <v>42168</v>
      </c>
      <c r="T1772" s="1">
        <v>42172</v>
      </c>
      <c r="U1772">
        <v>-115.36</v>
      </c>
      <c r="V1772">
        <v>11</v>
      </c>
      <c r="W1772">
        <v>333.02</v>
      </c>
      <c r="X1772">
        <v>88104</v>
      </c>
      <c r="Y1772">
        <f>cleaneddata[[#This Row],[Unit Price]]-cleaneddata[[#This Row],[Discount]]</f>
        <v>30.95</v>
      </c>
      <c r="Z1772" t="str">
        <f>_xlfn.IFS(cleaneddata[[#This Row],[Region]]="Central","Chris",cleaneddata[[#This Row],[Region]]="East","Erin",cleaneddata[[#This Row],[Region]]="South","Sam",cleaneddata[[#This Row],[Region]]="West","William")</f>
        <v>Chris</v>
      </c>
    </row>
    <row r="1773" spans="1:26" x14ac:dyDescent="0.25">
      <c r="A1773">
        <v>1505</v>
      </c>
      <c r="B1773" t="s">
        <v>2858</v>
      </c>
      <c r="C1773" t="s">
        <v>49</v>
      </c>
      <c r="D1773">
        <v>0</v>
      </c>
      <c r="E1773">
        <v>85.99</v>
      </c>
      <c r="F1773">
        <v>0.99</v>
      </c>
      <c r="G1773" t="s">
        <v>40</v>
      </c>
      <c r="H1773" t="s">
        <v>29</v>
      </c>
      <c r="I1773" t="s">
        <v>42</v>
      </c>
      <c r="J1773" t="s">
        <v>137</v>
      </c>
      <c r="K1773" t="s">
        <v>52</v>
      </c>
      <c r="L1773" t="s">
        <v>1598</v>
      </c>
      <c r="M1773">
        <v>0.85</v>
      </c>
      <c r="N1773" t="s">
        <v>34</v>
      </c>
      <c r="O1773" t="s">
        <v>54</v>
      </c>
      <c r="P1773" t="s">
        <v>189</v>
      </c>
      <c r="Q1773" t="s">
        <v>2859</v>
      </c>
      <c r="R1773">
        <v>77840</v>
      </c>
      <c r="S1773" s="1">
        <v>42168</v>
      </c>
      <c r="T1773" s="1">
        <v>42173</v>
      </c>
      <c r="U1773">
        <v>-138.0368</v>
      </c>
      <c r="V1773">
        <v>6</v>
      </c>
      <c r="W1773">
        <v>464.86</v>
      </c>
      <c r="X1773">
        <v>86181</v>
      </c>
      <c r="Y1773">
        <f>cleaneddata[[#This Row],[Unit Price]]-cleaneddata[[#This Row],[Discount]]</f>
        <v>85.99</v>
      </c>
      <c r="Z1773" t="str">
        <f>_xlfn.IFS(cleaneddata[[#This Row],[Region]]="Central","Chris",cleaneddata[[#This Row],[Region]]="East","Erin",cleaneddata[[#This Row],[Region]]="South","Sam",cleaneddata[[#This Row],[Region]]="West","William")</f>
        <v>Chris</v>
      </c>
    </row>
    <row r="1774" spans="1:26" x14ac:dyDescent="0.25">
      <c r="A1774">
        <v>5</v>
      </c>
      <c r="B1774" t="s">
        <v>2860</v>
      </c>
      <c r="C1774" t="s">
        <v>72</v>
      </c>
      <c r="D1774">
        <v>0.02</v>
      </c>
      <c r="E1774">
        <v>500.98</v>
      </c>
      <c r="F1774">
        <v>26</v>
      </c>
      <c r="G1774" t="s">
        <v>28</v>
      </c>
      <c r="H1774" t="s">
        <v>73</v>
      </c>
      <c r="I1774" t="s">
        <v>30</v>
      </c>
      <c r="J1774" t="s">
        <v>111</v>
      </c>
      <c r="K1774" t="s">
        <v>59</v>
      </c>
      <c r="L1774" t="s">
        <v>2298</v>
      </c>
      <c r="M1774">
        <v>0.6</v>
      </c>
      <c r="N1774" t="s">
        <v>34</v>
      </c>
      <c r="O1774" t="s">
        <v>61</v>
      </c>
      <c r="P1774" t="s">
        <v>92</v>
      </c>
      <c r="Q1774" t="s">
        <v>2218</v>
      </c>
      <c r="R1774">
        <v>91776</v>
      </c>
      <c r="S1774" s="1">
        <v>42168</v>
      </c>
      <c r="T1774" s="1">
        <v>42170</v>
      </c>
      <c r="U1774">
        <v>4390.3665000000001</v>
      </c>
      <c r="V1774">
        <v>12</v>
      </c>
      <c r="W1774">
        <v>6362.85</v>
      </c>
      <c r="X1774">
        <v>90193</v>
      </c>
      <c r="Y1774">
        <f>cleaneddata[[#This Row],[Unit Price]]-cleaneddata[[#This Row],[Discount]]</f>
        <v>500.96000000000004</v>
      </c>
      <c r="Z1774" t="str">
        <f>_xlfn.IFS(cleaneddata[[#This Row],[Region]]="Central","Chris",cleaneddata[[#This Row],[Region]]="East","Erin",cleaneddata[[#This Row],[Region]]="South","Sam",cleaneddata[[#This Row],[Region]]="West","William")</f>
        <v>William</v>
      </c>
    </row>
    <row r="1775" spans="1:26" x14ac:dyDescent="0.25">
      <c r="A1775">
        <v>1044</v>
      </c>
      <c r="B1775" t="s">
        <v>1402</v>
      </c>
      <c r="C1775" t="s">
        <v>27</v>
      </c>
      <c r="D1775">
        <v>0.02</v>
      </c>
      <c r="E1775">
        <v>209.84</v>
      </c>
      <c r="F1775">
        <v>21.21</v>
      </c>
      <c r="G1775" t="s">
        <v>40</v>
      </c>
      <c r="H1775" t="s">
        <v>73</v>
      </c>
      <c r="I1775" t="s">
        <v>30</v>
      </c>
      <c r="J1775" t="s">
        <v>128</v>
      </c>
      <c r="K1775" t="s">
        <v>66</v>
      </c>
      <c r="L1775" t="s">
        <v>211</v>
      </c>
      <c r="M1775">
        <v>0.59</v>
      </c>
      <c r="N1775" t="s">
        <v>34</v>
      </c>
      <c r="O1775" t="s">
        <v>61</v>
      </c>
      <c r="P1775" t="s">
        <v>92</v>
      </c>
      <c r="Q1775" t="s">
        <v>102</v>
      </c>
      <c r="R1775">
        <v>90004</v>
      </c>
      <c r="S1775" s="1">
        <v>42169</v>
      </c>
      <c r="T1775" s="1">
        <v>42169</v>
      </c>
      <c r="U1775">
        <v>2593.14</v>
      </c>
      <c r="V1775">
        <v>62</v>
      </c>
      <c r="W1775">
        <v>13546.94</v>
      </c>
      <c r="X1775">
        <v>28001</v>
      </c>
      <c r="Y1775">
        <f>cleaneddata[[#This Row],[Unit Price]]-cleaneddata[[#This Row],[Discount]]</f>
        <v>209.82</v>
      </c>
      <c r="Z1775" t="str">
        <f>_xlfn.IFS(cleaneddata[[#This Row],[Region]]="Central","Chris",cleaneddata[[#This Row],[Region]]="East","Erin",cleaneddata[[#This Row],[Region]]="South","Sam",cleaneddata[[#This Row],[Region]]="West","William")</f>
        <v>William</v>
      </c>
    </row>
    <row r="1776" spans="1:26" x14ac:dyDescent="0.25">
      <c r="A1776">
        <v>1044</v>
      </c>
      <c r="B1776" t="s">
        <v>1402</v>
      </c>
      <c r="C1776" t="s">
        <v>27</v>
      </c>
      <c r="D1776">
        <v>0.01</v>
      </c>
      <c r="E1776">
        <v>194.3</v>
      </c>
      <c r="F1776">
        <v>11.54</v>
      </c>
      <c r="G1776" t="s">
        <v>40</v>
      </c>
      <c r="H1776" t="s">
        <v>73</v>
      </c>
      <c r="I1776" t="s">
        <v>30</v>
      </c>
      <c r="J1776" t="s">
        <v>128</v>
      </c>
      <c r="K1776" t="s">
        <v>66</v>
      </c>
      <c r="L1776" t="s">
        <v>208</v>
      </c>
      <c r="M1776">
        <v>0.59</v>
      </c>
      <c r="N1776" t="s">
        <v>34</v>
      </c>
      <c r="O1776" t="s">
        <v>61</v>
      </c>
      <c r="P1776" t="s">
        <v>92</v>
      </c>
      <c r="Q1776" t="s">
        <v>102</v>
      </c>
      <c r="R1776">
        <v>90004</v>
      </c>
      <c r="S1776" s="1">
        <v>42169</v>
      </c>
      <c r="T1776" s="1">
        <v>42171</v>
      </c>
      <c r="U1776">
        <v>1162.76</v>
      </c>
      <c r="V1776">
        <v>32</v>
      </c>
      <c r="W1776">
        <v>6401.65</v>
      </c>
      <c r="X1776">
        <v>28001</v>
      </c>
      <c r="Y1776">
        <f>cleaneddata[[#This Row],[Unit Price]]-cleaneddata[[#This Row],[Discount]]</f>
        <v>194.29000000000002</v>
      </c>
      <c r="Z1776" t="str">
        <f>_xlfn.IFS(cleaneddata[[#This Row],[Region]]="Central","Chris",cleaneddata[[#This Row],[Region]]="East","Erin",cleaneddata[[#This Row],[Region]]="South","Sam",cleaneddata[[#This Row],[Region]]="West","William")</f>
        <v>William</v>
      </c>
    </row>
    <row r="1777" spans="1:26" x14ac:dyDescent="0.25">
      <c r="A1777">
        <v>1519</v>
      </c>
      <c r="B1777" t="s">
        <v>2861</v>
      </c>
      <c r="C1777" t="s">
        <v>27</v>
      </c>
      <c r="D1777">
        <v>0.06</v>
      </c>
      <c r="E1777">
        <v>55.48</v>
      </c>
      <c r="F1777">
        <v>4.8499999999999996</v>
      </c>
      <c r="G1777" t="s">
        <v>40</v>
      </c>
      <c r="H1777" t="s">
        <v>41</v>
      </c>
      <c r="I1777" t="s">
        <v>50</v>
      </c>
      <c r="J1777" t="s">
        <v>90</v>
      </c>
      <c r="K1777" t="s">
        <v>75</v>
      </c>
      <c r="L1777" t="s">
        <v>2862</v>
      </c>
      <c r="M1777">
        <v>0.37</v>
      </c>
      <c r="N1777" t="s">
        <v>34</v>
      </c>
      <c r="O1777" t="s">
        <v>113</v>
      </c>
      <c r="P1777" t="s">
        <v>333</v>
      </c>
      <c r="Q1777" t="s">
        <v>1206</v>
      </c>
      <c r="R1777">
        <v>4210</v>
      </c>
      <c r="S1777" s="1">
        <v>42169</v>
      </c>
      <c r="T1777" s="1">
        <v>42169</v>
      </c>
      <c r="U1777">
        <v>711.05190000000005</v>
      </c>
      <c r="V1777">
        <v>19</v>
      </c>
      <c r="W1777">
        <v>1030.51</v>
      </c>
      <c r="X1777">
        <v>89957</v>
      </c>
      <c r="Y1777">
        <f>cleaneddata[[#This Row],[Unit Price]]-cleaneddata[[#This Row],[Discount]]</f>
        <v>55.419999999999995</v>
      </c>
      <c r="Z1777" t="str">
        <f>_xlfn.IFS(cleaneddata[[#This Row],[Region]]="Central","Chris",cleaneddata[[#This Row],[Region]]="East","Erin",cleaneddata[[#This Row],[Region]]="South","Sam",cleaneddata[[#This Row],[Region]]="West","William")</f>
        <v>Erin</v>
      </c>
    </row>
    <row r="1778" spans="1:26" x14ac:dyDescent="0.25">
      <c r="A1778">
        <v>1522</v>
      </c>
      <c r="B1778" t="s">
        <v>2863</v>
      </c>
      <c r="C1778" t="s">
        <v>27</v>
      </c>
      <c r="D1778">
        <v>0.1</v>
      </c>
      <c r="E1778">
        <v>122.99</v>
      </c>
      <c r="F1778">
        <v>70.2</v>
      </c>
      <c r="G1778" t="s">
        <v>28</v>
      </c>
      <c r="H1778" t="s">
        <v>41</v>
      </c>
      <c r="I1778" t="s">
        <v>30</v>
      </c>
      <c r="J1778" t="s">
        <v>111</v>
      </c>
      <c r="K1778" t="s">
        <v>59</v>
      </c>
      <c r="L1778" t="s">
        <v>806</v>
      </c>
      <c r="M1778">
        <v>0.74</v>
      </c>
      <c r="N1778" t="s">
        <v>34</v>
      </c>
      <c r="O1778" t="s">
        <v>54</v>
      </c>
      <c r="P1778" t="s">
        <v>86</v>
      </c>
      <c r="Q1778" t="s">
        <v>2864</v>
      </c>
      <c r="R1778">
        <v>55305</v>
      </c>
      <c r="S1778" s="1">
        <v>42169</v>
      </c>
      <c r="T1778" s="1">
        <v>42170</v>
      </c>
      <c r="U1778">
        <v>-899.67499999999995</v>
      </c>
      <c r="V1778">
        <v>17</v>
      </c>
      <c r="W1778">
        <v>2026.91</v>
      </c>
      <c r="X1778">
        <v>89957</v>
      </c>
      <c r="Y1778">
        <f>cleaneddata[[#This Row],[Unit Price]]-cleaneddata[[#This Row],[Discount]]</f>
        <v>122.89</v>
      </c>
      <c r="Z1778" t="str">
        <f>_xlfn.IFS(cleaneddata[[#This Row],[Region]]="Central","Chris",cleaneddata[[#This Row],[Region]]="East","Erin",cleaneddata[[#This Row],[Region]]="South","Sam",cleaneddata[[#This Row],[Region]]="West","William")</f>
        <v>Chris</v>
      </c>
    </row>
    <row r="1779" spans="1:26" x14ac:dyDescent="0.25">
      <c r="A1779">
        <v>3339</v>
      </c>
      <c r="B1779" t="s">
        <v>2865</v>
      </c>
      <c r="C1779" t="s">
        <v>39</v>
      </c>
      <c r="D1779">
        <v>0.03</v>
      </c>
      <c r="E1779">
        <v>2.61</v>
      </c>
      <c r="F1779">
        <v>0.5</v>
      </c>
      <c r="G1779" t="s">
        <v>40</v>
      </c>
      <c r="H1779" t="s">
        <v>41</v>
      </c>
      <c r="I1779" t="s">
        <v>50</v>
      </c>
      <c r="J1779" t="s">
        <v>154</v>
      </c>
      <c r="K1779" t="s">
        <v>75</v>
      </c>
      <c r="L1779" t="s">
        <v>1369</v>
      </c>
      <c r="M1779">
        <v>0.39</v>
      </c>
      <c r="N1779" t="s">
        <v>34</v>
      </c>
      <c r="O1779" t="s">
        <v>35</v>
      </c>
      <c r="P1779" t="s">
        <v>125</v>
      </c>
      <c r="Q1779" t="s">
        <v>2866</v>
      </c>
      <c r="R1779">
        <v>32780</v>
      </c>
      <c r="S1779" s="1">
        <v>42169</v>
      </c>
      <c r="T1779" s="1">
        <v>42170</v>
      </c>
      <c r="U1779">
        <v>4.0442999999999998</v>
      </c>
      <c r="V1779">
        <v>7</v>
      </c>
      <c r="W1779">
        <v>19.02</v>
      </c>
      <c r="X1779">
        <v>85981</v>
      </c>
      <c r="Y1779">
        <f>cleaneddata[[#This Row],[Unit Price]]-cleaneddata[[#This Row],[Discount]]</f>
        <v>2.58</v>
      </c>
      <c r="Z1779" t="str">
        <f>_xlfn.IFS(cleaneddata[[#This Row],[Region]]="Central","Chris",cleaneddata[[#This Row],[Region]]="East","Erin",cleaneddata[[#This Row],[Region]]="South","Sam",cleaneddata[[#This Row],[Region]]="West","William")</f>
        <v>Sam</v>
      </c>
    </row>
    <row r="1780" spans="1:26" x14ac:dyDescent="0.25">
      <c r="A1780">
        <v>3339</v>
      </c>
      <c r="B1780" t="s">
        <v>2865</v>
      </c>
      <c r="C1780" t="s">
        <v>39</v>
      </c>
      <c r="D1780">
        <v>0.01</v>
      </c>
      <c r="E1780">
        <v>11.66</v>
      </c>
      <c r="F1780">
        <v>7.95</v>
      </c>
      <c r="G1780" t="s">
        <v>40</v>
      </c>
      <c r="H1780" t="s">
        <v>41</v>
      </c>
      <c r="I1780" t="s">
        <v>50</v>
      </c>
      <c r="J1780" t="s">
        <v>51</v>
      </c>
      <c r="K1780" t="s">
        <v>44</v>
      </c>
      <c r="L1780" t="s">
        <v>2140</v>
      </c>
      <c r="M1780">
        <v>0.57999999999999996</v>
      </c>
      <c r="N1780" t="s">
        <v>34</v>
      </c>
      <c r="O1780" t="s">
        <v>35</v>
      </c>
      <c r="P1780" t="s">
        <v>125</v>
      </c>
      <c r="Q1780" t="s">
        <v>2866</v>
      </c>
      <c r="R1780">
        <v>32780</v>
      </c>
      <c r="S1780" s="1">
        <v>42169</v>
      </c>
      <c r="T1780" s="1">
        <v>42170</v>
      </c>
      <c r="U1780">
        <v>-10.368399999999999</v>
      </c>
      <c r="V1780">
        <v>16</v>
      </c>
      <c r="W1780">
        <v>193.87</v>
      </c>
      <c r="X1780">
        <v>85981</v>
      </c>
      <c r="Y1780">
        <f>cleaneddata[[#This Row],[Unit Price]]-cleaneddata[[#This Row],[Discount]]</f>
        <v>11.65</v>
      </c>
      <c r="Z1780" t="str">
        <f>_xlfn.IFS(cleaneddata[[#This Row],[Region]]="Central","Chris",cleaneddata[[#This Row],[Region]]="East","Erin",cleaneddata[[#This Row],[Region]]="South","Sam",cleaneddata[[#This Row],[Region]]="West","William")</f>
        <v>Sam</v>
      </c>
    </row>
    <row r="1781" spans="1:26" x14ac:dyDescent="0.25">
      <c r="A1781">
        <v>1644</v>
      </c>
      <c r="B1781" t="s">
        <v>2867</v>
      </c>
      <c r="C1781" t="s">
        <v>49</v>
      </c>
      <c r="D1781">
        <v>0.09</v>
      </c>
      <c r="E1781">
        <v>107.53</v>
      </c>
      <c r="F1781">
        <v>5.81</v>
      </c>
      <c r="G1781" t="s">
        <v>40</v>
      </c>
      <c r="H1781" t="s">
        <v>29</v>
      </c>
      <c r="I1781" t="s">
        <v>30</v>
      </c>
      <c r="J1781" t="s">
        <v>128</v>
      </c>
      <c r="K1781" t="s">
        <v>146</v>
      </c>
      <c r="L1781" t="s">
        <v>1497</v>
      </c>
      <c r="M1781">
        <v>0.65</v>
      </c>
      <c r="N1781" t="s">
        <v>34</v>
      </c>
      <c r="O1781" t="s">
        <v>54</v>
      </c>
      <c r="P1781" t="s">
        <v>189</v>
      </c>
      <c r="Q1781" t="s">
        <v>1133</v>
      </c>
      <c r="R1781">
        <v>77546</v>
      </c>
      <c r="S1781" s="1">
        <v>42169</v>
      </c>
      <c r="T1781" s="1">
        <v>42171</v>
      </c>
      <c r="U1781">
        <v>69.545100000000005</v>
      </c>
      <c r="V1781">
        <v>1</v>
      </c>
      <c r="W1781">
        <v>100.79</v>
      </c>
      <c r="X1781">
        <v>87342</v>
      </c>
      <c r="Y1781">
        <f>cleaneddata[[#This Row],[Unit Price]]-cleaneddata[[#This Row],[Discount]]</f>
        <v>107.44</v>
      </c>
      <c r="Z1781" t="str">
        <f>_xlfn.IFS(cleaneddata[[#This Row],[Region]]="Central","Chris",cleaneddata[[#This Row],[Region]]="East","Erin",cleaneddata[[#This Row],[Region]]="South","Sam",cleaneddata[[#This Row],[Region]]="West","William")</f>
        <v>Chris</v>
      </c>
    </row>
    <row r="1782" spans="1:26" x14ac:dyDescent="0.25">
      <c r="A1782">
        <v>1738</v>
      </c>
      <c r="B1782" t="s">
        <v>1903</v>
      </c>
      <c r="C1782" t="s">
        <v>49</v>
      </c>
      <c r="D1782">
        <v>0.04</v>
      </c>
      <c r="E1782">
        <v>35.44</v>
      </c>
      <c r="F1782">
        <v>19.989999999999998</v>
      </c>
      <c r="G1782" t="s">
        <v>40</v>
      </c>
      <c r="H1782" t="s">
        <v>96</v>
      </c>
      <c r="I1782" t="s">
        <v>50</v>
      </c>
      <c r="J1782" t="s">
        <v>90</v>
      </c>
      <c r="K1782" t="s">
        <v>75</v>
      </c>
      <c r="L1782" t="s">
        <v>2259</v>
      </c>
      <c r="M1782">
        <v>0.38</v>
      </c>
      <c r="N1782" t="s">
        <v>34</v>
      </c>
      <c r="O1782" t="s">
        <v>35</v>
      </c>
      <c r="P1782" t="s">
        <v>99</v>
      </c>
      <c r="Q1782" t="s">
        <v>1904</v>
      </c>
      <c r="R1782">
        <v>28052</v>
      </c>
      <c r="S1782" s="1">
        <v>42169</v>
      </c>
      <c r="T1782" s="1">
        <v>42176</v>
      </c>
      <c r="U1782">
        <v>-108.27249999999999</v>
      </c>
      <c r="V1782">
        <v>11</v>
      </c>
      <c r="W1782">
        <v>406.26</v>
      </c>
      <c r="X1782">
        <v>85868</v>
      </c>
      <c r="Y1782">
        <f>cleaneddata[[#This Row],[Unit Price]]-cleaneddata[[#This Row],[Discount]]</f>
        <v>35.4</v>
      </c>
      <c r="Z1782" t="str">
        <f>_xlfn.IFS(cleaneddata[[#This Row],[Region]]="Central","Chris",cleaneddata[[#This Row],[Region]]="East","Erin",cleaneddata[[#This Row],[Region]]="South","Sam",cleaneddata[[#This Row],[Region]]="West","William")</f>
        <v>Sam</v>
      </c>
    </row>
    <row r="1783" spans="1:26" x14ac:dyDescent="0.25">
      <c r="A1783">
        <v>1775</v>
      </c>
      <c r="B1783" t="s">
        <v>2868</v>
      </c>
      <c r="C1783" t="s">
        <v>49</v>
      </c>
      <c r="D1783">
        <v>0.09</v>
      </c>
      <c r="E1783">
        <v>12.95</v>
      </c>
      <c r="F1783">
        <v>4.9800000000000004</v>
      </c>
      <c r="G1783" t="s">
        <v>40</v>
      </c>
      <c r="H1783" t="s">
        <v>41</v>
      </c>
      <c r="I1783" t="s">
        <v>50</v>
      </c>
      <c r="J1783" t="s">
        <v>74</v>
      </c>
      <c r="K1783" t="s">
        <v>75</v>
      </c>
      <c r="L1783" t="s">
        <v>2741</v>
      </c>
      <c r="M1783">
        <v>0.4</v>
      </c>
      <c r="N1783" t="s">
        <v>34</v>
      </c>
      <c r="O1783" t="s">
        <v>54</v>
      </c>
      <c r="P1783" t="s">
        <v>55</v>
      </c>
      <c r="Q1783" t="s">
        <v>2869</v>
      </c>
      <c r="R1783">
        <v>46614</v>
      </c>
      <c r="S1783" s="1">
        <v>42169</v>
      </c>
      <c r="T1783" s="1">
        <v>42176</v>
      </c>
      <c r="U1783">
        <v>123.89175</v>
      </c>
      <c r="V1783">
        <v>21</v>
      </c>
      <c r="W1783">
        <v>269.54000000000002</v>
      </c>
      <c r="X1783">
        <v>89944</v>
      </c>
      <c r="Y1783">
        <f>cleaneddata[[#This Row],[Unit Price]]-cleaneddata[[#This Row],[Discount]]</f>
        <v>12.86</v>
      </c>
      <c r="Z1783" t="str">
        <f>_xlfn.IFS(cleaneddata[[#This Row],[Region]]="Central","Chris",cleaneddata[[#This Row],[Region]]="East","Erin",cleaneddata[[#This Row],[Region]]="South","Sam",cleaneddata[[#This Row],[Region]]="West","William")</f>
        <v>Chris</v>
      </c>
    </row>
    <row r="1784" spans="1:26" x14ac:dyDescent="0.25">
      <c r="A1784">
        <v>547</v>
      </c>
      <c r="B1784" t="s">
        <v>2870</v>
      </c>
      <c r="C1784" t="s">
        <v>72</v>
      </c>
      <c r="D1784">
        <v>0.03</v>
      </c>
      <c r="E1784">
        <v>13.73</v>
      </c>
      <c r="F1784">
        <v>6.85</v>
      </c>
      <c r="G1784" t="s">
        <v>89</v>
      </c>
      <c r="H1784" t="s">
        <v>96</v>
      </c>
      <c r="I1784" t="s">
        <v>30</v>
      </c>
      <c r="J1784" t="s">
        <v>128</v>
      </c>
      <c r="K1784" t="s">
        <v>52</v>
      </c>
      <c r="L1784" t="s">
        <v>1769</v>
      </c>
      <c r="M1784">
        <v>0.54</v>
      </c>
      <c r="N1784" t="s">
        <v>34</v>
      </c>
      <c r="O1784" t="s">
        <v>113</v>
      </c>
      <c r="P1784" t="s">
        <v>905</v>
      </c>
      <c r="Q1784" t="s">
        <v>2871</v>
      </c>
      <c r="R1784">
        <v>26501</v>
      </c>
      <c r="S1784" s="1">
        <v>42169</v>
      </c>
      <c r="T1784" s="1">
        <v>42170</v>
      </c>
      <c r="U1784">
        <v>39.585299999999997</v>
      </c>
      <c r="V1784">
        <v>4</v>
      </c>
      <c r="W1784">
        <v>57.37</v>
      </c>
      <c r="X1784">
        <v>86250</v>
      </c>
      <c r="Y1784">
        <f>cleaneddata[[#This Row],[Unit Price]]-cleaneddata[[#This Row],[Discount]]</f>
        <v>13.700000000000001</v>
      </c>
      <c r="Z1784" t="str">
        <f>_xlfn.IFS(cleaneddata[[#This Row],[Region]]="Central","Chris",cleaneddata[[#This Row],[Region]]="East","Erin",cleaneddata[[#This Row],[Region]]="South","Sam",cleaneddata[[#This Row],[Region]]="West","William")</f>
        <v>Erin</v>
      </c>
    </row>
    <row r="1785" spans="1:26" x14ac:dyDescent="0.25">
      <c r="A1785">
        <v>2979</v>
      </c>
      <c r="B1785" t="s">
        <v>820</v>
      </c>
      <c r="C1785" t="s">
        <v>72</v>
      </c>
      <c r="D1785">
        <v>0.01</v>
      </c>
      <c r="E1785">
        <v>5.84</v>
      </c>
      <c r="F1785">
        <v>0.83</v>
      </c>
      <c r="G1785" t="s">
        <v>40</v>
      </c>
      <c r="H1785" t="s">
        <v>96</v>
      </c>
      <c r="I1785" t="s">
        <v>50</v>
      </c>
      <c r="J1785" t="s">
        <v>51</v>
      </c>
      <c r="K1785" t="s">
        <v>52</v>
      </c>
      <c r="L1785" t="s">
        <v>2608</v>
      </c>
      <c r="M1785">
        <v>0.49</v>
      </c>
      <c r="N1785" t="s">
        <v>34</v>
      </c>
      <c r="O1785" t="s">
        <v>54</v>
      </c>
      <c r="P1785" t="s">
        <v>567</v>
      </c>
      <c r="Q1785" t="s">
        <v>822</v>
      </c>
      <c r="R1785">
        <v>58601</v>
      </c>
      <c r="S1785" s="1">
        <v>42169</v>
      </c>
      <c r="T1785" s="1">
        <v>42171</v>
      </c>
      <c r="U1785">
        <v>16.091999999999999</v>
      </c>
      <c r="V1785">
        <v>4</v>
      </c>
      <c r="W1785">
        <v>23.89</v>
      </c>
      <c r="X1785">
        <v>86546</v>
      </c>
      <c r="Y1785">
        <f>cleaneddata[[#This Row],[Unit Price]]-cleaneddata[[#This Row],[Discount]]</f>
        <v>5.83</v>
      </c>
      <c r="Z1785" t="str">
        <f>_xlfn.IFS(cleaneddata[[#This Row],[Region]]="Central","Chris",cleaneddata[[#This Row],[Region]]="East","Erin",cleaneddata[[#This Row],[Region]]="South","Sam",cleaneddata[[#This Row],[Region]]="West","William")</f>
        <v>Chris</v>
      </c>
    </row>
    <row r="1786" spans="1:26" x14ac:dyDescent="0.25">
      <c r="A1786">
        <v>3120</v>
      </c>
      <c r="B1786" t="s">
        <v>2872</v>
      </c>
      <c r="C1786" t="s">
        <v>72</v>
      </c>
      <c r="D1786">
        <v>0.08</v>
      </c>
      <c r="E1786">
        <v>315.98</v>
      </c>
      <c r="F1786">
        <v>19.989999999999998</v>
      </c>
      <c r="G1786" t="s">
        <v>40</v>
      </c>
      <c r="H1786" t="s">
        <v>73</v>
      </c>
      <c r="I1786" t="s">
        <v>50</v>
      </c>
      <c r="J1786" t="s">
        <v>74</v>
      </c>
      <c r="K1786" t="s">
        <v>75</v>
      </c>
      <c r="L1786" t="s">
        <v>2229</v>
      </c>
      <c r="M1786">
        <v>0.38</v>
      </c>
      <c r="N1786" t="s">
        <v>34</v>
      </c>
      <c r="O1786" t="s">
        <v>35</v>
      </c>
      <c r="P1786" t="s">
        <v>170</v>
      </c>
      <c r="Q1786" t="s">
        <v>2873</v>
      </c>
      <c r="R1786">
        <v>70117</v>
      </c>
      <c r="S1786" s="1">
        <v>42169</v>
      </c>
      <c r="T1786" s="1">
        <v>42169</v>
      </c>
      <c r="U1786">
        <v>44.52</v>
      </c>
      <c r="V1786">
        <v>9</v>
      </c>
      <c r="W1786">
        <v>2642.48</v>
      </c>
      <c r="X1786">
        <v>90160</v>
      </c>
      <c r="Y1786">
        <f>cleaneddata[[#This Row],[Unit Price]]-cleaneddata[[#This Row],[Discount]]</f>
        <v>315.90000000000003</v>
      </c>
      <c r="Z1786" t="str">
        <f>_xlfn.IFS(cleaneddata[[#This Row],[Region]]="Central","Chris",cleaneddata[[#This Row],[Region]]="East","Erin",cleaneddata[[#This Row],[Region]]="South","Sam",cleaneddata[[#This Row],[Region]]="West","William")</f>
        <v>Sam</v>
      </c>
    </row>
    <row r="1787" spans="1:26" x14ac:dyDescent="0.25">
      <c r="A1787">
        <v>1860</v>
      </c>
      <c r="B1787" t="s">
        <v>2874</v>
      </c>
      <c r="C1787" t="s">
        <v>27</v>
      </c>
      <c r="D1787">
        <v>0.09</v>
      </c>
      <c r="E1787">
        <v>5.98</v>
      </c>
      <c r="F1787">
        <v>1.49</v>
      </c>
      <c r="G1787" t="s">
        <v>40</v>
      </c>
      <c r="H1787" t="s">
        <v>73</v>
      </c>
      <c r="I1787" t="s">
        <v>50</v>
      </c>
      <c r="J1787" t="s">
        <v>74</v>
      </c>
      <c r="K1787" t="s">
        <v>75</v>
      </c>
      <c r="L1787" t="s">
        <v>1589</v>
      </c>
      <c r="M1787">
        <v>0.39</v>
      </c>
      <c r="N1787" t="s">
        <v>34</v>
      </c>
      <c r="O1787" t="s">
        <v>113</v>
      </c>
      <c r="P1787" t="s">
        <v>405</v>
      </c>
      <c r="Q1787" t="s">
        <v>2875</v>
      </c>
      <c r="R1787">
        <v>1570</v>
      </c>
      <c r="S1787" s="1">
        <v>42170</v>
      </c>
      <c r="T1787" s="1">
        <v>42172</v>
      </c>
      <c r="U1787">
        <v>13.2294</v>
      </c>
      <c r="V1787">
        <v>5</v>
      </c>
      <c r="W1787">
        <v>28.01</v>
      </c>
      <c r="X1787">
        <v>86846</v>
      </c>
      <c r="Y1787">
        <f>cleaneddata[[#This Row],[Unit Price]]-cleaneddata[[#This Row],[Discount]]</f>
        <v>5.8900000000000006</v>
      </c>
      <c r="Z1787" t="str">
        <f>_xlfn.IFS(cleaneddata[[#This Row],[Region]]="Central","Chris",cleaneddata[[#This Row],[Region]]="East","Erin",cleaneddata[[#This Row],[Region]]="South","Sam",cleaneddata[[#This Row],[Region]]="West","William")</f>
        <v>Erin</v>
      </c>
    </row>
    <row r="1788" spans="1:26" x14ac:dyDescent="0.25">
      <c r="A1788">
        <v>33</v>
      </c>
      <c r="B1788" t="s">
        <v>2876</v>
      </c>
      <c r="C1788" t="s">
        <v>72</v>
      </c>
      <c r="D1788">
        <v>0.03</v>
      </c>
      <c r="E1788">
        <v>4.24</v>
      </c>
      <c r="F1788">
        <v>5.41</v>
      </c>
      <c r="G1788" t="s">
        <v>40</v>
      </c>
      <c r="H1788" t="s">
        <v>96</v>
      </c>
      <c r="I1788" t="s">
        <v>50</v>
      </c>
      <c r="J1788" t="s">
        <v>74</v>
      </c>
      <c r="K1788" t="s">
        <v>75</v>
      </c>
      <c r="L1788" t="s">
        <v>1673</v>
      </c>
      <c r="M1788">
        <v>0.35</v>
      </c>
      <c r="N1788" t="s">
        <v>34</v>
      </c>
      <c r="O1788" t="s">
        <v>61</v>
      </c>
      <c r="P1788" t="s">
        <v>141</v>
      </c>
      <c r="Q1788" t="s">
        <v>2877</v>
      </c>
      <c r="R1788">
        <v>97030</v>
      </c>
      <c r="S1788" s="1">
        <v>42170</v>
      </c>
      <c r="T1788" s="1">
        <v>42172</v>
      </c>
      <c r="U1788">
        <v>-84.437600000000003</v>
      </c>
      <c r="V1788">
        <v>13</v>
      </c>
      <c r="W1788">
        <v>58.68</v>
      </c>
      <c r="X1788">
        <v>89201</v>
      </c>
      <c r="Y1788">
        <f>cleaneddata[[#This Row],[Unit Price]]-cleaneddata[[#This Row],[Discount]]</f>
        <v>4.21</v>
      </c>
      <c r="Z1788" t="str">
        <f>_xlfn.IFS(cleaneddata[[#This Row],[Region]]="Central","Chris",cleaneddata[[#This Row],[Region]]="East","Erin",cleaneddata[[#This Row],[Region]]="South","Sam",cleaneddata[[#This Row],[Region]]="West","William")</f>
        <v>William</v>
      </c>
    </row>
    <row r="1789" spans="1:26" x14ac:dyDescent="0.25">
      <c r="A1789">
        <v>33</v>
      </c>
      <c r="B1789" t="s">
        <v>2876</v>
      </c>
      <c r="C1789" t="s">
        <v>72</v>
      </c>
      <c r="D1789">
        <v>0.04</v>
      </c>
      <c r="E1789">
        <v>2.94</v>
      </c>
      <c r="F1789">
        <v>0.7</v>
      </c>
      <c r="G1789" t="s">
        <v>40</v>
      </c>
      <c r="H1789" t="s">
        <v>96</v>
      </c>
      <c r="I1789" t="s">
        <v>50</v>
      </c>
      <c r="J1789" t="s">
        <v>51</v>
      </c>
      <c r="K1789" t="s">
        <v>52</v>
      </c>
      <c r="L1789" t="s">
        <v>821</v>
      </c>
      <c r="M1789">
        <v>0.57999999999999996</v>
      </c>
      <c r="N1789" t="s">
        <v>34</v>
      </c>
      <c r="O1789" t="s">
        <v>61</v>
      </c>
      <c r="P1789" t="s">
        <v>141</v>
      </c>
      <c r="Q1789" t="s">
        <v>2877</v>
      </c>
      <c r="R1789">
        <v>97030</v>
      </c>
      <c r="S1789" s="1">
        <v>42170</v>
      </c>
      <c r="T1789" s="1">
        <v>42171</v>
      </c>
      <c r="U1789">
        <v>24.312000000000001</v>
      </c>
      <c r="V1789">
        <v>18</v>
      </c>
      <c r="W1789">
        <v>53.1</v>
      </c>
      <c r="X1789">
        <v>89201</v>
      </c>
      <c r="Y1789">
        <f>cleaneddata[[#This Row],[Unit Price]]-cleaneddata[[#This Row],[Discount]]</f>
        <v>2.9</v>
      </c>
      <c r="Z1789" t="str">
        <f>_xlfn.IFS(cleaneddata[[#This Row],[Region]]="Central","Chris",cleaneddata[[#This Row],[Region]]="East","Erin",cleaneddata[[#This Row],[Region]]="South","Sam",cleaneddata[[#This Row],[Region]]="West","William")</f>
        <v>William</v>
      </c>
    </row>
    <row r="1790" spans="1:26" x14ac:dyDescent="0.25">
      <c r="A1790">
        <v>736</v>
      </c>
      <c r="B1790" t="s">
        <v>2878</v>
      </c>
      <c r="C1790" t="s">
        <v>72</v>
      </c>
      <c r="D1790">
        <v>0.06</v>
      </c>
      <c r="E1790">
        <v>350.98</v>
      </c>
      <c r="F1790">
        <v>30</v>
      </c>
      <c r="G1790" t="s">
        <v>28</v>
      </c>
      <c r="H1790" t="s">
        <v>41</v>
      </c>
      <c r="I1790" t="s">
        <v>30</v>
      </c>
      <c r="J1790" t="s">
        <v>111</v>
      </c>
      <c r="K1790" t="s">
        <v>59</v>
      </c>
      <c r="L1790" t="s">
        <v>193</v>
      </c>
      <c r="M1790">
        <v>0.61</v>
      </c>
      <c r="N1790" t="s">
        <v>34</v>
      </c>
      <c r="O1790" t="s">
        <v>113</v>
      </c>
      <c r="P1790" t="s">
        <v>1358</v>
      </c>
      <c r="Q1790" t="s">
        <v>1475</v>
      </c>
      <c r="R1790">
        <v>3079</v>
      </c>
      <c r="S1790" s="1">
        <v>42170</v>
      </c>
      <c r="T1790" s="1">
        <v>42172</v>
      </c>
      <c r="U1790">
        <v>797.85599999999999</v>
      </c>
      <c r="V1790">
        <v>6</v>
      </c>
      <c r="W1790">
        <v>2016.32</v>
      </c>
      <c r="X1790">
        <v>90361</v>
      </c>
      <c r="Y1790">
        <f>cleaneddata[[#This Row],[Unit Price]]-cleaneddata[[#This Row],[Discount]]</f>
        <v>350.92</v>
      </c>
      <c r="Z1790" t="str">
        <f>_xlfn.IFS(cleaneddata[[#This Row],[Region]]="Central","Chris",cleaneddata[[#This Row],[Region]]="East","Erin",cleaneddata[[#This Row],[Region]]="South","Sam",cleaneddata[[#This Row],[Region]]="West","William")</f>
        <v>Erin</v>
      </c>
    </row>
    <row r="1791" spans="1:26" x14ac:dyDescent="0.25">
      <c r="A1791">
        <v>738</v>
      </c>
      <c r="B1791" t="s">
        <v>2879</v>
      </c>
      <c r="C1791" t="s">
        <v>72</v>
      </c>
      <c r="D1791">
        <v>0.02</v>
      </c>
      <c r="E1791">
        <v>70.98</v>
      </c>
      <c r="F1791">
        <v>46.74</v>
      </c>
      <c r="G1791" t="s">
        <v>28</v>
      </c>
      <c r="H1791" t="s">
        <v>41</v>
      </c>
      <c r="I1791" t="s">
        <v>30</v>
      </c>
      <c r="J1791" t="s">
        <v>119</v>
      </c>
      <c r="K1791" t="s">
        <v>32</v>
      </c>
      <c r="L1791" t="s">
        <v>380</v>
      </c>
      <c r="M1791">
        <v>0.56000000000000005</v>
      </c>
      <c r="N1791" t="s">
        <v>34</v>
      </c>
      <c r="O1791" t="s">
        <v>113</v>
      </c>
      <c r="P1791" t="s">
        <v>399</v>
      </c>
      <c r="Q1791" t="s">
        <v>2374</v>
      </c>
      <c r="R1791">
        <v>7016</v>
      </c>
      <c r="S1791" s="1">
        <v>42170</v>
      </c>
      <c r="T1791" s="1">
        <v>42171</v>
      </c>
      <c r="U1791">
        <v>-178.21600000000001</v>
      </c>
      <c r="V1791">
        <v>4</v>
      </c>
      <c r="W1791">
        <v>313.63</v>
      </c>
      <c r="X1791">
        <v>90361</v>
      </c>
      <c r="Y1791">
        <f>cleaneddata[[#This Row],[Unit Price]]-cleaneddata[[#This Row],[Discount]]</f>
        <v>70.960000000000008</v>
      </c>
      <c r="Z1791" t="str">
        <f>_xlfn.IFS(cleaneddata[[#This Row],[Region]]="Central","Chris",cleaneddata[[#This Row],[Region]]="East","Erin",cleaneddata[[#This Row],[Region]]="South","Sam",cleaneddata[[#This Row],[Region]]="West","William")</f>
        <v>Erin</v>
      </c>
    </row>
    <row r="1792" spans="1:26" x14ac:dyDescent="0.25">
      <c r="A1792">
        <v>741</v>
      </c>
      <c r="B1792" t="s">
        <v>2880</v>
      </c>
      <c r="C1792" t="s">
        <v>72</v>
      </c>
      <c r="D1792">
        <v>0.04</v>
      </c>
      <c r="E1792">
        <v>27.48</v>
      </c>
      <c r="F1792">
        <v>4</v>
      </c>
      <c r="G1792" t="s">
        <v>40</v>
      </c>
      <c r="H1792" t="s">
        <v>41</v>
      </c>
      <c r="I1792" t="s">
        <v>42</v>
      </c>
      <c r="J1792" t="s">
        <v>43</v>
      </c>
      <c r="K1792" t="s">
        <v>75</v>
      </c>
      <c r="L1792" t="s">
        <v>2063</v>
      </c>
      <c r="M1792">
        <v>0.75</v>
      </c>
      <c r="N1792" t="s">
        <v>34</v>
      </c>
      <c r="O1792" t="s">
        <v>113</v>
      </c>
      <c r="P1792" t="s">
        <v>399</v>
      </c>
      <c r="Q1792" t="s">
        <v>2881</v>
      </c>
      <c r="R1792">
        <v>7901</v>
      </c>
      <c r="S1792" s="1">
        <v>42170</v>
      </c>
      <c r="T1792" s="1">
        <v>42172</v>
      </c>
      <c r="U1792">
        <v>-26.655999999999999</v>
      </c>
      <c r="V1792">
        <v>15</v>
      </c>
      <c r="W1792">
        <v>397.17</v>
      </c>
      <c r="X1792">
        <v>90361</v>
      </c>
      <c r="Y1792">
        <f>cleaneddata[[#This Row],[Unit Price]]-cleaneddata[[#This Row],[Discount]]</f>
        <v>27.44</v>
      </c>
      <c r="Z1792" t="str">
        <f>_xlfn.IFS(cleaneddata[[#This Row],[Region]]="Central","Chris",cleaneddata[[#This Row],[Region]]="East","Erin",cleaneddata[[#This Row],[Region]]="South","Sam",cleaneddata[[#This Row],[Region]]="West","William")</f>
        <v>Erin</v>
      </c>
    </row>
    <row r="1793" spans="1:26" x14ac:dyDescent="0.25">
      <c r="A1793">
        <v>2183</v>
      </c>
      <c r="B1793" t="s">
        <v>2882</v>
      </c>
      <c r="C1793" t="s">
        <v>72</v>
      </c>
      <c r="D1793">
        <v>0</v>
      </c>
      <c r="E1793">
        <v>1.48</v>
      </c>
      <c r="F1793">
        <v>0.7</v>
      </c>
      <c r="G1793" t="s">
        <v>40</v>
      </c>
      <c r="H1793" t="s">
        <v>73</v>
      </c>
      <c r="I1793" t="s">
        <v>50</v>
      </c>
      <c r="J1793" t="s">
        <v>178</v>
      </c>
      <c r="K1793" t="s">
        <v>52</v>
      </c>
      <c r="L1793" t="s">
        <v>179</v>
      </c>
      <c r="M1793">
        <v>0.37</v>
      </c>
      <c r="N1793" t="s">
        <v>34</v>
      </c>
      <c r="O1793" t="s">
        <v>35</v>
      </c>
      <c r="P1793" t="s">
        <v>390</v>
      </c>
      <c r="Q1793" t="s">
        <v>2883</v>
      </c>
      <c r="R1793">
        <v>42301</v>
      </c>
      <c r="S1793" s="1">
        <v>42170</v>
      </c>
      <c r="T1793" s="1">
        <v>42172</v>
      </c>
      <c r="U1793">
        <v>-203.09800000000001</v>
      </c>
      <c r="V1793">
        <v>12</v>
      </c>
      <c r="W1793">
        <v>19.32</v>
      </c>
      <c r="X1793">
        <v>91571</v>
      </c>
      <c r="Y1793">
        <f>cleaneddata[[#This Row],[Unit Price]]-cleaneddata[[#This Row],[Discount]]</f>
        <v>1.48</v>
      </c>
      <c r="Z1793" t="str">
        <f>_xlfn.IFS(cleaneddata[[#This Row],[Region]]="Central","Chris",cleaneddata[[#This Row],[Region]]="East","Erin",cleaneddata[[#This Row],[Region]]="South","Sam",cleaneddata[[#This Row],[Region]]="West","William")</f>
        <v>Sam</v>
      </c>
    </row>
    <row r="1794" spans="1:26" x14ac:dyDescent="0.25">
      <c r="A1794">
        <v>2512</v>
      </c>
      <c r="B1794" t="s">
        <v>2884</v>
      </c>
      <c r="C1794" t="s">
        <v>72</v>
      </c>
      <c r="D1794">
        <v>0.04</v>
      </c>
      <c r="E1794">
        <v>6.48</v>
      </c>
      <c r="F1794">
        <v>9.5399999999999991</v>
      </c>
      <c r="G1794" t="s">
        <v>40</v>
      </c>
      <c r="H1794" t="s">
        <v>73</v>
      </c>
      <c r="I1794" t="s">
        <v>50</v>
      </c>
      <c r="J1794" t="s">
        <v>90</v>
      </c>
      <c r="K1794" t="s">
        <v>75</v>
      </c>
      <c r="L1794" t="s">
        <v>2226</v>
      </c>
      <c r="M1794">
        <v>0.37</v>
      </c>
      <c r="N1794" t="s">
        <v>34</v>
      </c>
      <c r="O1794" t="s">
        <v>113</v>
      </c>
      <c r="P1794" t="s">
        <v>405</v>
      </c>
      <c r="Q1794" t="s">
        <v>2885</v>
      </c>
      <c r="R1794">
        <v>2138</v>
      </c>
      <c r="S1794" s="1">
        <v>42170</v>
      </c>
      <c r="T1794" s="1">
        <v>42172</v>
      </c>
      <c r="U1794">
        <v>-223.94399999999999</v>
      </c>
      <c r="V1794">
        <v>19</v>
      </c>
      <c r="W1794">
        <v>125.37</v>
      </c>
      <c r="X1794">
        <v>87030</v>
      </c>
      <c r="Y1794">
        <f>cleaneddata[[#This Row],[Unit Price]]-cleaneddata[[#This Row],[Discount]]</f>
        <v>6.44</v>
      </c>
      <c r="Z1794" t="str">
        <f>_xlfn.IFS(cleaneddata[[#This Row],[Region]]="Central","Chris",cleaneddata[[#This Row],[Region]]="East","Erin",cleaneddata[[#This Row],[Region]]="South","Sam",cleaneddata[[#This Row],[Region]]="West","William")</f>
        <v>Erin</v>
      </c>
    </row>
    <row r="1795" spans="1:26" x14ac:dyDescent="0.25">
      <c r="A1795">
        <v>1038</v>
      </c>
      <c r="B1795" t="s">
        <v>2886</v>
      </c>
      <c r="C1795" t="s">
        <v>27</v>
      </c>
      <c r="D1795">
        <v>0.1</v>
      </c>
      <c r="E1795">
        <v>7.64</v>
      </c>
      <c r="F1795">
        <v>5.83</v>
      </c>
      <c r="G1795" t="s">
        <v>40</v>
      </c>
      <c r="H1795" t="s">
        <v>96</v>
      </c>
      <c r="I1795" t="s">
        <v>50</v>
      </c>
      <c r="J1795" t="s">
        <v>90</v>
      </c>
      <c r="K1795" t="s">
        <v>52</v>
      </c>
      <c r="L1795" t="s">
        <v>234</v>
      </c>
      <c r="M1795">
        <v>0.36</v>
      </c>
      <c r="N1795" t="s">
        <v>34</v>
      </c>
      <c r="O1795" t="s">
        <v>35</v>
      </c>
      <c r="P1795" t="s">
        <v>125</v>
      </c>
      <c r="Q1795" t="s">
        <v>2887</v>
      </c>
      <c r="R1795">
        <v>33430</v>
      </c>
      <c r="S1795" s="1">
        <v>42171</v>
      </c>
      <c r="T1795" s="1">
        <v>42172</v>
      </c>
      <c r="U1795">
        <v>-403.18740000000003</v>
      </c>
      <c r="V1795">
        <v>5</v>
      </c>
      <c r="W1795">
        <v>39.36</v>
      </c>
      <c r="X1795">
        <v>90641</v>
      </c>
      <c r="Y1795">
        <f>cleaneddata[[#This Row],[Unit Price]]-cleaneddata[[#This Row],[Discount]]</f>
        <v>7.54</v>
      </c>
      <c r="Z1795" t="str">
        <f>_xlfn.IFS(cleaneddata[[#This Row],[Region]]="Central","Chris",cleaneddata[[#This Row],[Region]]="East","Erin",cleaneddata[[#This Row],[Region]]="South","Sam",cleaneddata[[#This Row],[Region]]="West","William")</f>
        <v>Sam</v>
      </c>
    </row>
    <row r="1796" spans="1:26" x14ac:dyDescent="0.25">
      <c r="A1796">
        <v>2677</v>
      </c>
      <c r="B1796" t="s">
        <v>2888</v>
      </c>
      <c r="C1796" t="s">
        <v>27</v>
      </c>
      <c r="D1796">
        <v>0.03</v>
      </c>
      <c r="E1796">
        <v>41.32</v>
      </c>
      <c r="F1796">
        <v>58.66</v>
      </c>
      <c r="G1796" t="s">
        <v>89</v>
      </c>
      <c r="H1796" t="s">
        <v>29</v>
      </c>
      <c r="I1796" t="s">
        <v>30</v>
      </c>
      <c r="J1796" t="s">
        <v>128</v>
      </c>
      <c r="K1796" t="s">
        <v>146</v>
      </c>
      <c r="L1796" t="s">
        <v>2889</v>
      </c>
      <c r="M1796">
        <v>0.76</v>
      </c>
      <c r="N1796" t="s">
        <v>34</v>
      </c>
      <c r="O1796" t="s">
        <v>35</v>
      </c>
      <c r="P1796" t="s">
        <v>244</v>
      </c>
      <c r="Q1796" t="s">
        <v>804</v>
      </c>
      <c r="R1796">
        <v>22601</v>
      </c>
      <c r="S1796" s="1">
        <v>42171</v>
      </c>
      <c r="T1796" s="1">
        <v>42172</v>
      </c>
      <c r="U1796">
        <v>-32.816000000000003</v>
      </c>
      <c r="V1796">
        <v>10</v>
      </c>
      <c r="W1796">
        <v>419.27</v>
      </c>
      <c r="X1796">
        <v>86633</v>
      </c>
      <c r="Y1796">
        <f>cleaneddata[[#This Row],[Unit Price]]-cleaneddata[[#This Row],[Discount]]</f>
        <v>41.29</v>
      </c>
      <c r="Z1796" t="str">
        <f>_xlfn.IFS(cleaneddata[[#This Row],[Region]]="Central","Chris",cleaneddata[[#This Row],[Region]]="East","Erin",cleaneddata[[#This Row],[Region]]="South","Sam",cleaneddata[[#This Row],[Region]]="West","William")</f>
        <v>Sam</v>
      </c>
    </row>
    <row r="1797" spans="1:26" x14ac:dyDescent="0.25">
      <c r="A1797">
        <v>2677</v>
      </c>
      <c r="B1797" t="s">
        <v>2888</v>
      </c>
      <c r="C1797" t="s">
        <v>27</v>
      </c>
      <c r="D1797">
        <v>0</v>
      </c>
      <c r="E1797">
        <v>6.88</v>
      </c>
      <c r="F1797">
        <v>2</v>
      </c>
      <c r="G1797" t="s">
        <v>40</v>
      </c>
      <c r="H1797" t="s">
        <v>29</v>
      </c>
      <c r="I1797" t="s">
        <v>50</v>
      </c>
      <c r="J1797" t="s">
        <v>90</v>
      </c>
      <c r="K1797" t="s">
        <v>52</v>
      </c>
      <c r="L1797" t="s">
        <v>854</v>
      </c>
      <c r="M1797">
        <v>0.39</v>
      </c>
      <c r="N1797" t="s">
        <v>34</v>
      </c>
      <c r="O1797" t="s">
        <v>35</v>
      </c>
      <c r="P1797" t="s">
        <v>244</v>
      </c>
      <c r="Q1797" t="s">
        <v>804</v>
      </c>
      <c r="R1797">
        <v>22601</v>
      </c>
      <c r="S1797" s="1">
        <v>42171</v>
      </c>
      <c r="T1797" s="1">
        <v>42171</v>
      </c>
      <c r="U1797">
        <v>-15.61</v>
      </c>
      <c r="V1797">
        <v>5</v>
      </c>
      <c r="W1797">
        <v>36</v>
      </c>
      <c r="X1797">
        <v>86633</v>
      </c>
      <c r="Y1797">
        <f>cleaneddata[[#This Row],[Unit Price]]-cleaneddata[[#This Row],[Discount]]</f>
        <v>6.88</v>
      </c>
      <c r="Z1797" t="str">
        <f>_xlfn.IFS(cleaneddata[[#This Row],[Region]]="Central","Chris",cleaneddata[[#This Row],[Region]]="East","Erin",cleaneddata[[#This Row],[Region]]="South","Sam",cleaneddata[[#This Row],[Region]]="West","William")</f>
        <v>Sam</v>
      </c>
    </row>
    <row r="1798" spans="1:26" x14ac:dyDescent="0.25">
      <c r="A1798">
        <v>2720</v>
      </c>
      <c r="B1798" t="s">
        <v>2890</v>
      </c>
      <c r="C1798" t="s">
        <v>27</v>
      </c>
      <c r="D1798">
        <v>0</v>
      </c>
      <c r="E1798">
        <v>40.479999999999997</v>
      </c>
      <c r="F1798">
        <v>19.989999999999998</v>
      </c>
      <c r="G1798" t="s">
        <v>40</v>
      </c>
      <c r="H1798" t="s">
        <v>29</v>
      </c>
      <c r="I1798" t="s">
        <v>42</v>
      </c>
      <c r="J1798" t="s">
        <v>43</v>
      </c>
      <c r="K1798" t="s">
        <v>75</v>
      </c>
      <c r="L1798" t="s">
        <v>2056</v>
      </c>
      <c r="M1798">
        <v>0.77</v>
      </c>
      <c r="N1798" t="s">
        <v>34</v>
      </c>
      <c r="O1798" t="s">
        <v>35</v>
      </c>
      <c r="P1798" t="s">
        <v>77</v>
      </c>
      <c r="Q1798" t="s">
        <v>2891</v>
      </c>
      <c r="R1798">
        <v>30721</v>
      </c>
      <c r="S1798" s="1">
        <v>42171</v>
      </c>
      <c r="T1798" s="1">
        <v>42172</v>
      </c>
      <c r="U1798">
        <v>-25.634</v>
      </c>
      <c r="V1798">
        <v>6</v>
      </c>
      <c r="W1798">
        <v>264.95</v>
      </c>
      <c r="X1798">
        <v>88766</v>
      </c>
      <c r="Y1798">
        <f>cleaneddata[[#This Row],[Unit Price]]-cleaneddata[[#This Row],[Discount]]</f>
        <v>40.479999999999997</v>
      </c>
      <c r="Z1798" t="str">
        <f>_xlfn.IFS(cleaneddata[[#This Row],[Region]]="Central","Chris",cleaneddata[[#This Row],[Region]]="East","Erin",cleaneddata[[#This Row],[Region]]="South","Sam",cleaneddata[[#This Row],[Region]]="West","William")</f>
        <v>Sam</v>
      </c>
    </row>
    <row r="1799" spans="1:26" x14ac:dyDescent="0.25">
      <c r="A1799">
        <v>1492</v>
      </c>
      <c r="B1799" t="s">
        <v>2892</v>
      </c>
      <c r="C1799" t="s">
        <v>39</v>
      </c>
      <c r="D1799">
        <v>0.04</v>
      </c>
      <c r="E1799">
        <v>119.99</v>
      </c>
      <c r="F1799">
        <v>14</v>
      </c>
      <c r="G1799" t="s">
        <v>28</v>
      </c>
      <c r="H1799" t="s">
        <v>96</v>
      </c>
      <c r="I1799" t="s">
        <v>42</v>
      </c>
      <c r="J1799" t="s">
        <v>58</v>
      </c>
      <c r="K1799" t="s">
        <v>59</v>
      </c>
      <c r="L1799" t="s">
        <v>2153</v>
      </c>
      <c r="M1799">
        <v>0.36</v>
      </c>
      <c r="N1799" t="s">
        <v>34</v>
      </c>
      <c r="O1799" t="s">
        <v>54</v>
      </c>
      <c r="P1799" t="s">
        <v>82</v>
      </c>
      <c r="Q1799" t="s">
        <v>2893</v>
      </c>
      <c r="R1799">
        <v>65721</v>
      </c>
      <c r="S1799" s="1">
        <v>42171</v>
      </c>
      <c r="T1799" s="1">
        <v>42173</v>
      </c>
      <c r="U1799">
        <v>509.95830000000001</v>
      </c>
      <c r="V1799">
        <v>6</v>
      </c>
      <c r="W1799">
        <v>739.07</v>
      </c>
      <c r="X1799">
        <v>88004</v>
      </c>
      <c r="Y1799">
        <f>cleaneddata[[#This Row],[Unit Price]]-cleaneddata[[#This Row],[Discount]]</f>
        <v>119.94999999999999</v>
      </c>
      <c r="Z1799" t="str">
        <f>_xlfn.IFS(cleaneddata[[#This Row],[Region]]="Central","Chris",cleaneddata[[#This Row],[Region]]="East","Erin",cleaneddata[[#This Row],[Region]]="South","Sam",cleaneddata[[#This Row],[Region]]="West","William")</f>
        <v>Chris</v>
      </c>
    </row>
    <row r="1800" spans="1:26" x14ac:dyDescent="0.25">
      <c r="A1800">
        <v>2355</v>
      </c>
      <c r="B1800" t="s">
        <v>1214</v>
      </c>
      <c r="C1800" t="s">
        <v>118</v>
      </c>
      <c r="D1800">
        <v>0.06</v>
      </c>
      <c r="E1800">
        <v>146.34</v>
      </c>
      <c r="F1800">
        <v>43.75</v>
      </c>
      <c r="G1800" t="s">
        <v>28</v>
      </c>
      <c r="H1800" t="s">
        <v>41</v>
      </c>
      <c r="I1800" t="s">
        <v>30</v>
      </c>
      <c r="J1800" t="s">
        <v>31</v>
      </c>
      <c r="K1800" t="s">
        <v>32</v>
      </c>
      <c r="L1800" t="s">
        <v>157</v>
      </c>
      <c r="M1800">
        <v>0.65</v>
      </c>
      <c r="N1800" t="s">
        <v>34</v>
      </c>
      <c r="O1800" t="s">
        <v>61</v>
      </c>
      <c r="P1800" t="s">
        <v>92</v>
      </c>
      <c r="Q1800" t="s">
        <v>1216</v>
      </c>
      <c r="R1800">
        <v>92236</v>
      </c>
      <c r="S1800" s="1">
        <v>42171</v>
      </c>
      <c r="T1800" s="1">
        <v>42173</v>
      </c>
      <c r="U1800">
        <v>-89.27</v>
      </c>
      <c r="V1800">
        <v>12</v>
      </c>
      <c r="W1800">
        <v>1721.24</v>
      </c>
      <c r="X1800">
        <v>91306</v>
      </c>
      <c r="Y1800">
        <f>cleaneddata[[#This Row],[Unit Price]]-cleaneddata[[#This Row],[Discount]]</f>
        <v>146.28</v>
      </c>
      <c r="Z1800" t="str">
        <f>_xlfn.IFS(cleaneddata[[#This Row],[Region]]="Central","Chris",cleaneddata[[#This Row],[Region]]="East","Erin",cleaneddata[[#This Row],[Region]]="South","Sam",cleaneddata[[#This Row],[Region]]="West","William")</f>
        <v>William</v>
      </c>
    </row>
    <row r="1801" spans="1:26" x14ac:dyDescent="0.25">
      <c r="A1801">
        <v>3096</v>
      </c>
      <c r="B1801" t="s">
        <v>2655</v>
      </c>
      <c r="C1801" t="s">
        <v>27</v>
      </c>
      <c r="D1801">
        <v>0.04</v>
      </c>
      <c r="E1801">
        <v>33.89</v>
      </c>
      <c r="F1801">
        <v>5.0999999999999996</v>
      </c>
      <c r="G1801" t="s">
        <v>89</v>
      </c>
      <c r="H1801" t="s">
        <v>41</v>
      </c>
      <c r="I1801" t="s">
        <v>50</v>
      </c>
      <c r="J1801" t="s">
        <v>80</v>
      </c>
      <c r="K1801" t="s">
        <v>75</v>
      </c>
      <c r="L1801" t="s">
        <v>307</v>
      </c>
      <c r="M1801">
        <v>0.6</v>
      </c>
      <c r="N1801" t="s">
        <v>34</v>
      </c>
      <c r="O1801" t="s">
        <v>113</v>
      </c>
      <c r="P1801" t="s">
        <v>319</v>
      </c>
      <c r="Q1801" t="s">
        <v>2442</v>
      </c>
      <c r="R1801">
        <v>43026</v>
      </c>
      <c r="S1801" s="1">
        <v>42172</v>
      </c>
      <c r="T1801" s="1">
        <v>42173</v>
      </c>
      <c r="U1801">
        <v>72.983999999999995</v>
      </c>
      <c r="V1801">
        <v>6</v>
      </c>
      <c r="W1801">
        <v>200.83</v>
      </c>
      <c r="X1801">
        <v>86222</v>
      </c>
      <c r="Y1801">
        <f>cleaneddata[[#This Row],[Unit Price]]-cleaneddata[[#This Row],[Discount]]</f>
        <v>33.85</v>
      </c>
      <c r="Z1801" t="str">
        <f>_xlfn.IFS(cleaneddata[[#This Row],[Region]]="Central","Chris",cleaneddata[[#This Row],[Region]]="East","Erin",cleaneddata[[#This Row],[Region]]="South","Sam",cleaneddata[[#This Row],[Region]]="West","William")</f>
        <v>Erin</v>
      </c>
    </row>
    <row r="1802" spans="1:26" x14ac:dyDescent="0.25">
      <c r="A1802">
        <v>283</v>
      </c>
      <c r="B1802" t="s">
        <v>2894</v>
      </c>
      <c r="C1802" t="s">
        <v>39</v>
      </c>
      <c r="D1802">
        <v>0.1</v>
      </c>
      <c r="E1802">
        <v>1.68</v>
      </c>
      <c r="F1802">
        <v>1.57</v>
      </c>
      <c r="G1802" t="s">
        <v>40</v>
      </c>
      <c r="H1802" t="s">
        <v>96</v>
      </c>
      <c r="I1802" t="s">
        <v>50</v>
      </c>
      <c r="J1802" t="s">
        <v>51</v>
      </c>
      <c r="K1802" t="s">
        <v>52</v>
      </c>
      <c r="L1802" t="s">
        <v>576</v>
      </c>
      <c r="M1802">
        <v>0.59</v>
      </c>
      <c r="N1802" t="s">
        <v>34</v>
      </c>
      <c r="O1802" t="s">
        <v>113</v>
      </c>
      <c r="P1802" t="s">
        <v>399</v>
      </c>
      <c r="Q1802" t="s">
        <v>2727</v>
      </c>
      <c r="R1802">
        <v>7101</v>
      </c>
      <c r="S1802" s="1">
        <v>42172</v>
      </c>
      <c r="T1802" s="1">
        <v>42173</v>
      </c>
      <c r="U1802">
        <v>-11.57</v>
      </c>
      <c r="V1802">
        <v>11</v>
      </c>
      <c r="W1802">
        <v>18.71</v>
      </c>
      <c r="X1802">
        <v>89293</v>
      </c>
      <c r="Y1802">
        <f>cleaneddata[[#This Row],[Unit Price]]-cleaneddata[[#This Row],[Discount]]</f>
        <v>1.5799999999999998</v>
      </c>
      <c r="Z1802" t="str">
        <f>_xlfn.IFS(cleaneddata[[#This Row],[Region]]="Central","Chris",cleaneddata[[#This Row],[Region]]="East","Erin",cleaneddata[[#This Row],[Region]]="South","Sam",cleaneddata[[#This Row],[Region]]="West","William")</f>
        <v>Erin</v>
      </c>
    </row>
    <row r="1803" spans="1:26" x14ac:dyDescent="0.25">
      <c r="A1803">
        <v>286</v>
      </c>
      <c r="B1803" t="s">
        <v>2895</v>
      </c>
      <c r="C1803" t="s">
        <v>49</v>
      </c>
      <c r="D1803">
        <v>0</v>
      </c>
      <c r="E1803">
        <v>4.13</v>
      </c>
      <c r="F1803">
        <v>5.34</v>
      </c>
      <c r="G1803" t="s">
        <v>40</v>
      </c>
      <c r="H1803" t="s">
        <v>29</v>
      </c>
      <c r="I1803" t="s">
        <v>50</v>
      </c>
      <c r="J1803" t="s">
        <v>74</v>
      </c>
      <c r="K1803" t="s">
        <v>75</v>
      </c>
      <c r="L1803" t="s">
        <v>2896</v>
      </c>
      <c r="M1803">
        <v>0.38</v>
      </c>
      <c r="N1803" t="s">
        <v>34</v>
      </c>
      <c r="O1803" t="s">
        <v>54</v>
      </c>
      <c r="P1803" t="s">
        <v>539</v>
      </c>
      <c r="Q1803" t="s">
        <v>2897</v>
      </c>
      <c r="R1803">
        <v>66203</v>
      </c>
      <c r="S1803" s="1">
        <v>42172</v>
      </c>
      <c r="T1803" s="1">
        <v>42176</v>
      </c>
      <c r="U1803">
        <v>-61.87</v>
      </c>
      <c r="V1803">
        <v>9</v>
      </c>
      <c r="W1803">
        <v>40.950000000000003</v>
      </c>
      <c r="X1803">
        <v>89761</v>
      </c>
      <c r="Y1803">
        <f>cleaneddata[[#This Row],[Unit Price]]-cleaneddata[[#This Row],[Discount]]</f>
        <v>4.13</v>
      </c>
      <c r="Z1803" t="str">
        <f>_xlfn.IFS(cleaneddata[[#This Row],[Region]]="Central","Chris",cleaneddata[[#This Row],[Region]]="East","Erin",cleaneddata[[#This Row],[Region]]="South","Sam",cleaneddata[[#This Row],[Region]]="West","William")</f>
        <v>Chris</v>
      </c>
    </row>
    <row r="1804" spans="1:26" x14ac:dyDescent="0.25">
      <c r="A1804">
        <v>286</v>
      </c>
      <c r="B1804" t="s">
        <v>2895</v>
      </c>
      <c r="C1804" t="s">
        <v>49</v>
      </c>
      <c r="D1804">
        <v>0.1</v>
      </c>
      <c r="E1804">
        <v>130.97999999999999</v>
      </c>
      <c r="F1804">
        <v>54.74</v>
      </c>
      <c r="G1804" t="s">
        <v>28</v>
      </c>
      <c r="H1804" t="s">
        <v>29</v>
      </c>
      <c r="I1804" t="s">
        <v>30</v>
      </c>
      <c r="J1804" t="s">
        <v>119</v>
      </c>
      <c r="K1804" t="s">
        <v>32</v>
      </c>
      <c r="L1804" t="s">
        <v>1405</v>
      </c>
      <c r="M1804">
        <v>0.69</v>
      </c>
      <c r="N1804" t="s">
        <v>34</v>
      </c>
      <c r="O1804" t="s">
        <v>54</v>
      </c>
      <c r="P1804" t="s">
        <v>539</v>
      </c>
      <c r="Q1804" t="s">
        <v>2897</v>
      </c>
      <c r="R1804">
        <v>66203</v>
      </c>
      <c r="S1804" s="1">
        <v>42172</v>
      </c>
      <c r="T1804" s="1">
        <v>42176</v>
      </c>
      <c r="U1804">
        <v>-530.24</v>
      </c>
      <c r="V1804">
        <v>9</v>
      </c>
      <c r="W1804">
        <v>1155.73</v>
      </c>
      <c r="X1804">
        <v>89761</v>
      </c>
      <c r="Y1804">
        <f>cleaneddata[[#This Row],[Unit Price]]-cleaneddata[[#This Row],[Discount]]</f>
        <v>130.88</v>
      </c>
      <c r="Z1804" t="str">
        <f>_xlfn.IFS(cleaneddata[[#This Row],[Region]]="Central","Chris",cleaneddata[[#This Row],[Region]]="East","Erin",cleaneddata[[#This Row],[Region]]="South","Sam",cleaneddata[[#This Row],[Region]]="West","William")</f>
        <v>Chris</v>
      </c>
    </row>
    <row r="1805" spans="1:26" x14ac:dyDescent="0.25">
      <c r="A1805">
        <v>646</v>
      </c>
      <c r="B1805" t="s">
        <v>2898</v>
      </c>
      <c r="C1805" t="s">
        <v>49</v>
      </c>
      <c r="D1805">
        <v>0.03</v>
      </c>
      <c r="E1805">
        <v>51.75</v>
      </c>
      <c r="F1805">
        <v>19.989999999999998</v>
      </c>
      <c r="G1805" t="s">
        <v>40</v>
      </c>
      <c r="H1805" t="s">
        <v>96</v>
      </c>
      <c r="I1805" t="s">
        <v>30</v>
      </c>
      <c r="J1805" t="s">
        <v>128</v>
      </c>
      <c r="K1805" t="s">
        <v>75</v>
      </c>
      <c r="L1805" t="s">
        <v>2899</v>
      </c>
      <c r="M1805">
        <v>0.55000000000000004</v>
      </c>
      <c r="N1805" t="s">
        <v>34</v>
      </c>
      <c r="O1805" t="s">
        <v>54</v>
      </c>
      <c r="P1805" t="s">
        <v>86</v>
      </c>
      <c r="Q1805" t="s">
        <v>2900</v>
      </c>
      <c r="R1805">
        <v>55379</v>
      </c>
      <c r="S1805" s="1">
        <v>42172</v>
      </c>
      <c r="T1805" s="1">
        <v>42177</v>
      </c>
      <c r="U1805">
        <v>261.44400000000002</v>
      </c>
      <c r="V1805">
        <v>16</v>
      </c>
      <c r="W1805">
        <v>818.81</v>
      </c>
      <c r="X1805">
        <v>90735</v>
      </c>
      <c r="Y1805">
        <f>cleaneddata[[#This Row],[Unit Price]]-cleaneddata[[#This Row],[Discount]]</f>
        <v>51.72</v>
      </c>
      <c r="Z1805" t="str">
        <f>_xlfn.IFS(cleaneddata[[#This Row],[Region]]="Central","Chris",cleaneddata[[#This Row],[Region]]="East","Erin",cleaneddata[[#This Row],[Region]]="South","Sam",cleaneddata[[#This Row],[Region]]="West","William")</f>
        <v>Chris</v>
      </c>
    </row>
    <row r="1806" spans="1:26" x14ac:dyDescent="0.25">
      <c r="A1806">
        <v>1189</v>
      </c>
      <c r="B1806" t="s">
        <v>2901</v>
      </c>
      <c r="C1806" t="s">
        <v>49</v>
      </c>
      <c r="D1806">
        <v>0.06</v>
      </c>
      <c r="E1806">
        <v>10.89</v>
      </c>
      <c r="F1806">
        <v>4.5</v>
      </c>
      <c r="G1806" t="s">
        <v>40</v>
      </c>
      <c r="H1806" t="s">
        <v>41</v>
      </c>
      <c r="I1806" t="s">
        <v>50</v>
      </c>
      <c r="J1806" t="s">
        <v>97</v>
      </c>
      <c r="K1806" t="s">
        <v>75</v>
      </c>
      <c r="L1806" t="s">
        <v>775</v>
      </c>
      <c r="M1806">
        <v>0.59</v>
      </c>
      <c r="N1806" t="s">
        <v>34</v>
      </c>
      <c r="O1806" t="s">
        <v>61</v>
      </c>
      <c r="P1806" t="s">
        <v>92</v>
      </c>
      <c r="Q1806" t="s">
        <v>2098</v>
      </c>
      <c r="R1806">
        <v>92646</v>
      </c>
      <c r="S1806" s="1">
        <v>42172</v>
      </c>
      <c r="T1806" s="1">
        <v>42177</v>
      </c>
      <c r="U1806">
        <v>-25.111999999999998</v>
      </c>
      <c r="V1806">
        <v>14</v>
      </c>
      <c r="W1806">
        <v>149.32</v>
      </c>
      <c r="X1806">
        <v>87584</v>
      </c>
      <c r="Y1806">
        <f>cleaneddata[[#This Row],[Unit Price]]-cleaneddata[[#This Row],[Discount]]</f>
        <v>10.83</v>
      </c>
      <c r="Z1806" t="str">
        <f>_xlfn.IFS(cleaneddata[[#This Row],[Region]]="Central","Chris",cleaneddata[[#This Row],[Region]]="East","Erin",cleaneddata[[#This Row],[Region]]="South","Sam",cleaneddata[[#This Row],[Region]]="West","William")</f>
        <v>William</v>
      </c>
    </row>
    <row r="1807" spans="1:26" x14ac:dyDescent="0.25">
      <c r="A1807">
        <v>1189</v>
      </c>
      <c r="B1807" t="s">
        <v>2901</v>
      </c>
      <c r="C1807" t="s">
        <v>49</v>
      </c>
      <c r="D1807">
        <v>0.03</v>
      </c>
      <c r="E1807">
        <v>10.64</v>
      </c>
      <c r="F1807">
        <v>5.16</v>
      </c>
      <c r="G1807" t="s">
        <v>40</v>
      </c>
      <c r="H1807" t="s">
        <v>41</v>
      </c>
      <c r="I1807" t="s">
        <v>30</v>
      </c>
      <c r="J1807" t="s">
        <v>128</v>
      </c>
      <c r="K1807" t="s">
        <v>75</v>
      </c>
      <c r="L1807" t="s">
        <v>1846</v>
      </c>
      <c r="M1807">
        <v>0.56999999999999995</v>
      </c>
      <c r="N1807" t="s">
        <v>34</v>
      </c>
      <c r="O1807" t="s">
        <v>61</v>
      </c>
      <c r="P1807" t="s">
        <v>92</v>
      </c>
      <c r="Q1807" t="s">
        <v>2098</v>
      </c>
      <c r="R1807">
        <v>92646</v>
      </c>
      <c r="S1807" s="1">
        <v>42172</v>
      </c>
      <c r="T1807" s="1">
        <v>42177</v>
      </c>
      <c r="U1807">
        <v>17.376000000000001</v>
      </c>
      <c r="V1807">
        <v>16</v>
      </c>
      <c r="W1807">
        <v>177.01</v>
      </c>
      <c r="X1807">
        <v>87584</v>
      </c>
      <c r="Y1807">
        <f>cleaneddata[[#This Row],[Unit Price]]-cleaneddata[[#This Row],[Discount]]</f>
        <v>10.610000000000001</v>
      </c>
      <c r="Z1807" t="str">
        <f>_xlfn.IFS(cleaneddata[[#This Row],[Region]]="Central","Chris",cleaneddata[[#This Row],[Region]]="East","Erin",cleaneddata[[#This Row],[Region]]="South","Sam",cleaneddata[[#This Row],[Region]]="West","William")</f>
        <v>William</v>
      </c>
    </row>
    <row r="1808" spans="1:26" x14ac:dyDescent="0.25">
      <c r="A1808">
        <v>1189</v>
      </c>
      <c r="B1808" t="s">
        <v>2901</v>
      </c>
      <c r="C1808" t="s">
        <v>49</v>
      </c>
      <c r="D1808">
        <v>0.03</v>
      </c>
      <c r="E1808">
        <v>7.96</v>
      </c>
      <c r="F1808">
        <v>4.95</v>
      </c>
      <c r="G1808" t="s">
        <v>40</v>
      </c>
      <c r="H1808" t="s">
        <v>41</v>
      </c>
      <c r="I1808" t="s">
        <v>30</v>
      </c>
      <c r="J1808" t="s">
        <v>128</v>
      </c>
      <c r="K1808" t="s">
        <v>75</v>
      </c>
      <c r="L1808" t="s">
        <v>813</v>
      </c>
      <c r="M1808">
        <v>0.41</v>
      </c>
      <c r="N1808" t="s">
        <v>34</v>
      </c>
      <c r="O1808" t="s">
        <v>61</v>
      </c>
      <c r="P1808" t="s">
        <v>92</v>
      </c>
      <c r="Q1808" t="s">
        <v>2098</v>
      </c>
      <c r="R1808">
        <v>92646</v>
      </c>
      <c r="S1808" s="1">
        <v>42172</v>
      </c>
      <c r="T1808" s="1">
        <v>42174</v>
      </c>
      <c r="U1808">
        <v>24.260400000000001</v>
      </c>
      <c r="V1808">
        <v>4</v>
      </c>
      <c r="W1808">
        <v>35.159999999999997</v>
      </c>
      <c r="X1808">
        <v>87584</v>
      </c>
      <c r="Y1808">
        <f>cleaneddata[[#This Row],[Unit Price]]-cleaneddata[[#This Row],[Discount]]</f>
        <v>7.93</v>
      </c>
      <c r="Z1808" t="str">
        <f>_xlfn.IFS(cleaneddata[[#This Row],[Region]]="Central","Chris",cleaneddata[[#This Row],[Region]]="East","Erin",cleaneddata[[#This Row],[Region]]="South","Sam",cleaneddata[[#This Row],[Region]]="West","William")</f>
        <v>William</v>
      </c>
    </row>
    <row r="1809" spans="1:26" x14ac:dyDescent="0.25">
      <c r="A1809">
        <v>1193</v>
      </c>
      <c r="B1809" t="s">
        <v>1353</v>
      </c>
      <c r="C1809" t="s">
        <v>49</v>
      </c>
      <c r="D1809">
        <v>0.03</v>
      </c>
      <c r="E1809">
        <v>10.64</v>
      </c>
      <c r="F1809">
        <v>5.16</v>
      </c>
      <c r="G1809" t="s">
        <v>40</v>
      </c>
      <c r="H1809" t="s">
        <v>41</v>
      </c>
      <c r="I1809" t="s">
        <v>30</v>
      </c>
      <c r="J1809" t="s">
        <v>128</v>
      </c>
      <c r="K1809" t="s">
        <v>75</v>
      </c>
      <c r="L1809" t="s">
        <v>1846</v>
      </c>
      <c r="M1809">
        <v>0.56999999999999995</v>
      </c>
      <c r="N1809" t="s">
        <v>34</v>
      </c>
      <c r="O1809" t="s">
        <v>113</v>
      </c>
      <c r="P1809" t="s">
        <v>376</v>
      </c>
      <c r="Q1809" t="s">
        <v>68</v>
      </c>
      <c r="R1809">
        <v>20016</v>
      </c>
      <c r="S1809" s="1">
        <v>42172</v>
      </c>
      <c r="T1809" s="1">
        <v>42177</v>
      </c>
      <c r="U1809">
        <v>14.48</v>
      </c>
      <c r="V1809">
        <v>63</v>
      </c>
      <c r="W1809">
        <v>696.96</v>
      </c>
      <c r="X1809">
        <v>5984</v>
      </c>
      <c r="Y1809">
        <f>cleaneddata[[#This Row],[Unit Price]]-cleaneddata[[#This Row],[Discount]]</f>
        <v>10.610000000000001</v>
      </c>
      <c r="Z1809" t="str">
        <f>_xlfn.IFS(cleaneddata[[#This Row],[Region]]="Central","Chris",cleaneddata[[#This Row],[Region]]="East","Erin",cleaneddata[[#This Row],[Region]]="South","Sam",cleaneddata[[#This Row],[Region]]="West","William")</f>
        <v>Erin</v>
      </c>
    </row>
    <row r="1810" spans="1:26" x14ac:dyDescent="0.25">
      <c r="A1810">
        <v>1193</v>
      </c>
      <c r="B1810" t="s">
        <v>1353</v>
      </c>
      <c r="C1810" t="s">
        <v>49</v>
      </c>
      <c r="D1810">
        <v>0.03</v>
      </c>
      <c r="E1810">
        <v>7.96</v>
      </c>
      <c r="F1810">
        <v>4.95</v>
      </c>
      <c r="G1810" t="s">
        <v>40</v>
      </c>
      <c r="H1810" t="s">
        <v>41</v>
      </c>
      <c r="I1810" t="s">
        <v>30</v>
      </c>
      <c r="J1810" t="s">
        <v>128</v>
      </c>
      <c r="K1810" t="s">
        <v>75</v>
      </c>
      <c r="L1810" t="s">
        <v>813</v>
      </c>
      <c r="M1810">
        <v>0.41</v>
      </c>
      <c r="N1810" t="s">
        <v>34</v>
      </c>
      <c r="O1810" t="s">
        <v>113</v>
      </c>
      <c r="P1810" t="s">
        <v>376</v>
      </c>
      <c r="Q1810" t="s">
        <v>68</v>
      </c>
      <c r="R1810">
        <v>20016</v>
      </c>
      <c r="S1810" s="1">
        <v>42172</v>
      </c>
      <c r="T1810" s="1">
        <v>42174</v>
      </c>
      <c r="U1810">
        <v>22.25</v>
      </c>
      <c r="V1810">
        <v>17</v>
      </c>
      <c r="W1810">
        <v>149.41</v>
      </c>
      <c r="X1810">
        <v>5984</v>
      </c>
      <c r="Y1810">
        <f>cleaneddata[[#This Row],[Unit Price]]-cleaneddata[[#This Row],[Discount]]</f>
        <v>7.93</v>
      </c>
      <c r="Z1810" t="str">
        <f>_xlfn.IFS(cleaneddata[[#This Row],[Region]]="Central","Chris",cleaneddata[[#This Row],[Region]]="East","Erin",cleaneddata[[#This Row],[Region]]="South","Sam",cleaneddata[[#This Row],[Region]]="West","William")</f>
        <v>Erin</v>
      </c>
    </row>
    <row r="1811" spans="1:26" x14ac:dyDescent="0.25">
      <c r="A1811">
        <v>3098</v>
      </c>
      <c r="B1811" t="s">
        <v>1422</v>
      </c>
      <c r="C1811" t="s">
        <v>49</v>
      </c>
      <c r="D1811">
        <v>0</v>
      </c>
      <c r="E1811">
        <v>11.7</v>
      </c>
      <c r="F1811">
        <v>6.96</v>
      </c>
      <c r="G1811" t="s">
        <v>89</v>
      </c>
      <c r="H1811" t="s">
        <v>41</v>
      </c>
      <c r="I1811" t="s">
        <v>50</v>
      </c>
      <c r="J1811" t="s">
        <v>97</v>
      </c>
      <c r="K1811" t="s">
        <v>146</v>
      </c>
      <c r="L1811" t="s">
        <v>762</v>
      </c>
      <c r="M1811">
        <v>0.5</v>
      </c>
      <c r="N1811" t="s">
        <v>34</v>
      </c>
      <c r="O1811" t="s">
        <v>113</v>
      </c>
      <c r="P1811" t="s">
        <v>114</v>
      </c>
      <c r="Q1811" t="s">
        <v>1423</v>
      </c>
      <c r="R1811">
        <v>11967</v>
      </c>
      <c r="S1811" s="1">
        <v>42172</v>
      </c>
      <c r="T1811" s="1">
        <v>42174</v>
      </c>
      <c r="U1811">
        <v>-11.247999999999999</v>
      </c>
      <c r="V1811">
        <v>10</v>
      </c>
      <c r="W1811">
        <v>131.69</v>
      </c>
      <c r="X1811">
        <v>89315</v>
      </c>
      <c r="Y1811">
        <f>cleaneddata[[#This Row],[Unit Price]]-cleaneddata[[#This Row],[Discount]]</f>
        <v>11.7</v>
      </c>
      <c r="Z1811" t="str">
        <f>_xlfn.IFS(cleaneddata[[#This Row],[Region]]="Central","Chris",cleaneddata[[#This Row],[Region]]="East","Erin",cleaneddata[[#This Row],[Region]]="South","Sam",cleaneddata[[#This Row],[Region]]="West","William")</f>
        <v>Erin</v>
      </c>
    </row>
    <row r="1812" spans="1:26" x14ac:dyDescent="0.25">
      <c r="A1812">
        <v>907</v>
      </c>
      <c r="B1812" t="s">
        <v>1373</v>
      </c>
      <c r="C1812" t="s">
        <v>118</v>
      </c>
      <c r="D1812">
        <v>0.09</v>
      </c>
      <c r="E1812">
        <v>2.6</v>
      </c>
      <c r="F1812">
        <v>2.4</v>
      </c>
      <c r="G1812" t="s">
        <v>40</v>
      </c>
      <c r="H1812" t="s">
        <v>73</v>
      </c>
      <c r="I1812" t="s">
        <v>50</v>
      </c>
      <c r="J1812" t="s">
        <v>51</v>
      </c>
      <c r="K1812" t="s">
        <v>52</v>
      </c>
      <c r="L1812" t="s">
        <v>358</v>
      </c>
      <c r="M1812">
        <v>0.57999999999999996</v>
      </c>
      <c r="N1812" t="s">
        <v>34</v>
      </c>
      <c r="O1812" t="s">
        <v>35</v>
      </c>
      <c r="P1812" t="s">
        <v>390</v>
      </c>
      <c r="Q1812" t="s">
        <v>468</v>
      </c>
      <c r="R1812">
        <v>42420</v>
      </c>
      <c r="S1812" s="1">
        <v>42172</v>
      </c>
      <c r="T1812" s="1">
        <v>42174</v>
      </c>
      <c r="U1812">
        <v>1107.4079999999999</v>
      </c>
      <c r="V1812">
        <v>12</v>
      </c>
      <c r="W1812">
        <v>31.73</v>
      </c>
      <c r="X1812">
        <v>86460</v>
      </c>
      <c r="Y1812">
        <f>cleaneddata[[#This Row],[Unit Price]]-cleaneddata[[#This Row],[Discount]]</f>
        <v>2.5100000000000002</v>
      </c>
      <c r="Z1812" t="str">
        <f>_xlfn.IFS(cleaneddata[[#This Row],[Region]]="Central","Chris",cleaneddata[[#This Row],[Region]]="East","Erin",cleaneddata[[#This Row],[Region]]="South","Sam",cleaneddata[[#This Row],[Region]]="West","William")</f>
        <v>Sam</v>
      </c>
    </row>
    <row r="1813" spans="1:26" x14ac:dyDescent="0.25">
      <c r="A1813">
        <v>317</v>
      </c>
      <c r="B1813" t="s">
        <v>2902</v>
      </c>
      <c r="C1813" t="s">
        <v>72</v>
      </c>
      <c r="D1813">
        <v>0.09</v>
      </c>
      <c r="E1813">
        <v>7.38</v>
      </c>
      <c r="F1813">
        <v>5.21</v>
      </c>
      <c r="G1813" t="s">
        <v>40</v>
      </c>
      <c r="H1813" t="s">
        <v>96</v>
      </c>
      <c r="I1813" t="s">
        <v>30</v>
      </c>
      <c r="J1813" t="s">
        <v>128</v>
      </c>
      <c r="K1813" t="s">
        <v>75</v>
      </c>
      <c r="L1813" t="s">
        <v>1919</v>
      </c>
      <c r="M1813">
        <v>0.56000000000000005</v>
      </c>
      <c r="N1813" t="s">
        <v>34</v>
      </c>
      <c r="O1813" t="s">
        <v>61</v>
      </c>
      <c r="P1813" t="s">
        <v>92</v>
      </c>
      <c r="Q1813" t="s">
        <v>2903</v>
      </c>
      <c r="R1813">
        <v>91945</v>
      </c>
      <c r="S1813" s="1">
        <v>42172</v>
      </c>
      <c r="T1813" s="1">
        <v>42173</v>
      </c>
      <c r="U1813">
        <v>-27.16</v>
      </c>
      <c r="V1813">
        <v>9</v>
      </c>
      <c r="W1813">
        <v>66.55</v>
      </c>
      <c r="X1813">
        <v>86041</v>
      </c>
      <c r="Y1813">
        <f>cleaneddata[[#This Row],[Unit Price]]-cleaneddata[[#This Row],[Discount]]</f>
        <v>7.29</v>
      </c>
      <c r="Z1813" t="str">
        <f>_xlfn.IFS(cleaneddata[[#This Row],[Region]]="Central","Chris",cleaneddata[[#This Row],[Region]]="East","Erin",cleaneddata[[#This Row],[Region]]="South","Sam",cleaneddata[[#This Row],[Region]]="West","William")</f>
        <v>William</v>
      </c>
    </row>
    <row r="1814" spans="1:26" x14ac:dyDescent="0.25">
      <c r="A1814">
        <v>317</v>
      </c>
      <c r="B1814" t="s">
        <v>2902</v>
      </c>
      <c r="C1814" t="s">
        <v>72</v>
      </c>
      <c r="D1814">
        <v>0.04</v>
      </c>
      <c r="E1814">
        <v>5.98</v>
      </c>
      <c r="F1814">
        <v>5.15</v>
      </c>
      <c r="G1814" t="s">
        <v>40</v>
      </c>
      <c r="H1814" t="s">
        <v>96</v>
      </c>
      <c r="I1814" t="s">
        <v>50</v>
      </c>
      <c r="J1814" t="s">
        <v>90</v>
      </c>
      <c r="K1814" t="s">
        <v>75</v>
      </c>
      <c r="L1814" t="s">
        <v>2470</v>
      </c>
      <c r="M1814">
        <v>0.36</v>
      </c>
      <c r="N1814" t="s">
        <v>34</v>
      </c>
      <c r="O1814" t="s">
        <v>61</v>
      </c>
      <c r="P1814" t="s">
        <v>92</v>
      </c>
      <c r="Q1814" t="s">
        <v>2903</v>
      </c>
      <c r="R1814">
        <v>91945</v>
      </c>
      <c r="S1814" s="1">
        <v>42172</v>
      </c>
      <c r="T1814" s="1">
        <v>42173</v>
      </c>
      <c r="U1814">
        <v>-52.344000000000001</v>
      </c>
      <c r="V1814">
        <v>17</v>
      </c>
      <c r="W1814">
        <v>103.49</v>
      </c>
      <c r="X1814">
        <v>86041</v>
      </c>
      <c r="Y1814">
        <f>cleaneddata[[#This Row],[Unit Price]]-cleaneddata[[#This Row],[Discount]]</f>
        <v>5.94</v>
      </c>
      <c r="Z1814" t="str">
        <f>_xlfn.IFS(cleaneddata[[#This Row],[Region]]="Central","Chris",cleaneddata[[#This Row],[Region]]="East","Erin",cleaneddata[[#This Row],[Region]]="South","Sam",cleaneddata[[#This Row],[Region]]="West","William")</f>
        <v>William</v>
      </c>
    </row>
    <row r="1815" spans="1:26" x14ac:dyDescent="0.25">
      <c r="A1815">
        <v>317</v>
      </c>
      <c r="B1815" t="s">
        <v>2902</v>
      </c>
      <c r="C1815" t="s">
        <v>72</v>
      </c>
      <c r="D1815">
        <v>0.04</v>
      </c>
      <c r="E1815">
        <v>15.42</v>
      </c>
      <c r="F1815">
        <v>10.68</v>
      </c>
      <c r="G1815" t="s">
        <v>40</v>
      </c>
      <c r="H1815" t="s">
        <v>96</v>
      </c>
      <c r="I1815" t="s">
        <v>50</v>
      </c>
      <c r="J1815" t="s">
        <v>80</v>
      </c>
      <c r="K1815" t="s">
        <v>75</v>
      </c>
      <c r="L1815" t="s">
        <v>2267</v>
      </c>
      <c r="M1815">
        <v>0.57999999999999996</v>
      </c>
      <c r="N1815" t="s">
        <v>34</v>
      </c>
      <c r="O1815" t="s">
        <v>61</v>
      </c>
      <c r="P1815" t="s">
        <v>92</v>
      </c>
      <c r="Q1815" t="s">
        <v>2903</v>
      </c>
      <c r="R1815">
        <v>91945</v>
      </c>
      <c r="S1815" s="1">
        <v>42172</v>
      </c>
      <c r="T1815" s="1">
        <v>42173</v>
      </c>
      <c r="U1815">
        <v>-119.93600000000001</v>
      </c>
      <c r="V1815">
        <v>12</v>
      </c>
      <c r="W1815">
        <v>192.18</v>
      </c>
      <c r="X1815">
        <v>86041</v>
      </c>
      <c r="Y1815">
        <f>cleaneddata[[#This Row],[Unit Price]]-cleaneddata[[#This Row],[Discount]]</f>
        <v>15.38</v>
      </c>
      <c r="Z1815" t="str">
        <f>_xlfn.IFS(cleaneddata[[#This Row],[Region]]="Central","Chris",cleaneddata[[#This Row],[Region]]="East","Erin",cleaneddata[[#This Row],[Region]]="South","Sam",cleaneddata[[#This Row],[Region]]="West","William")</f>
        <v>William</v>
      </c>
    </row>
    <row r="1816" spans="1:26" x14ac:dyDescent="0.25">
      <c r="A1816">
        <v>395</v>
      </c>
      <c r="B1816" t="s">
        <v>2904</v>
      </c>
      <c r="C1816" t="s">
        <v>27</v>
      </c>
      <c r="D1816">
        <v>0.04</v>
      </c>
      <c r="E1816">
        <v>15.98</v>
      </c>
      <c r="F1816">
        <v>4</v>
      </c>
      <c r="G1816" t="s">
        <v>40</v>
      </c>
      <c r="H1816" t="s">
        <v>96</v>
      </c>
      <c r="I1816" t="s">
        <v>42</v>
      </c>
      <c r="J1816" t="s">
        <v>43</v>
      </c>
      <c r="K1816" t="s">
        <v>75</v>
      </c>
      <c r="L1816" t="s">
        <v>1884</v>
      </c>
      <c r="M1816">
        <v>0.37</v>
      </c>
      <c r="N1816" t="s">
        <v>34</v>
      </c>
      <c r="O1816" t="s">
        <v>35</v>
      </c>
      <c r="P1816" t="s">
        <v>99</v>
      </c>
      <c r="Q1816" t="s">
        <v>2905</v>
      </c>
      <c r="R1816">
        <v>28001</v>
      </c>
      <c r="S1816" s="1">
        <v>42173</v>
      </c>
      <c r="T1816" s="1">
        <v>42174</v>
      </c>
      <c r="U1816">
        <v>-19.207999999999998</v>
      </c>
      <c r="V1816">
        <v>4</v>
      </c>
      <c r="W1816">
        <v>64.59</v>
      </c>
      <c r="X1816">
        <v>86384</v>
      </c>
      <c r="Y1816">
        <f>cleaneddata[[#This Row],[Unit Price]]-cleaneddata[[#This Row],[Discount]]</f>
        <v>15.940000000000001</v>
      </c>
      <c r="Z1816" t="str">
        <f>_xlfn.IFS(cleaneddata[[#This Row],[Region]]="Central","Chris",cleaneddata[[#This Row],[Region]]="East","Erin",cleaneddata[[#This Row],[Region]]="South","Sam",cleaneddata[[#This Row],[Region]]="West","William")</f>
        <v>Sam</v>
      </c>
    </row>
    <row r="1817" spans="1:26" x14ac:dyDescent="0.25">
      <c r="A1817">
        <v>395</v>
      </c>
      <c r="B1817" t="s">
        <v>2904</v>
      </c>
      <c r="C1817" t="s">
        <v>27</v>
      </c>
      <c r="D1817">
        <v>0.06</v>
      </c>
      <c r="E1817">
        <v>22.84</v>
      </c>
      <c r="F1817">
        <v>5.47</v>
      </c>
      <c r="G1817" t="s">
        <v>40</v>
      </c>
      <c r="H1817" t="s">
        <v>96</v>
      </c>
      <c r="I1817" t="s">
        <v>50</v>
      </c>
      <c r="J1817" t="s">
        <v>90</v>
      </c>
      <c r="K1817" t="s">
        <v>75</v>
      </c>
      <c r="L1817" t="s">
        <v>2906</v>
      </c>
      <c r="M1817">
        <v>0.39</v>
      </c>
      <c r="N1817" t="s">
        <v>34</v>
      </c>
      <c r="O1817" t="s">
        <v>35</v>
      </c>
      <c r="P1817" t="s">
        <v>99</v>
      </c>
      <c r="Q1817" t="s">
        <v>2905</v>
      </c>
      <c r="R1817">
        <v>28001</v>
      </c>
      <c r="S1817" s="1">
        <v>42173</v>
      </c>
      <c r="T1817" s="1">
        <v>42175</v>
      </c>
      <c r="U1817">
        <v>7.44</v>
      </c>
      <c r="V1817">
        <v>20</v>
      </c>
      <c r="W1817">
        <v>461.94</v>
      </c>
      <c r="X1817">
        <v>86384</v>
      </c>
      <c r="Y1817">
        <f>cleaneddata[[#This Row],[Unit Price]]-cleaneddata[[#This Row],[Discount]]</f>
        <v>22.78</v>
      </c>
      <c r="Z1817" t="str">
        <f>_xlfn.IFS(cleaneddata[[#This Row],[Region]]="Central","Chris",cleaneddata[[#This Row],[Region]]="East","Erin",cleaneddata[[#This Row],[Region]]="South","Sam",cleaneddata[[#This Row],[Region]]="West","William")</f>
        <v>Sam</v>
      </c>
    </row>
    <row r="1818" spans="1:26" x14ac:dyDescent="0.25">
      <c r="A1818">
        <v>152</v>
      </c>
      <c r="B1818" t="s">
        <v>507</v>
      </c>
      <c r="C1818" t="s">
        <v>49</v>
      </c>
      <c r="D1818">
        <v>0.1</v>
      </c>
      <c r="E1818">
        <v>39.979999999999997</v>
      </c>
      <c r="F1818">
        <v>4</v>
      </c>
      <c r="G1818" t="s">
        <v>40</v>
      </c>
      <c r="H1818" t="s">
        <v>29</v>
      </c>
      <c r="I1818" t="s">
        <v>42</v>
      </c>
      <c r="J1818" t="s">
        <v>43</v>
      </c>
      <c r="K1818" t="s">
        <v>75</v>
      </c>
      <c r="L1818" t="s">
        <v>1929</v>
      </c>
      <c r="M1818">
        <v>0.7</v>
      </c>
      <c r="N1818" t="s">
        <v>34</v>
      </c>
      <c r="O1818" t="s">
        <v>35</v>
      </c>
      <c r="P1818" t="s">
        <v>402</v>
      </c>
      <c r="Q1818" t="s">
        <v>509</v>
      </c>
      <c r="R1818">
        <v>37918</v>
      </c>
      <c r="S1818" s="1">
        <v>42173</v>
      </c>
      <c r="T1818" s="1">
        <v>42177</v>
      </c>
      <c r="U1818">
        <v>360.24</v>
      </c>
      <c r="V1818">
        <v>21</v>
      </c>
      <c r="W1818">
        <v>772.56</v>
      </c>
      <c r="X1818">
        <v>89525</v>
      </c>
      <c r="Y1818">
        <f>cleaneddata[[#This Row],[Unit Price]]-cleaneddata[[#This Row],[Discount]]</f>
        <v>39.879999999999995</v>
      </c>
      <c r="Z1818" t="str">
        <f>_xlfn.IFS(cleaneddata[[#This Row],[Region]]="Central","Chris",cleaneddata[[#This Row],[Region]]="East","Erin",cleaneddata[[#This Row],[Region]]="South","Sam",cleaneddata[[#This Row],[Region]]="West","William")</f>
        <v>Sam</v>
      </c>
    </row>
    <row r="1819" spans="1:26" x14ac:dyDescent="0.25">
      <c r="A1819">
        <v>1958</v>
      </c>
      <c r="B1819" t="s">
        <v>2907</v>
      </c>
      <c r="C1819" t="s">
        <v>49</v>
      </c>
      <c r="D1819">
        <v>0.09</v>
      </c>
      <c r="E1819">
        <v>30.98</v>
      </c>
      <c r="F1819">
        <v>6.5</v>
      </c>
      <c r="G1819" t="s">
        <v>89</v>
      </c>
      <c r="H1819" t="s">
        <v>41</v>
      </c>
      <c r="I1819" t="s">
        <v>42</v>
      </c>
      <c r="J1819" t="s">
        <v>43</v>
      </c>
      <c r="K1819" t="s">
        <v>75</v>
      </c>
      <c r="L1819" t="s">
        <v>2523</v>
      </c>
      <c r="M1819">
        <v>0.64</v>
      </c>
      <c r="N1819" t="s">
        <v>34</v>
      </c>
      <c r="O1819" t="s">
        <v>61</v>
      </c>
      <c r="P1819" t="s">
        <v>141</v>
      </c>
      <c r="Q1819" t="s">
        <v>1730</v>
      </c>
      <c r="R1819">
        <v>97068</v>
      </c>
      <c r="S1819" s="1">
        <v>42173</v>
      </c>
      <c r="T1819" s="1">
        <v>42177</v>
      </c>
      <c r="U1819">
        <v>-55.97</v>
      </c>
      <c r="V1819">
        <v>7</v>
      </c>
      <c r="W1819">
        <v>204.34</v>
      </c>
      <c r="X1819">
        <v>89819</v>
      </c>
      <c r="Y1819">
        <f>cleaneddata[[#This Row],[Unit Price]]-cleaneddata[[#This Row],[Discount]]</f>
        <v>30.89</v>
      </c>
      <c r="Z1819" t="str">
        <f>_xlfn.IFS(cleaneddata[[#This Row],[Region]]="Central","Chris",cleaneddata[[#This Row],[Region]]="East","Erin",cleaneddata[[#This Row],[Region]]="South","Sam",cleaneddata[[#This Row],[Region]]="West","William")</f>
        <v>William</v>
      </c>
    </row>
    <row r="1820" spans="1:26" x14ac:dyDescent="0.25">
      <c r="A1820">
        <v>2954</v>
      </c>
      <c r="B1820" t="s">
        <v>2908</v>
      </c>
      <c r="C1820" t="s">
        <v>49</v>
      </c>
      <c r="D1820">
        <v>0.09</v>
      </c>
      <c r="E1820">
        <v>12.22</v>
      </c>
      <c r="F1820">
        <v>2.85</v>
      </c>
      <c r="G1820" t="s">
        <v>40</v>
      </c>
      <c r="H1820" t="s">
        <v>41</v>
      </c>
      <c r="I1820" t="s">
        <v>30</v>
      </c>
      <c r="J1820" t="s">
        <v>128</v>
      </c>
      <c r="K1820" t="s">
        <v>44</v>
      </c>
      <c r="L1820" t="s">
        <v>2088</v>
      </c>
      <c r="M1820">
        <v>0.55000000000000004</v>
      </c>
      <c r="N1820" t="s">
        <v>34</v>
      </c>
      <c r="O1820" t="s">
        <v>54</v>
      </c>
      <c r="P1820" t="s">
        <v>86</v>
      </c>
      <c r="Q1820" t="s">
        <v>2909</v>
      </c>
      <c r="R1820">
        <v>55119</v>
      </c>
      <c r="S1820" s="1">
        <v>42173</v>
      </c>
      <c r="T1820" s="1">
        <v>42180</v>
      </c>
      <c r="U1820">
        <v>70.676699999999997</v>
      </c>
      <c r="V1820">
        <v>9</v>
      </c>
      <c r="W1820">
        <v>102.43</v>
      </c>
      <c r="X1820">
        <v>86427</v>
      </c>
      <c r="Y1820">
        <f>cleaneddata[[#This Row],[Unit Price]]-cleaneddata[[#This Row],[Discount]]</f>
        <v>12.13</v>
      </c>
      <c r="Z1820" t="str">
        <f>_xlfn.IFS(cleaneddata[[#This Row],[Region]]="Central","Chris",cleaneddata[[#This Row],[Region]]="East","Erin",cleaneddata[[#This Row],[Region]]="South","Sam",cleaneddata[[#This Row],[Region]]="West","William")</f>
        <v>Chris</v>
      </c>
    </row>
    <row r="1821" spans="1:26" x14ac:dyDescent="0.25">
      <c r="A1821">
        <v>553</v>
      </c>
      <c r="B1821" t="s">
        <v>853</v>
      </c>
      <c r="C1821" t="s">
        <v>118</v>
      </c>
      <c r="D1821">
        <v>0.08</v>
      </c>
      <c r="E1821">
        <v>124.49</v>
      </c>
      <c r="F1821">
        <v>51.94</v>
      </c>
      <c r="G1821" t="s">
        <v>28</v>
      </c>
      <c r="H1821" t="s">
        <v>96</v>
      </c>
      <c r="I1821" t="s">
        <v>30</v>
      </c>
      <c r="J1821" t="s">
        <v>31</v>
      </c>
      <c r="K1821" t="s">
        <v>32</v>
      </c>
      <c r="L1821" t="s">
        <v>1151</v>
      </c>
      <c r="M1821">
        <v>0.63</v>
      </c>
      <c r="N1821" t="s">
        <v>34</v>
      </c>
      <c r="O1821" t="s">
        <v>61</v>
      </c>
      <c r="P1821" t="s">
        <v>92</v>
      </c>
      <c r="Q1821" t="s">
        <v>102</v>
      </c>
      <c r="R1821">
        <v>90008</v>
      </c>
      <c r="S1821" s="1">
        <v>42173</v>
      </c>
      <c r="T1821" s="1">
        <v>42174</v>
      </c>
      <c r="U1821">
        <v>-500.38</v>
      </c>
      <c r="V1821">
        <v>56</v>
      </c>
      <c r="W1821">
        <v>6831.37</v>
      </c>
      <c r="X1821">
        <v>359</v>
      </c>
      <c r="Y1821">
        <f>cleaneddata[[#This Row],[Unit Price]]-cleaneddata[[#This Row],[Discount]]</f>
        <v>124.41</v>
      </c>
      <c r="Z1821" t="str">
        <f>_xlfn.IFS(cleaneddata[[#This Row],[Region]]="Central","Chris",cleaneddata[[#This Row],[Region]]="East","Erin",cleaneddata[[#This Row],[Region]]="South","Sam",cleaneddata[[#This Row],[Region]]="West","William")</f>
        <v>William</v>
      </c>
    </row>
    <row r="1822" spans="1:26" x14ac:dyDescent="0.25">
      <c r="A1822">
        <v>555</v>
      </c>
      <c r="B1822" t="s">
        <v>1302</v>
      </c>
      <c r="C1822" t="s">
        <v>118</v>
      </c>
      <c r="D1822">
        <v>0.08</v>
      </c>
      <c r="E1822">
        <v>124.49</v>
      </c>
      <c r="F1822">
        <v>51.94</v>
      </c>
      <c r="G1822" t="s">
        <v>28</v>
      </c>
      <c r="H1822" t="s">
        <v>96</v>
      </c>
      <c r="I1822" t="s">
        <v>30</v>
      </c>
      <c r="J1822" t="s">
        <v>31</v>
      </c>
      <c r="K1822" t="s">
        <v>32</v>
      </c>
      <c r="L1822" t="s">
        <v>1151</v>
      </c>
      <c r="M1822">
        <v>0.63</v>
      </c>
      <c r="N1822" t="s">
        <v>34</v>
      </c>
      <c r="O1822" t="s">
        <v>61</v>
      </c>
      <c r="P1822" t="s">
        <v>148</v>
      </c>
      <c r="Q1822" t="s">
        <v>1303</v>
      </c>
      <c r="R1822">
        <v>84062</v>
      </c>
      <c r="S1822" s="1">
        <v>42173</v>
      </c>
      <c r="T1822" s="1">
        <v>42174</v>
      </c>
      <c r="U1822">
        <v>-250.19</v>
      </c>
      <c r="V1822">
        <v>14</v>
      </c>
      <c r="W1822">
        <v>1707.84</v>
      </c>
      <c r="X1822">
        <v>86192</v>
      </c>
      <c r="Y1822">
        <f>cleaneddata[[#This Row],[Unit Price]]-cleaneddata[[#This Row],[Discount]]</f>
        <v>124.41</v>
      </c>
      <c r="Z1822" t="str">
        <f>_xlfn.IFS(cleaneddata[[#This Row],[Region]]="Central","Chris",cleaneddata[[#This Row],[Region]]="East","Erin",cleaneddata[[#This Row],[Region]]="South","Sam",cleaneddata[[#This Row],[Region]]="West","William")</f>
        <v>William</v>
      </c>
    </row>
    <row r="1823" spans="1:26" x14ac:dyDescent="0.25">
      <c r="A1823">
        <v>2016</v>
      </c>
      <c r="B1823" t="s">
        <v>2910</v>
      </c>
      <c r="C1823" t="s">
        <v>118</v>
      </c>
      <c r="D1823">
        <v>0.1</v>
      </c>
      <c r="E1823">
        <v>10.48</v>
      </c>
      <c r="F1823">
        <v>2.89</v>
      </c>
      <c r="G1823" t="s">
        <v>40</v>
      </c>
      <c r="H1823" t="s">
        <v>96</v>
      </c>
      <c r="I1823" t="s">
        <v>50</v>
      </c>
      <c r="J1823" t="s">
        <v>51</v>
      </c>
      <c r="K1823" t="s">
        <v>44</v>
      </c>
      <c r="L1823" t="s">
        <v>998</v>
      </c>
      <c r="M1823">
        <v>0.6</v>
      </c>
      <c r="N1823" t="s">
        <v>34</v>
      </c>
      <c r="O1823" t="s">
        <v>54</v>
      </c>
      <c r="P1823" t="s">
        <v>291</v>
      </c>
      <c r="Q1823" t="s">
        <v>292</v>
      </c>
      <c r="R1823">
        <v>48195</v>
      </c>
      <c r="S1823" s="1">
        <v>42173</v>
      </c>
      <c r="T1823" s="1">
        <v>42174</v>
      </c>
      <c r="U1823">
        <v>-8.9039999999999999</v>
      </c>
      <c r="V1823">
        <v>4</v>
      </c>
      <c r="W1823">
        <v>40.29</v>
      </c>
      <c r="X1823">
        <v>86874</v>
      </c>
      <c r="Y1823">
        <f>cleaneddata[[#This Row],[Unit Price]]-cleaneddata[[#This Row],[Discount]]</f>
        <v>10.38</v>
      </c>
      <c r="Z1823" t="str">
        <f>_xlfn.IFS(cleaneddata[[#This Row],[Region]]="Central","Chris",cleaneddata[[#This Row],[Region]]="East","Erin",cleaneddata[[#This Row],[Region]]="South","Sam",cleaneddata[[#This Row],[Region]]="West","William")</f>
        <v>Chris</v>
      </c>
    </row>
    <row r="1824" spans="1:26" x14ac:dyDescent="0.25">
      <c r="A1824">
        <v>594</v>
      </c>
      <c r="B1824" t="s">
        <v>1646</v>
      </c>
      <c r="C1824" t="s">
        <v>27</v>
      </c>
      <c r="D1824">
        <v>0.04</v>
      </c>
      <c r="E1824">
        <v>39.479999999999997</v>
      </c>
      <c r="F1824">
        <v>1.99</v>
      </c>
      <c r="G1824" t="s">
        <v>40</v>
      </c>
      <c r="H1824" t="s">
        <v>41</v>
      </c>
      <c r="I1824" t="s">
        <v>42</v>
      </c>
      <c r="J1824" t="s">
        <v>43</v>
      </c>
      <c r="K1824" t="s">
        <v>44</v>
      </c>
      <c r="L1824" t="s">
        <v>1259</v>
      </c>
      <c r="M1824">
        <v>0.54</v>
      </c>
      <c r="N1824" t="s">
        <v>34</v>
      </c>
      <c r="O1824" t="s">
        <v>54</v>
      </c>
      <c r="P1824" t="s">
        <v>55</v>
      </c>
      <c r="Q1824" t="s">
        <v>1647</v>
      </c>
      <c r="R1824">
        <v>46016</v>
      </c>
      <c r="S1824" s="1">
        <v>42174</v>
      </c>
      <c r="T1824" s="1">
        <v>42177</v>
      </c>
      <c r="U1824">
        <v>484.8492</v>
      </c>
      <c r="V1824">
        <v>18</v>
      </c>
      <c r="W1824">
        <v>702.68</v>
      </c>
      <c r="X1824">
        <v>86311</v>
      </c>
      <c r="Y1824">
        <f>cleaneddata[[#This Row],[Unit Price]]-cleaneddata[[#This Row],[Discount]]</f>
        <v>39.44</v>
      </c>
      <c r="Z1824" t="str">
        <f>_xlfn.IFS(cleaneddata[[#This Row],[Region]]="Central","Chris",cleaneddata[[#This Row],[Region]]="East","Erin",cleaneddata[[#This Row],[Region]]="South","Sam",cleaneddata[[#This Row],[Region]]="West","William")</f>
        <v>Chris</v>
      </c>
    </row>
    <row r="1825" spans="1:26" x14ac:dyDescent="0.25">
      <c r="A1825">
        <v>594</v>
      </c>
      <c r="B1825" t="s">
        <v>1646</v>
      </c>
      <c r="C1825" t="s">
        <v>27</v>
      </c>
      <c r="D1825">
        <v>0.04</v>
      </c>
      <c r="E1825">
        <v>3.7</v>
      </c>
      <c r="F1825">
        <v>1.61</v>
      </c>
      <c r="G1825" t="s">
        <v>40</v>
      </c>
      <c r="H1825" t="s">
        <v>41</v>
      </c>
      <c r="I1825" t="s">
        <v>30</v>
      </c>
      <c r="J1825" t="s">
        <v>128</v>
      </c>
      <c r="K1825" t="s">
        <v>52</v>
      </c>
      <c r="L1825" t="s">
        <v>2911</v>
      </c>
      <c r="M1825">
        <v>0.44</v>
      </c>
      <c r="N1825" t="s">
        <v>34</v>
      </c>
      <c r="O1825" t="s">
        <v>54</v>
      </c>
      <c r="P1825" t="s">
        <v>55</v>
      </c>
      <c r="Q1825" t="s">
        <v>1647</v>
      </c>
      <c r="R1825">
        <v>46016</v>
      </c>
      <c r="S1825" s="1">
        <v>42174</v>
      </c>
      <c r="T1825" s="1">
        <v>42175</v>
      </c>
      <c r="U1825">
        <v>18</v>
      </c>
      <c r="V1825">
        <v>18</v>
      </c>
      <c r="W1825">
        <v>67.239999999999995</v>
      </c>
      <c r="X1825">
        <v>86311</v>
      </c>
      <c r="Y1825">
        <f>cleaneddata[[#This Row],[Unit Price]]-cleaneddata[[#This Row],[Discount]]</f>
        <v>3.66</v>
      </c>
      <c r="Z1825" t="str">
        <f>_xlfn.IFS(cleaneddata[[#This Row],[Region]]="Central","Chris",cleaneddata[[#This Row],[Region]]="East","Erin",cleaneddata[[#This Row],[Region]]="South","Sam",cleaneddata[[#This Row],[Region]]="West","William")</f>
        <v>Chris</v>
      </c>
    </row>
    <row r="1826" spans="1:26" x14ac:dyDescent="0.25">
      <c r="A1826">
        <v>1009</v>
      </c>
      <c r="B1826" t="s">
        <v>2912</v>
      </c>
      <c r="C1826" t="s">
        <v>39</v>
      </c>
      <c r="D1826">
        <v>0.1</v>
      </c>
      <c r="E1826">
        <v>550.98</v>
      </c>
      <c r="F1826">
        <v>45.7</v>
      </c>
      <c r="G1826" t="s">
        <v>28</v>
      </c>
      <c r="H1826" t="s">
        <v>96</v>
      </c>
      <c r="I1826" t="s">
        <v>30</v>
      </c>
      <c r="J1826" t="s">
        <v>31</v>
      </c>
      <c r="K1826" t="s">
        <v>32</v>
      </c>
      <c r="L1826" t="s">
        <v>2913</v>
      </c>
      <c r="M1826">
        <v>0.71</v>
      </c>
      <c r="N1826" t="s">
        <v>34</v>
      </c>
      <c r="O1826" t="s">
        <v>113</v>
      </c>
      <c r="P1826" t="s">
        <v>333</v>
      </c>
      <c r="Q1826" t="s">
        <v>2914</v>
      </c>
      <c r="R1826">
        <v>4072</v>
      </c>
      <c r="S1826" s="1">
        <v>42174</v>
      </c>
      <c r="T1826" s="1">
        <v>42176</v>
      </c>
      <c r="U1826">
        <v>818.54617499999995</v>
      </c>
      <c r="V1826">
        <v>14</v>
      </c>
      <c r="W1826">
        <v>6963.67</v>
      </c>
      <c r="X1826">
        <v>88372</v>
      </c>
      <c r="Y1826">
        <f>cleaneddata[[#This Row],[Unit Price]]-cleaneddata[[#This Row],[Discount]]</f>
        <v>550.88</v>
      </c>
      <c r="Z1826" t="str">
        <f>_xlfn.IFS(cleaneddata[[#This Row],[Region]]="Central","Chris",cleaneddata[[#This Row],[Region]]="East","Erin",cleaneddata[[#This Row],[Region]]="South","Sam",cleaneddata[[#This Row],[Region]]="West","William")</f>
        <v>Erin</v>
      </c>
    </row>
    <row r="1827" spans="1:26" x14ac:dyDescent="0.25">
      <c r="A1827">
        <v>1956</v>
      </c>
      <c r="B1827" t="s">
        <v>2915</v>
      </c>
      <c r="C1827" t="s">
        <v>39</v>
      </c>
      <c r="D1827">
        <v>0.09</v>
      </c>
      <c r="E1827">
        <v>40.98</v>
      </c>
      <c r="F1827">
        <v>6.5</v>
      </c>
      <c r="G1827" t="s">
        <v>40</v>
      </c>
      <c r="H1827" t="s">
        <v>41</v>
      </c>
      <c r="I1827" t="s">
        <v>42</v>
      </c>
      <c r="J1827" t="s">
        <v>43</v>
      </c>
      <c r="K1827" t="s">
        <v>75</v>
      </c>
      <c r="L1827" t="s">
        <v>448</v>
      </c>
      <c r="M1827">
        <v>0.74</v>
      </c>
      <c r="N1827" t="s">
        <v>34</v>
      </c>
      <c r="O1827" t="s">
        <v>61</v>
      </c>
      <c r="P1827" t="s">
        <v>62</v>
      </c>
      <c r="Q1827" t="s">
        <v>1315</v>
      </c>
      <c r="R1827">
        <v>80027</v>
      </c>
      <c r="S1827" s="1">
        <v>42174</v>
      </c>
      <c r="T1827" s="1">
        <v>42176</v>
      </c>
      <c r="U1827">
        <v>-50.244999999999997</v>
      </c>
      <c r="V1827">
        <v>19</v>
      </c>
      <c r="W1827">
        <v>746.91</v>
      </c>
      <c r="X1827">
        <v>89820</v>
      </c>
      <c r="Y1827">
        <f>cleaneddata[[#This Row],[Unit Price]]-cleaneddata[[#This Row],[Discount]]</f>
        <v>40.889999999999993</v>
      </c>
      <c r="Z1827" t="str">
        <f>_xlfn.IFS(cleaneddata[[#This Row],[Region]]="Central","Chris",cleaneddata[[#This Row],[Region]]="East","Erin",cleaneddata[[#This Row],[Region]]="South","Sam",cleaneddata[[#This Row],[Region]]="West","William")</f>
        <v>William</v>
      </c>
    </row>
    <row r="1828" spans="1:26" x14ac:dyDescent="0.25">
      <c r="A1828">
        <v>796</v>
      </c>
      <c r="B1828" t="s">
        <v>1590</v>
      </c>
      <c r="C1828" t="s">
        <v>72</v>
      </c>
      <c r="D1828">
        <v>0.1</v>
      </c>
      <c r="E1828">
        <v>14.42</v>
      </c>
      <c r="F1828">
        <v>6.75</v>
      </c>
      <c r="G1828" t="s">
        <v>40</v>
      </c>
      <c r="H1828" t="s">
        <v>96</v>
      </c>
      <c r="I1828" t="s">
        <v>50</v>
      </c>
      <c r="J1828" t="s">
        <v>97</v>
      </c>
      <c r="K1828" t="s">
        <v>146</v>
      </c>
      <c r="L1828" t="s">
        <v>411</v>
      </c>
      <c r="M1828">
        <v>0.52</v>
      </c>
      <c r="N1828" t="s">
        <v>34</v>
      </c>
      <c r="O1828" t="s">
        <v>54</v>
      </c>
      <c r="P1828" t="s">
        <v>135</v>
      </c>
      <c r="Q1828" t="s">
        <v>1591</v>
      </c>
      <c r="R1828">
        <v>68046</v>
      </c>
      <c r="S1828" s="1">
        <v>42174</v>
      </c>
      <c r="T1828" s="1">
        <v>42177</v>
      </c>
      <c r="U1828">
        <v>-20.103999999999999</v>
      </c>
      <c r="V1828">
        <v>1</v>
      </c>
      <c r="W1828">
        <v>15.49</v>
      </c>
      <c r="X1828">
        <v>86869</v>
      </c>
      <c r="Y1828">
        <f>cleaneddata[[#This Row],[Unit Price]]-cleaneddata[[#This Row],[Discount]]</f>
        <v>14.32</v>
      </c>
      <c r="Z1828" t="str">
        <f>_xlfn.IFS(cleaneddata[[#This Row],[Region]]="Central","Chris",cleaneddata[[#This Row],[Region]]="East","Erin",cleaneddata[[#This Row],[Region]]="South","Sam",cleaneddata[[#This Row],[Region]]="West","William")</f>
        <v>Chris</v>
      </c>
    </row>
    <row r="1829" spans="1:26" x14ac:dyDescent="0.25">
      <c r="A1829">
        <v>2323</v>
      </c>
      <c r="B1829" t="s">
        <v>1677</v>
      </c>
      <c r="C1829" t="s">
        <v>72</v>
      </c>
      <c r="D1829">
        <v>0.06</v>
      </c>
      <c r="E1829">
        <v>4.9800000000000004</v>
      </c>
      <c r="F1829">
        <v>4.62</v>
      </c>
      <c r="G1829" t="s">
        <v>89</v>
      </c>
      <c r="H1829" t="s">
        <v>29</v>
      </c>
      <c r="I1829" t="s">
        <v>42</v>
      </c>
      <c r="J1829" t="s">
        <v>43</v>
      </c>
      <c r="K1829" t="s">
        <v>44</v>
      </c>
      <c r="L1829" t="s">
        <v>1223</v>
      </c>
      <c r="M1829">
        <v>0.64</v>
      </c>
      <c r="N1829" t="s">
        <v>34</v>
      </c>
      <c r="O1829" t="s">
        <v>61</v>
      </c>
      <c r="P1829" t="s">
        <v>92</v>
      </c>
      <c r="Q1829" t="s">
        <v>1216</v>
      </c>
      <c r="R1829">
        <v>92236</v>
      </c>
      <c r="S1829" s="1">
        <v>42174</v>
      </c>
      <c r="T1829" s="1">
        <v>42174</v>
      </c>
      <c r="U1829">
        <v>-27.004999999999999</v>
      </c>
      <c r="V1829">
        <v>7</v>
      </c>
      <c r="W1829">
        <v>38.74</v>
      </c>
      <c r="X1829">
        <v>88722</v>
      </c>
      <c r="Y1829">
        <f>cleaneddata[[#This Row],[Unit Price]]-cleaneddata[[#This Row],[Discount]]</f>
        <v>4.9200000000000008</v>
      </c>
      <c r="Z1829" t="str">
        <f>_xlfn.IFS(cleaneddata[[#This Row],[Region]]="Central","Chris",cleaneddata[[#This Row],[Region]]="East","Erin",cleaneddata[[#This Row],[Region]]="South","Sam",cleaneddata[[#This Row],[Region]]="West","William")</f>
        <v>William</v>
      </c>
    </row>
    <row r="1830" spans="1:26" x14ac:dyDescent="0.25">
      <c r="A1830">
        <v>3138</v>
      </c>
      <c r="B1830" t="s">
        <v>2916</v>
      </c>
      <c r="C1830" t="s">
        <v>72</v>
      </c>
      <c r="D1830">
        <v>0.05</v>
      </c>
      <c r="E1830">
        <v>4.0599999999999996</v>
      </c>
      <c r="F1830">
        <v>6.89</v>
      </c>
      <c r="G1830" t="s">
        <v>89</v>
      </c>
      <c r="H1830" t="s">
        <v>96</v>
      </c>
      <c r="I1830" t="s">
        <v>50</v>
      </c>
      <c r="J1830" t="s">
        <v>97</v>
      </c>
      <c r="K1830" t="s">
        <v>75</v>
      </c>
      <c r="L1830" t="s">
        <v>1273</v>
      </c>
      <c r="M1830">
        <v>0.6</v>
      </c>
      <c r="N1830" t="s">
        <v>34</v>
      </c>
      <c r="O1830" t="s">
        <v>113</v>
      </c>
      <c r="P1830" t="s">
        <v>1358</v>
      </c>
      <c r="Q1830" t="s">
        <v>2917</v>
      </c>
      <c r="R1830">
        <v>3053</v>
      </c>
      <c r="S1830" s="1">
        <v>42174</v>
      </c>
      <c r="T1830" s="1">
        <v>42176</v>
      </c>
      <c r="U1830">
        <v>-122.83499999999999</v>
      </c>
      <c r="V1830">
        <v>22</v>
      </c>
      <c r="W1830">
        <v>92.57</v>
      </c>
      <c r="X1830">
        <v>86796</v>
      </c>
      <c r="Y1830">
        <f>cleaneddata[[#This Row],[Unit Price]]-cleaneddata[[#This Row],[Discount]]</f>
        <v>4.01</v>
      </c>
      <c r="Z1830" t="str">
        <f>_xlfn.IFS(cleaneddata[[#This Row],[Region]]="Central","Chris",cleaneddata[[#This Row],[Region]]="East","Erin",cleaneddata[[#This Row],[Region]]="South","Sam",cleaneddata[[#This Row],[Region]]="West","William")</f>
        <v>Erin</v>
      </c>
    </row>
    <row r="1831" spans="1:26" x14ac:dyDescent="0.25">
      <c r="A1831">
        <v>3167</v>
      </c>
      <c r="B1831" t="s">
        <v>2918</v>
      </c>
      <c r="C1831" t="s">
        <v>72</v>
      </c>
      <c r="D1831">
        <v>7.0000000000000007E-2</v>
      </c>
      <c r="E1831">
        <v>280.98</v>
      </c>
      <c r="F1831">
        <v>57</v>
      </c>
      <c r="G1831" t="s">
        <v>28</v>
      </c>
      <c r="H1831" t="s">
        <v>96</v>
      </c>
      <c r="I1831" t="s">
        <v>30</v>
      </c>
      <c r="J1831" t="s">
        <v>111</v>
      </c>
      <c r="K1831" t="s">
        <v>59</v>
      </c>
      <c r="L1831" t="s">
        <v>864</v>
      </c>
      <c r="M1831">
        <v>0.78</v>
      </c>
      <c r="N1831" t="s">
        <v>34</v>
      </c>
      <c r="O1831" t="s">
        <v>35</v>
      </c>
      <c r="P1831" t="s">
        <v>125</v>
      </c>
      <c r="Q1831" t="s">
        <v>2919</v>
      </c>
      <c r="R1831">
        <v>32004</v>
      </c>
      <c r="S1831" s="1">
        <v>42174</v>
      </c>
      <c r="T1831" s="1">
        <v>42175</v>
      </c>
      <c r="U1831">
        <v>-283.9914</v>
      </c>
      <c r="V1831">
        <v>14</v>
      </c>
      <c r="W1831">
        <v>3936.61</v>
      </c>
      <c r="X1831">
        <v>86491</v>
      </c>
      <c r="Y1831">
        <f>cleaneddata[[#This Row],[Unit Price]]-cleaneddata[[#This Row],[Discount]]</f>
        <v>280.91000000000003</v>
      </c>
      <c r="Z1831" t="str">
        <f>_xlfn.IFS(cleaneddata[[#This Row],[Region]]="Central","Chris",cleaneddata[[#This Row],[Region]]="East","Erin",cleaneddata[[#This Row],[Region]]="South","Sam",cleaneddata[[#This Row],[Region]]="West","William")</f>
        <v>Sam</v>
      </c>
    </row>
    <row r="1832" spans="1:26" x14ac:dyDescent="0.25">
      <c r="A1832">
        <v>3167</v>
      </c>
      <c r="B1832" t="s">
        <v>2918</v>
      </c>
      <c r="C1832" t="s">
        <v>72</v>
      </c>
      <c r="D1832">
        <v>0</v>
      </c>
      <c r="E1832">
        <v>4.9800000000000004</v>
      </c>
      <c r="F1832">
        <v>7.44</v>
      </c>
      <c r="G1832" t="s">
        <v>40</v>
      </c>
      <c r="H1832" t="s">
        <v>96</v>
      </c>
      <c r="I1832" t="s">
        <v>50</v>
      </c>
      <c r="J1832" t="s">
        <v>90</v>
      </c>
      <c r="K1832" t="s">
        <v>75</v>
      </c>
      <c r="L1832" t="s">
        <v>2176</v>
      </c>
      <c r="M1832">
        <v>0.36</v>
      </c>
      <c r="N1832" t="s">
        <v>34</v>
      </c>
      <c r="O1832" t="s">
        <v>35</v>
      </c>
      <c r="P1832" t="s">
        <v>125</v>
      </c>
      <c r="Q1832" t="s">
        <v>2919</v>
      </c>
      <c r="R1832">
        <v>32004</v>
      </c>
      <c r="S1832" s="1">
        <v>42174</v>
      </c>
      <c r="T1832" s="1">
        <v>42176</v>
      </c>
      <c r="U1832">
        <v>-195.34200000000001</v>
      </c>
      <c r="V1832">
        <v>15</v>
      </c>
      <c r="W1832">
        <v>78.31</v>
      </c>
      <c r="X1832">
        <v>86491</v>
      </c>
      <c r="Y1832">
        <f>cleaneddata[[#This Row],[Unit Price]]-cleaneddata[[#This Row],[Discount]]</f>
        <v>4.9800000000000004</v>
      </c>
      <c r="Z1832" t="str">
        <f>_xlfn.IFS(cleaneddata[[#This Row],[Region]]="Central","Chris",cleaneddata[[#This Row],[Region]]="East","Erin",cleaneddata[[#This Row],[Region]]="South","Sam",cleaneddata[[#This Row],[Region]]="West","William")</f>
        <v>Sam</v>
      </c>
    </row>
    <row r="1833" spans="1:26" x14ac:dyDescent="0.25">
      <c r="A1833">
        <v>3167</v>
      </c>
      <c r="B1833" t="s">
        <v>2918</v>
      </c>
      <c r="C1833" t="s">
        <v>72</v>
      </c>
      <c r="D1833">
        <v>0.1</v>
      </c>
      <c r="E1833">
        <v>3.98</v>
      </c>
      <c r="F1833">
        <v>0.83</v>
      </c>
      <c r="G1833" t="s">
        <v>40</v>
      </c>
      <c r="H1833" t="s">
        <v>96</v>
      </c>
      <c r="I1833" t="s">
        <v>50</v>
      </c>
      <c r="J1833" t="s">
        <v>51</v>
      </c>
      <c r="K1833" t="s">
        <v>52</v>
      </c>
      <c r="L1833" t="s">
        <v>2787</v>
      </c>
      <c r="M1833">
        <v>0.51</v>
      </c>
      <c r="N1833" t="s">
        <v>34</v>
      </c>
      <c r="O1833" t="s">
        <v>35</v>
      </c>
      <c r="P1833" t="s">
        <v>125</v>
      </c>
      <c r="Q1833" t="s">
        <v>2919</v>
      </c>
      <c r="R1833">
        <v>32004</v>
      </c>
      <c r="S1833" s="1">
        <v>42174</v>
      </c>
      <c r="T1833" s="1">
        <v>42176</v>
      </c>
      <c r="U1833">
        <v>-89.709199999999996</v>
      </c>
      <c r="V1833">
        <v>11</v>
      </c>
      <c r="W1833">
        <v>42.46</v>
      </c>
      <c r="X1833">
        <v>86491</v>
      </c>
      <c r="Y1833">
        <f>cleaneddata[[#This Row],[Unit Price]]-cleaneddata[[#This Row],[Discount]]</f>
        <v>3.88</v>
      </c>
      <c r="Z1833" t="str">
        <f>_xlfn.IFS(cleaneddata[[#This Row],[Region]]="Central","Chris",cleaneddata[[#This Row],[Region]]="East","Erin",cleaneddata[[#This Row],[Region]]="South","Sam",cleaneddata[[#This Row],[Region]]="West","William")</f>
        <v>Sam</v>
      </c>
    </row>
    <row r="1834" spans="1:26" x14ac:dyDescent="0.25">
      <c r="A1834">
        <v>491</v>
      </c>
      <c r="B1834" t="s">
        <v>1075</v>
      </c>
      <c r="C1834" t="s">
        <v>27</v>
      </c>
      <c r="D1834">
        <v>0.02</v>
      </c>
      <c r="E1834">
        <v>1360.14</v>
      </c>
      <c r="F1834">
        <v>14.7</v>
      </c>
      <c r="G1834" t="s">
        <v>28</v>
      </c>
      <c r="H1834" t="s">
        <v>41</v>
      </c>
      <c r="I1834" t="s">
        <v>42</v>
      </c>
      <c r="J1834" t="s">
        <v>58</v>
      </c>
      <c r="K1834" t="s">
        <v>59</v>
      </c>
      <c r="L1834" t="s">
        <v>2774</v>
      </c>
      <c r="M1834">
        <v>0.59</v>
      </c>
      <c r="N1834" t="s">
        <v>34</v>
      </c>
      <c r="O1834" t="s">
        <v>113</v>
      </c>
      <c r="P1834" t="s">
        <v>114</v>
      </c>
      <c r="Q1834" t="s">
        <v>115</v>
      </c>
      <c r="R1834">
        <v>10154</v>
      </c>
      <c r="S1834" s="1">
        <v>42175</v>
      </c>
      <c r="T1834" s="1">
        <v>42177</v>
      </c>
      <c r="U1834">
        <v>2028.12</v>
      </c>
      <c r="V1834">
        <v>22</v>
      </c>
      <c r="W1834">
        <v>31670.6</v>
      </c>
      <c r="X1834">
        <v>6562</v>
      </c>
      <c r="Y1834">
        <f>cleaneddata[[#This Row],[Unit Price]]-cleaneddata[[#This Row],[Discount]]</f>
        <v>1360.1200000000001</v>
      </c>
      <c r="Z1834" t="str">
        <f>_xlfn.IFS(cleaneddata[[#This Row],[Region]]="Central","Chris",cleaneddata[[#This Row],[Region]]="East","Erin",cleaneddata[[#This Row],[Region]]="South","Sam",cleaneddata[[#This Row],[Region]]="West","William")</f>
        <v>Erin</v>
      </c>
    </row>
    <row r="1835" spans="1:26" x14ac:dyDescent="0.25">
      <c r="A1835">
        <v>494</v>
      </c>
      <c r="B1835" t="s">
        <v>1076</v>
      </c>
      <c r="C1835" t="s">
        <v>27</v>
      </c>
      <c r="D1835">
        <v>0.02</v>
      </c>
      <c r="E1835">
        <v>1360.14</v>
      </c>
      <c r="F1835">
        <v>14.7</v>
      </c>
      <c r="G1835" t="s">
        <v>28</v>
      </c>
      <c r="H1835" t="s">
        <v>41</v>
      </c>
      <c r="I1835" t="s">
        <v>42</v>
      </c>
      <c r="J1835" t="s">
        <v>58</v>
      </c>
      <c r="K1835" t="s">
        <v>59</v>
      </c>
      <c r="L1835" t="s">
        <v>2774</v>
      </c>
      <c r="M1835">
        <v>0.59</v>
      </c>
      <c r="N1835" t="s">
        <v>34</v>
      </c>
      <c r="O1835" t="s">
        <v>61</v>
      </c>
      <c r="P1835" t="s">
        <v>68</v>
      </c>
      <c r="Q1835" t="s">
        <v>144</v>
      </c>
      <c r="R1835">
        <v>98115</v>
      </c>
      <c r="S1835" s="1">
        <v>42175</v>
      </c>
      <c r="T1835" s="1">
        <v>42177</v>
      </c>
      <c r="U1835">
        <v>3042.18</v>
      </c>
      <c r="V1835">
        <v>6</v>
      </c>
      <c r="W1835">
        <v>8637.44</v>
      </c>
      <c r="X1835">
        <v>88908</v>
      </c>
      <c r="Y1835">
        <f>cleaneddata[[#This Row],[Unit Price]]-cleaneddata[[#This Row],[Discount]]</f>
        <v>1360.1200000000001</v>
      </c>
      <c r="Z1835" t="str">
        <f>_xlfn.IFS(cleaneddata[[#This Row],[Region]]="Central","Chris",cleaneddata[[#This Row],[Region]]="East","Erin",cleaneddata[[#This Row],[Region]]="South","Sam",cleaneddata[[#This Row],[Region]]="West","William")</f>
        <v>William</v>
      </c>
    </row>
    <row r="1836" spans="1:26" x14ac:dyDescent="0.25">
      <c r="A1836">
        <v>896</v>
      </c>
      <c r="B1836" t="s">
        <v>377</v>
      </c>
      <c r="C1836" t="s">
        <v>27</v>
      </c>
      <c r="D1836">
        <v>0.06</v>
      </c>
      <c r="E1836">
        <v>47.98</v>
      </c>
      <c r="F1836">
        <v>3.61</v>
      </c>
      <c r="G1836" t="s">
        <v>40</v>
      </c>
      <c r="H1836" t="s">
        <v>96</v>
      </c>
      <c r="I1836" t="s">
        <v>42</v>
      </c>
      <c r="J1836" t="s">
        <v>43</v>
      </c>
      <c r="K1836" t="s">
        <v>44</v>
      </c>
      <c r="L1836" t="s">
        <v>1241</v>
      </c>
      <c r="M1836">
        <v>0.71</v>
      </c>
      <c r="N1836" t="s">
        <v>34</v>
      </c>
      <c r="O1836" t="s">
        <v>54</v>
      </c>
      <c r="P1836" t="s">
        <v>189</v>
      </c>
      <c r="Q1836" t="s">
        <v>378</v>
      </c>
      <c r="R1836">
        <v>76201</v>
      </c>
      <c r="S1836" s="1">
        <v>42175</v>
      </c>
      <c r="T1836" s="1">
        <v>42177</v>
      </c>
      <c r="U1836">
        <v>35.954999999999998</v>
      </c>
      <c r="V1836">
        <v>11</v>
      </c>
      <c r="W1836">
        <v>517.67999999999995</v>
      </c>
      <c r="X1836">
        <v>90167</v>
      </c>
      <c r="Y1836">
        <f>cleaneddata[[#This Row],[Unit Price]]-cleaneddata[[#This Row],[Discount]]</f>
        <v>47.919999999999995</v>
      </c>
      <c r="Z1836" t="str">
        <f>_xlfn.IFS(cleaneddata[[#This Row],[Region]]="Central","Chris",cleaneddata[[#This Row],[Region]]="East","Erin",cleaneddata[[#This Row],[Region]]="South","Sam",cleaneddata[[#This Row],[Region]]="West","William")</f>
        <v>Chris</v>
      </c>
    </row>
    <row r="1837" spans="1:26" x14ac:dyDescent="0.25">
      <c r="A1837">
        <v>2352</v>
      </c>
      <c r="B1837" t="s">
        <v>2920</v>
      </c>
      <c r="C1837" t="s">
        <v>27</v>
      </c>
      <c r="D1837">
        <v>0.06</v>
      </c>
      <c r="E1837">
        <v>59.76</v>
      </c>
      <c r="F1837">
        <v>9.7100000000000009</v>
      </c>
      <c r="G1837" t="s">
        <v>40</v>
      </c>
      <c r="H1837" t="s">
        <v>41</v>
      </c>
      <c r="I1837" t="s">
        <v>50</v>
      </c>
      <c r="J1837" t="s">
        <v>80</v>
      </c>
      <c r="K1837" t="s">
        <v>75</v>
      </c>
      <c r="L1837" t="s">
        <v>1975</v>
      </c>
      <c r="M1837">
        <v>0.56999999999999995</v>
      </c>
      <c r="N1837" t="s">
        <v>34</v>
      </c>
      <c r="O1837" t="s">
        <v>113</v>
      </c>
      <c r="P1837" t="s">
        <v>420</v>
      </c>
      <c r="Q1837" t="s">
        <v>2921</v>
      </c>
      <c r="R1837">
        <v>21501</v>
      </c>
      <c r="S1837" s="1">
        <v>42175</v>
      </c>
      <c r="T1837" s="1">
        <v>42178</v>
      </c>
      <c r="U1837">
        <v>756.67470000000003</v>
      </c>
      <c r="V1837">
        <v>18</v>
      </c>
      <c r="W1837">
        <v>1096.6300000000001</v>
      </c>
      <c r="X1837">
        <v>86165</v>
      </c>
      <c r="Y1837">
        <f>cleaneddata[[#This Row],[Unit Price]]-cleaneddata[[#This Row],[Discount]]</f>
        <v>59.699999999999996</v>
      </c>
      <c r="Z1837" t="str">
        <f>_xlfn.IFS(cleaneddata[[#This Row],[Region]]="Central","Chris",cleaneddata[[#This Row],[Region]]="East","Erin",cleaneddata[[#This Row],[Region]]="South","Sam",cleaneddata[[#This Row],[Region]]="West","William")</f>
        <v>Erin</v>
      </c>
    </row>
    <row r="1838" spans="1:26" x14ac:dyDescent="0.25">
      <c r="A1838">
        <v>2352</v>
      </c>
      <c r="B1838" t="s">
        <v>2920</v>
      </c>
      <c r="C1838" t="s">
        <v>27</v>
      </c>
      <c r="D1838">
        <v>7.0000000000000007E-2</v>
      </c>
      <c r="E1838">
        <v>195.99</v>
      </c>
      <c r="F1838">
        <v>4.2</v>
      </c>
      <c r="G1838" t="s">
        <v>40</v>
      </c>
      <c r="H1838" t="s">
        <v>41</v>
      </c>
      <c r="I1838" t="s">
        <v>42</v>
      </c>
      <c r="J1838" t="s">
        <v>137</v>
      </c>
      <c r="K1838" t="s">
        <v>75</v>
      </c>
      <c r="L1838" t="s">
        <v>2830</v>
      </c>
      <c r="M1838">
        <v>0.56000000000000005</v>
      </c>
      <c r="N1838" t="s">
        <v>34</v>
      </c>
      <c r="O1838" t="s">
        <v>113</v>
      </c>
      <c r="P1838" t="s">
        <v>420</v>
      </c>
      <c r="Q1838" t="s">
        <v>2921</v>
      </c>
      <c r="R1838">
        <v>21501</v>
      </c>
      <c r="S1838" s="1">
        <v>42175</v>
      </c>
      <c r="T1838" s="1">
        <v>42178</v>
      </c>
      <c r="U1838">
        <v>-222.34299999999999</v>
      </c>
      <c r="V1838">
        <v>4</v>
      </c>
      <c r="W1838">
        <v>632.12</v>
      </c>
      <c r="X1838">
        <v>86165</v>
      </c>
      <c r="Y1838">
        <f>cleaneddata[[#This Row],[Unit Price]]-cleaneddata[[#This Row],[Discount]]</f>
        <v>195.92000000000002</v>
      </c>
      <c r="Z1838" t="str">
        <f>_xlfn.IFS(cleaneddata[[#This Row],[Region]]="Central","Chris",cleaneddata[[#This Row],[Region]]="East","Erin",cleaneddata[[#This Row],[Region]]="South","Sam",cleaneddata[[#This Row],[Region]]="West","William")</f>
        <v>Erin</v>
      </c>
    </row>
    <row r="1839" spans="1:26" x14ac:dyDescent="0.25">
      <c r="A1839">
        <v>1123</v>
      </c>
      <c r="B1839" t="s">
        <v>1649</v>
      </c>
      <c r="C1839" t="s">
        <v>39</v>
      </c>
      <c r="D1839">
        <v>0.09</v>
      </c>
      <c r="E1839">
        <v>175.99</v>
      </c>
      <c r="F1839">
        <v>4.99</v>
      </c>
      <c r="G1839" t="s">
        <v>40</v>
      </c>
      <c r="H1839" t="s">
        <v>29</v>
      </c>
      <c r="I1839" t="s">
        <v>42</v>
      </c>
      <c r="J1839" t="s">
        <v>137</v>
      </c>
      <c r="K1839" t="s">
        <v>75</v>
      </c>
      <c r="L1839" t="s">
        <v>1251</v>
      </c>
      <c r="M1839">
        <v>0.59</v>
      </c>
      <c r="N1839" t="s">
        <v>34</v>
      </c>
      <c r="O1839" t="s">
        <v>61</v>
      </c>
      <c r="P1839" t="s">
        <v>92</v>
      </c>
      <c r="Q1839" t="s">
        <v>1651</v>
      </c>
      <c r="R1839">
        <v>95661</v>
      </c>
      <c r="S1839" s="1">
        <v>42175</v>
      </c>
      <c r="T1839" s="1">
        <v>42177</v>
      </c>
      <c r="U1839">
        <v>2169.7464</v>
      </c>
      <c r="V1839">
        <v>22</v>
      </c>
      <c r="W1839">
        <v>3144.56</v>
      </c>
      <c r="X1839">
        <v>87016</v>
      </c>
      <c r="Y1839">
        <f>cleaneddata[[#This Row],[Unit Price]]-cleaneddata[[#This Row],[Discount]]</f>
        <v>175.9</v>
      </c>
      <c r="Z1839" t="str">
        <f>_xlfn.IFS(cleaneddata[[#This Row],[Region]]="Central","Chris",cleaneddata[[#This Row],[Region]]="East","Erin",cleaneddata[[#This Row],[Region]]="South","Sam",cleaneddata[[#This Row],[Region]]="West","William")</f>
        <v>William</v>
      </c>
    </row>
    <row r="1840" spans="1:26" x14ac:dyDescent="0.25">
      <c r="A1840">
        <v>1124</v>
      </c>
      <c r="B1840" t="s">
        <v>2922</v>
      </c>
      <c r="C1840" t="s">
        <v>39</v>
      </c>
      <c r="D1840">
        <v>0.09</v>
      </c>
      <c r="E1840">
        <v>160.97999999999999</v>
      </c>
      <c r="F1840">
        <v>35.020000000000003</v>
      </c>
      <c r="G1840" t="s">
        <v>28</v>
      </c>
      <c r="H1840" t="s">
        <v>29</v>
      </c>
      <c r="I1840" t="s">
        <v>30</v>
      </c>
      <c r="J1840" t="s">
        <v>119</v>
      </c>
      <c r="K1840" t="s">
        <v>32</v>
      </c>
      <c r="L1840" t="s">
        <v>1757</v>
      </c>
      <c r="M1840">
        <v>0.72</v>
      </c>
      <c r="N1840" t="s">
        <v>34</v>
      </c>
      <c r="O1840" t="s">
        <v>113</v>
      </c>
      <c r="P1840" t="s">
        <v>250</v>
      </c>
      <c r="Q1840" t="s">
        <v>2923</v>
      </c>
      <c r="R1840">
        <v>6360</v>
      </c>
      <c r="S1840" s="1">
        <v>42175</v>
      </c>
      <c r="T1840" s="1">
        <v>42176</v>
      </c>
      <c r="U1840">
        <v>-229.93</v>
      </c>
      <c r="V1840">
        <v>18</v>
      </c>
      <c r="W1840">
        <v>2653.02</v>
      </c>
      <c r="X1840">
        <v>87016</v>
      </c>
      <c r="Y1840">
        <f>cleaneddata[[#This Row],[Unit Price]]-cleaneddata[[#This Row],[Discount]]</f>
        <v>160.88999999999999</v>
      </c>
      <c r="Z1840" t="str">
        <f>_xlfn.IFS(cleaneddata[[#This Row],[Region]]="Central","Chris",cleaneddata[[#This Row],[Region]]="East","Erin",cleaneddata[[#This Row],[Region]]="South","Sam",cleaneddata[[#This Row],[Region]]="West","William")</f>
        <v>Erin</v>
      </c>
    </row>
    <row r="1841" spans="1:26" x14ac:dyDescent="0.25">
      <c r="A1841">
        <v>1432</v>
      </c>
      <c r="B1841" t="s">
        <v>1512</v>
      </c>
      <c r="C1841" t="s">
        <v>49</v>
      </c>
      <c r="D1841">
        <v>7.0000000000000007E-2</v>
      </c>
      <c r="E1841">
        <v>10.98</v>
      </c>
      <c r="F1841">
        <v>4.8</v>
      </c>
      <c r="G1841" t="s">
        <v>40</v>
      </c>
      <c r="H1841" t="s">
        <v>96</v>
      </c>
      <c r="I1841" t="s">
        <v>50</v>
      </c>
      <c r="J1841" t="s">
        <v>347</v>
      </c>
      <c r="K1841" t="s">
        <v>75</v>
      </c>
      <c r="L1841" t="s">
        <v>1483</v>
      </c>
      <c r="M1841">
        <v>0.36</v>
      </c>
      <c r="N1841" t="s">
        <v>34</v>
      </c>
      <c r="O1841" t="s">
        <v>54</v>
      </c>
      <c r="P1841" t="s">
        <v>55</v>
      </c>
      <c r="Q1841" t="s">
        <v>1514</v>
      </c>
      <c r="R1841">
        <v>46203</v>
      </c>
      <c r="S1841" s="1">
        <v>42175</v>
      </c>
      <c r="T1841" s="1">
        <v>42182</v>
      </c>
      <c r="U1841">
        <v>52.92</v>
      </c>
      <c r="V1841">
        <v>16</v>
      </c>
      <c r="W1841">
        <v>165.21</v>
      </c>
      <c r="X1841">
        <v>86827</v>
      </c>
      <c r="Y1841">
        <f>cleaneddata[[#This Row],[Unit Price]]-cleaneddata[[#This Row],[Discount]]</f>
        <v>10.91</v>
      </c>
      <c r="Z1841" t="str">
        <f>_xlfn.IFS(cleaneddata[[#This Row],[Region]]="Central","Chris",cleaneddata[[#This Row],[Region]]="East","Erin",cleaneddata[[#This Row],[Region]]="South","Sam",cleaneddata[[#This Row],[Region]]="West","William")</f>
        <v>Chris</v>
      </c>
    </row>
    <row r="1842" spans="1:26" x14ac:dyDescent="0.25">
      <c r="A1842">
        <v>491</v>
      </c>
      <c r="B1842" t="s">
        <v>1075</v>
      </c>
      <c r="C1842" t="s">
        <v>72</v>
      </c>
      <c r="D1842">
        <v>0.02</v>
      </c>
      <c r="E1842">
        <v>9.06</v>
      </c>
      <c r="F1842">
        <v>9.86</v>
      </c>
      <c r="G1842" t="s">
        <v>40</v>
      </c>
      <c r="H1842" t="s">
        <v>41</v>
      </c>
      <c r="I1842" t="s">
        <v>50</v>
      </c>
      <c r="J1842" t="s">
        <v>90</v>
      </c>
      <c r="K1842" t="s">
        <v>75</v>
      </c>
      <c r="L1842" t="s">
        <v>2288</v>
      </c>
      <c r="M1842">
        <v>0.4</v>
      </c>
      <c r="N1842" t="s">
        <v>34</v>
      </c>
      <c r="O1842" t="s">
        <v>113</v>
      </c>
      <c r="P1842" t="s">
        <v>114</v>
      </c>
      <c r="Q1842" t="s">
        <v>115</v>
      </c>
      <c r="R1842">
        <v>10154</v>
      </c>
      <c r="S1842" s="1">
        <v>42175</v>
      </c>
      <c r="T1842" s="1">
        <v>42177</v>
      </c>
      <c r="U1842">
        <v>-63.51</v>
      </c>
      <c r="V1842">
        <v>24</v>
      </c>
      <c r="W1842">
        <v>239.82</v>
      </c>
      <c r="X1842">
        <v>42852</v>
      </c>
      <c r="Y1842">
        <f>cleaneddata[[#This Row],[Unit Price]]-cleaneddata[[#This Row],[Discount]]</f>
        <v>9.0400000000000009</v>
      </c>
      <c r="Z1842" t="str">
        <f>_xlfn.IFS(cleaneddata[[#This Row],[Region]]="Central","Chris",cleaneddata[[#This Row],[Region]]="East","Erin",cleaneddata[[#This Row],[Region]]="South","Sam",cleaneddata[[#This Row],[Region]]="West","William")</f>
        <v>Erin</v>
      </c>
    </row>
    <row r="1843" spans="1:26" x14ac:dyDescent="0.25">
      <c r="A1843">
        <v>494</v>
      </c>
      <c r="B1843" t="s">
        <v>1076</v>
      </c>
      <c r="C1843" t="s">
        <v>72</v>
      </c>
      <c r="D1843">
        <v>0.02</v>
      </c>
      <c r="E1843">
        <v>9.06</v>
      </c>
      <c r="F1843">
        <v>9.86</v>
      </c>
      <c r="G1843" t="s">
        <v>40</v>
      </c>
      <c r="H1843" t="s">
        <v>41</v>
      </c>
      <c r="I1843" t="s">
        <v>50</v>
      </c>
      <c r="J1843" t="s">
        <v>90</v>
      </c>
      <c r="K1843" t="s">
        <v>75</v>
      </c>
      <c r="L1843" t="s">
        <v>2288</v>
      </c>
      <c r="M1843">
        <v>0.4</v>
      </c>
      <c r="N1843" t="s">
        <v>34</v>
      </c>
      <c r="O1843" t="s">
        <v>61</v>
      </c>
      <c r="P1843" t="s">
        <v>68</v>
      </c>
      <c r="Q1843" t="s">
        <v>144</v>
      </c>
      <c r="R1843">
        <v>98115</v>
      </c>
      <c r="S1843" s="1">
        <v>42175</v>
      </c>
      <c r="T1843" s="1">
        <v>42177</v>
      </c>
      <c r="U1843">
        <v>-31.754999999999999</v>
      </c>
      <c r="V1843">
        <v>6</v>
      </c>
      <c r="W1843">
        <v>59.95</v>
      </c>
      <c r="X1843">
        <v>88908</v>
      </c>
      <c r="Y1843">
        <f>cleaneddata[[#This Row],[Unit Price]]-cleaneddata[[#This Row],[Discount]]</f>
        <v>9.0400000000000009</v>
      </c>
      <c r="Z1843" t="str">
        <f>_xlfn.IFS(cleaneddata[[#This Row],[Region]]="Central","Chris",cleaneddata[[#This Row],[Region]]="East","Erin",cleaneddata[[#This Row],[Region]]="South","Sam",cleaneddata[[#This Row],[Region]]="West","William")</f>
        <v>William</v>
      </c>
    </row>
    <row r="1844" spans="1:26" x14ac:dyDescent="0.25">
      <c r="A1844">
        <v>1424</v>
      </c>
      <c r="B1844" t="s">
        <v>439</v>
      </c>
      <c r="C1844" t="s">
        <v>72</v>
      </c>
      <c r="D1844">
        <v>0.05</v>
      </c>
      <c r="E1844">
        <v>8.0399999999999991</v>
      </c>
      <c r="F1844">
        <v>8.94</v>
      </c>
      <c r="G1844" t="s">
        <v>40</v>
      </c>
      <c r="H1844" t="s">
        <v>73</v>
      </c>
      <c r="I1844" t="s">
        <v>50</v>
      </c>
      <c r="J1844" t="s">
        <v>74</v>
      </c>
      <c r="K1844" t="s">
        <v>75</v>
      </c>
      <c r="L1844" t="s">
        <v>2151</v>
      </c>
      <c r="M1844">
        <v>0.4</v>
      </c>
      <c r="N1844" t="s">
        <v>34</v>
      </c>
      <c r="O1844" t="s">
        <v>61</v>
      </c>
      <c r="P1844" t="s">
        <v>62</v>
      </c>
      <c r="Q1844" t="s">
        <v>441</v>
      </c>
      <c r="R1844">
        <v>80112</v>
      </c>
      <c r="S1844" s="1">
        <v>42175</v>
      </c>
      <c r="T1844" s="1">
        <v>42177</v>
      </c>
      <c r="U1844">
        <v>-164.3948</v>
      </c>
      <c r="V1844">
        <v>15</v>
      </c>
      <c r="W1844">
        <v>121.36</v>
      </c>
      <c r="X1844">
        <v>89449</v>
      </c>
      <c r="Y1844">
        <f>cleaneddata[[#This Row],[Unit Price]]-cleaneddata[[#This Row],[Discount]]</f>
        <v>7.9899999999999993</v>
      </c>
      <c r="Z1844" t="str">
        <f>_xlfn.IFS(cleaneddata[[#This Row],[Region]]="Central","Chris",cleaneddata[[#This Row],[Region]]="East","Erin",cleaneddata[[#This Row],[Region]]="South","Sam",cleaneddata[[#This Row],[Region]]="West","William")</f>
        <v>William</v>
      </c>
    </row>
    <row r="1845" spans="1:26" x14ac:dyDescent="0.25">
      <c r="A1845">
        <v>2487</v>
      </c>
      <c r="B1845" t="s">
        <v>2748</v>
      </c>
      <c r="C1845" t="s">
        <v>72</v>
      </c>
      <c r="D1845">
        <v>0.04</v>
      </c>
      <c r="E1845">
        <v>3.08</v>
      </c>
      <c r="F1845">
        <v>0.99</v>
      </c>
      <c r="G1845" t="s">
        <v>40</v>
      </c>
      <c r="H1845" t="s">
        <v>29</v>
      </c>
      <c r="I1845" t="s">
        <v>50</v>
      </c>
      <c r="J1845" t="s">
        <v>154</v>
      </c>
      <c r="K1845" t="s">
        <v>75</v>
      </c>
      <c r="L1845" t="s">
        <v>660</v>
      </c>
      <c r="M1845">
        <v>0.37</v>
      </c>
      <c r="N1845" t="s">
        <v>34</v>
      </c>
      <c r="O1845" t="s">
        <v>35</v>
      </c>
      <c r="P1845" t="s">
        <v>77</v>
      </c>
      <c r="Q1845" t="s">
        <v>2749</v>
      </c>
      <c r="R1845">
        <v>30084</v>
      </c>
      <c r="S1845" s="1">
        <v>42175</v>
      </c>
      <c r="T1845" s="1">
        <v>42176</v>
      </c>
      <c r="U1845">
        <v>257.08319999999998</v>
      </c>
      <c r="V1845">
        <v>14</v>
      </c>
      <c r="W1845">
        <v>43.41</v>
      </c>
      <c r="X1845">
        <v>91415</v>
      </c>
      <c r="Y1845">
        <f>cleaneddata[[#This Row],[Unit Price]]-cleaneddata[[#This Row],[Discount]]</f>
        <v>3.04</v>
      </c>
      <c r="Z1845" t="str">
        <f>_xlfn.IFS(cleaneddata[[#This Row],[Region]]="Central","Chris",cleaneddata[[#This Row],[Region]]="East","Erin",cleaneddata[[#This Row],[Region]]="South","Sam",cleaneddata[[#This Row],[Region]]="West","William")</f>
        <v>Sam</v>
      </c>
    </row>
    <row r="1846" spans="1:26" x14ac:dyDescent="0.25">
      <c r="A1846">
        <v>2487</v>
      </c>
      <c r="B1846" t="s">
        <v>2748</v>
      </c>
      <c r="C1846" t="s">
        <v>72</v>
      </c>
      <c r="D1846">
        <v>0.1</v>
      </c>
      <c r="E1846">
        <v>2.78</v>
      </c>
      <c r="F1846">
        <v>1.25</v>
      </c>
      <c r="G1846" t="s">
        <v>40</v>
      </c>
      <c r="H1846" t="s">
        <v>29</v>
      </c>
      <c r="I1846" t="s">
        <v>50</v>
      </c>
      <c r="J1846" t="s">
        <v>51</v>
      </c>
      <c r="K1846" t="s">
        <v>52</v>
      </c>
      <c r="L1846" t="s">
        <v>384</v>
      </c>
      <c r="M1846">
        <v>0.59</v>
      </c>
      <c r="N1846" t="s">
        <v>34</v>
      </c>
      <c r="O1846" t="s">
        <v>35</v>
      </c>
      <c r="P1846" t="s">
        <v>77</v>
      </c>
      <c r="Q1846" t="s">
        <v>2749</v>
      </c>
      <c r="R1846">
        <v>30084</v>
      </c>
      <c r="S1846" s="1">
        <v>42175</v>
      </c>
      <c r="T1846" s="1">
        <v>42176</v>
      </c>
      <c r="U1846">
        <v>0.78539999999999999</v>
      </c>
      <c r="V1846">
        <v>18</v>
      </c>
      <c r="W1846">
        <v>46.42</v>
      </c>
      <c r="X1846">
        <v>91415</v>
      </c>
      <c r="Y1846">
        <f>cleaneddata[[#This Row],[Unit Price]]-cleaneddata[[#This Row],[Discount]]</f>
        <v>2.6799999999999997</v>
      </c>
      <c r="Z1846" t="str">
        <f>_xlfn.IFS(cleaneddata[[#This Row],[Region]]="Central","Chris",cleaneddata[[#This Row],[Region]]="East","Erin",cleaneddata[[#This Row],[Region]]="South","Sam",cleaneddata[[#This Row],[Region]]="West","William")</f>
        <v>Sam</v>
      </c>
    </row>
    <row r="1847" spans="1:26" x14ac:dyDescent="0.25">
      <c r="A1847">
        <v>2713</v>
      </c>
      <c r="B1847" t="s">
        <v>2924</v>
      </c>
      <c r="C1847" t="s">
        <v>27</v>
      </c>
      <c r="D1847">
        <v>7.0000000000000007E-2</v>
      </c>
      <c r="E1847">
        <v>2.88</v>
      </c>
      <c r="F1847">
        <v>0.5</v>
      </c>
      <c r="G1847" t="s">
        <v>40</v>
      </c>
      <c r="H1847" t="s">
        <v>96</v>
      </c>
      <c r="I1847" t="s">
        <v>50</v>
      </c>
      <c r="J1847" t="s">
        <v>154</v>
      </c>
      <c r="K1847" t="s">
        <v>75</v>
      </c>
      <c r="L1847" t="s">
        <v>2925</v>
      </c>
      <c r="M1847">
        <v>0.39</v>
      </c>
      <c r="N1847" t="s">
        <v>34</v>
      </c>
      <c r="O1847" t="s">
        <v>54</v>
      </c>
      <c r="P1847" t="s">
        <v>291</v>
      </c>
      <c r="Q1847" t="s">
        <v>2926</v>
      </c>
      <c r="R1847">
        <v>49001</v>
      </c>
      <c r="S1847" s="1">
        <v>42176</v>
      </c>
      <c r="T1847" s="1">
        <v>42179</v>
      </c>
      <c r="U1847">
        <v>17.429400000000001</v>
      </c>
      <c r="V1847">
        <v>9</v>
      </c>
      <c r="W1847">
        <v>25.26</v>
      </c>
      <c r="X1847">
        <v>88701</v>
      </c>
      <c r="Y1847">
        <f>cleaneddata[[#This Row],[Unit Price]]-cleaneddata[[#This Row],[Discount]]</f>
        <v>2.81</v>
      </c>
      <c r="Z1847" t="str">
        <f>_xlfn.IFS(cleaneddata[[#This Row],[Region]]="Central","Chris",cleaneddata[[#This Row],[Region]]="East","Erin",cleaneddata[[#This Row],[Region]]="South","Sam",cleaneddata[[#This Row],[Region]]="West","William")</f>
        <v>Chris</v>
      </c>
    </row>
    <row r="1848" spans="1:26" x14ac:dyDescent="0.25">
      <c r="A1848">
        <v>2713</v>
      </c>
      <c r="B1848" t="s">
        <v>2924</v>
      </c>
      <c r="C1848" t="s">
        <v>27</v>
      </c>
      <c r="D1848">
        <v>0.03</v>
      </c>
      <c r="E1848">
        <v>348.21</v>
      </c>
      <c r="F1848">
        <v>40.19</v>
      </c>
      <c r="G1848" t="s">
        <v>28</v>
      </c>
      <c r="H1848" t="s">
        <v>96</v>
      </c>
      <c r="I1848" t="s">
        <v>30</v>
      </c>
      <c r="J1848" t="s">
        <v>31</v>
      </c>
      <c r="K1848" t="s">
        <v>32</v>
      </c>
      <c r="L1848" t="s">
        <v>33</v>
      </c>
      <c r="M1848">
        <v>0.62</v>
      </c>
      <c r="N1848" t="s">
        <v>34</v>
      </c>
      <c r="O1848" t="s">
        <v>54</v>
      </c>
      <c r="P1848" t="s">
        <v>291</v>
      </c>
      <c r="Q1848" t="s">
        <v>2926</v>
      </c>
      <c r="R1848">
        <v>49001</v>
      </c>
      <c r="S1848" s="1">
        <v>42176</v>
      </c>
      <c r="T1848" s="1">
        <v>42177</v>
      </c>
      <c r="U1848">
        <v>-178.86959999999999</v>
      </c>
      <c r="V1848">
        <v>2</v>
      </c>
      <c r="W1848">
        <v>736.16</v>
      </c>
      <c r="X1848">
        <v>88701</v>
      </c>
      <c r="Y1848">
        <f>cleaneddata[[#This Row],[Unit Price]]-cleaneddata[[#This Row],[Discount]]</f>
        <v>348.18</v>
      </c>
      <c r="Z1848" t="str">
        <f>_xlfn.IFS(cleaneddata[[#This Row],[Region]]="Central","Chris",cleaneddata[[#This Row],[Region]]="East","Erin",cleaneddata[[#This Row],[Region]]="South","Sam",cleaneddata[[#This Row],[Region]]="West","William")</f>
        <v>Chris</v>
      </c>
    </row>
    <row r="1849" spans="1:26" x14ac:dyDescent="0.25">
      <c r="A1849">
        <v>2049</v>
      </c>
      <c r="B1849" t="s">
        <v>2927</v>
      </c>
      <c r="C1849" t="s">
        <v>39</v>
      </c>
      <c r="D1849">
        <v>0.03</v>
      </c>
      <c r="E1849">
        <v>15.28</v>
      </c>
      <c r="F1849">
        <v>1.99</v>
      </c>
      <c r="G1849" t="s">
        <v>40</v>
      </c>
      <c r="H1849" t="s">
        <v>96</v>
      </c>
      <c r="I1849" t="s">
        <v>42</v>
      </c>
      <c r="J1849" t="s">
        <v>43</v>
      </c>
      <c r="K1849" t="s">
        <v>44</v>
      </c>
      <c r="L1849" t="s">
        <v>514</v>
      </c>
      <c r="M1849">
        <v>0.42</v>
      </c>
      <c r="N1849" t="s">
        <v>34</v>
      </c>
      <c r="O1849" t="s">
        <v>35</v>
      </c>
      <c r="P1849" t="s">
        <v>244</v>
      </c>
      <c r="Q1849" t="s">
        <v>2928</v>
      </c>
      <c r="R1849">
        <v>22801</v>
      </c>
      <c r="S1849" s="1">
        <v>42176</v>
      </c>
      <c r="T1849" s="1">
        <v>42178</v>
      </c>
      <c r="U1849">
        <v>-266.68599999999998</v>
      </c>
      <c r="V1849">
        <v>19</v>
      </c>
      <c r="W1849">
        <v>290.98</v>
      </c>
      <c r="X1849">
        <v>88220</v>
      </c>
      <c r="Y1849">
        <f>cleaneddata[[#This Row],[Unit Price]]-cleaneddata[[#This Row],[Discount]]</f>
        <v>15.25</v>
      </c>
      <c r="Z1849" t="str">
        <f>_xlfn.IFS(cleaneddata[[#This Row],[Region]]="Central","Chris",cleaneddata[[#This Row],[Region]]="East","Erin",cleaneddata[[#This Row],[Region]]="South","Sam",cleaneddata[[#This Row],[Region]]="West","William")</f>
        <v>Sam</v>
      </c>
    </row>
    <row r="1850" spans="1:26" x14ac:dyDescent="0.25">
      <c r="A1850">
        <v>2049</v>
      </c>
      <c r="B1850" t="s">
        <v>2927</v>
      </c>
      <c r="C1850" t="s">
        <v>39</v>
      </c>
      <c r="D1850">
        <v>0.09</v>
      </c>
      <c r="E1850">
        <v>1.76</v>
      </c>
      <c r="F1850">
        <v>0.7</v>
      </c>
      <c r="G1850" t="s">
        <v>40</v>
      </c>
      <c r="H1850" t="s">
        <v>96</v>
      </c>
      <c r="I1850" t="s">
        <v>50</v>
      </c>
      <c r="J1850" t="s">
        <v>51</v>
      </c>
      <c r="K1850" t="s">
        <v>52</v>
      </c>
      <c r="L1850" t="s">
        <v>2929</v>
      </c>
      <c r="M1850">
        <v>0.56000000000000005</v>
      </c>
      <c r="N1850" t="s">
        <v>34</v>
      </c>
      <c r="O1850" t="s">
        <v>35</v>
      </c>
      <c r="P1850" t="s">
        <v>244</v>
      </c>
      <c r="Q1850" t="s">
        <v>2928</v>
      </c>
      <c r="R1850">
        <v>22801</v>
      </c>
      <c r="S1850" s="1">
        <v>42176</v>
      </c>
      <c r="T1850" s="1">
        <v>42179</v>
      </c>
      <c r="U1850">
        <v>-12.278</v>
      </c>
      <c r="V1850">
        <v>13</v>
      </c>
      <c r="W1850">
        <v>21.77</v>
      </c>
      <c r="X1850">
        <v>88220</v>
      </c>
      <c r="Y1850">
        <f>cleaneddata[[#This Row],[Unit Price]]-cleaneddata[[#This Row],[Discount]]</f>
        <v>1.67</v>
      </c>
      <c r="Z1850" t="str">
        <f>_xlfn.IFS(cleaneddata[[#This Row],[Region]]="Central","Chris",cleaneddata[[#This Row],[Region]]="East","Erin",cleaneddata[[#This Row],[Region]]="South","Sam",cleaneddata[[#This Row],[Region]]="West","William")</f>
        <v>Sam</v>
      </c>
    </row>
    <row r="1851" spans="1:26" x14ac:dyDescent="0.25">
      <c r="A1851">
        <v>2305</v>
      </c>
      <c r="B1851" t="s">
        <v>2930</v>
      </c>
      <c r="C1851" t="s">
        <v>39</v>
      </c>
      <c r="D1851">
        <v>0</v>
      </c>
      <c r="E1851">
        <v>90.48</v>
      </c>
      <c r="F1851">
        <v>19.989999999999998</v>
      </c>
      <c r="G1851" t="s">
        <v>40</v>
      </c>
      <c r="H1851" t="s">
        <v>29</v>
      </c>
      <c r="I1851" t="s">
        <v>50</v>
      </c>
      <c r="J1851" t="s">
        <v>347</v>
      </c>
      <c r="K1851" t="s">
        <v>75</v>
      </c>
      <c r="L1851" t="s">
        <v>504</v>
      </c>
      <c r="M1851">
        <v>0.4</v>
      </c>
      <c r="N1851" t="s">
        <v>34</v>
      </c>
      <c r="O1851" t="s">
        <v>54</v>
      </c>
      <c r="P1851" t="s">
        <v>1073</v>
      </c>
      <c r="Q1851" t="s">
        <v>132</v>
      </c>
      <c r="R1851">
        <v>57201</v>
      </c>
      <c r="S1851" s="1">
        <v>42176</v>
      </c>
      <c r="T1851" s="1">
        <v>42179</v>
      </c>
      <c r="U1851">
        <v>800.25509999999997</v>
      </c>
      <c r="V1851">
        <v>12</v>
      </c>
      <c r="W1851">
        <v>1159.79</v>
      </c>
      <c r="X1851">
        <v>89869</v>
      </c>
      <c r="Y1851">
        <f>cleaneddata[[#This Row],[Unit Price]]-cleaneddata[[#This Row],[Discount]]</f>
        <v>90.48</v>
      </c>
      <c r="Z1851" t="str">
        <f>_xlfn.IFS(cleaneddata[[#This Row],[Region]]="Central","Chris",cleaneddata[[#This Row],[Region]]="East","Erin",cleaneddata[[#This Row],[Region]]="South","Sam",cleaneddata[[#This Row],[Region]]="West","William")</f>
        <v>Chris</v>
      </c>
    </row>
    <row r="1852" spans="1:26" x14ac:dyDescent="0.25">
      <c r="A1852">
        <v>648</v>
      </c>
      <c r="B1852" t="s">
        <v>2931</v>
      </c>
      <c r="C1852" t="s">
        <v>72</v>
      </c>
      <c r="D1852">
        <v>0.02</v>
      </c>
      <c r="E1852">
        <v>25.38</v>
      </c>
      <c r="F1852">
        <v>8.99</v>
      </c>
      <c r="G1852" t="s">
        <v>40</v>
      </c>
      <c r="H1852" t="s">
        <v>73</v>
      </c>
      <c r="I1852" t="s">
        <v>30</v>
      </c>
      <c r="J1852" t="s">
        <v>128</v>
      </c>
      <c r="K1852" t="s">
        <v>44</v>
      </c>
      <c r="L1852" t="s">
        <v>2387</v>
      </c>
      <c r="M1852">
        <v>0.5</v>
      </c>
      <c r="N1852" t="s">
        <v>34</v>
      </c>
      <c r="O1852" t="s">
        <v>54</v>
      </c>
      <c r="P1852" t="s">
        <v>105</v>
      </c>
      <c r="Q1852" t="s">
        <v>2932</v>
      </c>
      <c r="R1852">
        <v>60440</v>
      </c>
      <c r="S1852" s="1">
        <v>42176</v>
      </c>
      <c r="T1852" s="1">
        <v>42177</v>
      </c>
      <c r="U1852">
        <v>-10.36</v>
      </c>
      <c r="V1852">
        <v>1</v>
      </c>
      <c r="W1852">
        <v>34.11</v>
      </c>
      <c r="X1852">
        <v>91365</v>
      </c>
      <c r="Y1852">
        <f>cleaneddata[[#This Row],[Unit Price]]-cleaneddata[[#This Row],[Discount]]</f>
        <v>25.36</v>
      </c>
      <c r="Z1852" t="str">
        <f>_xlfn.IFS(cleaneddata[[#This Row],[Region]]="Central","Chris",cleaneddata[[#This Row],[Region]]="East","Erin",cleaneddata[[#This Row],[Region]]="South","Sam",cleaneddata[[#This Row],[Region]]="West","William")</f>
        <v>Chris</v>
      </c>
    </row>
    <row r="1853" spans="1:26" x14ac:dyDescent="0.25">
      <c r="A1853">
        <v>792</v>
      </c>
      <c r="B1853" t="s">
        <v>2933</v>
      </c>
      <c r="C1853" t="s">
        <v>72</v>
      </c>
      <c r="D1853">
        <v>0.09</v>
      </c>
      <c r="E1853">
        <v>6.48</v>
      </c>
      <c r="F1853">
        <v>9.68</v>
      </c>
      <c r="G1853" t="s">
        <v>40</v>
      </c>
      <c r="H1853" t="s">
        <v>96</v>
      </c>
      <c r="I1853" t="s">
        <v>50</v>
      </c>
      <c r="J1853" t="s">
        <v>90</v>
      </c>
      <c r="K1853" t="s">
        <v>75</v>
      </c>
      <c r="L1853" t="s">
        <v>2934</v>
      </c>
      <c r="M1853">
        <v>0.36</v>
      </c>
      <c r="N1853" t="s">
        <v>34</v>
      </c>
      <c r="O1853" t="s">
        <v>54</v>
      </c>
      <c r="P1853" t="s">
        <v>209</v>
      </c>
      <c r="Q1853" t="s">
        <v>2935</v>
      </c>
      <c r="R1853">
        <v>73064</v>
      </c>
      <c r="S1853" s="1">
        <v>42176</v>
      </c>
      <c r="T1853" s="1">
        <v>42177</v>
      </c>
      <c r="U1853">
        <v>-204.16</v>
      </c>
      <c r="V1853">
        <v>16</v>
      </c>
      <c r="W1853">
        <v>99.92</v>
      </c>
      <c r="X1853">
        <v>88753</v>
      </c>
      <c r="Y1853">
        <f>cleaneddata[[#This Row],[Unit Price]]-cleaneddata[[#This Row],[Discount]]</f>
        <v>6.3900000000000006</v>
      </c>
      <c r="Z1853" t="str">
        <f>_xlfn.IFS(cleaneddata[[#This Row],[Region]]="Central","Chris",cleaneddata[[#This Row],[Region]]="East","Erin",cleaneddata[[#This Row],[Region]]="South","Sam",cleaneddata[[#This Row],[Region]]="West","William")</f>
        <v>Chris</v>
      </c>
    </row>
    <row r="1854" spans="1:26" x14ac:dyDescent="0.25">
      <c r="A1854">
        <v>1511</v>
      </c>
      <c r="B1854" t="s">
        <v>2936</v>
      </c>
      <c r="C1854" t="s">
        <v>27</v>
      </c>
      <c r="D1854">
        <v>0.09</v>
      </c>
      <c r="E1854">
        <v>20.98</v>
      </c>
      <c r="F1854">
        <v>1.49</v>
      </c>
      <c r="G1854" t="s">
        <v>40</v>
      </c>
      <c r="H1854" t="s">
        <v>96</v>
      </c>
      <c r="I1854" t="s">
        <v>50</v>
      </c>
      <c r="J1854" t="s">
        <v>74</v>
      </c>
      <c r="K1854" t="s">
        <v>75</v>
      </c>
      <c r="L1854" t="s">
        <v>2611</v>
      </c>
      <c r="M1854">
        <v>0.35</v>
      </c>
      <c r="N1854" t="s">
        <v>34</v>
      </c>
      <c r="O1854" t="s">
        <v>54</v>
      </c>
      <c r="P1854" t="s">
        <v>55</v>
      </c>
      <c r="Q1854" t="s">
        <v>2937</v>
      </c>
      <c r="R1854">
        <v>47302</v>
      </c>
      <c r="S1854" s="1">
        <v>42177</v>
      </c>
      <c r="T1854" s="1">
        <v>42179</v>
      </c>
      <c r="U1854">
        <v>199.1823</v>
      </c>
      <c r="V1854">
        <v>14</v>
      </c>
      <c r="W1854">
        <v>288.67</v>
      </c>
      <c r="X1854">
        <v>90303</v>
      </c>
      <c r="Y1854">
        <f>cleaneddata[[#This Row],[Unit Price]]-cleaneddata[[#This Row],[Discount]]</f>
        <v>20.89</v>
      </c>
      <c r="Z1854" t="str">
        <f>_xlfn.IFS(cleaneddata[[#This Row],[Region]]="Central","Chris",cleaneddata[[#This Row],[Region]]="East","Erin",cleaneddata[[#This Row],[Region]]="South","Sam",cleaneddata[[#This Row],[Region]]="West","William")</f>
        <v>Chris</v>
      </c>
    </row>
    <row r="1855" spans="1:26" x14ac:dyDescent="0.25">
      <c r="A1855">
        <v>2874</v>
      </c>
      <c r="B1855" t="s">
        <v>2042</v>
      </c>
      <c r="C1855" t="s">
        <v>27</v>
      </c>
      <c r="D1855">
        <v>0.03</v>
      </c>
      <c r="E1855">
        <v>304.99</v>
      </c>
      <c r="F1855">
        <v>19.989999999999998</v>
      </c>
      <c r="G1855" t="s">
        <v>40</v>
      </c>
      <c r="H1855" t="s">
        <v>73</v>
      </c>
      <c r="I1855" t="s">
        <v>50</v>
      </c>
      <c r="J1855" t="s">
        <v>74</v>
      </c>
      <c r="K1855" t="s">
        <v>75</v>
      </c>
      <c r="L1855" t="s">
        <v>2805</v>
      </c>
      <c r="M1855">
        <v>0.4</v>
      </c>
      <c r="N1855" t="s">
        <v>34</v>
      </c>
      <c r="O1855" t="s">
        <v>54</v>
      </c>
      <c r="P1855" t="s">
        <v>135</v>
      </c>
      <c r="Q1855" t="s">
        <v>2043</v>
      </c>
      <c r="R1855">
        <v>68128</v>
      </c>
      <c r="S1855" s="1">
        <v>42177</v>
      </c>
      <c r="T1855" s="1">
        <v>42179</v>
      </c>
      <c r="U1855">
        <v>4033.6089000000002</v>
      </c>
      <c r="V1855">
        <v>19</v>
      </c>
      <c r="W1855">
        <v>5845.81</v>
      </c>
      <c r="X1855">
        <v>89874</v>
      </c>
      <c r="Y1855">
        <f>cleaneddata[[#This Row],[Unit Price]]-cleaneddata[[#This Row],[Discount]]</f>
        <v>304.96000000000004</v>
      </c>
      <c r="Z1855" t="str">
        <f>_xlfn.IFS(cleaneddata[[#This Row],[Region]]="Central","Chris",cleaneddata[[#This Row],[Region]]="East","Erin",cleaneddata[[#This Row],[Region]]="South","Sam",cleaneddata[[#This Row],[Region]]="West","William")</f>
        <v>Chris</v>
      </c>
    </row>
    <row r="1856" spans="1:26" x14ac:dyDescent="0.25">
      <c r="A1856">
        <v>2874</v>
      </c>
      <c r="B1856" t="s">
        <v>2042</v>
      </c>
      <c r="C1856" t="s">
        <v>27</v>
      </c>
      <c r="D1856">
        <v>0.09</v>
      </c>
      <c r="E1856">
        <v>65.989999999999995</v>
      </c>
      <c r="F1856">
        <v>8.99</v>
      </c>
      <c r="G1856" t="s">
        <v>40</v>
      </c>
      <c r="H1856" t="s">
        <v>73</v>
      </c>
      <c r="I1856" t="s">
        <v>42</v>
      </c>
      <c r="J1856" t="s">
        <v>137</v>
      </c>
      <c r="K1856" t="s">
        <v>75</v>
      </c>
      <c r="L1856" t="s">
        <v>2938</v>
      </c>
      <c r="M1856">
        <v>0.57999999999999996</v>
      </c>
      <c r="N1856" t="s">
        <v>34</v>
      </c>
      <c r="O1856" t="s">
        <v>54</v>
      </c>
      <c r="P1856" t="s">
        <v>135</v>
      </c>
      <c r="Q1856" t="s">
        <v>2043</v>
      </c>
      <c r="R1856">
        <v>68128</v>
      </c>
      <c r="S1856" s="1">
        <v>42177</v>
      </c>
      <c r="T1856" s="1">
        <v>42179</v>
      </c>
      <c r="U1856">
        <v>141.7824</v>
      </c>
      <c r="V1856">
        <v>12</v>
      </c>
      <c r="W1856">
        <v>633.85</v>
      </c>
      <c r="X1856">
        <v>89874</v>
      </c>
      <c r="Y1856">
        <f>cleaneddata[[#This Row],[Unit Price]]-cleaneddata[[#This Row],[Discount]]</f>
        <v>65.899999999999991</v>
      </c>
      <c r="Z1856" t="str">
        <f>_xlfn.IFS(cleaneddata[[#This Row],[Region]]="Central","Chris",cleaneddata[[#This Row],[Region]]="East","Erin",cleaneddata[[#This Row],[Region]]="South","Sam",cleaneddata[[#This Row],[Region]]="West","William")</f>
        <v>Chris</v>
      </c>
    </row>
    <row r="1857" spans="1:26" x14ac:dyDescent="0.25">
      <c r="A1857">
        <v>2963</v>
      </c>
      <c r="B1857" t="s">
        <v>2939</v>
      </c>
      <c r="C1857" t="s">
        <v>27</v>
      </c>
      <c r="D1857">
        <v>0.01</v>
      </c>
      <c r="E1857">
        <v>7.98</v>
      </c>
      <c r="F1857">
        <v>6.5</v>
      </c>
      <c r="G1857" t="s">
        <v>40</v>
      </c>
      <c r="H1857" t="s">
        <v>41</v>
      </c>
      <c r="I1857" t="s">
        <v>50</v>
      </c>
      <c r="J1857" t="s">
        <v>80</v>
      </c>
      <c r="K1857" t="s">
        <v>146</v>
      </c>
      <c r="L1857" t="s">
        <v>2940</v>
      </c>
      <c r="M1857">
        <v>0.59</v>
      </c>
      <c r="N1857" t="s">
        <v>34</v>
      </c>
      <c r="O1857" t="s">
        <v>113</v>
      </c>
      <c r="P1857" t="s">
        <v>420</v>
      </c>
      <c r="Q1857" t="s">
        <v>2941</v>
      </c>
      <c r="R1857">
        <v>21220</v>
      </c>
      <c r="S1857" s="1">
        <v>42177</v>
      </c>
      <c r="T1857" s="1">
        <v>42178</v>
      </c>
      <c r="U1857">
        <v>-34.591999999999999</v>
      </c>
      <c r="V1857">
        <v>4</v>
      </c>
      <c r="W1857">
        <v>34.909999999999997</v>
      </c>
      <c r="X1857">
        <v>88612</v>
      </c>
      <c r="Y1857">
        <f>cleaneddata[[#This Row],[Unit Price]]-cleaneddata[[#This Row],[Discount]]</f>
        <v>7.9700000000000006</v>
      </c>
      <c r="Z1857" t="str">
        <f>_xlfn.IFS(cleaneddata[[#This Row],[Region]]="Central","Chris",cleaneddata[[#This Row],[Region]]="East","Erin",cleaneddata[[#This Row],[Region]]="South","Sam",cleaneddata[[#This Row],[Region]]="West","William")</f>
        <v>Erin</v>
      </c>
    </row>
    <row r="1858" spans="1:26" x14ac:dyDescent="0.25">
      <c r="A1858">
        <v>3132</v>
      </c>
      <c r="B1858" t="s">
        <v>2554</v>
      </c>
      <c r="C1858" t="s">
        <v>39</v>
      </c>
      <c r="D1858">
        <v>0.1</v>
      </c>
      <c r="E1858">
        <v>180.98</v>
      </c>
      <c r="F1858">
        <v>26.2</v>
      </c>
      <c r="G1858" t="s">
        <v>28</v>
      </c>
      <c r="H1858" t="s">
        <v>96</v>
      </c>
      <c r="I1858" t="s">
        <v>30</v>
      </c>
      <c r="J1858" t="s">
        <v>111</v>
      </c>
      <c r="K1858" t="s">
        <v>59</v>
      </c>
      <c r="L1858" t="s">
        <v>2276</v>
      </c>
      <c r="M1858">
        <v>0.59</v>
      </c>
      <c r="N1858" t="s">
        <v>34</v>
      </c>
      <c r="O1858" t="s">
        <v>54</v>
      </c>
      <c r="P1858" t="s">
        <v>105</v>
      </c>
      <c r="Q1858" t="s">
        <v>2556</v>
      </c>
      <c r="R1858">
        <v>60060</v>
      </c>
      <c r="S1858" s="1">
        <v>42177</v>
      </c>
      <c r="T1858" s="1">
        <v>42178</v>
      </c>
      <c r="U1858">
        <v>-64.664000000000001</v>
      </c>
      <c r="V1858">
        <v>3</v>
      </c>
      <c r="W1858">
        <v>519.41999999999996</v>
      </c>
      <c r="X1858">
        <v>86790</v>
      </c>
      <c r="Y1858">
        <f>cleaneddata[[#This Row],[Unit Price]]-cleaneddata[[#This Row],[Discount]]</f>
        <v>180.88</v>
      </c>
      <c r="Z1858" t="str">
        <f>_xlfn.IFS(cleaneddata[[#This Row],[Region]]="Central","Chris",cleaneddata[[#This Row],[Region]]="East","Erin",cleaneddata[[#This Row],[Region]]="South","Sam",cleaneddata[[#This Row],[Region]]="West","William")</f>
        <v>Chris</v>
      </c>
    </row>
    <row r="1859" spans="1:26" x14ac:dyDescent="0.25">
      <c r="A1859">
        <v>437</v>
      </c>
      <c r="B1859" t="s">
        <v>2942</v>
      </c>
      <c r="C1859" t="s">
        <v>49</v>
      </c>
      <c r="D1859">
        <v>0.05</v>
      </c>
      <c r="E1859">
        <v>125.99</v>
      </c>
      <c r="F1859">
        <v>8.08</v>
      </c>
      <c r="G1859" t="s">
        <v>40</v>
      </c>
      <c r="H1859" t="s">
        <v>29</v>
      </c>
      <c r="I1859" t="s">
        <v>42</v>
      </c>
      <c r="J1859" t="s">
        <v>137</v>
      </c>
      <c r="K1859" t="s">
        <v>75</v>
      </c>
      <c r="L1859" t="s">
        <v>2115</v>
      </c>
      <c r="M1859">
        <v>0.56999999999999995</v>
      </c>
      <c r="N1859" t="s">
        <v>34</v>
      </c>
      <c r="O1859" t="s">
        <v>113</v>
      </c>
      <c r="P1859" t="s">
        <v>405</v>
      </c>
      <c r="Q1859" t="s">
        <v>2943</v>
      </c>
      <c r="R1859">
        <v>1462</v>
      </c>
      <c r="S1859" s="1">
        <v>42177</v>
      </c>
      <c r="T1859" s="1">
        <v>42182</v>
      </c>
      <c r="U1859">
        <v>427.11840000000001</v>
      </c>
      <c r="V1859">
        <v>9</v>
      </c>
      <c r="W1859">
        <v>952.26</v>
      </c>
      <c r="X1859">
        <v>90695</v>
      </c>
      <c r="Y1859">
        <f>cleaneddata[[#This Row],[Unit Price]]-cleaneddata[[#This Row],[Discount]]</f>
        <v>125.94</v>
      </c>
      <c r="Z1859" t="str">
        <f>_xlfn.IFS(cleaneddata[[#This Row],[Region]]="Central","Chris",cleaneddata[[#This Row],[Region]]="East","Erin",cleaneddata[[#This Row],[Region]]="South","Sam",cleaneddata[[#This Row],[Region]]="West","William")</f>
        <v>Erin</v>
      </c>
    </row>
    <row r="1860" spans="1:26" x14ac:dyDescent="0.25">
      <c r="A1860">
        <v>1127</v>
      </c>
      <c r="B1860" t="s">
        <v>1347</v>
      </c>
      <c r="C1860" t="s">
        <v>49</v>
      </c>
      <c r="D1860">
        <v>0.04</v>
      </c>
      <c r="E1860">
        <v>4.71</v>
      </c>
      <c r="F1860">
        <v>0.7</v>
      </c>
      <c r="G1860" t="s">
        <v>40</v>
      </c>
      <c r="H1860" t="s">
        <v>41</v>
      </c>
      <c r="I1860" t="s">
        <v>50</v>
      </c>
      <c r="J1860" t="s">
        <v>178</v>
      </c>
      <c r="K1860" t="s">
        <v>52</v>
      </c>
      <c r="L1860" t="s">
        <v>2726</v>
      </c>
      <c r="M1860">
        <v>0.8</v>
      </c>
      <c r="N1860" t="s">
        <v>34</v>
      </c>
      <c r="O1860" t="s">
        <v>54</v>
      </c>
      <c r="P1860" t="s">
        <v>189</v>
      </c>
      <c r="Q1860" t="s">
        <v>1348</v>
      </c>
      <c r="R1860">
        <v>78852</v>
      </c>
      <c r="S1860" s="1">
        <v>42177</v>
      </c>
      <c r="T1860" s="1">
        <v>42181</v>
      </c>
      <c r="U1860">
        <v>4.53</v>
      </c>
      <c r="V1860">
        <v>19</v>
      </c>
      <c r="W1860">
        <v>90.52</v>
      </c>
      <c r="X1860">
        <v>87222</v>
      </c>
      <c r="Y1860">
        <f>cleaneddata[[#This Row],[Unit Price]]-cleaneddata[[#This Row],[Discount]]</f>
        <v>4.67</v>
      </c>
      <c r="Z1860" t="str">
        <f>_xlfn.IFS(cleaneddata[[#This Row],[Region]]="Central","Chris",cleaneddata[[#This Row],[Region]]="East","Erin",cleaneddata[[#This Row],[Region]]="South","Sam",cleaneddata[[#This Row],[Region]]="West","William")</f>
        <v>Chris</v>
      </c>
    </row>
    <row r="1861" spans="1:26" x14ac:dyDescent="0.25">
      <c r="A1861">
        <v>1128</v>
      </c>
      <c r="B1861" t="s">
        <v>2944</v>
      </c>
      <c r="C1861" t="s">
        <v>49</v>
      </c>
      <c r="D1861">
        <v>0.06</v>
      </c>
      <c r="E1861">
        <v>4.2</v>
      </c>
      <c r="F1861">
        <v>2.2599999999999998</v>
      </c>
      <c r="G1861" t="s">
        <v>40</v>
      </c>
      <c r="H1861" t="s">
        <v>41</v>
      </c>
      <c r="I1861" t="s">
        <v>50</v>
      </c>
      <c r="J1861" t="s">
        <v>90</v>
      </c>
      <c r="K1861" t="s">
        <v>52</v>
      </c>
      <c r="L1861" t="s">
        <v>598</v>
      </c>
      <c r="M1861">
        <v>0.36</v>
      </c>
      <c r="N1861" t="s">
        <v>34</v>
      </c>
      <c r="O1861" t="s">
        <v>54</v>
      </c>
      <c r="P1861" t="s">
        <v>189</v>
      </c>
      <c r="Q1861" t="s">
        <v>2945</v>
      </c>
      <c r="R1861">
        <v>78539</v>
      </c>
      <c r="S1861" s="1">
        <v>42177</v>
      </c>
      <c r="T1861" s="1">
        <v>42182</v>
      </c>
      <c r="U1861">
        <v>9.7799999999999994</v>
      </c>
      <c r="V1861">
        <v>13</v>
      </c>
      <c r="W1861">
        <v>55.97</v>
      </c>
      <c r="X1861">
        <v>87222</v>
      </c>
      <c r="Y1861">
        <f>cleaneddata[[#This Row],[Unit Price]]-cleaneddata[[#This Row],[Discount]]</f>
        <v>4.1400000000000006</v>
      </c>
      <c r="Z1861" t="str">
        <f>_xlfn.IFS(cleaneddata[[#This Row],[Region]]="Central","Chris",cleaneddata[[#This Row],[Region]]="East","Erin",cleaneddata[[#This Row],[Region]]="South","Sam",cleaneddata[[#This Row],[Region]]="West","William")</f>
        <v>Chris</v>
      </c>
    </row>
    <row r="1862" spans="1:26" x14ac:dyDescent="0.25">
      <c r="A1862">
        <v>2279</v>
      </c>
      <c r="B1862" t="s">
        <v>2946</v>
      </c>
      <c r="C1862" t="s">
        <v>49</v>
      </c>
      <c r="D1862">
        <v>0.04</v>
      </c>
      <c r="E1862">
        <v>4.4800000000000004</v>
      </c>
      <c r="F1862">
        <v>2.5</v>
      </c>
      <c r="G1862" t="s">
        <v>89</v>
      </c>
      <c r="H1862" t="s">
        <v>73</v>
      </c>
      <c r="I1862" t="s">
        <v>50</v>
      </c>
      <c r="J1862" t="s">
        <v>347</v>
      </c>
      <c r="K1862" t="s">
        <v>75</v>
      </c>
      <c r="L1862" t="s">
        <v>1023</v>
      </c>
      <c r="M1862">
        <v>0.37</v>
      </c>
      <c r="N1862" t="s">
        <v>34</v>
      </c>
      <c r="O1862" t="s">
        <v>113</v>
      </c>
      <c r="P1862" t="s">
        <v>322</v>
      </c>
      <c r="Q1862" t="s">
        <v>2947</v>
      </c>
      <c r="R1862">
        <v>15601</v>
      </c>
      <c r="S1862" s="1">
        <v>42177</v>
      </c>
      <c r="T1862" s="1">
        <v>42181</v>
      </c>
      <c r="U1862">
        <v>10.32</v>
      </c>
      <c r="V1862">
        <v>7</v>
      </c>
      <c r="W1862">
        <v>35.93</v>
      </c>
      <c r="X1862">
        <v>85949</v>
      </c>
      <c r="Y1862">
        <f>cleaneddata[[#This Row],[Unit Price]]-cleaneddata[[#This Row],[Discount]]</f>
        <v>4.4400000000000004</v>
      </c>
      <c r="Z1862" t="str">
        <f>_xlfn.IFS(cleaneddata[[#This Row],[Region]]="Central","Chris",cleaneddata[[#This Row],[Region]]="East","Erin",cleaneddata[[#This Row],[Region]]="South","Sam",cleaneddata[[#This Row],[Region]]="West","William")</f>
        <v>Erin</v>
      </c>
    </row>
    <row r="1863" spans="1:26" x14ac:dyDescent="0.25">
      <c r="A1863">
        <v>101</v>
      </c>
      <c r="B1863" t="s">
        <v>2948</v>
      </c>
      <c r="C1863" t="s">
        <v>118</v>
      </c>
      <c r="D1863">
        <v>0.1</v>
      </c>
      <c r="E1863">
        <v>19.98</v>
      </c>
      <c r="F1863">
        <v>4</v>
      </c>
      <c r="G1863" t="s">
        <v>40</v>
      </c>
      <c r="H1863" t="s">
        <v>41</v>
      </c>
      <c r="I1863" t="s">
        <v>42</v>
      </c>
      <c r="J1863" t="s">
        <v>43</v>
      </c>
      <c r="K1863" t="s">
        <v>75</v>
      </c>
      <c r="L1863" t="s">
        <v>1763</v>
      </c>
      <c r="M1863">
        <v>0.68</v>
      </c>
      <c r="N1863" t="s">
        <v>34</v>
      </c>
      <c r="O1863" t="s">
        <v>113</v>
      </c>
      <c r="P1863" t="s">
        <v>333</v>
      </c>
      <c r="Q1863" t="s">
        <v>2949</v>
      </c>
      <c r="R1863">
        <v>4005</v>
      </c>
      <c r="S1863" s="1">
        <v>42177</v>
      </c>
      <c r="T1863" s="1">
        <v>42179</v>
      </c>
      <c r="U1863">
        <v>-16.2</v>
      </c>
      <c r="V1863">
        <v>16</v>
      </c>
      <c r="W1863">
        <v>303.58999999999997</v>
      </c>
      <c r="X1863">
        <v>88205</v>
      </c>
      <c r="Y1863">
        <f>cleaneddata[[#This Row],[Unit Price]]-cleaneddata[[#This Row],[Discount]]</f>
        <v>19.88</v>
      </c>
      <c r="Z1863" t="str">
        <f>_xlfn.IFS(cleaneddata[[#This Row],[Region]]="Central","Chris",cleaneddata[[#This Row],[Region]]="East","Erin",cleaneddata[[#This Row],[Region]]="South","Sam",cleaneddata[[#This Row],[Region]]="West","William")</f>
        <v>Erin</v>
      </c>
    </row>
    <row r="1864" spans="1:26" x14ac:dyDescent="0.25">
      <c r="A1864">
        <v>102</v>
      </c>
      <c r="B1864" t="s">
        <v>2044</v>
      </c>
      <c r="C1864" t="s">
        <v>118</v>
      </c>
      <c r="D1864">
        <v>0.1</v>
      </c>
      <c r="E1864">
        <v>19.98</v>
      </c>
      <c r="F1864">
        <v>4</v>
      </c>
      <c r="G1864" t="s">
        <v>40</v>
      </c>
      <c r="H1864" t="s">
        <v>41</v>
      </c>
      <c r="I1864" t="s">
        <v>42</v>
      </c>
      <c r="J1864" t="s">
        <v>43</v>
      </c>
      <c r="K1864" t="s">
        <v>75</v>
      </c>
      <c r="L1864" t="s">
        <v>1763</v>
      </c>
      <c r="M1864">
        <v>0.68</v>
      </c>
      <c r="N1864" t="s">
        <v>34</v>
      </c>
      <c r="O1864" t="s">
        <v>113</v>
      </c>
      <c r="P1864" t="s">
        <v>405</v>
      </c>
      <c r="Q1864" t="s">
        <v>790</v>
      </c>
      <c r="R1864">
        <v>2129</v>
      </c>
      <c r="S1864" s="1">
        <v>42177</v>
      </c>
      <c r="T1864" s="1">
        <v>42179</v>
      </c>
      <c r="U1864">
        <v>-20.25</v>
      </c>
      <c r="V1864">
        <v>65</v>
      </c>
      <c r="W1864">
        <v>1233.32</v>
      </c>
      <c r="X1864">
        <v>3397</v>
      </c>
      <c r="Y1864">
        <f>cleaneddata[[#This Row],[Unit Price]]-cleaneddata[[#This Row],[Discount]]</f>
        <v>19.88</v>
      </c>
      <c r="Z1864" t="str">
        <f>_xlfn.IFS(cleaneddata[[#This Row],[Region]]="Central","Chris",cleaneddata[[#This Row],[Region]]="East","Erin",cleaneddata[[#This Row],[Region]]="South","Sam",cleaneddata[[#This Row],[Region]]="West","William")</f>
        <v>Erin</v>
      </c>
    </row>
    <row r="1865" spans="1:26" x14ac:dyDescent="0.25">
      <c r="A1865">
        <v>102</v>
      </c>
      <c r="B1865" t="s">
        <v>2044</v>
      </c>
      <c r="C1865" t="s">
        <v>118</v>
      </c>
      <c r="D1865">
        <v>0.09</v>
      </c>
      <c r="E1865">
        <v>2.88</v>
      </c>
      <c r="F1865">
        <v>1.49</v>
      </c>
      <c r="G1865" t="s">
        <v>40</v>
      </c>
      <c r="H1865" t="s">
        <v>41</v>
      </c>
      <c r="I1865" t="s">
        <v>50</v>
      </c>
      <c r="J1865" t="s">
        <v>74</v>
      </c>
      <c r="K1865" t="s">
        <v>75</v>
      </c>
      <c r="L1865" t="s">
        <v>2950</v>
      </c>
      <c r="M1865">
        <v>0.36</v>
      </c>
      <c r="N1865" t="s">
        <v>34</v>
      </c>
      <c r="O1865" t="s">
        <v>113</v>
      </c>
      <c r="P1865" t="s">
        <v>405</v>
      </c>
      <c r="Q1865" t="s">
        <v>790</v>
      </c>
      <c r="R1865">
        <v>2129</v>
      </c>
      <c r="S1865" s="1">
        <v>42177</v>
      </c>
      <c r="T1865" s="1">
        <v>42178</v>
      </c>
      <c r="U1865">
        <v>-3.3809999999999998</v>
      </c>
      <c r="V1865">
        <v>17</v>
      </c>
      <c r="W1865">
        <v>47.31</v>
      </c>
      <c r="X1865">
        <v>3397</v>
      </c>
      <c r="Y1865">
        <f>cleaneddata[[#This Row],[Unit Price]]-cleaneddata[[#This Row],[Discount]]</f>
        <v>2.79</v>
      </c>
      <c r="Z1865" t="str">
        <f>_xlfn.IFS(cleaneddata[[#This Row],[Region]]="Central","Chris",cleaneddata[[#This Row],[Region]]="East","Erin",cleaneddata[[#This Row],[Region]]="South","Sam",cleaneddata[[#This Row],[Region]]="West","William")</f>
        <v>Erin</v>
      </c>
    </row>
    <row r="1866" spans="1:26" x14ac:dyDescent="0.25">
      <c r="A1866">
        <v>109</v>
      </c>
      <c r="B1866" t="s">
        <v>2951</v>
      </c>
      <c r="C1866" t="s">
        <v>118</v>
      </c>
      <c r="D1866">
        <v>0.09</v>
      </c>
      <c r="E1866">
        <v>2.88</v>
      </c>
      <c r="F1866">
        <v>1.49</v>
      </c>
      <c r="G1866" t="s">
        <v>40</v>
      </c>
      <c r="H1866" t="s">
        <v>41</v>
      </c>
      <c r="I1866" t="s">
        <v>50</v>
      </c>
      <c r="J1866" t="s">
        <v>74</v>
      </c>
      <c r="K1866" t="s">
        <v>75</v>
      </c>
      <c r="L1866" t="s">
        <v>2950</v>
      </c>
      <c r="M1866">
        <v>0.36</v>
      </c>
      <c r="N1866" t="s">
        <v>34</v>
      </c>
      <c r="O1866" t="s">
        <v>113</v>
      </c>
      <c r="P1866" t="s">
        <v>399</v>
      </c>
      <c r="Q1866" t="s">
        <v>2952</v>
      </c>
      <c r="R1866">
        <v>7644</v>
      </c>
      <c r="S1866" s="1">
        <v>42177</v>
      </c>
      <c r="T1866" s="1">
        <v>42178</v>
      </c>
      <c r="U1866">
        <v>-2.7048000000000001</v>
      </c>
      <c r="V1866">
        <v>4</v>
      </c>
      <c r="W1866">
        <v>11.13</v>
      </c>
      <c r="X1866">
        <v>88205</v>
      </c>
      <c r="Y1866">
        <f>cleaneddata[[#This Row],[Unit Price]]-cleaneddata[[#This Row],[Discount]]</f>
        <v>2.79</v>
      </c>
      <c r="Z1866" t="str">
        <f>_xlfn.IFS(cleaneddata[[#This Row],[Region]]="Central","Chris",cleaneddata[[#This Row],[Region]]="East","Erin",cleaneddata[[#This Row],[Region]]="South","Sam",cleaneddata[[#This Row],[Region]]="West","William")</f>
        <v>Erin</v>
      </c>
    </row>
    <row r="1867" spans="1:26" x14ac:dyDescent="0.25">
      <c r="A1867">
        <v>522</v>
      </c>
      <c r="B1867" t="s">
        <v>2953</v>
      </c>
      <c r="C1867" t="s">
        <v>118</v>
      </c>
      <c r="D1867">
        <v>0.02</v>
      </c>
      <c r="E1867">
        <v>150.97999999999999</v>
      </c>
      <c r="F1867">
        <v>13.99</v>
      </c>
      <c r="G1867" t="s">
        <v>89</v>
      </c>
      <c r="H1867" t="s">
        <v>29</v>
      </c>
      <c r="I1867" t="s">
        <v>42</v>
      </c>
      <c r="J1867" t="s">
        <v>58</v>
      </c>
      <c r="K1867" t="s">
        <v>146</v>
      </c>
      <c r="L1867" t="s">
        <v>784</v>
      </c>
      <c r="M1867">
        <v>0.38</v>
      </c>
      <c r="N1867" t="s">
        <v>34</v>
      </c>
      <c r="O1867" t="s">
        <v>61</v>
      </c>
      <c r="P1867" t="s">
        <v>141</v>
      </c>
      <c r="Q1867" t="s">
        <v>844</v>
      </c>
      <c r="R1867">
        <v>97756</v>
      </c>
      <c r="S1867" s="1">
        <v>42177</v>
      </c>
      <c r="T1867" s="1">
        <v>42179</v>
      </c>
      <c r="U1867">
        <v>26.1</v>
      </c>
      <c r="V1867">
        <v>3</v>
      </c>
      <c r="W1867">
        <v>480.37</v>
      </c>
      <c r="X1867">
        <v>89327</v>
      </c>
      <c r="Y1867">
        <f>cleaneddata[[#This Row],[Unit Price]]-cleaneddata[[#This Row],[Discount]]</f>
        <v>150.95999999999998</v>
      </c>
      <c r="Z1867" t="str">
        <f>_xlfn.IFS(cleaneddata[[#This Row],[Region]]="Central","Chris",cleaneddata[[#This Row],[Region]]="East","Erin",cleaneddata[[#This Row],[Region]]="South","Sam",cleaneddata[[#This Row],[Region]]="West","William")</f>
        <v>William</v>
      </c>
    </row>
    <row r="1868" spans="1:26" x14ac:dyDescent="0.25">
      <c r="A1868">
        <v>522</v>
      </c>
      <c r="B1868" t="s">
        <v>2953</v>
      </c>
      <c r="C1868" t="s">
        <v>118</v>
      </c>
      <c r="D1868">
        <v>0.1</v>
      </c>
      <c r="E1868">
        <v>5.43</v>
      </c>
      <c r="F1868">
        <v>0.95</v>
      </c>
      <c r="G1868" t="s">
        <v>40</v>
      </c>
      <c r="H1868" t="s">
        <v>29</v>
      </c>
      <c r="I1868" t="s">
        <v>50</v>
      </c>
      <c r="J1868" t="s">
        <v>90</v>
      </c>
      <c r="K1868" t="s">
        <v>52</v>
      </c>
      <c r="L1868" t="s">
        <v>2265</v>
      </c>
      <c r="M1868">
        <v>0.36</v>
      </c>
      <c r="N1868" t="s">
        <v>34</v>
      </c>
      <c r="O1868" t="s">
        <v>61</v>
      </c>
      <c r="P1868" t="s">
        <v>141</v>
      </c>
      <c r="Q1868" t="s">
        <v>844</v>
      </c>
      <c r="R1868">
        <v>97756</v>
      </c>
      <c r="S1868" s="1">
        <v>42177</v>
      </c>
      <c r="T1868" s="1">
        <v>42179</v>
      </c>
      <c r="U1868">
        <v>-2.58</v>
      </c>
      <c r="V1868">
        <v>1</v>
      </c>
      <c r="W1868">
        <v>5.76</v>
      </c>
      <c r="X1868">
        <v>89327</v>
      </c>
      <c r="Y1868">
        <f>cleaneddata[[#This Row],[Unit Price]]-cleaneddata[[#This Row],[Discount]]</f>
        <v>5.33</v>
      </c>
      <c r="Z1868" t="str">
        <f>_xlfn.IFS(cleaneddata[[#This Row],[Region]]="Central","Chris",cleaneddata[[#This Row],[Region]]="East","Erin",cleaneddata[[#This Row],[Region]]="South","Sam",cleaneddata[[#This Row],[Region]]="West","William")</f>
        <v>William</v>
      </c>
    </row>
    <row r="1869" spans="1:26" x14ac:dyDescent="0.25">
      <c r="A1869">
        <v>522</v>
      </c>
      <c r="B1869" t="s">
        <v>2953</v>
      </c>
      <c r="C1869" t="s">
        <v>118</v>
      </c>
      <c r="D1869">
        <v>0.01</v>
      </c>
      <c r="E1869">
        <v>179.29</v>
      </c>
      <c r="F1869">
        <v>29.21</v>
      </c>
      <c r="G1869" t="s">
        <v>28</v>
      </c>
      <c r="H1869" t="s">
        <v>29</v>
      </c>
      <c r="I1869" t="s">
        <v>30</v>
      </c>
      <c r="J1869" t="s">
        <v>31</v>
      </c>
      <c r="K1869" t="s">
        <v>32</v>
      </c>
      <c r="L1869" t="s">
        <v>545</v>
      </c>
      <c r="M1869">
        <v>0.74</v>
      </c>
      <c r="N1869" t="s">
        <v>34</v>
      </c>
      <c r="O1869" t="s">
        <v>61</v>
      </c>
      <c r="P1869" t="s">
        <v>141</v>
      </c>
      <c r="Q1869" t="s">
        <v>844</v>
      </c>
      <c r="R1869">
        <v>97756</v>
      </c>
      <c r="S1869" s="1">
        <v>42177</v>
      </c>
      <c r="T1869" s="1">
        <v>42178</v>
      </c>
      <c r="U1869">
        <v>2800.12</v>
      </c>
      <c r="V1869">
        <v>21</v>
      </c>
      <c r="W1869">
        <v>3112.13</v>
      </c>
      <c r="X1869">
        <v>89327</v>
      </c>
      <c r="Y1869">
        <f>cleaneddata[[#This Row],[Unit Price]]-cleaneddata[[#This Row],[Discount]]</f>
        <v>179.28</v>
      </c>
      <c r="Z1869" t="str">
        <f>_xlfn.IFS(cleaneddata[[#This Row],[Region]]="Central","Chris",cleaneddata[[#This Row],[Region]]="East","Erin",cleaneddata[[#This Row],[Region]]="South","Sam",cleaneddata[[#This Row],[Region]]="West","William")</f>
        <v>William</v>
      </c>
    </row>
    <row r="1870" spans="1:26" x14ac:dyDescent="0.25">
      <c r="A1870">
        <v>445</v>
      </c>
      <c r="B1870" t="s">
        <v>2144</v>
      </c>
      <c r="C1870" t="s">
        <v>39</v>
      </c>
      <c r="D1870">
        <v>0.09</v>
      </c>
      <c r="E1870">
        <v>200.98</v>
      </c>
      <c r="F1870">
        <v>55.96</v>
      </c>
      <c r="G1870" t="s">
        <v>28</v>
      </c>
      <c r="H1870" t="s">
        <v>29</v>
      </c>
      <c r="I1870" t="s">
        <v>30</v>
      </c>
      <c r="J1870" t="s">
        <v>119</v>
      </c>
      <c r="K1870" t="s">
        <v>32</v>
      </c>
      <c r="L1870" t="s">
        <v>1641</v>
      </c>
      <c r="M1870">
        <v>0.75</v>
      </c>
      <c r="N1870" t="s">
        <v>34</v>
      </c>
      <c r="O1870" t="s">
        <v>54</v>
      </c>
      <c r="P1870" t="s">
        <v>135</v>
      </c>
      <c r="Q1870" t="s">
        <v>1379</v>
      </c>
      <c r="R1870">
        <v>68701</v>
      </c>
      <c r="S1870" s="1">
        <v>42178</v>
      </c>
      <c r="T1870" s="1">
        <v>42179</v>
      </c>
      <c r="U1870">
        <v>-512.87199999999996</v>
      </c>
      <c r="V1870">
        <v>9</v>
      </c>
      <c r="W1870">
        <v>1766.68</v>
      </c>
      <c r="X1870">
        <v>88084</v>
      </c>
      <c r="Y1870">
        <f>cleaneddata[[#This Row],[Unit Price]]-cleaneddata[[#This Row],[Discount]]</f>
        <v>200.89</v>
      </c>
      <c r="Z1870" t="str">
        <f>_xlfn.IFS(cleaneddata[[#This Row],[Region]]="Central","Chris",cleaneddata[[#This Row],[Region]]="East","Erin",cleaneddata[[#This Row],[Region]]="South","Sam",cleaneddata[[#This Row],[Region]]="West","William")</f>
        <v>Chris</v>
      </c>
    </row>
    <row r="1871" spans="1:26" x14ac:dyDescent="0.25">
      <c r="A1871">
        <v>445</v>
      </c>
      <c r="B1871" t="s">
        <v>2144</v>
      </c>
      <c r="C1871" t="s">
        <v>39</v>
      </c>
      <c r="D1871">
        <v>0.09</v>
      </c>
      <c r="E1871">
        <v>2.78</v>
      </c>
      <c r="F1871">
        <v>0.97</v>
      </c>
      <c r="G1871" t="s">
        <v>40</v>
      </c>
      <c r="H1871" t="s">
        <v>29</v>
      </c>
      <c r="I1871" t="s">
        <v>50</v>
      </c>
      <c r="J1871" t="s">
        <v>51</v>
      </c>
      <c r="K1871" t="s">
        <v>52</v>
      </c>
      <c r="L1871" t="s">
        <v>2954</v>
      </c>
      <c r="M1871">
        <v>0.59</v>
      </c>
      <c r="N1871" t="s">
        <v>34</v>
      </c>
      <c r="O1871" t="s">
        <v>54</v>
      </c>
      <c r="P1871" t="s">
        <v>135</v>
      </c>
      <c r="Q1871" t="s">
        <v>1379</v>
      </c>
      <c r="R1871">
        <v>68701</v>
      </c>
      <c r="S1871" s="1">
        <v>42178</v>
      </c>
      <c r="T1871" s="1">
        <v>42179</v>
      </c>
      <c r="U1871">
        <v>-3.7839999999999998</v>
      </c>
      <c r="V1871">
        <v>11</v>
      </c>
      <c r="W1871">
        <v>29.02</v>
      </c>
      <c r="X1871">
        <v>88084</v>
      </c>
      <c r="Y1871">
        <f>cleaneddata[[#This Row],[Unit Price]]-cleaneddata[[#This Row],[Discount]]</f>
        <v>2.69</v>
      </c>
      <c r="Z1871" t="str">
        <f>_xlfn.IFS(cleaneddata[[#This Row],[Region]]="Central","Chris",cleaneddata[[#This Row],[Region]]="East","Erin",cleaneddata[[#This Row],[Region]]="South","Sam",cleaneddata[[#This Row],[Region]]="West","William")</f>
        <v>Chris</v>
      </c>
    </row>
    <row r="1872" spans="1:26" x14ac:dyDescent="0.25">
      <c r="A1872">
        <v>2333</v>
      </c>
      <c r="B1872" t="s">
        <v>2955</v>
      </c>
      <c r="C1872" t="s">
        <v>39</v>
      </c>
      <c r="D1872">
        <v>0.06</v>
      </c>
      <c r="E1872">
        <v>180.98</v>
      </c>
      <c r="F1872">
        <v>26.2</v>
      </c>
      <c r="G1872" t="s">
        <v>28</v>
      </c>
      <c r="H1872" t="s">
        <v>29</v>
      </c>
      <c r="I1872" t="s">
        <v>30</v>
      </c>
      <c r="J1872" t="s">
        <v>111</v>
      </c>
      <c r="K1872" t="s">
        <v>59</v>
      </c>
      <c r="L1872" t="s">
        <v>2276</v>
      </c>
      <c r="M1872">
        <v>0.59</v>
      </c>
      <c r="N1872" t="s">
        <v>34</v>
      </c>
      <c r="O1872" t="s">
        <v>54</v>
      </c>
      <c r="P1872" t="s">
        <v>359</v>
      </c>
      <c r="Q1872" t="s">
        <v>2956</v>
      </c>
      <c r="R1872">
        <v>54302</v>
      </c>
      <c r="S1872" s="1">
        <v>42178</v>
      </c>
      <c r="T1872" s="1">
        <v>42179</v>
      </c>
      <c r="U1872">
        <v>-122.235</v>
      </c>
      <c r="V1872">
        <v>1</v>
      </c>
      <c r="W1872">
        <v>191.73</v>
      </c>
      <c r="X1872">
        <v>89611</v>
      </c>
      <c r="Y1872">
        <f>cleaneddata[[#This Row],[Unit Price]]-cleaneddata[[#This Row],[Discount]]</f>
        <v>180.92</v>
      </c>
      <c r="Z1872" t="str">
        <f>_xlfn.IFS(cleaneddata[[#This Row],[Region]]="Central","Chris",cleaneddata[[#This Row],[Region]]="East","Erin",cleaneddata[[#This Row],[Region]]="South","Sam",cleaneddata[[#This Row],[Region]]="West","William")</f>
        <v>Chris</v>
      </c>
    </row>
    <row r="1873" spans="1:26" x14ac:dyDescent="0.25">
      <c r="A1873">
        <v>1548</v>
      </c>
      <c r="B1873" t="s">
        <v>2957</v>
      </c>
      <c r="C1873" t="s">
        <v>49</v>
      </c>
      <c r="D1873">
        <v>0</v>
      </c>
      <c r="E1873">
        <v>599.99</v>
      </c>
      <c r="F1873">
        <v>24.49</v>
      </c>
      <c r="G1873" t="s">
        <v>40</v>
      </c>
      <c r="H1873" t="s">
        <v>96</v>
      </c>
      <c r="I1873" t="s">
        <v>42</v>
      </c>
      <c r="J1873" t="s">
        <v>65</v>
      </c>
      <c r="K1873" t="s">
        <v>66</v>
      </c>
      <c r="L1873" t="s">
        <v>2958</v>
      </c>
      <c r="M1873">
        <v>0.44</v>
      </c>
      <c r="N1873" t="s">
        <v>34</v>
      </c>
      <c r="O1873" t="s">
        <v>54</v>
      </c>
      <c r="P1873" t="s">
        <v>55</v>
      </c>
      <c r="Q1873" t="s">
        <v>2434</v>
      </c>
      <c r="R1873">
        <v>47374</v>
      </c>
      <c r="S1873" s="1">
        <v>42178</v>
      </c>
      <c r="T1873" s="1">
        <v>42180</v>
      </c>
      <c r="U1873">
        <v>-367.16500000000002</v>
      </c>
      <c r="V1873">
        <v>18</v>
      </c>
      <c r="W1873">
        <v>11015.82</v>
      </c>
      <c r="X1873">
        <v>88487</v>
      </c>
      <c r="Y1873">
        <f>cleaneddata[[#This Row],[Unit Price]]-cleaneddata[[#This Row],[Discount]]</f>
        <v>599.99</v>
      </c>
      <c r="Z1873" t="str">
        <f>_xlfn.IFS(cleaneddata[[#This Row],[Region]]="Central","Chris",cleaneddata[[#This Row],[Region]]="East","Erin",cleaneddata[[#This Row],[Region]]="South","Sam",cleaneddata[[#This Row],[Region]]="West","William")</f>
        <v>Chris</v>
      </c>
    </row>
    <row r="1874" spans="1:26" x14ac:dyDescent="0.25">
      <c r="A1874">
        <v>2215</v>
      </c>
      <c r="B1874" t="s">
        <v>2959</v>
      </c>
      <c r="C1874" t="s">
        <v>49</v>
      </c>
      <c r="D1874">
        <v>7.0000000000000007E-2</v>
      </c>
      <c r="E1874">
        <v>3.28</v>
      </c>
      <c r="F1874">
        <v>3.97</v>
      </c>
      <c r="G1874" t="s">
        <v>40</v>
      </c>
      <c r="H1874" t="s">
        <v>96</v>
      </c>
      <c r="I1874" t="s">
        <v>50</v>
      </c>
      <c r="J1874" t="s">
        <v>51</v>
      </c>
      <c r="K1874" t="s">
        <v>52</v>
      </c>
      <c r="L1874" t="s">
        <v>369</v>
      </c>
      <c r="M1874">
        <v>0.56000000000000005</v>
      </c>
      <c r="N1874" t="s">
        <v>34</v>
      </c>
      <c r="O1874" t="s">
        <v>113</v>
      </c>
      <c r="P1874" t="s">
        <v>319</v>
      </c>
      <c r="Q1874" t="s">
        <v>2960</v>
      </c>
      <c r="R1874">
        <v>44646</v>
      </c>
      <c r="S1874" s="1">
        <v>42178</v>
      </c>
      <c r="T1874" s="1">
        <v>42178</v>
      </c>
      <c r="U1874">
        <v>-22.175999999999998</v>
      </c>
      <c r="V1874">
        <v>4</v>
      </c>
      <c r="W1874">
        <v>14.76</v>
      </c>
      <c r="X1874">
        <v>90314</v>
      </c>
      <c r="Y1874">
        <f>cleaneddata[[#This Row],[Unit Price]]-cleaneddata[[#This Row],[Discount]]</f>
        <v>3.21</v>
      </c>
      <c r="Z1874" t="str">
        <f>_xlfn.IFS(cleaneddata[[#This Row],[Region]]="Central","Chris",cleaneddata[[#This Row],[Region]]="East","Erin",cleaneddata[[#This Row],[Region]]="South","Sam",cleaneddata[[#This Row],[Region]]="West","William")</f>
        <v>Erin</v>
      </c>
    </row>
    <row r="1875" spans="1:26" x14ac:dyDescent="0.25">
      <c r="A1875">
        <v>2216</v>
      </c>
      <c r="B1875" t="s">
        <v>2961</v>
      </c>
      <c r="C1875" t="s">
        <v>49</v>
      </c>
      <c r="D1875">
        <v>0.02</v>
      </c>
      <c r="E1875">
        <v>256.99</v>
      </c>
      <c r="F1875">
        <v>11.25</v>
      </c>
      <c r="G1875" t="s">
        <v>40</v>
      </c>
      <c r="H1875" t="s">
        <v>96</v>
      </c>
      <c r="I1875" t="s">
        <v>42</v>
      </c>
      <c r="J1875" t="s">
        <v>43</v>
      </c>
      <c r="K1875" t="s">
        <v>75</v>
      </c>
      <c r="L1875" t="s">
        <v>2623</v>
      </c>
      <c r="M1875">
        <v>0.51</v>
      </c>
      <c r="N1875" t="s">
        <v>34</v>
      </c>
      <c r="O1875" t="s">
        <v>113</v>
      </c>
      <c r="P1875" t="s">
        <v>319</v>
      </c>
      <c r="Q1875" t="s">
        <v>2135</v>
      </c>
      <c r="R1875">
        <v>44256</v>
      </c>
      <c r="S1875" s="1">
        <v>42178</v>
      </c>
      <c r="T1875" s="1">
        <v>42185</v>
      </c>
      <c r="U1875">
        <v>-214.10400000000001</v>
      </c>
      <c r="V1875">
        <v>3</v>
      </c>
      <c r="W1875">
        <v>808.44</v>
      </c>
      <c r="X1875">
        <v>90314</v>
      </c>
      <c r="Y1875">
        <f>cleaneddata[[#This Row],[Unit Price]]-cleaneddata[[#This Row],[Discount]]</f>
        <v>256.97000000000003</v>
      </c>
      <c r="Z1875" t="str">
        <f>_xlfn.IFS(cleaneddata[[#This Row],[Region]]="Central","Chris",cleaneddata[[#This Row],[Region]]="East","Erin",cleaneddata[[#This Row],[Region]]="South","Sam",cleaneddata[[#This Row],[Region]]="West","William")</f>
        <v>Erin</v>
      </c>
    </row>
    <row r="1876" spans="1:26" x14ac:dyDescent="0.25">
      <c r="A1876">
        <v>2216</v>
      </c>
      <c r="B1876" t="s">
        <v>2961</v>
      </c>
      <c r="C1876" t="s">
        <v>49</v>
      </c>
      <c r="D1876">
        <v>0.01</v>
      </c>
      <c r="E1876">
        <v>6.48</v>
      </c>
      <c r="F1876">
        <v>5.14</v>
      </c>
      <c r="G1876" t="s">
        <v>40</v>
      </c>
      <c r="H1876" t="s">
        <v>96</v>
      </c>
      <c r="I1876" t="s">
        <v>50</v>
      </c>
      <c r="J1876" t="s">
        <v>90</v>
      </c>
      <c r="K1876" t="s">
        <v>75</v>
      </c>
      <c r="L1876" t="s">
        <v>1747</v>
      </c>
      <c r="M1876">
        <v>0.37</v>
      </c>
      <c r="N1876" t="s">
        <v>34</v>
      </c>
      <c r="O1876" t="s">
        <v>113</v>
      </c>
      <c r="P1876" t="s">
        <v>319</v>
      </c>
      <c r="Q1876" t="s">
        <v>2135</v>
      </c>
      <c r="R1876">
        <v>44256</v>
      </c>
      <c r="S1876" s="1">
        <v>42178</v>
      </c>
      <c r="T1876" s="1">
        <v>42180</v>
      </c>
      <c r="U1876">
        <v>-26.936</v>
      </c>
      <c r="V1876">
        <v>10</v>
      </c>
      <c r="W1876">
        <v>67.41</v>
      </c>
      <c r="X1876">
        <v>90314</v>
      </c>
      <c r="Y1876">
        <f>cleaneddata[[#This Row],[Unit Price]]-cleaneddata[[#This Row],[Discount]]</f>
        <v>6.4700000000000006</v>
      </c>
      <c r="Z1876" t="str">
        <f>_xlfn.IFS(cleaneddata[[#This Row],[Region]]="Central","Chris",cleaneddata[[#This Row],[Region]]="East","Erin",cleaneddata[[#This Row],[Region]]="South","Sam",cleaneddata[[#This Row],[Region]]="West","William")</f>
        <v>Erin</v>
      </c>
    </row>
    <row r="1877" spans="1:26" x14ac:dyDescent="0.25">
      <c r="A1877">
        <v>2352</v>
      </c>
      <c r="B1877" t="s">
        <v>2920</v>
      </c>
      <c r="C1877" t="s">
        <v>72</v>
      </c>
      <c r="D1877">
        <v>0.09</v>
      </c>
      <c r="E1877">
        <v>71.37</v>
      </c>
      <c r="F1877">
        <v>69</v>
      </c>
      <c r="G1877" t="s">
        <v>40</v>
      </c>
      <c r="H1877" t="s">
        <v>73</v>
      </c>
      <c r="I1877" t="s">
        <v>30</v>
      </c>
      <c r="J1877" t="s">
        <v>31</v>
      </c>
      <c r="K1877" t="s">
        <v>66</v>
      </c>
      <c r="L1877" t="s">
        <v>1033</v>
      </c>
      <c r="M1877">
        <v>0.68</v>
      </c>
      <c r="N1877" t="s">
        <v>34</v>
      </c>
      <c r="O1877" t="s">
        <v>113</v>
      </c>
      <c r="P1877" t="s">
        <v>420</v>
      </c>
      <c r="Q1877" t="s">
        <v>2921</v>
      </c>
      <c r="R1877">
        <v>21501</v>
      </c>
      <c r="S1877" s="1">
        <v>42178</v>
      </c>
      <c r="T1877" s="1">
        <v>42179</v>
      </c>
      <c r="U1877">
        <v>-1537.1356000000001</v>
      </c>
      <c r="V1877">
        <v>19</v>
      </c>
      <c r="W1877">
        <v>1302.98</v>
      </c>
      <c r="X1877">
        <v>86166</v>
      </c>
      <c r="Y1877">
        <f>cleaneddata[[#This Row],[Unit Price]]-cleaneddata[[#This Row],[Discount]]</f>
        <v>71.28</v>
      </c>
      <c r="Z1877" t="str">
        <f>_xlfn.IFS(cleaneddata[[#This Row],[Region]]="Central","Chris",cleaneddata[[#This Row],[Region]]="East","Erin",cleaneddata[[#This Row],[Region]]="South","Sam",cleaneddata[[#This Row],[Region]]="West","William")</f>
        <v>Erin</v>
      </c>
    </row>
    <row r="1878" spans="1:26" x14ac:dyDescent="0.25">
      <c r="A1878">
        <v>2044</v>
      </c>
      <c r="B1878" t="s">
        <v>2962</v>
      </c>
      <c r="C1878" t="s">
        <v>49</v>
      </c>
      <c r="D1878">
        <v>0.09</v>
      </c>
      <c r="E1878">
        <v>20.99</v>
      </c>
      <c r="F1878">
        <v>2.5</v>
      </c>
      <c r="G1878" t="s">
        <v>40</v>
      </c>
      <c r="H1878" t="s">
        <v>96</v>
      </c>
      <c r="I1878" t="s">
        <v>42</v>
      </c>
      <c r="J1878" t="s">
        <v>137</v>
      </c>
      <c r="K1878" t="s">
        <v>52</v>
      </c>
      <c r="L1878" t="s">
        <v>1203</v>
      </c>
      <c r="M1878">
        <v>0.81</v>
      </c>
      <c r="N1878" t="s">
        <v>34</v>
      </c>
      <c r="O1878" t="s">
        <v>35</v>
      </c>
      <c r="P1878" t="s">
        <v>46</v>
      </c>
      <c r="Q1878" t="s">
        <v>2963</v>
      </c>
      <c r="R1878">
        <v>72756</v>
      </c>
      <c r="S1878" s="1">
        <v>42179</v>
      </c>
      <c r="T1878" s="1">
        <v>42186</v>
      </c>
      <c r="U1878">
        <v>-136.12200000000001</v>
      </c>
      <c r="V1878">
        <v>6</v>
      </c>
      <c r="W1878">
        <v>100.11</v>
      </c>
      <c r="X1878">
        <v>88692</v>
      </c>
      <c r="Y1878">
        <f>cleaneddata[[#This Row],[Unit Price]]-cleaneddata[[#This Row],[Discount]]</f>
        <v>20.9</v>
      </c>
      <c r="Z1878" t="str">
        <f>_xlfn.IFS(cleaneddata[[#This Row],[Region]]="Central","Chris",cleaneddata[[#This Row],[Region]]="East","Erin",cleaneddata[[#This Row],[Region]]="South","Sam",cleaneddata[[#This Row],[Region]]="West","William")</f>
        <v>Sam</v>
      </c>
    </row>
    <row r="1879" spans="1:26" x14ac:dyDescent="0.25">
      <c r="A1879">
        <v>3325</v>
      </c>
      <c r="B1879" t="s">
        <v>2285</v>
      </c>
      <c r="C1879" t="s">
        <v>49</v>
      </c>
      <c r="D1879">
        <v>0</v>
      </c>
      <c r="E1879">
        <v>8.74</v>
      </c>
      <c r="F1879">
        <v>8.2899999999999991</v>
      </c>
      <c r="G1879" t="s">
        <v>40</v>
      </c>
      <c r="H1879" t="s">
        <v>41</v>
      </c>
      <c r="I1879" t="s">
        <v>50</v>
      </c>
      <c r="J1879" t="s">
        <v>347</v>
      </c>
      <c r="K1879" t="s">
        <v>75</v>
      </c>
      <c r="L1879" t="s">
        <v>442</v>
      </c>
      <c r="M1879">
        <v>0.38</v>
      </c>
      <c r="N1879" t="s">
        <v>34</v>
      </c>
      <c r="O1879" t="s">
        <v>61</v>
      </c>
      <c r="P1879" t="s">
        <v>141</v>
      </c>
      <c r="Q1879" t="s">
        <v>2287</v>
      </c>
      <c r="R1879">
        <v>97420</v>
      </c>
      <c r="S1879" s="1">
        <v>42179</v>
      </c>
      <c r="T1879" s="1">
        <v>42181</v>
      </c>
      <c r="U1879">
        <v>-79.400000000000006</v>
      </c>
      <c r="V1879">
        <v>14</v>
      </c>
      <c r="W1879">
        <v>131.62</v>
      </c>
      <c r="X1879">
        <v>90986</v>
      </c>
      <c r="Y1879">
        <f>cleaneddata[[#This Row],[Unit Price]]-cleaneddata[[#This Row],[Discount]]</f>
        <v>8.74</v>
      </c>
      <c r="Z1879" t="str">
        <f>_xlfn.IFS(cleaneddata[[#This Row],[Region]]="Central","Chris",cleaneddata[[#This Row],[Region]]="East","Erin",cleaneddata[[#This Row],[Region]]="South","Sam",cleaneddata[[#This Row],[Region]]="West","William")</f>
        <v>William</v>
      </c>
    </row>
    <row r="1880" spans="1:26" x14ac:dyDescent="0.25">
      <c r="A1880">
        <v>721</v>
      </c>
      <c r="B1880" t="s">
        <v>2142</v>
      </c>
      <c r="C1880" t="s">
        <v>72</v>
      </c>
      <c r="D1880">
        <v>0.04</v>
      </c>
      <c r="E1880">
        <v>10.64</v>
      </c>
      <c r="F1880">
        <v>5.16</v>
      </c>
      <c r="G1880" t="s">
        <v>40</v>
      </c>
      <c r="H1880" t="s">
        <v>96</v>
      </c>
      <c r="I1880" t="s">
        <v>30</v>
      </c>
      <c r="J1880" t="s">
        <v>128</v>
      </c>
      <c r="K1880" t="s">
        <v>75</v>
      </c>
      <c r="L1880" t="s">
        <v>1846</v>
      </c>
      <c r="M1880">
        <v>0.56999999999999995</v>
      </c>
      <c r="N1880" t="s">
        <v>34</v>
      </c>
      <c r="O1880" t="s">
        <v>54</v>
      </c>
      <c r="P1880" t="s">
        <v>55</v>
      </c>
      <c r="Q1880" t="s">
        <v>2143</v>
      </c>
      <c r="R1880">
        <v>46041</v>
      </c>
      <c r="S1880" s="1">
        <v>42179</v>
      </c>
      <c r="T1880" s="1">
        <v>42180</v>
      </c>
      <c r="U1880">
        <v>24.096</v>
      </c>
      <c r="V1880">
        <v>6</v>
      </c>
      <c r="W1880">
        <v>66.900000000000006</v>
      </c>
      <c r="X1880">
        <v>91053</v>
      </c>
      <c r="Y1880">
        <f>cleaneddata[[#This Row],[Unit Price]]-cleaneddata[[#This Row],[Discount]]</f>
        <v>10.600000000000001</v>
      </c>
      <c r="Z1880" t="str">
        <f>_xlfn.IFS(cleaneddata[[#This Row],[Region]]="Central","Chris",cleaneddata[[#This Row],[Region]]="East","Erin",cleaneddata[[#This Row],[Region]]="South","Sam",cleaneddata[[#This Row],[Region]]="West","William")</f>
        <v>Chris</v>
      </c>
    </row>
    <row r="1881" spans="1:26" x14ac:dyDescent="0.25">
      <c r="A1881">
        <v>721</v>
      </c>
      <c r="B1881" t="s">
        <v>2142</v>
      </c>
      <c r="C1881" t="s">
        <v>72</v>
      </c>
      <c r="D1881">
        <v>0.03</v>
      </c>
      <c r="E1881">
        <v>2.78</v>
      </c>
      <c r="F1881">
        <v>1.34</v>
      </c>
      <c r="G1881" t="s">
        <v>89</v>
      </c>
      <c r="H1881" t="s">
        <v>96</v>
      </c>
      <c r="I1881" t="s">
        <v>50</v>
      </c>
      <c r="J1881" t="s">
        <v>51</v>
      </c>
      <c r="K1881" t="s">
        <v>52</v>
      </c>
      <c r="L1881" t="s">
        <v>2964</v>
      </c>
      <c r="M1881">
        <v>0.45</v>
      </c>
      <c r="N1881" t="s">
        <v>34</v>
      </c>
      <c r="O1881" t="s">
        <v>54</v>
      </c>
      <c r="P1881" t="s">
        <v>55</v>
      </c>
      <c r="Q1881" t="s">
        <v>2143</v>
      </c>
      <c r="R1881">
        <v>46041</v>
      </c>
      <c r="S1881" s="1">
        <v>42179</v>
      </c>
      <c r="T1881" s="1">
        <v>42181</v>
      </c>
      <c r="U1881">
        <v>6.9720000000000004</v>
      </c>
      <c r="V1881">
        <v>15</v>
      </c>
      <c r="W1881">
        <v>43.13</v>
      </c>
      <c r="X1881">
        <v>91053</v>
      </c>
      <c r="Y1881">
        <f>cleaneddata[[#This Row],[Unit Price]]-cleaneddata[[#This Row],[Discount]]</f>
        <v>2.75</v>
      </c>
      <c r="Z1881" t="str">
        <f>_xlfn.IFS(cleaneddata[[#This Row],[Region]]="Central","Chris",cleaneddata[[#This Row],[Region]]="East","Erin",cleaneddata[[#This Row],[Region]]="South","Sam",cleaneddata[[#This Row],[Region]]="West","William")</f>
        <v>Chris</v>
      </c>
    </row>
    <row r="1882" spans="1:26" x14ac:dyDescent="0.25">
      <c r="A1882">
        <v>3084</v>
      </c>
      <c r="B1882" t="s">
        <v>2236</v>
      </c>
      <c r="C1882" t="s">
        <v>72</v>
      </c>
      <c r="D1882">
        <v>0.01</v>
      </c>
      <c r="E1882">
        <v>7.1</v>
      </c>
      <c r="F1882">
        <v>6.05</v>
      </c>
      <c r="G1882" t="s">
        <v>40</v>
      </c>
      <c r="H1882" t="s">
        <v>29</v>
      </c>
      <c r="I1882" t="s">
        <v>50</v>
      </c>
      <c r="J1882" t="s">
        <v>74</v>
      </c>
      <c r="K1882" t="s">
        <v>75</v>
      </c>
      <c r="L1882" t="s">
        <v>253</v>
      </c>
      <c r="M1882">
        <v>0.39</v>
      </c>
      <c r="N1882" t="s">
        <v>34</v>
      </c>
      <c r="O1882" t="s">
        <v>61</v>
      </c>
      <c r="P1882" t="s">
        <v>68</v>
      </c>
      <c r="Q1882" t="s">
        <v>489</v>
      </c>
      <c r="R1882">
        <v>98503</v>
      </c>
      <c r="S1882" s="1">
        <v>42179</v>
      </c>
      <c r="T1882" s="1">
        <v>42180</v>
      </c>
      <c r="U1882">
        <v>-39.186250000000001</v>
      </c>
      <c r="V1882">
        <v>18</v>
      </c>
      <c r="W1882">
        <v>133.19</v>
      </c>
      <c r="X1882">
        <v>89880</v>
      </c>
      <c r="Y1882">
        <f>cleaneddata[[#This Row],[Unit Price]]-cleaneddata[[#This Row],[Discount]]</f>
        <v>7.09</v>
      </c>
      <c r="Z1882" t="str">
        <f>_xlfn.IFS(cleaneddata[[#This Row],[Region]]="Central","Chris",cleaneddata[[#This Row],[Region]]="East","Erin",cleaneddata[[#This Row],[Region]]="South","Sam",cleaneddata[[#This Row],[Region]]="West","William")</f>
        <v>William</v>
      </c>
    </row>
    <row r="1883" spans="1:26" x14ac:dyDescent="0.25">
      <c r="A1883">
        <v>3084</v>
      </c>
      <c r="B1883" t="s">
        <v>2236</v>
      </c>
      <c r="C1883" t="s">
        <v>72</v>
      </c>
      <c r="D1883">
        <v>0.05</v>
      </c>
      <c r="E1883">
        <v>18.97</v>
      </c>
      <c r="F1883">
        <v>9.0299999999999994</v>
      </c>
      <c r="G1883" t="s">
        <v>40</v>
      </c>
      <c r="H1883" t="s">
        <v>29</v>
      </c>
      <c r="I1883" t="s">
        <v>50</v>
      </c>
      <c r="J1883" t="s">
        <v>90</v>
      </c>
      <c r="K1883" t="s">
        <v>75</v>
      </c>
      <c r="L1883" t="s">
        <v>632</v>
      </c>
      <c r="M1883">
        <v>0.37</v>
      </c>
      <c r="N1883" t="s">
        <v>34</v>
      </c>
      <c r="O1883" t="s">
        <v>61</v>
      </c>
      <c r="P1883" t="s">
        <v>68</v>
      </c>
      <c r="Q1883" t="s">
        <v>489</v>
      </c>
      <c r="R1883">
        <v>98503</v>
      </c>
      <c r="S1883" s="1">
        <v>42179</v>
      </c>
      <c r="T1883" s="1">
        <v>42180</v>
      </c>
      <c r="U1883">
        <v>-1.89</v>
      </c>
      <c r="V1883">
        <v>5</v>
      </c>
      <c r="W1883">
        <v>97.33</v>
      </c>
      <c r="X1883">
        <v>89880</v>
      </c>
      <c r="Y1883">
        <f>cleaneddata[[#This Row],[Unit Price]]-cleaneddata[[#This Row],[Discount]]</f>
        <v>18.919999999999998</v>
      </c>
      <c r="Z1883" t="str">
        <f>_xlfn.IFS(cleaneddata[[#This Row],[Region]]="Central","Chris",cleaneddata[[#This Row],[Region]]="East","Erin",cleaneddata[[#This Row],[Region]]="South","Sam",cleaneddata[[#This Row],[Region]]="West","William")</f>
        <v>William</v>
      </c>
    </row>
    <row r="1884" spans="1:26" x14ac:dyDescent="0.25">
      <c r="A1884">
        <v>1416</v>
      </c>
      <c r="B1884" t="s">
        <v>2432</v>
      </c>
      <c r="C1884" t="s">
        <v>39</v>
      </c>
      <c r="D1884">
        <v>0.04</v>
      </c>
      <c r="E1884">
        <v>46.89</v>
      </c>
      <c r="F1884">
        <v>5.0999999999999996</v>
      </c>
      <c r="G1884" t="s">
        <v>40</v>
      </c>
      <c r="H1884" t="s">
        <v>29</v>
      </c>
      <c r="I1884" t="s">
        <v>50</v>
      </c>
      <c r="J1884" t="s">
        <v>97</v>
      </c>
      <c r="K1884" t="s">
        <v>146</v>
      </c>
      <c r="L1884" t="s">
        <v>1845</v>
      </c>
      <c r="M1884">
        <v>0.46</v>
      </c>
      <c r="N1884" t="s">
        <v>34</v>
      </c>
      <c r="O1884" t="s">
        <v>54</v>
      </c>
      <c r="P1884" t="s">
        <v>55</v>
      </c>
      <c r="Q1884" t="s">
        <v>1514</v>
      </c>
      <c r="R1884">
        <v>46203</v>
      </c>
      <c r="S1884" s="1">
        <v>42180</v>
      </c>
      <c r="T1884" s="1">
        <v>42182</v>
      </c>
      <c r="U1884">
        <v>87.12</v>
      </c>
      <c r="V1884">
        <v>4</v>
      </c>
      <c r="W1884">
        <v>182.61</v>
      </c>
      <c r="X1884">
        <v>90540</v>
      </c>
      <c r="Y1884">
        <f>cleaneddata[[#This Row],[Unit Price]]-cleaneddata[[#This Row],[Discount]]</f>
        <v>46.85</v>
      </c>
      <c r="Z1884" t="str">
        <f>_xlfn.IFS(cleaneddata[[#This Row],[Region]]="Central","Chris",cleaneddata[[#This Row],[Region]]="East","Erin",cleaneddata[[#This Row],[Region]]="South","Sam",cleaneddata[[#This Row],[Region]]="West","William")</f>
        <v>Chris</v>
      </c>
    </row>
    <row r="1885" spans="1:26" x14ac:dyDescent="0.25">
      <c r="A1885">
        <v>1551</v>
      </c>
      <c r="B1885" t="s">
        <v>2965</v>
      </c>
      <c r="C1885" t="s">
        <v>49</v>
      </c>
      <c r="D1885">
        <v>7.0000000000000007E-2</v>
      </c>
      <c r="E1885">
        <v>17.7</v>
      </c>
      <c r="F1885">
        <v>9.4700000000000006</v>
      </c>
      <c r="G1885" t="s">
        <v>40</v>
      </c>
      <c r="H1885" t="s">
        <v>41</v>
      </c>
      <c r="I1885" t="s">
        <v>50</v>
      </c>
      <c r="J1885" t="s">
        <v>80</v>
      </c>
      <c r="K1885" t="s">
        <v>75</v>
      </c>
      <c r="L1885" t="s">
        <v>1053</v>
      </c>
      <c r="M1885">
        <v>0.59</v>
      </c>
      <c r="N1885" t="s">
        <v>34</v>
      </c>
      <c r="O1885" t="s">
        <v>35</v>
      </c>
      <c r="P1885" t="s">
        <v>36</v>
      </c>
      <c r="Q1885" t="s">
        <v>2966</v>
      </c>
      <c r="R1885">
        <v>39530</v>
      </c>
      <c r="S1885" s="1">
        <v>42180</v>
      </c>
      <c r="T1885" s="1">
        <v>42186</v>
      </c>
      <c r="U1885">
        <v>-243.54400000000001</v>
      </c>
      <c r="V1885">
        <v>18</v>
      </c>
      <c r="W1885">
        <v>300.67</v>
      </c>
      <c r="X1885">
        <v>87488</v>
      </c>
      <c r="Y1885">
        <f>cleaneddata[[#This Row],[Unit Price]]-cleaneddata[[#This Row],[Discount]]</f>
        <v>17.63</v>
      </c>
      <c r="Z1885" t="str">
        <f>_xlfn.IFS(cleaneddata[[#This Row],[Region]]="Central","Chris",cleaneddata[[#This Row],[Region]]="East","Erin",cleaneddata[[#This Row],[Region]]="South","Sam",cleaneddata[[#This Row],[Region]]="West","William")</f>
        <v>Sam</v>
      </c>
    </row>
    <row r="1886" spans="1:26" x14ac:dyDescent="0.25">
      <c r="A1886">
        <v>3128</v>
      </c>
      <c r="B1886" t="s">
        <v>2967</v>
      </c>
      <c r="C1886" t="s">
        <v>49</v>
      </c>
      <c r="D1886">
        <v>0.08</v>
      </c>
      <c r="E1886">
        <v>3.69</v>
      </c>
      <c r="F1886">
        <v>2.5</v>
      </c>
      <c r="G1886" t="s">
        <v>40</v>
      </c>
      <c r="H1886" t="s">
        <v>29</v>
      </c>
      <c r="I1886" t="s">
        <v>50</v>
      </c>
      <c r="J1886" t="s">
        <v>347</v>
      </c>
      <c r="K1886" t="s">
        <v>75</v>
      </c>
      <c r="L1886" t="s">
        <v>2232</v>
      </c>
      <c r="M1886">
        <v>0.39</v>
      </c>
      <c r="N1886" t="s">
        <v>34</v>
      </c>
      <c r="O1886" t="s">
        <v>35</v>
      </c>
      <c r="P1886" t="s">
        <v>170</v>
      </c>
      <c r="Q1886" t="s">
        <v>2968</v>
      </c>
      <c r="R1886">
        <v>71109</v>
      </c>
      <c r="S1886" s="1">
        <v>42180</v>
      </c>
      <c r="T1886" s="1">
        <v>42185</v>
      </c>
      <c r="U1886">
        <v>-139.07599999999999</v>
      </c>
      <c r="V1886">
        <v>9</v>
      </c>
      <c r="W1886">
        <v>31.98</v>
      </c>
      <c r="X1886">
        <v>89810</v>
      </c>
      <c r="Y1886">
        <f>cleaneddata[[#This Row],[Unit Price]]-cleaneddata[[#This Row],[Discount]]</f>
        <v>3.61</v>
      </c>
      <c r="Z1886" t="str">
        <f>_xlfn.IFS(cleaneddata[[#This Row],[Region]]="Central","Chris",cleaneddata[[#This Row],[Region]]="East","Erin",cleaneddata[[#This Row],[Region]]="South","Sam",cleaneddata[[#This Row],[Region]]="West","William")</f>
        <v>Sam</v>
      </c>
    </row>
    <row r="1887" spans="1:26" x14ac:dyDescent="0.25">
      <c r="A1887">
        <v>3176</v>
      </c>
      <c r="B1887" t="s">
        <v>2411</v>
      </c>
      <c r="C1887" t="s">
        <v>49</v>
      </c>
      <c r="D1887">
        <v>0.02</v>
      </c>
      <c r="E1887">
        <v>58.14</v>
      </c>
      <c r="F1887">
        <v>36.61</v>
      </c>
      <c r="G1887" t="s">
        <v>28</v>
      </c>
      <c r="H1887" t="s">
        <v>41</v>
      </c>
      <c r="I1887" t="s">
        <v>30</v>
      </c>
      <c r="J1887" t="s">
        <v>119</v>
      </c>
      <c r="K1887" t="s">
        <v>32</v>
      </c>
      <c r="L1887" t="s">
        <v>2577</v>
      </c>
      <c r="M1887">
        <v>0.61</v>
      </c>
      <c r="N1887" t="s">
        <v>34</v>
      </c>
      <c r="O1887" t="s">
        <v>35</v>
      </c>
      <c r="P1887" t="s">
        <v>125</v>
      </c>
      <c r="Q1887" t="s">
        <v>2413</v>
      </c>
      <c r="R1887">
        <v>32216</v>
      </c>
      <c r="S1887" s="1">
        <v>42180</v>
      </c>
      <c r="T1887" s="1">
        <v>42186</v>
      </c>
      <c r="U1887">
        <v>0.25800000000000001</v>
      </c>
      <c r="V1887">
        <v>22</v>
      </c>
      <c r="W1887">
        <v>1358.02</v>
      </c>
      <c r="X1887">
        <v>90821</v>
      </c>
      <c r="Y1887">
        <f>cleaneddata[[#This Row],[Unit Price]]-cleaneddata[[#This Row],[Discount]]</f>
        <v>58.12</v>
      </c>
      <c r="Z1887" t="str">
        <f>_xlfn.IFS(cleaneddata[[#This Row],[Region]]="Central","Chris",cleaneddata[[#This Row],[Region]]="East","Erin",cleaneddata[[#This Row],[Region]]="South","Sam",cleaneddata[[#This Row],[Region]]="West","William")</f>
        <v>Sam</v>
      </c>
    </row>
    <row r="1888" spans="1:26" x14ac:dyDescent="0.25">
      <c r="A1888">
        <v>3176</v>
      </c>
      <c r="B1888" t="s">
        <v>2411</v>
      </c>
      <c r="C1888" t="s">
        <v>49</v>
      </c>
      <c r="D1888">
        <v>0.03</v>
      </c>
      <c r="E1888">
        <v>15.57</v>
      </c>
      <c r="F1888">
        <v>1.39</v>
      </c>
      <c r="G1888" t="s">
        <v>40</v>
      </c>
      <c r="H1888" t="s">
        <v>41</v>
      </c>
      <c r="I1888" t="s">
        <v>50</v>
      </c>
      <c r="J1888" t="s">
        <v>347</v>
      </c>
      <c r="K1888" t="s">
        <v>75</v>
      </c>
      <c r="L1888" t="s">
        <v>2342</v>
      </c>
      <c r="M1888">
        <v>0.38</v>
      </c>
      <c r="N1888" t="s">
        <v>34</v>
      </c>
      <c r="O1888" t="s">
        <v>35</v>
      </c>
      <c r="P1888" t="s">
        <v>125</v>
      </c>
      <c r="Q1888" t="s">
        <v>2413</v>
      </c>
      <c r="R1888">
        <v>32216</v>
      </c>
      <c r="S1888" s="1">
        <v>42180</v>
      </c>
      <c r="T1888" s="1">
        <v>42186</v>
      </c>
      <c r="U1888">
        <v>63.222000000000001</v>
      </c>
      <c r="V1888">
        <v>22</v>
      </c>
      <c r="W1888">
        <v>358.84</v>
      </c>
      <c r="X1888">
        <v>90821</v>
      </c>
      <c r="Y1888">
        <f>cleaneddata[[#This Row],[Unit Price]]-cleaneddata[[#This Row],[Discount]]</f>
        <v>15.540000000000001</v>
      </c>
      <c r="Z1888" t="str">
        <f>_xlfn.IFS(cleaneddata[[#This Row],[Region]]="Central","Chris",cleaneddata[[#This Row],[Region]]="East","Erin",cleaneddata[[#This Row],[Region]]="South","Sam",cleaneddata[[#This Row],[Region]]="West","William")</f>
        <v>Sam</v>
      </c>
    </row>
    <row r="1889" spans="1:26" x14ac:dyDescent="0.25">
      <c r="A1889">
        <v>447</v>
      </c>
      <c r="B1889" t="s">
        <v>2969</v>
      </c>
      <c r="C1889" t="s">
        <v>72</v>
      </c>
      <c r="D1889">
        <v>0.04</v>
      </c>
      <c r="E1889">
        <v>130.97999999999999</v>
      </c>
      <c r="F1889">
        <v>30</v>
      </c>
      <c r="G1889" t="s">
        <v>28</v>
      </c>
      <c r="H1889" t="s">
        <v>96</v>
      </c>
      <c r="I1889" t="s">
        <v>30</v>
      </c>
      <c r="J1889" t="s">
        <v>111</v>
      </c>
      <c r="K1889" t="s">
        <v>59</v>
      </c>
      <c r="L1889" t="s">
        <v>2201</v>
      </c>
      <c r="M1889">
        <v>0.78</v>
      </c>
      <c r="N1889" t="s">
        <v>34</v>
      </c>
      <c r="O1889" t="s">
        <v>54</v>
      </c>
      <c r="P1889" t="s">
        <v>86</v>
      </c>
      <c r="Q1889" t="s">
        <v>1651</v>
      </c>
      <c r="R1889">
        <v>55113</v>
      </c>
      <c r="S1889" s="1">
        <v>42180</v>
      </c>
      <c r="T1889" s="1">
        <v>42183</v>
      </c>
      <c r="U1889">
        <v>-82.903999999999996</v>
      </c>
      <c r="V1889">
        <v>1</v>
      </c>
      <c r="W1889">
        <v>159.51</v>
      </c>
      <c r="X1889">
        <v>90449</v>
      </c>
      <c r="Y1889">
        <f>cleaneddata[[#This Row],[Unit Price]]-cleaneddata[[#This Row],[Discount]]</f>
        <v>130.94</v>
      </c>
      <c r="Z1889" t="str">
        <f>_xlfn.IFS(cleaneddata[[#This Row],[Region]]="Central","Chris",cleaneddata[[#This Row],[Region]]="East","Erin",cleaneddata[[#This Row],[Region]]="South","Sam",cleaneddata[[#This Row],[Region]]="West","William")</f>
        <v>Chris</v>
      </c>
    </row>
    <row r="1890" spans="1:26" x14ac:dyDescent="0.25">
      <c r="A1890">
        <v>447</v>
      </c>
      <c r="B1890" t="s">
        <v>2969</v>
      </c>
      <c r="C1890" t="s">
        <v>72</v>
      </c>
      <c r="D1890">
        <v>0.05</v>
      </c>
      <c r="E1890">
        <v>200.99</v>
      </c>
      <c r="F1890">
        <v>4.2</v>
      </c>
      <c r="G1890" t="s">
        <v>40</v>
      </c>
      <c r="H1890" t="s">
        <v>96</v>
      </c>
      <c r="I1890" t="s">
        <v>42</v>
      </c>
      <c r="J1890" t="s">
        <v>137</v>
      </c>
      <c r="K1890" t="s">
        <v>75</v>
      </c>
      <c r="L1890" t="s">
        <v>796</v>
      </c>
      <c r="M1890">
        <v>0.59</v>
      </c>
      <c r="N1890" t="s">
        <v>34</v>
      </c>
      <c r="O1890" t="s">
        <v>54</v>
      </c>
      <c r="P1890" t="s">
        <v>86</v>
      </c>
      <c r="Q1890" t="s">
        <v>1651</v>
      </c>
      <c r="R1890">
        <v>55113</v>
      </c>
      <c r="S1890" s="1">
        <v>42180</v>
      </c>
      <c r="T1890" s="1">
        <v>42180</v>
      </c>
      <c r="U1890">
        <v>1268.8064999999999</v>
      </c>
      <c r="V1890">
        <v>11</v>
      </c>
      <c r="W1890">
        <v>1838.85</v>
      </c>
      <c r="X1890">
        <v>90449</v>
      </c>
      <c r="Y1890">
        <f>cleaneddata[[#This Row],[Unit Price]]-cleaneddata[[#This Row],[Discount]]</f>
        <v>200.94</v>
      </c>
      <c r="Z1890" t="str">
        <f>_xlfn.IFS(cleaneddata[[#This Row],[Region]]="Central","Chris",cleaneddata[[#This Row],[Region]]="East","Erin",cleaneddata[[#This Row],[Region]]="South","Sam",cleaneddata[[#This Row],[Region]]="West","William")</f>
        <v>Chris</v>
      </c>
    </row>
    <row r="1891" spans="1:26" x14ac:dyDescent="0.25">
      <c r="A1891">
        <v>1419</v>
      </c>
      <c r="B1891" t="s">
        <v>2970</v>
      </c>
      <c r="C1891" t="s">
        <v>72</v>
      </c>
      <c r="D1891">
        <v>0.01</v>
      </c>
      <c r="E1891">
        <v>124.49</v>
      </c>
      <c r="F1891">
        <v>51.94</v>
      </c>
      <c r="G1891" t="s">
        <v>28</v>
      </c>
      <c r="H1891" t="s">
        <v>29</v>
      </c>
      <c r="I1891" t="s">
        <v>30</v>
      </c>
      <c r="J1891" t="s">
        <v>31</v>
      </c>
      <c r="K1891" t="s">
        <v>32</v>
      </c>
      <c r="L1891" t="s">
        <v>1151</v>
      </c>
      <c r="M1891">
        <v>0.63</v>
      </c>
      <c r="N1891" t="s">
        <v>34</v>
      </c>
      <c r="O1891" t="s">
        <v>54</v>
      </c>
      <c r="P1891" t="s">
        <v>55</v>
      </c>
      <c r="Q1891" t="s">
        <v>2031</v>
      </c>
      <c r="R1891">
        <v>47905</v>
      </c>
      <c r="S1891" s="1">
        <v>42180</v>
      </c>
      <c r="T1891" s="1">
        <v>42181</v>
      </c>
      <c r="U1891">
        <v>-94.674644999999998</v>
      </c>
      <c r="V1891">
        <v>18</v>
      </c>
      <c r="W1891">
        <v>2376.12</v>
      </c>
      <c r="X1891">
        <v>90540</v>
      </c>
      <c r="Y1891">
        <f>cleaneddata[[#This Row],[Unit Price]]-cleaneddata[[#This Row],[Discount]]</f>
        <v>124.47999999999999</v>
      </c>
      <c r="Z1891" t="str">
        <f>_xlfn.IFS(cleaneddata[[#This Row],[Region]]="Central","Chris",cleaneddata[[#This Row],[Region]]="East","Erin",cleaneddata[[#This Row],[Region]]="South","Sam",cleaneddata[[#This Row],[Region]]="West","William")</f>
        <v>Chris</v>
      </c>
    </row>
    <row r="1892" spans="1:26" x14ac:dyDescent="0.25">
      <c r="A1892">
        <v>1442</v>
      </c>
      <c r="B1892" t="s">
        <v>879</v>
      </c>
      <c r="C1892" t="s">
        <v>72</v>
      </c>
      <c r="D1892">
        <v>0.04</v>
      </c>
      <c r="E1892">
        <v>177.98</v>
      </c>
      <c r="F1892">
        <v>0.99</v>
      </c>
      <c r="G1892" t="s">
        <v>40</v>
      </c>
      <c r="H1892" t="s">
        <v>96</v>
      </c>
      <c r="I1892" t="s">
        <v>50</v>
      </c>
      <c r="J1892" t="s">
        <v>97</v>
      </c>
      <c r="K1892" t="s">
        <v>75</v>
      </c>
      <c r="L1892" t="s">
        <v>2855</v>
      </c>
      <c r="M1892">
        <v>0.56000000000000005</v>
      </c>
      <c r="N1892" t="s">
        <v>34</v>
      </c>
      <c r="O1892" t="s">
        <v>54</v>
      </c>
      <c r="P1892" t="s">
        <v>82</v>
      </c>
      <c r="Q1892" t="s">
        <v>880</v>
      </c>
      <c r="R1892">
        <v>65807</v>
      </c>
      <c r="S1892" s="1">
        <v>42180</v>
      </c>
      <c r="T1892" s="1">
        <v>42182</v>
      </c>
      <c r="U1892">
        <v>1909.8855000000001</v>
      </c>
      <c r="V1892">
        <v>15</v>
      </c>
      <c r="W1892">
        <v>2767.95</v>
      </c>
      <c r="X1892">
        <v>89076</v>
      </c>
      <c r="Y1892">
        <f>cleaneddata[[#This Row],[Unit Price]]-cleaneddata[[#This Row],[Discount]]</f>
        <v>177.94</v>
      </c>
      <c r="Z1892" t="str">
        <f>_xlfn.IFS(cleaneddata[[#This Row],[Region]]="Central","Chris",cleaneddata[[#This Row],[Region]]="East","Erin",cleaneddata[[#This Row],[Region]]="South","Sam",cleaneddata[[#This Row],[Region]]="West","William")</f>
        <v>Chris</v>
      </c>
    </row>
    <row r="1893" spans="1:26" x14ac:dyDescent="0.25">
      <c r="A1893">
        <v>2903</v>
      </c>
      <c r="B1893" t="s">
        <v>2971</v>
      </c>
      <c r="C1893" t="s">
        <v>72</v>
      </c>
      <c r="D1893">
        <v>0.06</v>
      </c>
      <c r="E1893">
        <v>70.89</v>
      </c>
      <c r="F1893">
        <v>89.3</v>
      </c>
      <c r="G1893" t="s">
        <v>28</v>
      </c>
      <c r="H1893" t="s">
        <v>29</v>
      </c>
      <c r="I1893" t="s">
        <v>30</v>
      </c>
      <c r="J1893" t="s">
        <v>31</v>
      </c>
      <c r="K1893" t="s">
        <v>32</v>
      </c>
      <c r="L1893" t="s">
        <v>2972</v>
      </c>
      <c r="M1893">
        <v>0.72</v>
      </c>
      <c r="N1893" t="s">
        <v>34</v>
      </c>
      <c r="O1893" t="s">
        <v>113</v>
      </c>
      <c r="P1893" t="s">
        <v>319</v>
      </c>
      <c r="Q1893" t="s">
        <v>2973</v>
      </c>
      <c r="R1893">
        <v>43068</v>
      </c>
      <c r="S1893" s="1">
        <v>42180</v>
      </c>
      <c r="T1893" s="1">
        <v>42180</v>
      </c>
      <c r="U1893">
        <v>65.077020000000005</v>
      </c>
      <c r="V1893">
        <v>6</v>
      </c>
      <c r="W1893">
        <v>364.26</v>
      </c>
      <c r="X1893">
        <v>87374</v>
      </c>
      <c r="Y1893">
        <f>cleaneddata[[#This Row],[Unit Price]]-cleaneddata[[#This Row],[Discount]]</f>
        <v>70.83</v>
      </c>
      <c r="Z1893" t="str">
        <f>_xlfn.IFS(cleaneddata[[#This Row],[Region]]="Central","Chris",cleaneddata[[#This Row],[Region]]="East","Erin",cleaneddata[[#This Row],[Region]]="South","Sam",cleaneddata[[#This Row],[Region]]="West","William")</f>
        <v>Erin</v>
      </c>
    </row>
    <row r="1894" spans="1:26" x14ac:dyDescent="0.25">
      <c r="A1894">
        <v>3261</v>
      </c>
      <c r="B1894" t="s">
        <v>2974</v>
      </c>
      <c r="C1894" t="s">
        <v>72</v>
      </c>
      <c r="D1894">
        <v>7.0000000000000007E-2</v>
      </c>
      <c r="E1894">
        <v>105.34</v>
      </c>
      <c r="F1894">
        <v>24.49</v>
      </c>
      <c r="G1894" t="s">
        <v>89</v>
      </c>
      <c r="H1894" t="s">
        <v>41</v>
      </c>
      <c r="I1894" t="s">
        <v>30</v>
      </c>
      <c r="J1894" t="s">
        <v>128</v>
      </c>
      <c r="K1894" t="s">
        <v>66</v>
      </c>
      <c r="L1894" t="s">
        <v>683</v>
      </c>
      <c r="M1894">
        <v>0.61</v>
      </c>
      <c r="N1894" t="s">
        <v>34</v>
      </c>
      <c r="O1894" t="s">
        <v>54</v>
      </c>
      <c r="P1894" t="s">
        <v>291</v>
      </c>
      <c r="Q1894" t="s">
        <v>2975</v>
      </c>
      <c r="R1894">
        <v>49221</v>
      </c>
      <c r="S1894" s="1">
        <v>42180</v>
      </c>
      <c r="T1894" s="1">
        <v>42181</v>
      </c>
      <c r="U1894">
        <v>710.67240000000004</v>
      </c>
      <c r="V1894">
        <v>10</v>
      </c>
      <c r="W1894">
        <v>1029.96</v>
      </c>
      <c r="X1894">
        <v>90296</v>
      </c>
      <c r="Y1894">
        <f>cleaneddata[[#This Row],[Unit Price]]-cleaneddata[[#This Row],[Discount]]</f>
        <v>105.27000000000001</v>
      </c>
      <c r="Z1894" t="str">
        <f>_xlfn.IFS(cleaneddata[[#This Row],[Region]]="Central","Chris",cleaneddata[[#This Row],[Region]]="East","Erin",cleaneddata[[#This Row],[Region]]="South","Sam",cleaneddata[[#This Row],[Region]]="West","William")</f>
        <v>Chris</v>
      </c>
    </row>
    <row r="1895" spans="1:26" x14ac:dyDescent="0.25">
      <c r="A1895">
        <v>2197</v>
      </c>
      <c r="B1895" t="s">
        <v>2976</v>
      </c>
      <c r="C1895" t="s">
        <v>27</v>
      </c>
      <c r="D1895">
        <v>0.08</v>
      </c>
      <c r="E1895">
        <v>100.97</v>
      </c>
      <c r="F1895">
        <v>7.18</v>
      </c>
      <c r="G1895" t="s">
        <v>40</v>
      </c>
      <c r="H1895" t="s">
        <v>29</v>
      </c>
      <c r="I1895" t="s">
        <v>42</v>
      </c>
      <c r="J1895" t="s">
        <v>43</v>
      </c>
      <c r="K1895" t="s">
        <v>75</v>
      </c>
      <c r="L1895" t="s">
        <v>2803</v>
      </c>
      <c r="M1895">
        <v>0.46</v>
      </c>
      <c r="N1895" t="s">
        <v>34</v>
      </c>
      <c r="O1895" t="s">
        <v>113</v>
      </c>
      <c r="P1895" t="s">
        <v>114</v>
      </c>
      <c r="Q1895" t="s">
        <v>1858</v>
      </c>
      <c r="R1895">
        <v>11756</v>
      </c>
      <c r="S1895" s="1">
        <v>42181</v>
      </c>
      <c r="T1895" s="1">
        <v>42182</v>
      </c>
      <c r="U1895">
        <v>126.22499999999999</v>
      </c>
      <c r="V1895">
        <v>7</v>
      </c>
      <c r="W1895">
        <v>650.25</v>
      </c>
      <c r="X1895">
        <v>89176</v>
      </c>
      <c r="Y1895">
        <f>cleaneddata[[#This Row],[Unit Price]]-cleaneddata[[#This Row],[Discount]]</f>
        <v>100.89</v>
      </c>
      <c r="Z1895" t="str">
        <f>_xlfn.IFS(cleaneddata[[#This Row],[Region]]="Central","Chris",cleaneddata[[#This Row],[Region]]="East","Erin",cleaneddata[[#This Row],[Region]]="South","Sam",cleaneddata[[#This Row],[Region]]="West","William")</f>
        <v>Erin</v>
      </c>
    </row>
    <row r="1896" spans="1:26" x14ac:dyDescent="0.25">
      <c r="A1896">
        <v>2197</v>
      </c>
      <c r="B1896" t="s">
        <v>2976</v>
      </c>
      <c r="C1896" t="s">
        <v>27</v>
      </c>
      <c r="D1896">
        <v>0</v>
      </c>
      <c r="E1896">
        <v>13.4</v>
      </c>
      <c r="F1896">
        <v>4.95</v>
      </c>
      <c r="G1896" t="s">
        <v>40</v>
      </c>
      <c r="H1896" t="s">
        <v>29</v>
      </c>
      <c r="I1896" t="s">
        <v>30</v>
      </c>
      <c r="J1896" t="s">
        <v>128</v>
      </c>
      <c r="K1896" t="s">
        <v>44</v>
      </c>
      <c r="L1896" t="s">
        <v>1207</v>
      </c>
      <c r="M1896">
        <v>0.37</v>
      </c>
      <c r="N1896" t="s">
        <v>34</v>
      </c>
      <c r="O1896" t="s">
        <v>113</v>
      </c>
      <c r="P1896" t="s">
        <v>114</v>
      </c>
      <c r="Q1896" t="s">
        <v>1858</v>
      </c>
      <c r="R1896">
        <v>11756</v>
      </c>
      <c r="S1896" s="1">
        <v>42181</v>
      </c>
      <c r="T1896" s="1">
        <v>42182</v>
      </c>
      <c r="U1896">
        <v>187.7628</v>
      </c>
      <c r="V1896">
        <v>19</v>
      </c>
      <c r="W1896">
        <v>272.12</v>
      </c>
      <c r="X1896">
        <v>89176</v>
      </c>
      <c r="Y1896">
        <f>cleaneddata[[#This Row],[Unit Price]]-cleaneddata[[#This Row],[Discount]]</f>
        <v>13.4</v>
      </c>
      <c r="Z1896" t="str">
        <f>_xlfn.IFS(cleaneddata[[#This Row],[Region]]="Central","Chris",cleaneddata[[#This Row],[Region]]="East","Erin",cleaneddata[[#This Row],[Region]]="South","Sam",cleaneddata[[#This Row],[Region]]="West","William")</f>
        <v>Erin</v>
      </c>
    </row>
    <row r="1897" spans="1:26" x14ac:dyDescent="0.25">
      <c r="A1897">
        <v>2062</v>
      </c>
      <c r="B1897" t="s">
        <v>868</v>
      </c>
      <c r="C1897" t="s">
        <v>49</v>
      </c>
      <c r="D1897">
        <v>0.04</v>
      </c>
      <c r="E1897">
        <v>291.73</v>
      </c>
      <c r="F1897">
        <v>48.8</v>
      </c>
      <c r="G1897" t="s">
        <v>28</v>
      </c>
      <c r="H1897" t="s">
        <v>96</v>
      </c>
      <c r="I1897" t="s">
        <v>30</v>
      </c>
      <c r="J1897" t="s">
        <v>111</v>
      </c>
      <c r="K1897" t="s">
        <v>59</v>
      </c>
      <c r="L1897" t="s">
        <v>112</v>
      </c>
      <c r="M1897">
        <v>0.56000000000000005</v>
      </c>
      <c r="N1897" t="s">
        <v>34</v>
      </c>
      <c r="O1897" t="s">
        <v>35</v>
      </c>
      <c r="P1897" t="s">
        <v>244</v>
      </c>
      <c r="Q1897" t="s">
        <v>870</v>
      </c>
      <c r="R1897">
        <v>23111</v>
      </c>
      <c r="S1897" s="1">
        <v>42181</v>
      </c>
      <c r="T1897" s="1">
        <v>42185</v>
      </c>
      <c r="U1897">
        <v>-115.90389999999999</v>
      </c>
      <c r="V1897">
        <v>22</v>
      </c>
      <c r="W1897">
        <v>6676.61</v>
      </c>
      <c r="X1897">
        <v>87148</v>
      </c>
      <c r="Y1897">
        <f>cleaneddata[[#This Row],[Unit Price]]-cleaneddata[[#This Row],[Discount]]</f>
        <v>291.69</v>
      </c>
      <c r="Z1897" t="str">
        <f>_xlfn.IFS(cleaneddata[[#This Row],[Region]]="Central","Chris",cleaneddata[[#This Row],[Region]]="East","Erin",cleaneddata[[#This Row],[Region]]="South","Sam",cleaneddata[[#This Row],[Region]]="West","William")</f>
        <v>Sam</v>
      </c>
    </row>
    <row r="1898" spans="1:26" x14ac:dyDescent="0.25">
      <c r="A1898">
        <v>2587</v>
      </c>
      <c r="B1898" t="s">
        <v>1429</v>
      </c>
      <c r="C1898" t="s">
        <v>72</v>
      </c>
      <c r="D1898">
        <v>0.02</v>
      </c>
      <c r="E1898">
        <v>22.72</v>
      </c>
      <c r="F1898">
        <v>8.99</v>
      </c>
      <c r="G1898" t="s">
        <v>40</v>
      </c>
      <c r="H1898" t="s">
        <v>73</v>
      </c>
      <c r="I1898" t="s">
        <v>30</v>
      </c>
      <c r="J1898" t="s">
        <v>128</v>
      </c>
      <c r="K1898" t="s">
        <v>44</v>
      </c>
      <c r="L1898" t="s">
        <v>330</v>
      </c>
      <c r="M1898">
        <v>0.44</v>
      </c>
      <c r="N1898" t="s">
        <v>34</v>
      </c>
      <c r="O1898" t="s">
        <v>54</v>
      </c>
      <c r="P1898" t="s">
        <v>359</v>
      </c>
      <c r="Q1898" t="s">
        <v>1431</v>
      </c>
      <c r="R1898">
        <v>54220</v>
      </c>
      <c r="S1898" s="1">
        <v>42181</v>
      </c>
      <c r="T1898" s="1">
        <v>42181</v>
      </c>
      <c r="U1898">
        <v>200.0172</v>
      </c>
      <c r="V1898">
        <v>12</v>
      </c>
      <c r="W1898">
        <v>289.88</v>
      </c>
      <c r="X1898">
        <v>91167</v>
      </c>
      <c r="Y1898">
        <f>cleaneddata[[#This Row],[Unit Price]]-cleaneddata[[#This Row],[Discount]]</f>
        <v>22.7</v>
      </c>
      <c r="Z1898" t="str">
        <f>_xlfn.IFS(cleaneddata[[#This Row],[Region]]="Central","Chris",cleaneddata[[#This Row],[Region]]="East","Erin",cleaneddata[[#This Row],[Region]]="South","Sam",cleaneddata[[#This Row],[Region]]="West","William")</f>
        <v>Chris</v>
      </c>
    </row>
    <row r="1899" spans="1:26" x14ac:dyDescent="0.25">
      <c r="A1899">
        <v>1380</v>
      </c>
      <c r="B1899" t="s">
        <v>2977</v>
      </c>
      <c r="C1899" t="s">
        <v>49</v>
      </c>
      <c r="D1899">
        <v>0.05</v>
      </c>
      <c r="E1899">
        <v>2.89</v>
      </c>
      <c r="F1899">
        <v>0.5</v>
      </c>
      <c r="G1899" t="s">
        <v>40</v>
      </c>
      <c r="H1899" t="s">
        <v>73</v>
      </c>
      <c r="I1899" t="s">
        <v>50</v>
      </c>
      <c r="J1899" t="s">
        <v>154</v>
      </c>
      <c r="K1899" t="s">
        <v>75</v>
      </c>
      <c r="L1899" t="s">
        <v>731</v>
      </c>
      <c r="M1899">
        <v>0.38</v>
      </c>
      <c r="N1899" t="s">
        <v>34</v>
      </c>
      <c r="O1899" t="s">
        <v>113</v>
      </c>
      <c r="P1899" t="s">
        <v>1358</v>
      </c>
      <c r="Q1899" t="s">
        <v>1879</v>
      </c>
      <c r="R1899">
        <v>3801</v>
      </c>
      <c r="S1899" s="1">
        <v>42182</v>
      </c>
      <c r="T1899" s="1">
        <v>42188</v>
      </c>
      <c r="U1899">
        <v>18.0642</v>
      </c>
      <c r="V1899">
        <v>9</v>
      </c>
      <c r="W1899">
        <v>26.18</v>
      </c>
      <c r="X1899">
        <v>88213</v>
      </c>
      <c r="Y1899">
        <f>cleaneddata[[#This Row],[Unit Price]]-cleaneddata[[#This Row],[Discount]]</f>
        <v>2.8400000000000003</v>
      </c>
      <c r="Z1899" t="str">
        <f>_xlfn.IFS(cleaneddata[[#This Row],[Region]]="Central","Chris",cleaneddata[[#This Row],[Region]]="East","Erin",cleaneddata[[#This Row],[Region]]="South","Sam",cleaneddata[[#This Row],[Region]]="West","William")</f>
        <v>Erin</v>
      </c>
    </row>
    <row r="1900" spans="1:26" x14ac:dyDescent="0.25">
      <c r="A1900">
        <v>936</v>
      </c>
      <c r="B1900" t="s">
        <v>1229</v>
      </c>
      <c r="C1900" t="s">
        <v>72</v>
      </c>
      <c r="D1900">
        <v>0.05</v>
      </c>
      <c r="E1900">
        <v>5.98</v>
      </c>
      <c r="F1900">
        <v>5.46</v>
      </c>
      <c r="G1900" t="s">
        <v>40</v>
      </c>
      <c r="H1900" t="s">
        <v>96</v>
      </c>
      <c r="I1900" t="s">
        <v>50</v>
      </c>
      <c r="J1900" t="s">
        <v>90</v>
      </c>
      <c r="K1900" t="s">
        <v>75</v>
      </c>
      <c r="L1900" t="s">
        <v>1158</v>
      </c>
      <c r="M1900">
        <v>0.36</v>
      </c>
      <c r="N1900" t="s">
        <v>34</v>
      </c>
      <c r="O1900" t="s">
        <v>61</v>
      </c>
      <c r="P1900" t="s">
        <v>92</v>
      </c>
      <c r="Q1900" t="s">
        <v>1231</v>
      </c>
      <c r="R1900">
        <v>92374</v>
      </c>
      <c r="S1900" s="1">
        <v>42182</v>
      </c>
      <c r="T1900" s="1">
        <v>42182</v>
      </c>
      <c r="U1900">
        <v>-31.885000000000002</v>
      </c>
      <c r="V1900">
        <v>17</v>
      </c>
      <c r="W1900">
        <v>104.95</v>
      </c>
      <c r="X1900">
        <v>90589</v>
      </c>
      <c r="Y1900">
        <f>cleaneddata[[#This Row],[Unit Price]]-cleaneddata[[#This Row],[Discount]]</f>
        <v>5.9300000000000006</v>
      </c>
      <c r="Z1900" t="str">
        <f>_xlfn.IFS(cleaneddata[[#This Row],[Region]]="Central","Chris",cleaneddata[[#This Row],[Region]]="East","Erin",cleaneddata[[#This Row],[Region]]="South","Sam",cleaneddata[[#This Row],[Region]]="West","William")</f>
        <v>William</v>
      </c>
    </row>
    <row r="1901" spans="1:26" x14ac:dyDescent="0.25">
      <c r="A1901">
        <v>937</v>
      </c>
      <c r="B1901" t="s">
        <v>2978</v>
      </c>
      <c r="C1901" t="s">
        <v>72</v>
      </c>
      <c r="D1901">
        <v>0.01</v>
      </c>
      <c r="E1901">
        <v>65.989999999999995</v>
      </c>
      <c r="F1901">
        <v>3.99</v>
      </c>
      <c r="G1901" t="s">
        <v>40</v>
      </c>
      <c r="H1901" t="s">
        <v>96</v>
      </c>
      <c r="I1901" t="s">
        <v>42</v>
      </c>
      <c r="J1901" t="s">
        <v>137</v>
      </c>
      <c r="K1901" t="s">
        <v>75</v>
      </c>
      <c r="L1901" t="s">
        <v>1636</v>
      </c>
      <c r="M1901">
        <v>0.59</v>
      </c>
      <c r="N1901" t="s">
        <v>34</v>
      </c>
      <c r="O1901" t="s">
        <v>61</v>
      </c>
      <c r="P1901" t="s">
        <v>92</v>
      </c>
      <c r="Q1901" t="s">
        <v>961</v>
      </c>
      <c r="R1901">
        <v>90278</v>
      </c>
      <c r="S1901" s="1">
        <v>42182</v>
      </c>
      <c r="T1901" s="1">
        <v>42183</v>
      </c>
      <c r="U1901">
        <v>-95.210499999999996</v>
      </c>
      <c r="V1901">
        <v>3</v>
      </c>
      <c r="W1901">
        <v>166.59</v>
      </c>
      <c r="X1901">
        <v>90589</v>
      </c>
      <c r="Y1901">
        <f>cleaneddata[[#This Row],[Unit Price]]-cleaneddata[[#This Row],[Discount]]</f>
        <v>65.97999999999999</v>
      </c>
      <c r="Z1901" t="str">
        <f>_xlfn.IFS(cleaneddata[[#This Row],[Region]]="Central","Chris",cleaneddata[[#This Row],[Region]]="East","Erin",cleaneddata[[#This Row],[Region]]="South","Sam",cleaneddata[[#This Row],[Region]]="West","William")</f>
        <v>William</v>
      </c>
    </row>
    <row r="1902" spans="1:26" x14ac:dyDescent="0.25">
      <c r="A1902">
        <v>2617</v>
      </c>
      <c r="B1902" t="s">
        <v>2979</v>
      </c>
      <c r="C1902" t="s">
        <v>72</v>
      </c>
      <c r="D1902">
        <v>0.1</v>
      </c>
      <c r="E1902">
        <v>3.25</v>
      </c>
      <c r="F1902">
        <v>49</v>
      </c>
      <c r="G1902" t="s">
        <v>40</v>
      </c>
      <c r="H1902" t="s">
        <v>96</v>
      </c>
      <c r="I1902" t="s">
        <v>50</v>
      </c>
      <c r="J1902" t="s">
        <v>97</v>
      </c>
      <c r="K1902" t="s">
        <v>66</v>
      </c>
      <c r="L1902" t="s">
        <v>2721</v>
      </c>
      <c r="M1902">
        <v>0.56000000000000005</v>
      </c>
      <c r="N1902" t="s">
        <v>34</v>
      </c>
      <c r="O1902" t="s">
        <v>54</v>
      </c>
      <c r="P1902" t="s">
        <v>1073</v>
      </c>
      <c r="Q1902" t="s">
        <v>2980</v>
      </c>
      <c r="R1902">
        <v>57401</v>
      </c>
      <c r="S1902" s="1">
        <v>42182</v>
      </c>
      <c r="T1902" s="1">
        <v>42183</v>
      </c>
      <c r="U1902">
        <v>-286.245</v>
      </c>
      <c r="V1902">
        <v>6</v>
      </c>
      <c r="W1902">
        <v>40.69</v>
      </c>
      <c r="X1902">
        <v>91496</v>
      </c>
      <c r="Y1902">
        <f>cleaneddata[[#This Row],[Unit Price]]-cleaneddata[[#This Row],[Discount]]</f>
        <v>3.15</v>
      </c>
      <c r="Z1902" t="str">
        <f>_xlfn.IFS(cleaneddata[[#This Row],[Region]]="Central","Chris",cleaneddata[[#This Row],[Region]]="East","Erin",cleaneddata[[#This Row],[Region]]="South","Sam",cleaneddata[[#This Row],[Region]]="West","William")</f>
        <v>Chris</v>
      </c>
    </row>
    <row r="1903" spans="1:26" x14ac:dyDescent="0.25">
      <c r="A1903">
        <v>2987</v>
      </c>
      <c r="B1903" t="s">
        <v>2981</v>
      </c>
      <c r="C1903" t="s">
        <v>27</v>
      </c>
      <c r="D1903">
        <v>0.09</v>
      </c>
      <c r="E1903">
        <v>100.98</v>
      </c>
      <c r="F1903">
        <v>35.840000000000003</v>
      </c>
      <c r="G1903" t="s">
        <v>28</v>
      </c>
      <c r="H1903" t="s">
        <v>73</v>
      </c>
      <c r="I1903" t="s">
        <v>30</v>
      </c>
      <c r="J1903" t="s">
        <v>119</v>
      </c>
      <c r="K1903" t="s">
        <v>32</v>
      </c>
      <c r="L1903" t="s">
        <v>120</v>
      </c>
      <c r="M1903">
        <v>0.62</v>
      </c>
      <c r="N1903" t="s">
        <v>34</v>
      </c>
      <c r="O1903" t="s">
        <v>54</v>
      </c>
      <c r="P1903" t="s">
        <v>215</v>
      </c>
      <c r="Q1903" t="s">
        <v>2982</v>
      </c>
      <c r="R1903">
        <v>50265</v>
      </c>
      <c r="S1903" s="1">
        <v>42183</v>
      </c>
      <c r="T1903" s="1">
        <v>42183</v>
      </c>
      <c r="U1903">
        <v>-103.624</v>
      </c>
      <c r="V1903">
        <v>17</v>
      </c>
      <c r="W1903">
        <v>1700.38</v>
      </c>
      <c r="X1903">
        <v>91180</v>
      </c>
      <c r="Y1903">
        <f>cleaneddata[[#This Row],[Unit Price]]-cleaneddata[[#This Row],[Discount]]</f>
        <v>100.89</v>
      </c>
      <c r="Z1903" t="str">
        <f>_xlfn.IFS(cleaneddata[[#This Row],[Region]]="Central","Chris",cleaneddata[[#This Row],[Region]]="East","Erin",cleaneddata[[#This Row],[Region]]="South","Sam",cleaneddata[[#This Row],[Region]]="West","William")</f>
        <v>Chris</v>
      </c>
    </row>
    <row r="1904" spans="1:26" x14ac:dyDescent="0.25">
      <c r="A1904">
        <v>2987</v>
      </c>
      <c r="B1904" t="s">
        <v>2981</v>
      </c>
      <c r="C1904" t="s">
        <v>27</v>
      </c>
      <c r="D1904">
        <v>0.1</v>
      </c>
      <c r="E1904">
        <v>5.78</v>
      </c>
      <c r="F1904">
        <v>7.96</v>
      </c>
      <c r="G1904" t="s">
        <v>40</v>
      </c>
      <c r="H1904" t="s">
        <v>73</v>
      </c>
      <c r="I1904" t="s">
        <v>50</v>
      </c>
      <c r="J1904" t="s">
        <v>90</v>
      </c>
      <c r="K1904" t="s">
        <v>75</v>
      </c>
      <c r="L1904" t="s">
        <v>2983</v>
      </c>
      <c r="M1904">
        <v>0.36</v>
      </c>
      <c r="N1904" t="s">
        <v>34</v>
      </c>
      <c r="O1904" t="s">
        <v>54</v>
      </c>
      <c r="P1904" t="s">
        <v>215</v>
      </c>
      <c r="Q1904" t="s">
        <v>2982</v>
      </c>
      <c r="R1904">
        <v>50265</v>
      </c>
      <c r="S1904" s="1">
        <v>42183</v>
      </c>
      <c r="T1904" s="1">
        <v>42183</v>
      </c>
      <c r="U1904">
        <v>-57.823999999999998</v>
      </c>
      <c r="V1904">
        <v>6</v>
      </c>
      <c r="W1904">
        <v>35.96</v>
      </c>
      <c r="X1904">
        <v>91180</v>
      </c>
      <c r="Y1904">
        <f>cleaneddata[[#This Row],[Unit Price]]-cleaneddata[[#This Row],[Discount]]</f>
        <v>5.6800000000000006</v>
      </c>
      <c r="Z1904" t="str">
        <f>_xlfn.IFS(cleaneddata[[#This Row],[Region]]="Central","Chris",cleaneddata[[#This Row],[Region]]="East","Erin",cleaneddata[[#This Row],[Region]]="South","Sam",cleaneddata[[#This Row],[Region]]="West","William")</f>
        <v>Chris</v>
      </c>
    </row>
    <row r="1905" spans="1:26" x14ac:dyDescent="0.25">
      <c r="A1905">
        <v>3209</v>
      </c>
      <c r="B1905" t="s">
        <v>2984</v>
      </c>
      <c r="C1905" t="s">
        <v>27</v>
      </c>
      <c r="D1905">
        <v>0.03</v>
      </c>
      <c r="E1905">
        <v>4.9800000000000004</v>
      </c>
      <c r="F1905">
        <v>4.62</v>
      </c>
      <c r="G1905" t="s">
        <v>89</v>
      </c>
      <c r="H1905" t="s">
        <v>96</v>
      </c>
      <c r="I1905" t="s">
        <v>42</v>
      </c>
      <c r="J1905" t="s">
        <v>43</v>
      </c>
      <c r="K1905" t="s">
        <v>44</v>
      </c>
      <c r="L1905" t="s">
        <v>1223</v>
      </c>
      <c r="M1905">
        <v>0.64</v>
      </c>
      <c r="N1905" t="s">
        <v>34</v>
      </c>
      <c r="O1905" t="s">
        <v>61</v>
      </c>
      <c r="P1905" t="s">
        <v>92</v>
      </c>
      <c r="Q1905" t="s">
        <v>2985</v>
      </c>
      <c r="R1905">
        <v>90210</v>
      </c>
      <c r="S1905" s="1">
        <v>42183</v>
      </c>
      <c r="T1905" s="1">
        <v>42184</v>
      </c>
      <c r="U1905">
        <v>-30.45</v>
      </c>
      <c r="V1905">
        <v>8</v>
      </c>
      <c r="W1905">
        <v>44.24</v>
      </c>
      <c r="X1905">
        <v>90739</v>
      </c>
      <c r="Y1905">
        <f>cleaneddata[[#This Row],[Unit Price]]-cleaneddata[[#This Row],[Discount]]</f>
        <v>4.95</v>
      </c>
      <c r="Z1905" t="str">
        <f>_xlfn.IFS(cleaneddata[[#This Row],[Region]]="Central","Chris",cleaneddata[[#This Row],[Region]]="East","Erin",cleaneddata[[#This Row],[Region]]="South","Sam",cleaneddata[[#This Row],[Region]]="West","William")</f>
        <v>William</v>
      </c>
    </row>
    <row r="1906" spans="1:26" x14ac:dyDescent="0.25">
      <c r="A1906">
        <v>1357</v>
      </c>
      <c r="B1906" t="s">
        <v>2752</v>
      </c>
      <c r="C1906" t="s">
        <v>39</v>
      </c>
      <c r="D1906">
        <v>7.0000000000000007E-2</v>
      </c>
      <c r="E1906">
        <v>119.99</v>
      </c>
      <c r="F1906">
        <v>16.8</v>
      </c>
      <c r="G1906" t="s">
        <v>28</v>
      </c>
      <c r="H1906" t="s">
        <v>73</v>
      </c>
      <c r="I1906" t="s">
        <v>42</v>
      </c>
      <c r="J1906" t="s">
        <v>58</v>
      </c>
      <c r="K1906" t="s">
        <v>32</v>
      </c>
      <c r="L1906" t="s">
        <v>2986</v>
      </c>
      <c r="M1906">
        <v>0.35</v>
      </c>
      <c r="N1906" t="s">
        <v>34</v>
      </c>
      <c r="O1906" t="s">
        <v>54</v>
      </c>
      <c r="P1906" t="s">
        <v>189</v>
      </c>
      <c r="Q1906" t="s">
        <v>2753</v>
      </c>
      <c r="R1906">
        <v>78596</v>
      </c>
      <c r="S1906" s="1">
        <v>42183</v>
      </c>
      <c r="T1906" s="1">
        <v>42185</v>
      </c>
      <c r="U1906">
        <v>1206.5961</v>
      </c>
      <c r="V1906">
        <v>15</v>
      </c>
      <c r="W1906">
        <v>1748.69</v>
      </c>
      <c r="X1906">
        <v>88185</v>
      </c>
      <c r="Y1906">
        <f>cleaneddata[[#This Row],[Unit Price]]-cleaneddata[[#This Row],[Discount]]</f>
        <v>119.92</v>
      </c>
      <c r="Z1906" t="str">
        <f>_xlfn.IFS(cleaneddata[[#This Row],[Region]]="Central","Chris",cleaneddata[[#This Row],[Region]]="East","Erin",cleaneddata[[#This Row],[Region]]="South","Sam",cleaneddata[[#This Row],[Region]]="West","William")</f>
        <v>Chris</v>
      </c>
    </row>
    <row r="1907" spans="1:26" x14ac:dyDescent="0.25">
      <c r="A1907">
        <v>1733</v>
      </c>
      <c r="B1907" t="s">
        <v>2003</v>
      </c>
      <c r="C1907" t="s">
        <v>39</v>
      </c>
      <c r="D1907">
        <v>0.02</v>
      </c>
      <c r="E1907">
        <v>30.98</v>
      </c>
      <c r="F1907">
        <v>17.079999999999998</v>
      </c>
      <c r="G1907" t="s">
        <v>40</v>
      </c>
      <c r="H1907" t="s">
        <v>29</v>
      </c>
      <c r="I1907" t="s">
        <v>50</v>
      </c>
      <c r="J1907" t="s">
        <v>90</v>
      </c>
      <c r="K1907" t="s">
        <v>75</v>
      </c>
      <c r="L1907" t="s">
        <v>2987</v>
      </c>
      <c r="M1907">
        <v>0.4</v>
      </c>
      <c r="N1907" t="s">
        <v>34</v>
      </c>
      <c r="O1907" t="s">
        <v>113</v>
      </c>
      <c r="P1907" t="s">
        <v>376</v>
      </c>
      <c r="Q1907" t="s">
        <v>68</v>
      </c>
      <c r="R1907">
        <v>20012</v>
      </c>
      <c r="S1907" s="1">
        <v>42183</v>
      </c>
      <c r="T1907" s="1">
        <v>42184</v>
      </c>
      <c r="U1907">
        <v>-32.28</v>
      </c>
      <c r="V1907">
        <v>13</v>
      </c>
      <c r="W1907">
        <v>438.25</v>
      </c>
      <c r="X1907">
        <v>59937</v>
      </c>
      <c r="Y1907">
        <f>cleaneddata[[#This Row],[Unit Price]]-cleaneddata[[#This Row],[Discount]]</f>
        <v>30.96</v>
      </c>
      <c r="Z1907" t="str">
        <f>_xlfn.IFS(cleaneddata[[#This Row],[Region]]="Central","Chris",cleaneddata[[#This Row],[Region]]="East","Erin",cleaneddata[[#This Row],[Region]]="South","Sam",cleaneddata[[#This Row],[Region]]="West","William")</f>
        <v>Erin</v>
      </c>
    </row>
    <row r="1908" spans="1:26" x14ac:dyDescent="0.25">
      <c r="A1908">
        <v>1735</v>
      </c>
      <c r="B1908" t="s">
        <v>2988</v>
      </c>
      <c r="C1908" t="s">
        <v>39</v>
      </c>
      <c r="D1908">
        <v>0.02</v>
      </c>
      <c r="E1908">
        <v>30.98</v>
      </c>
      <c r="F1908">
        <v>17.079999999999998</v>
      </c>
      <c r="G1908" t="s">
        <v>40</v>
      </c>
      <c r="H1908" t="s">
        <v>29</v>
      </c>
      <c r="I1908" t="s">
        <v>50</v>
      </c>
      <c r="J1908" t="s">
        <v>90</v>
      </c>
      <c r="K1908" t="s">
        <v>75</v>
      </c>
      <c r="L1908" t="s">
        <v>2987</v>
      </c>
      <c r="M1908">
        <v>0.4</v>
      </c>
      <c r="N1908" t="s">
        <v>34</v>
      </c>
      <c r="O1908" t="s">
        <v>113</v>
      </c>
      <c r="P1908" t="s">
        <v>114</v>
      </c>
      <c r="Q1908" t="s">
        <v>2989</v>
      </c>
      <c r="R1908">
        <v>11550</v>
      </c>
      <c r="S1908" s="1">
        <v>42183</v>
      </c>
      <c r="T1908" s="1">
        <v>42184</v>
      </c>
      <c r="U1908">
        <v>-16.14</v>
      </c>
      <c r="V1908">
        <v>3</v>
      </c>
      <c r="W1908">
        <v>101.13</v>
      </c>
      <c r="X1908">
        <v>88444</v>
      </c>
      <c r="Y1908">
        <f>cleaneddata[[#This Row],[Unit Price]]-cleaneddata[[#This Row],[Discount]]</f>
        <v>30.96</v>
      </c>
      <c r="Z1908" t="str">
        <f>_xlfn.IFS(cleaneddata[[#This Row],[Region]]="Central","Chris",cleaneddata[[#This Row],[Region]]="East","Erin",cleaneddata[[#This Row],[Region]]="South","Sam",cleaneddata[[#This Row],[Region]]="West","William")</f>
        <v>Erin</v>
      </c>
    </row>
    <row r="1909" spans="1:26" x14ac:dyDescent="0.25">
      <c r="A1909">
        <v>1191</v>
      </c>
      <c r="B1909" t="s">
        <v>2990</v>
      </c>
      <c r="C1909" t="s">
        <v>49</v>
      </c>
      <c r="D1909">
        <v>0.03</v>
      </c>
      <c r="E1909">
        <v>28.53</v>
      </c>
      <c r="F1909">
        <v>1.49</v>
      </c>
      <c r="G1909" t="s">
        <v>40</v>
      </c>
      <c r="H1909" t="s">
        <v>29</v>
      </c>
      <c r="I1909" t="s">
        <v>50</v>
      </c>
      <c r="J1909" t="s">
        <v>74</v>
      </c>
      <c r="K1909" t="s">
        <v>75</v>
      </c>
      <c r="L1909" t="s">
        <v>1834</v>
      </c>
      <c r="M1909">
        <v>0.38</v>
      </c>
      <c r="N1909" t="s">
        <v>34</v>
      </c>
      <c r="O1909" t="s">
        <v>113</v>
      </c>
      <c r="P1909" t="s">
        <v>250</v>
      </c>
      <c r="Q1909" t="s">
        <v>2991</v>
      </c>
      <c r="R1909">
        <v>6050</v>
      </c>
      <c r="S1909" s="1">
        <v>42183</v>
      </c>
      <c r="T1909" s="1">
        <v>42186</v>
      </c>
      <c r="U1909">
        <v>59.4405</v>
      </c>
      <c r="V1909">
        <v>3</v>
      </c>
      <c r="W1909">
        <v>88.84</v>
      </c>
      <c r="X1909">
        <v>87587</v>
      </c>
      <c r="Y1909">
        <f>cleaneddata[[#This Row],[Unit Price]]-cleaneddata[[#This Row],[Discount]]</f>
        <v>28.5</v>
      </c>
      <c r="Z1909" t="str">
        <f>_xlfn.IFS(cleaneddata[[#This Row],[Region]]="Central","Chris",cleaneddata[[#This Row],[Region]]="East","Erin",cleaneddata[[#This Row],[Region]]="South","Sam",cleaneddata[[#This Row],[Region]]="West","William")</f>
        <v>Erin</v>
      </c>
    </row>
    <row r="1910" spans="1:26" x14ac:dyDescent="0.25">
      <c r="A1910">
        <v>1193</v>
      </c>
      <c r="B1910" t="s">
        <v>1353</v>
      </c>
      <c r="C1910" t="s">
        <v>49</v>
      </c>
      <c r="D1910">
        <v>0.09</v>
      </c>
      <c r="E1910">
        <v>49.99</v>
      </c>
      <c r="F1910">
        <v>19.989999999999998</v>
      </c>
      <c r="G1910" t="s">
        <v>40</v>
      </c>
      <c r="H1910" t="s">
        <v>29</v>
      </c>
      <c r="I1910" t="s">
        <v>42</v>
      </c>
      <c r="J1910" t="s">
        <v>43</v>
      </c>
      <c r="K1910" t="s">
        <v>75</v>
      </c>
      <c r="L1910" t="s">
        <v>1290</v>
      </c>
      <c r="M1910">
        <v>0.41</v>
      </c>
      <c r="N1910" t="s">
        <v>34</v>
      </c>
      <c r="O1910" t="s">
        <v>113</v>
      </c>
      <c r="P1910" t="s">
        <v>376</v>
      </c>
      <c r="Q1910" t="s">
        <v>68</v>
      </c>
      <c r="R1910">
        <v>20016</v>
      </c>
      <c r="S1910" s="1">
        <v>42183</v>
      </c>
      <c r="T1910" s="1">
        <v>42185</v>
      </c>
      <c r="U1910">
        <v>-17.03</v>
      </c>
      <c r="V1910">
        <v>48</v>
      </c>
      <c r="W1910">
        <v>2373.3200000000002</v>
      </c>
      <c r="X1910">
        <v>11206</v>
      </c>
      <c r="Y1910">
        <f>cleaneddata[[#This Row],[Unit Price]]-cleaneddata[[#This Row],[Discount]]</f>
        <v>49.9</v>
      </c>
      <c r="Z1910" t="str">
        <f>_xlfn.IFS(cleaneddata[[#This Row],[Region]]="Central","Chris",cleaneddata[[#This Row],[Region]]="East","Erin",cleaneddata[[#This Row],[Region]]="South","Sam",cleaneddata[[#This Row],[Region]]="West","William")</f>
        <v>Erin</v>
      </c>
    </row>
    <row r="1911" spans="1:26" x14ac:dyDescent="0.25">
      <c r="A1911">
        <v>1193</v>
      </c>
      <c r="B1911" t="s">
        <v>1353</v>
      </c>
      <c r="C1911" t="s">
        <v>49</v>
      </c>
      <c r="D1911">
        <v>0.03</v>
      </c>
      <c r="E1911">
        <v>28.53</v>
      </c>
      <c r="F1911">
        <v>1.49</v>
      </c>
      <c r="G1911" t="s">
        <v>40</v>
      </c>
      <c r="H1911" t="s">
        <v>29</v>
      </c>
      <c r="I1911" t="s">
        <v>50</v>
      </c>
      <c r="J1911" t="s">
        <v>74</v>
      </c>
      <c r="K1911" t="s">
        <v>75</v>
      </c>
      <c r="L1911" t="s">
        <v>1834</v>
      </c>
      <c r="M1911">
        <v>0.38</v>
      </c>
      <c r="N1911" t="s">
        <v>34</v>
      </c>
      <c r="O1911" t="s">
        <v>113</v>
      </c>
      <c r="P1911" t="s">
        <v>376</v>
      </c>
      <c r="Q1911" t="s">
        <v>68</v>
      </c>
      <c r="R1911">
        <v>20016</v>
      </c>
      <c r="S1911" s="1">
        <v>42183</v>
      </c>
      <c r="T1911" s="1">
        <v>42186</v>
      </c>
      <c r="U1911">
        <v>39.627000000000002</v>
      </c>
      <c r="V1911">
        <v>11</v>
      </c>
      <c r="W1911">
        <v>325.73</v>
      </c>
      <c r="X1911">
        <v>11206</v>
      </c>
      <c r="Y1911">
        <f>cleaneddata[[#This Row],[Unit Price]]-cleaneddata[[#This Row],[Discount]]</f>
        <v>28.5</v>
      </c>
      <c r="Z1911" t="str">
        <f>_xlfn.IFS(cleaneddata[[#This Row],[Region]]="Central","Chris",cleaneddata[[#This Row],[Region]]="East","Erin",cleaneddata[[#This Row],[Region]]="South","Sam",cleaneddata[[#This Row],[Region]]="West","William")</f>
        <v>Erin</v>
      </c>
    </row>
    <row r="1912" spans="1:26" x14ac:dyDescent="0.25">
      <c r="A1912">
        <v>1203</v>
      </c>
      <c r="B1912" t="s">
        <v>2992</v>
      </c>
      <c r="C1912" t="s">
        <v>49</v>
      </c>
      <c r="D1912">
        <v>0.09</v>
      </c>
      <c r="E1912">
        <v>49.99</v>
      </c>
      <c r="F1912">
        <v>19.989999999999998</v>
      </c>
      <c r="G1912" t="s">
        <v>40</v>
      </c>
      <c r="H1912" t="s">
        <v>29</v>
      </c>
      <c r="I1912" t="s">
        <v>42</v>
      </c>
      <c r="J1912" t="s">
        <v>43</v>
      </c>
      <c r="K1912" t="s">
        <v>75</v>
      </c>
      <c r="L1912" t="s">
        <v>1290</v>
      </c>
      <c r="M1912">
        <v>0.41</v>
      </c>
      <c r="N1912" t="s">
        <v>34</v>
      </c>
      <c r="O1912" t="s">
        <v>113</v>
      </c>
      <c r="P1912" t="s">
        <v>586</v>
      </c>
      <c r="Q1912" t="s">
        <v>587</v>
      </c>
      <c r="R1912">
        <v>2920</v>
      </c>
      <c r="S1912" s="1">
        <v>42183</v>
      </c>
      <c r="T1912" s="1">
        <v>42185</v>
      </c>
      <c r="U1912">
        <v>-8.5150000000000006</v>
      </c>
      <c r="V1912">
        <v>12</v>
      </c>
      <c r="W1912">
        <v>593.33000000000004</v>
      </c>
      <c r="X1912">
        <v>87587</v>
      </c>
      <c r="Y1912">
        <f>cleaneddata[[#This Row],[Unit Price]]-cleaneddata[[#This Row],[Discount]]</f>
        <v>49.9</v>
      </c>
      <c r="Z1912" t="str">
        <f>_xlfn.IFS(cleaneddata[[#This Row],[Region]]="Central","Chris",cleaneddata[[#This Row],[Region]]="East","Erin",cleaneddata[[#This Row],[Region]]="South","Sam",cleaneddata[[#This Row],[Region]]="West","William")</f>
        <v>Erin</v>
      </c>
    </row>
    <row r="1913" spans="1:26" x14ac:dyDescent="0.25">
      <c r="A1913">
        <v>2801</v>
      </c>
      <c r="B1913" t="s">
        <v>2993</v>
      </c>
      <c r="C1913" t="s">
        <v>49</v>
      </c>
      <c r="D1913">
        <v>0</v>
      </c>
      <c r="E1913">
        <v>17.52</v>
      </c>
      <c r="F1913">
        <v>8.17</v>
      </c>
      <c r="G1913" t="s">
        <v>40</v>
      </c>
      <c r="H1913" t="s">
        <v>73</v>
      </c>
      <c r="I1913" t="s">
        <v>50</v>
      </c>
      <c r="J1913" t="s">
        <v>97</v>
      </c>
      <c r="K1913" t="s">
        <v>146</v>
      </c>
      <c r="L1913" t="s">
        <v>2994</v>
      </c>
      <c r="M1913">
        <v>0.5</v>
      </c>
      <c r="N1913" t="s">
        <v>34</v>
      </c>
      <c r="O1913" t="s">
        <v>61</v>
      </c>
      <c r="P1913" t="s">
        <v>590</v>
      </c>
      <c r="Q1913" t="s">
        <v>1720</v>
      </c>
      <c r="R1913">
        <v>85224</v>
      </c>
      <c r="S1913" s="1">
        <v>42183</v>
      </c>
      <c r="T1913" s="1">
        <v>42188</v>
      </c>
      <c r="U1913">
        <v>52.764000000000003</v>
      </c>
      <c r="V1913">
        <v>15</v>
      </c>
      <c r="W1913">
        <v>284.33999999999997</v>
      </c>
      <c r="X1913">
        <v>91049</v>
      </c>
      <c r="Y1913">
        <f>cleaneddata[[#This Row],[Unit Price]]-cleaneddata[[#This Row],[Discount]]</f>
        <v>17.52</v>
      </c>
      <c r="Z1913" t="str">
        <f>_xlfn.IFS(cleaneddata[[#This Row],[Region]]="Central","Chris",cleaneddata[[#This Row],[Region]]="East","Erin",cleaneddata[[#This Row],[Region]]="South","Sam",cleaneddata[[#This Row],[Region]]="West","William")</f>
        <v>William</v>
      </c>
    </row>
    <row r="1914" spans="1:26" x14ac:dyDescent="0.25">
      <c r="A1914">
        <v>3226</v>
      </c>
      <c r="B1914" t="s">
        <v>503</v>
      </c>
      <c r="C1914" t="s">
        <v>118</v>
      </c>
      <c r="D1914">
        <v>0.06</v>
      </c>
      <c r="E1914">
        <v>22.24</v>
      </c>
      <c r="F1914">
        <v>1.99</v>
      </c>
      <c r="G1914" t="s">
        <v>40</v>
      </c>
      <c r="H1914" t="s">
        <v>29</v>
      </c>
      <c r="I1914" t="s">
        <v>42</v>
      </c>
      <c r="J1914" t="s">
        <v>43</v>
      </c>
      <c r="K1914" t="s">
        <v>44</v>
      </c>
      <c r="L1914" t="s">
        <v>2995</v>
      </c>
      <c r="M1914">
        <v>0.43</v>
      </c>
      <c r="N1914" t="s">
        <v>34</v>
      </c>
      <c r="O1914" t="s">
        <v>35</v>
      </c>
      <c r="P1914" t="s">
        <v>402</v>
      </c>
      <c r="Q1914" t="s">
        <v>505</v>
      </c>
      <c r="R1914">
        <v>37075</v>
      </c>
      <c r="S1914" s="1">
        <v>42183</v>
      </c>
      <c r="T1914" s="1">
        <v>42185</v>
      </c>
      <c r="U1914">
        <v>95.388000000000005</v>
      </c>
      <c r="V1914">
        <v>12</v>
      </c>
      <c r="W1914">
        <v>255.88</v>
      </c>
      <c r="X1914">
        <v>86509</v>
      </c>
      <c r="Y1914">
        <f>cleaneddata[[#This Row],[Unit Price]]-cleaneddata[[#This Row],[Discount]]</f>
        <v>22.18</v>
      </c>
      <c r="Z1914" t="str">
        <f>_xlfn.IFS(cleaneddata[[#This Row],[Region]]="Central","Chris",cleaneddata[[#This Row],[Region]]="East","Erin",cleaneddata[[#This Row],[Region]]="South","Sam",cleaneddata[[#This Row],[Region]]="West","William")</f>
        <v>Sam</v>
      </c>
    </row>
    <row r="1915" spans="1:26" x14ac:dyDescent="0.25">
      <c r="A1915">
        <v>2448</v>
      </c>
      <c r="B1915" t="s">
        <v>2996</v>
      </c>
      <c r="C1915" t="s">
        <v>39</v>
      </c>
      <c r="D1915">
        <v>0.09</v>
      </c>
      <c r="E1915">
        <v>6.48</v>
      </c>
      <c r="F1915">
        <v>7.03</v>
      </c>
      <c r="G1915" t="s">
        <v>40</v>
      </c>
      <c r="H1915" t="s">
        <v>41</v>
      </c>
      <c r="I1915" t="s">
        <v>50</v>
      </c>
      <c r="J1915" t="s">
        <v>90</v>
      </c>
      <c r="K1915" t="s">
        <v>75</v>
      </c>
      <c r="L1915" t="s">
        <v>2525</v>
      </c>
      <c r="M1915">
        <v>0.37</v>
      </c>
      <c r="N1915" t="s">
        <v>34</v>
      </c>
      <c r="O1915" t="s">
        <v>54</v>
      </c>
      <c r="P1915" t="s">
        <v>86</v>
      </c>
      <c r="Q1915" t="s">
        <v>161</v>
      </c>
      <c r="R1915">
        <v>55410</v>
      </c>
      <c r="S1915" s="1">
        <v>42184</v>
      </c>
      <c r="T1915" s="1">
        <v>42186</v>
      </c>
      <c r="U1915">
        <v>-126.208</v>
      </c>
      <c r="V1915">
        <v>16</v>
      </c>
      <c r="W1915">
        <v>96.96</v>
      </c>
      <c r="X1915">
        <v>87790</v>
      </c>
      <c r="Y1915">
        <f>cleaneddata[[#This Row],[Unit Price]]-cleaneddata[[#This Row],[Discount]]</f>
        <v>6.3900000000000006</v>
      </c>
      <c r="Z1915" t="str">
        <f>_xlfn.IFS(cleaneddata[[#This Row],[Region]]="Central","Chris",cleaneddata[[#This Row],[Region]]="East","Erin",cleaneddata[[#This Row],[Region]]="South","Sam",cleaneddata[[#This Row],[Region]]="West","William")</f>
        <v>Chris</v>
      </c>
    </row>
    <row r="1916" spans="1:26" x14ac:dyDescent="0.25">
      <c r="A1916">
        <v>3374</v>
      </c>
      <c r="B1916" t="s">
        <v>2744</v>
      </c>
      <c r="C1916" t="s">
        <v>39</v>
      </c>
      <c r="D1916">
        <v>0.05</v>
      </c>
      <c r="E1916">
        <v>73.98</v>
      </c>
      <c r="F1916">
        <v>12.14</v>
      </c>
      <c r="G1916" t="s">
        <v>40</v>
      </c>
      <c r="H1916" t="s">
        <v>73</v>
      </c>
      <c r="I1916" t="s">
        <v>42</v>
      </c>
      <c r="J1916" t="s">
        <v>43</v>
      </c>
      <c r="K1916" t="s">
        <v>75</v>
      </c>
      <c r="L1916" t="s">
        <v>735</v>
      </c>
      <c r="M1916">
        <v>0.67</v>
      </c>
      <c r="N1916" t="s">
        <v>34</v>
      </c>
      <c r="O1916" t="s">
        <v>113</v>
      </c>
      <c r="P1916" t="s">
        <v>420</v>
      </c>
      <c r="Q1916" t="s">
        <v>2745</v>
      </c>
      <c r="R1916">
        <v>21113</v>
      </c>
      <c r="S1916" s="1">
        <v>42184</v>
      </c>
      <c r="T1916" s="1">
        <v>42185</v>
      </c>
      <c r="U1916">
        <v>-1.9039999999999999</v>
      </c>
      <c r="V1916">
        <v>8</v>
      </c>
      <c r="W1916">
        <v>600.4</v>
      </c>
      <c r="X1916">
        <v>87474</v>
      </c>
      <c r="Y1916">
        <f>cleaneddata[[#This Row],[Unit Price]]-cleaneddata[[#This Row],[Discount]]</f>
        <v>73.930000000000007</v>
      </c>
      <c r="Z1916" t="str">
        <f>_xlfn.IFS(cleaneddata[[#This Row],[Region]]="Central","Chris",cleaneddata[[#This Row],[Region]]="East","Erin",cleaneddata[[#This Row],[Region]]="South","Sam",cleaneddata[[#This Row],[Region]]="West","William")</f>
        <v>Erin</v>
      </c>
    </row>
    <row r="1917" spans="1:26" x14ac:dyDescent="0.25">
      <c r="A1917">
        <v>3374</v>
      </c>
      <c r="B1917" t="s">
        <v>2744</v>
      </c>
      <c r="C1917" t="s">
        <v>39</v>
      </c>
      <c r="D1917">
        <v>0</v>
      </c>
      <c r="E1917">
        <v>5.98</v>
      </c>
      <c r="F1917">
        <v>7.15</v>
      </c>
      <c r="G1917" t="s">
        <v>40</v>
      </c>
      <c r="H1917" t="s">
        <v>73</v>
      </c>
      <c r="I1917" t="s">
        <v>50</v>
      </c>
      <c r="J1917" t="s">
        <v>90</v>
      </c>
      <c r="K1917" t="s">
        <v>75</v>
      </c>
      <c r="L1917" t="s">
        <v>2540</v>
      </c>
      <c r="M1917">
        <v>0.36</v>
      </c>
      <c r="N1917" t="s">
        <v>34</v>
      </c>
      <c r="O1917" t="s">
        <v>113</v>
      </c>
      <c r="P1917" t="s">
        <v>420</v>
      </c>
      <c r="Q1917" t="s">
        <v>2745</v>
      </c>
      <c r="R1917">
        <v>21113</v>
      </c>
      <c r="S1917" s="1">
        <v>42184</v>
      </c>
      <c r="T1917" s="1">
        <v>42186</v>
      </c>
      <c r="U1917">
        <v>-37.048000000000002</v>
      </c>
      <c r="V1917">
        <v>5</v>
      </c>
      <c r="W1917">
        <v>34.25</v>
      </c>
      <c r="X1917">
        <v>87474</v>
      </c>
      <c r="Y1917">
        <f>cleaneddata[[#This Row],[Unit Price]]-cleaneddata[[#This Row],[Discount]]</f>
        <v>5.98</v>
      </c>
      <c r="Z1917" t="str">
        <f>_xlfn.IFS(cleaneddata[[#This Row],[Region]]="Central","Chris",cleaneddata[[#This Row],[Region]]="East","Erin",cleaneddata[[#This Row],[Region]]="South","Sam",cleaneddata[[#This Row],[Region]]="West","William")</f>
        <v>Erin</v>
      </c>
    </row>
    <row r="1918" spans="1:26" x14ac:dyDescent="0.25">
      <c r="A1918">
        <v>3374</v>
      </c>
      <c r="B1918" t="s">
        <v>2744</v>
      </c>
      <c r="C1918" t="s">
        <v>39</v>
      </c>
      <c r="D1918">
        <v>0.09</v>
      </c>
      <c r="E1918">
        <v>3.57</v>
      </c>
      <c r="F1918">
        <v>4.17</v>
      </c>
      <c r="G1918" t="s">
        <v>40</v>
      </c>
      <c r="H1918" t="s">
        <v>73</v>
      </c>
      <c r="I1918" t="s">
        <v>50</v>
      </c>
      <c r="J1918" t="s">
        <v>51</v>
      </c>
      <c r="K1918" t="s">
        <v>44</v>
      </c>
      <c r="L1918" t="s">
        <v>794</v>
      </c>
      <c r="M1918">
        <v>0.59</v>
      </c>
      <c r="N1918" t="s">
        <v>34</v>
      </c>
      <c r="O1918" t="s">
        <v>113</v>
      </c>
      <c r="P1918" t="s">
        <v>420</v>
      </c>
      <c r="Q1918" t="s">
        <v>2745</v>
      </c>
      <c r="R1918">
        <v>21113</v>
      </c>
      <c r="S1918" s="1">
        <v>42184</v>
      </c>
      <c r="T1918" s="1">
        <v>42186</v>
      </c>
      <c r="U1918">
        <v>-56.887999999999998</v>
      </c>
      <c r="V1918">
        <v>9</v>
      </c>
      <c r="W1918">
        <v>31.45</v>
      </c>
      <c r="X1918">
        <v>87474</v>
      </c>
      <c r="Y1918">
        <f>cleaneddata[[#This Row],[Unit Price]]-cleaneddata[[#This Row],[Discount]]</f>
        <v>3.48</v>
      </c>
      <c r="Z1918" t="str">
        <f>_xlfn.IFS(cleaneddata[[#This Row],[Region]]="Central","Chris",cleaneddata[[#This Row],[Region]]="East","Erin",cleaneddata[[#This Row],[Region]]="South","Sam",cleaneddata[[#This Row],[Region]]="West","William")</f>
        <v>Erin</v>
      </c>
    </row>
    <row r="1919" spans="1:26" x14ac:dyDescent="0.25">
      <c r="A1919">
        <v>1502</v>
      </c>
      <c r="B1919" t="s">
        <v>2439</v>
      </c>
      <c r="C1919" t="s">
        <v>49</v>
      </c>
      <c r="D1919">
        <v>0.08</v>
      </c>
      <c r="E1919">
        <v>5.84</v>
      </c>
      <c r="F1919">
        <v>1</v>
      </c>
      <c r="G1919" t="s">
        <v>89</v>
      </c>
      <c r="H1919" t="s">
        <v>29</v>
      </c>
      <c r="I1919" t="s">
        <v>50</v>
      </c>
      <c r="J1919" t="s">
        <v>51</v>
      </c>
      <c r="K1919" t="s">
        <v>52</v>
      </c>
      <c r="L1919" t="s">
        <v>2997</v>
      </c>
      <c r="M1919">
        <v>0.38</v>
      </c>
      <c r="N1919" t="s">
        <v>34</v>
      </c>
      <c r="O1919" t="s">
        <v>35</v>
      </c>
      <c r="P1919" t="s">
        <v>125</v>
      </c>
      <c r="Q1919" t="s">
        <v>2440</v>
      </c>
      <c r="R1919">
        <v>33065</v>
      </c>
      <c r="S1919" s="1">
        <v>42184</v>
      </c>
      <c r="T1919" s="1">
        <v>42188</v>
      </c>
      <c r="U1919">
        <v>731.92200000000003</v>
      </c>
      <c r="V1919">
        <v>11</v>
      </c>
      <c r="W1919">
        <v>61.39</v>
      </c>
      <c r="X1919">
        <v>89194</v>
      </c>
      <c r="Y1919">
        <f>cleaneddata[[#This Row],[Unit Price]]-cleaneddata[[#This Row],[Discount]]</f>
        <v>5.76</v>
      </c>
      <c r="Z1919" t="str">
        <f>_xlfn.IFS(cleaneddata[[#This Row],[Region]]="Central","Chris",cleaneddata[[#This Row],[Region]]="East","Erin",cleaneddata[[#This Row],[Region]]="South","Sam",cleaneddata[[#This Row],[Region]]="West","William")</f>
        <v>Sam</v>
      </c>
    </row>
    <row r="1920" spans="1:26" x14ac:dyDescent="0.25">
      <c r="A1920">
        <v>1502</v>
      </c>
      <c r="B1920" t="s">
        <v>2439</v>
      </c>
      <c r="C1920" t="s">
        <v>49</v>
      </c>
      <c r="D1920">
        <v>0</v>
      </c>
      <c r="E1920">
        <v>205.99</v>
      </c>
      <c r="F1920">
        <v>8.99</v>
      </c>
      <c r="G1920" t="s">
        <v>40</v>
      </c>
      <c r="H1920" t="s">
        <v>29</v>
      </c>
      <c r="I1920" t="s">
        <v>42</v>
      </c>
      <c r="J1920" t="s">
        <v>137</v>
      </c>
      <c r="K1920" t="s">
        <v>75</v>
      </c>
      <c r="L1920" t="s">
        <v>1034</v>
      </c>
      <c r="M1920">
        <v>0.6</v>
      </c>
      <c r="N1920" t="s">
        <v>34</v>
      </c>
      <c r="O1920" t="s">
        <v>35</v>
      </c>
      <c r="P1920" t="s">
        <v>125</v>
      </c>
      <c r="Q1920" t="s">
        <v>2440</v>
      </c>
      <c r="R1920">
        <v>33065</v>
      </c>
      <c r="S1920" s="1">
        <v>42184</v>
      </c>
      <c r="T1920" s="1">
        <v>42187</v>
      </c>
      <c r="U1920">
        <v>186.55799999999999</v>
      </c>
      <c r="V1920">
        <v>13</v>
      </c>
      <c r="W1920">
        <v>2435.52</v>
      </c>
      <c r="X1920">
        <v>89194</v>
      </c>
      <c r="Y1920">
        <f>cleaneddata[[#This Row],[Unit Price]]-cleaneddata[[#This Row],[Discount]]</f>
        <v>205.99</v>
      </c>
      <c r="Z1920" t="str">
        <f>_xlfn.IFS(cleaneddata[[#This Row],[Region]]="Central","Chris",cleaneddata[[#This Row],[Region]]="East","Erin",cleaneddata[[#This Row],[Region]]="South","Sam",cleaneddata[[#This Row],[Region]]="West","William")</f>
        <v>Sam</v>
      </c>
    </row>
    <row r="1921" spans="1:26" x14ac:dyDescent="0.25">
      <c r="A1921">
        <v>1109</v>
      </c>
      <c r="B1921" t="s">
        <v>2998</v>
      </c>
      <c r="C1921" t="s">
        <v>118</v>
      </c>
      <c r="D1921">
        <v>0.08</v>
      </c>
      <c r="E1921">
        <v>8.3699999999999992</v>
      </c>
      <c r="F1921">
        <v>10.16</v>
      </c>
      <c r="G1921" t="s">
        <v>40</v>
      </c>
      <c r="H1921" t="s">
        <v>41</v>
      </c>
      <c r="I1921" t="s">
        <v>30</v>
      </c>
      <c r="J1921" t="s">
        <v>128</v>
      </c>
      <c r="K1921" t="s">
        <v>66</v>
      </c>
      <c r="L1921" t="s">
        <v>1574</v>
      </c>
      <c r="M1921">
        <v>0.59</v>
      </c>
      <c r="N1921" t="s">
        <v>34</v>
      </c>
      <c r="O1921" t="s">
        <v>54</v>
      </c>
      <c r="P1921" t="s">
        <v>189</v>
      </c>
      <c r="Q1921" t="s">
        <v>2999</v>
      </c>
      <c r="R1921">
        <v>78041</v>
      </c>
      <c r="S1921" s="1">
        <v>42184</v>
      </c>
      <c r="T1921" s="1">
        <v>42184</v>
      </c>
      <c r="U1921">
        <v>-169.232</v>
      </c>
      <c r="V1921">
        <v>13</v>
      </c>
      <c r="W1921">
        <v>108.99</v>
      </c>
      <c r="X1921">
        <v>86410</v>
      </c>
      <c r="Y1921">
        <f>cleaneddata[[#This Row],[Unit Price]]-cleaneddata[[#This Row],[Discount]]</f>
        <v>8.2899999999999991</v>
      </c>
      <c r="Z1921" t="str">
        <f>_xlfn.IFS(cleaneddata[[#This Row],[Region]]="Central","Chris",cleaneddata[[#This Row],[Region]]="East","Erin",cleaneddata[[#This Row],[Region]]="South","Sam",cleaneddata[[#This Row],[Region]]="West","William")</f>
        <v>Chris</v>
      </c>
    </row>
    <row r="1922" spans="1:26" x14ac:dyDescent="0.25">
      <c r="A1922">
        <v>1183</v>
      </c>
      <c r="B1922" t="s">
        <v>3000</v>
      </c>
      <c r="C1922" t="s">
        <v>72</v>
      </c>
      <c r="D1922">
        <v>0.04</v>
      </c>
      <c r="E1922">
        <v>35.99</v>
      </c>
      <c r="F1922">
        <v>3.3</v>
      </c>
      <c r="G1922" t="s">
        <v>40</v>
      </c>
      <c r="H1922" t="s">
        <v>73</v>
      </c>
      <c r="I1922" t="s">
        <v>42</v>
      </c>
      <c r="J1922" t="s">
        <v>137</v>
      </c>
      <c r="K1922" t="s">
        <v>44</v>
      </c>
      <c r="L1922" t="s">
        <v>1912</v>
      </c>
      <c r="M1922">
        <v>0.39</v>
      </c>
      <c r="N1922" t="s">
        <v>34</v>
      </c>
      <c r="O1922" t="s">
        <v>61</v>
      </c>
      <c r="P1922" t="s">
        <v>148</v>
      </c>
      <c r="Q1922" t="s">
        <v>3001</v>
      </c>
      <c r="R1922">
        <v>84663</v>
      </c>
      <c r="S1922" s="1">
        <v>42184</v>
      </c>
      <c r="T1922" s="1">
        <v>42184</v>
      </c>
      <c r="U1922">
        <v>184.19550000000001</v>
      </c>
      <c r="V1922">
        <v>9</v>
      </c>
      <c r="W1922">
        <v>266.95</v>
      </c>
      <c r="X1922">
        <v>86914</v>
      </c>
      <c r="Y1922">
        <f>cleaneddata[[#This Row],[Unit Price]]-cleaneddata[[#This Row],[Discount]]</f>
        <v>35.950000000000003</v>
      </c>
      <c r="Z1922" t="str">
        <f>_xlfn.IFS(cleaneddata[[#This Row],[Region]]="Central","Chris",cleaneddata[[#This Row],[Region]]="East","Erin",cleaneddata[[#This Row],[Region]]="South","Sam",cleaneddata[[#This Row],[Region]]="West","William")</f>
        <v>William</v>
      </c>
    </row>
    <row r="1923" spans="1:26" x14ac:dyDescent="0.25">
      <c r="A1923">
        <v>699</v>
      </c>
      <c r="B1923" t="s">
        <v>863</v>
      </c>
      <c r="C1923" t="s">
        <v>39</v>
      </c>
      <c r="D1923">
        <v>0.01</v>
      </c>
      <c r="E1923">
        <v>7.89</v>
      </c>
      <c r="F1923">
        <v>2.82</v>
      </c>
      <c r="G1923" t="s">
        <v>40</v>
      </c>
      <c r="H1923" t="s">
        <v>41</v>
      </c>
      <c r="I1923" t="s">
        <v>50</v>
      </c>
      <c r="J1923" t="s">
        <v>178</v>
      </c>
      <c r="K1923" t="s">
        <v>52</v>
      </c>
      <c r="L1923" t="s">
        <v>3002</v>
      </c>
      <c r="M1923">
        <v>0.4</v>
      </c>
      <c r="N1923" t="s">
        <v>34</v>
      </c>
      <c r="O1923" t="s">
        <v>61</v>
      </c>
      <c r="P1923" t="s">
        <v>92</v>
      </c>
      <c r="Q1923" t="s">
        <v>102</v>
      </c>
      <c r="R1923">
        <v>90041</v>
      </c>
      <c r="S1923" s="1">
        <v>42185</v>
      </c>
      <c r="T1923" s="1">
        <v>42186</v>
      </c>
      <c r="U1923">
        <v>38.700000000000003</v>
      </c>
      <c r="V1923">
        <v>32</v>
      </c>
      <c r="W1923">
        <v>274.26</v>
      </c>
      <c r="X1923">
        <v>36647</v>
      </c>
      <c r="Y1923">
        <f>cleaneddata[[#This Row],[Unit Price]]-cleaneddata[[#This Row],[Discount]]</f>
        <v>7.88</v>
      </c>
      <c r="Z1923" t="str">
        <f>_xlfn.IFS(cleaneddata[[#This Row],[Region]]="Central","Chris",cleaneddata[[#This Row],[Region]]="East","Erin",cleaneddata[[#This Row],[Region]]="South","Sam",cleaneddata[[#This Row],[Region]]="West","William")</f>
        <v>William</v>
      </c>
    </row>
    <row r="1924" spans="1:26" x14ac:dyDescent="0.25">
      <c r="A1924">
        <v>699</v>
      </c>
      <c r="B1924" t="s">
        <v>863</v>
      </c>
      <c r="C1924" t="s">
        <v>39</v>
      </c>
      <c r="D1924">
        <v>0.09</v>
      </c>
      <c r="E1924">
        <v>3.68</v>
      </c>
      <c r="F1924">
        <v>1.32</v>
      </c>
      <c r="G1924" t="s">
        <v>40</v>
      </c>
      <c r="H1924" t="s">
        <v>41</v>
      </c>
      <c r="I1924" t="s">
        <v>50</v>
      </c>
      <c r="J1924" t="s">
        <v>570</v>
      </c>
      <c r="K1924" t="s">
        <v>52</v>
      </c>
      <c r="L1924" t="s">
        <v>2528</v>
      </c>
      <c r="M1924">
        <v>0.83</v>
      </c>
      <c r="N1924" t="s">
        <v>34</v>
      </c>
      <c r="O1924" t="s">
        <v>61</v>
      </c>
      <c r="P1924" t="s">
        <v>92</v>
      </c>
      <c r="Q1924" t="s">
        <v>102</v>
      </c>
      <c r="R1924">
        <v>90041</v>
      </c>
      <c r="S1924" s="1">
        <v>42185</v>
      </c>
      <c r="T1924" s="1">
        <v>42186</v>
      </c>
      <c r="U1924">
        <v>-21.91</v>
      </c>
      <c r="V1924">
        <v>24</v>
      </c>
      <c r="W1924">
        <v>83.16</v>
      </c>
      <c r="X1924">
        <v>36647</v>
      </c>
      <c r="Y1924">
        <f>cleaneddata[[#This Row],[Unit Price]]-cleaneddata[[#This Row],[Discount]]</f>
        <v>3.5900000000000003</v>
      </c>
      <c r="Z1924" t="str">
        <f>_xlfn.IFS(cleaneddata[[#This Row],[Region]]="Central","Chris",cleaneddata[[#This Row],[Region]]="East","Erin",cleaneddata[[#This Row],[Region]]="South","Sam",cleaneddata[[#This Row],[Region]]="West","William")</f>
        <v>William</v>
      </c>
    </row>
    <row r="1925" spans="1:26" x14ac:dyDescent="0.25">
      <c r="A1925">
        <v>699</v>
      </c>
      <c r="B1925" t="s">
        <v>863</v>
      </c>
      <c r="C1925" t="s">
        <v>39</v>
      </c>
      <c r="D1925">
        <v>0.1</v>
      </c>
      <c r="E1925">
        <v>9.7100000000000009</v>
      </c>
      <c r="F1925">
        <v>9.4499999999999993</v>
      </c>
      <c r="G1925" t="s">
        <v>40</v>
      </c>
      <c r="H1925" t="s">
        <v>41</v>
      </c>
      <c r="I1925" t="s">
        <v>50</v>
      </c>
      <c r="J1925" t="s">
        <v>80</v>
      </c>
      <c r="K1925" t="s">
        <v>75</v>
      </c>
      <c r="L1925" t="s">
        <v>1205</v>
      </c>
      <c r="M1925">
        <v>0.6</v>
      </c>
      <c r="N1925" t="s">
        <v>34</v>
      </c>
      <c r="O1925" t="s">
        <v>61</v>
      </c>
      <c r="P1925" t="s">
        <v>92</v>
      </c>
      <c r="Q1925" t="s">
        <v>102</v>
      </c>
      <c r="R1925">
        <v>90041</v>
      </c>
      <c r="S1925" s="1">
        <v>42185</v>
      </c>
      <c r="T1925" s="1">
        <v>42188</v>
      </c>
      <c r="U1925">
        <v>-119.77</v>
      </c>
      <c r="V1925">
        <v>27</v>
      </c>
      <c r="W1925">
        <v>261.93</v>
      </c>
      <c r="X1925">
        <v>36647</v>
      </c>
      <c r="Y1925">
        <f>cleaneddata[[#This Row],[Unit Price]]-cleaneddata[[#This Row],[Discount]]</f>
        <v>9.6100000000000012</v>
      </c>
      <c r="Z1925" t="str">
        <f>_xlfn.IFS(cleaneddata[[#This Row],[Region]]="Central","Chris",cleaneddata[[#This Row],[Region]]="East","Erin",cleaneddata[[#This Row],[Region]]="South","Sam",cleaneddata[[#This Row],[Region]]="West","William")</f>
        <v>William</v>
      </c>
    </row>
    <row r="1926" spans="1:26" x14ac:dyDescent="0.25">
      <c r="A1926">
        <v>702</v>
      </c>
      <c r="B1926" t="s">
        <v>2278</v>
      </c>
      <c r="C1926" t="s">
        <v>39</v>
      </c>
      <c r="D1926">
        <v>0.01</v>
      </c>
      <c r="E1926">
        <v>7.89</v>
      </c>
      <c r="F1926">
        <v>2.82</v>
      </c>
      <c r="G1926" t="s">
        <v>40</v>
      </c>
      <c r="H1926" t="s">
        <v>41</v>
      </c>
      <c r="I1926" t="s">
        <v>50</v>
      </c>
      <c r="J1926" t="s">
        <v>178</v>
      </c>
      <c r="K1926" t="s">
        <v>52</v>
      </c>
      <c r="L1926" t="s">
        <v>3002</v>
      </c>
      <c r="M1926">
        <v>0.4</v>
      </c>
      <c r="N1926" t="s">
        <v>34</v>
      </c>
      <c r="O1926" t="s">
        <v>61</v>
      </c>
      <c r="P1926" t="s">
        <v>92</v>
      </c>
      <c r="Q1926" t="s">
        <v>2279</v>
      </c>
      <c r="R1926">
        <v>95404</v>
      </c>
      <c r="S1926" s="1">
        <v>42185</v>
      </c>
      <c r="T1926" s="1">
        <v>42186</v>
      </c>
      <c r="U1926">
        <v>46.44</v>
      </c>
      <c r="V1926">
        <v>8</v>
      </c>
      <c r="W1926">
        <v>68.56</v>
      </c>
      <c r="X1926">
        <v>87979</v>
      </c>
      <c r="Y1926">
        <f>cleaneddata[[#This Row],[Unit Price]]-cleaneddata[[#This Row],[Discount]]</f>
        <v>7.88</v>
      </c>
      <c r="Z1926" t="str">
        <f>_xlfn.IFS(cleaneddata[[#This Row],[Region]]="Central","Chris",cleaneddata[[#This Row],[Region]]="East","Erin",cleaneddata[[#This Row],[Region]]="South","Sam",cleaneddata[[#This Row],[Region]]="West","William")</f>
        <v>William</v>
      </c>
    </row>
    <row r="1927" spans="1:26" x14ac:dyDescent="0.25">
      <c r="A1927">
        <v>702</v>
      </c>
      <c r="B1927" t="s">
        <v>2278</v>
      </c>
      <c r="C1927" t="s">
        <v>39</v>
      </c>
      <c r="D1927">
        <v>0.09</v>
      </c>
      <c r="E1927">
        <v>3.68</v>
      </c>
      <c r="F1927">
        <v>1.32</v>
      </c>
      <c r="G1927" t="s">
        <v>40</v>
      </c>
      <c r="H1927" t="s">
        <v>41</v>
      </c>
      <c r="I1927" t="s">
        <v>50</v>
      </c>
      <c r="J1927" t="s">
        <v>570</v>
      </c>
      <c r="K1927" t="s">
        <v>52</v>
      </c>
      <c r="L1927" t="s">
        <v>2528</v>
      </c>
      <c r="M1927">
        <v>0.83</v>
      </c>
      <c r="N1927" t="s">
        <v>34</v>
      </c>
      <c r="O1927" t="s">
        <v>61</v>
      </c>
      <c r="P1927" t="s">
        <v>92</v>
      </c>
      <c r="Q1927" t="s">
        <v>2279</v>
      </c>
      <c r="R1927">
        <v>95404</v>
      </c>
      <c r="S1927" s="1">
        <v>42185</v>
      </c>
      <c r="T1927" s="1">
        <v>42186</v>
      </c>
      <c r="U1927">
        <v>-17.527999999999999</v>
      </c>
      <c r="V1927">
        <v>6</v>
      </c>
      <c r="W1927">
        <v>20.79</v>
      </c>
      <c r="X1927">
        <v>87979</v>
      </c>
      <c r="Y1927">
        <f>cleaneddata[[#This Row],[Unit Price]]-cleaneddata[[#This Row],[Discount]]</f>
        <v>3.5900000000000003</v>
      </c>
      <c r="Z1927" t="str">
        <f>_xlfn.IFS(cleaneddata[[#This Row],[Region]]="Central","Chris",cleaneddata[[#This Row],[Region]]="East","Erin",cleaneddata[[#This Row],[Region]]="South","Sam",cleaneddata[[#This Row],[Region]]="West","William")</f>
        <v>William</v>
      </c>
    </row>
    <row r="1928" spans="1:26" x14ac:dyDescent="0.25">
      <c r="A1928">
        <v>702</v>
      </c>
      <c r="B1928" t="s">
        <v>2278</v>
      </c>
      <c r="C1928" t="s">
        <v>39</v>
      </c>
      <c r="D1928">
        <v>0.1</v>
      </c>
      <c r="E1928">
        <v>9.7100000000000009</v>
      </c>
      <c r="F1928">
        <v>9.4499999999999993</v>
      </c>
      <c r="G1928" t="s">
        <v>40</v>
      </c>
      <c r="H1928" t="s">
        <v>41</v>
      </c>
      <c r="I1928" t="s">
        <v>50</v>
      </c>
      <c r="J1928" t="s">
        <v>80</v>
      </c>
      <c r="K1928" t="s">
        <v>75</v>
      </c>
      <c r="L1928" t="s">
        <v>1205</v>
      </c>
      <c r="M1928">
        <v>0.6</v>
      </c>
      <c r="N1928" t="s">
        <v>34</v>
      </c>
      <c r="O1928" t="s">
        <v>61</v>
      </c>
      <c r="P1928" t="s">
        <v>92</v>
      </c>
      <c r="Q1928" t="s">
        <v>2279</v>
      </c>
      <c r="R1928">
        <v>95404</v>
      </c>
      <c r="S1928" s="1">
        <v>42185</v>
      </c>
      <c r="T1928" s="1">
        <v>42188</v>
      </c>
      <c r="U1928">
        <v>-95.816000000000003</v>
      </c>
      <c r="V1928">
        <v>7</v>
      </c>
      <c r="W1928">
        <v>67.91</v>
      </c>
      <c r="X1928">
        <v>87979</v>
      </c>
      <c r="Y1928">
        <f>cleaneddata[[#This Row],[Unit Price]]-cleaneddata[[#This Row],[Discount]]</f>
        <v>9.6100000000000012</v>
      </c>
      <c r="Z1928" t="str">
        <f>_xlfn.IFS(cleaneddata[[#This Row],[Region]]="Central","Chris",cleaneddata[[#This Row],[Region]]="East","Erin",cleaneddata[[#This Row],[Region]]="South","Sam",cleaneddata[[#This Row],[Region]]="West","William")</f>
        <v>William</v>
      </c>
    </row>
    <row r="1929" spans="1:26" x14ac:dyDescent="0.25">
      <c r="A1929">
        <v>1307</v>
      </c>
      <c r="B1929" t="s">
        <v>3003</v>
      </c>
      <c r="C1929" t="s">
        <v>49</v>
      </c>
      <c r="D1929">
        <v>0.04</v>
      </c>
      <c r="E1929">
        <v>8.33</v>
      </c>
      <c r="F1929">
        <v>1.99</v>
      </c>
      <c r="G1929" t="s">
        <v>40</v>
      </c>
      <c r="H1929" t="s">
        <v>29</v>
      </c>
      <c r="I1929" t="s">
        <v>42</v>
      </c>
      <c r="J1929" t="s">
        <v>43</v>
      </c>
      <c r="K1929" t="s">
        <v>44</v>
      </c>
      <c r="L1929" t="s">
        <v>1176</v>
      </c>
      <c r="M1929">
        <v>0.52</v>
      </c>
      <c r="N1929" t="s">
        <v>34</v>
      </c>
      <c r="O1929" t="s">
        <v>61</v>
      </c>
      <c r="P1929" t="s">
        <v>141</v>
      </c>
      <c r="Q1929" t="s">
        <v>2287</v>
      </c>
      <c r="R1929">
        <v>97420</v>
      </c>
      <c r="S1929" s="1">
        <v>42185</v>
      </c>
      <c r="T1929" s="1">
        <v>42192</v>
      </c>
      <c r="U1929">
        <v>44.892000000000003</v>
      </c>
      <c r="V1929">
        <v>16</v>
      </c>
      <c r="W1929">
        <v>131.26</v>
      </c>
      <c r="X1929">
        <v>91451</v>
      </c>
      <c r="Y1929">
        <f>cleaneddata[[#This Row],[Unit Price]]-cleaneddata[[#This Row],[Discount]]</f>
        <v>8.2900000000000009</v>
      </c>
      <c r="Z1929" t="str">
        <f>_xlfn.IFS(cleaneddata[[#This Row],[Region]]="Central","Chris",cleaneddata[[#This Row],[Region]]="East","Erin",cleaneddata[[#This Row],[Region]]="South","Sam",cleaneddata[[#This Row],[Region]]="West","William")</f>
        <v>William</v>
      </c>
    </row>
    <row r="1930" spans="1:26" x14ac:dyDescent="0.25">
      <c r="A1930">
        <v>2089</v>
      </c>
      <c r="B1930" t="s">
        <v>3004</v>
      </c>
      <c r="C1930" t="s">
        <v>49</v>
      </c>
      <c r="D1930">
        <v>0.06</v>
      </c>
      <c r="E1930">
        <v>38.06</v>
      </c>
      <c r="F1930">
        <v>4.5</v>
      </c>
      <c r="G1930" t="s">
        <v>40</v>
      </c>
      <c r="H1930" t="s">
        <v>96</v>
      </c>
      <c r="I1930" t="s">
        <v>50</v>
      </c>
      <c r="J1930" t="s">
        <v>97</v>
      </c>
      <c r="K1930" t="s">
        <v>75</v>
      </c>
      <c r="L1930" t="s">
        <v>3005</v>
      </c>
      <c r="M1930">
        <v>0.56000000000000005</v>
      </c>
      <c r="N1930" t="s">
        <v>34</v>
      </c>
      <c r="O1930" t="s">
        <v>113</v>
      </c>
      <c r="P1930" t="s">
        <v>114</v>
      </c>
      <c r="Q1930" t="s">
        <v>3006</v>
      </c>
      <c r="R1930">
        <v>10956</v>
      </c>
      <c r="S1930" s="1">
        <v>42185</v>
      </c>
      <c r="T1930" s="1">
        <v>42191</v>
      </c>
      <c r="U1930">
        <v>450.45960000000002</v>
      </c>
      <c r="V1930">
        <v>17</v>
      </c>
      <c r="W1930">
        <v>652.84</v>
      </c>
      <c r="X1930">
        <v>88348</v>
      </c>
      <c r="Y1930">
        <f>cleaneddata[[#This Row],[Unit Price]]-cleaneddata[[#This Row],[Discount]]</f>
        <v>38</v>
      </c>
      <c r="Z1930" t="str">
        <f>_xlfn.IFS(cleaneddata[[#This Row],[Region]]="Central","Chris",cleaneddata[[#This Row],[Region]]="East","Erin",cleaneddata[[#This Row],[Region]]="South","Sam",cleaneddata[[#This Row],[Region]]="West","William")</f>
        <v>Erin</v>
      </c>
    </row>
    <row r="1931" spans="1:26" x14ac:dyDescent="0.25">
      <c r="A1931">
        <v>2089</v>
      </c>
      <c r="B1931" t="s">
        <v>3004</v>
      </c>
      <c r="C1931" t="s">
        <v>49</v>
      </c>
      <c r="D1931">
        <v>0.08</v>
      </c>
      <c r="E1931">
        <v>599.99</v>
      </c>
      <c r="F1931">
        <v>24.49</v>
      </c>
      <c r="G1931" t="s">
        <v>40</v>
      </c>
      <c r="H1931" t="s">
        <v>96</v>
      </c>
      <c r="I1931" t="s">
        <v>42</v>
      </c>
      <c r="J1931" t="s">
        <v>65</v>
      </c>
      <c r="K1931" t="s">
        <v>66</v>
      </c>
      <c r="L1931" t="s">
        <v>3007</v>
      </c>
      <c r="M1931">
        <v>0.37</v>
      </c>
      <c r="N1931" t="s">
        <v>34</v>
      </c>
      <c r="O1931" t="s">
        <v>113</v>
      </c>
      <c r="P1931" t="s">
        <v>114</v>
      </c>
      <c r="Q1931" t="s">
        <v>3006</v>
      </c>
      <c r="R1931">
        <v>10956</v>
      </c>
      <c r="S1931" s="1">
        <v>42185</v>
      </c>
      <c r="T1931" s="1">
        <v>42193</v>
      </c>
      <c r="U1931">
        <v>8798.1831000000002</v>
      </c>
      <c r="V1931">
        <v>22</v>
      </c>
      <c r="W1931">
        <v>12750.99</v>
      </c>
      <c r="X1931">
        <v>88348</v>
      </c>
      <c r="Y1931">
        <f>cleaneddata[[#This Row],[Unit Price]]-cleaneddata[[#This Row],[Discount]]</f>
        <v>599.91</v>
      </c>
      <c r="Z1931" t="str">
        <f>_xlfn.IFS(cleaneddata[[#This Row],[Region]]="Central","Chris",cleaneddata[[#This Row],[Region]]="East","Erin",cleaneddata[[#This Row],[Region]]="South","Sam",cleaneddata[[#This Row],[Region]]="West","William")</f>
        <v>Erin</v>
      </c>
    </row>
    <row r="1932" spans="1:26" x14ac:dyDescent="0.25">
      <c r="A1932">
        <v>2089</v>
      </c>
      <c r="B1932" t="s">
        <v>3004</v>
      </c>
      <c r="C1932" t="s">
        <v>49</v>
      </c>
      <c r="D1932">
        <v>0.1</v>
      </c>
      <c r="E1932">
        <v>3.98</v>
      </c>
      <c r="F1932">
        <v>2.97</v>
      </c>
      <c r="G1932" t="s">
        <v>89</v>
      </c>
      <c r="H1932" t="s">
        <v>96</v>
      </c>
      <c r="I1932" t="s">
        <v>50</v>
      </c>
      <c r="J1932" t="s">
        <v>90</v>
      </c>
      <c r="K1932" t="s">
        <v>52</v>
      </c>
      <c r="L1932" t="s">
        <v>3008</v>
      </c>
      <c r="M1932">
        <v>0.35</v>
      </c>
      <c r="N1932" t="s">
        <v>34</v>
      </c>
      <c r="O1932" t="s">
        <v>113</v>
      </c>
      <c r="P1932" t="s">
        <v>114</v>
      </c>
      <c r="Q1932" t="s">
        <v>3006</v>
      </c>
      <c r="R1932">
        <v>10956</v>
      </c>
      <c r="S1932" s="1">
        <v>42185</v>
      </c>
      <c r="T1932" s="1">
        <v>42189</v>
      </c>
      <c r="U1932">
        <v>-5.3849999999999998</v>
      </c>
      <c r="V1932">
        <v>5</v>
      </c>
      <c r="W1932">
        <v>20.54</v>
      </c>
      <c r="X1932">
        <v>88348</v>
      </c>
      <c r="Y1932">
        <f>cleaneddata[[#This Row],[Unit Price]]-cleaneddata[[#This Row],[Discount]]</f>
        <v>3.88</v>
      </c>
      <c r="Z1932" t="str">
        <f>_xlfn.IFS(cleaneddata[[#This Row],[Region]]="Central","Chris",cleaneddata[[#This Row],[Region]]="East","Erin",cleaneddata[[#This Row],[Region]]="South","Sam",cleaneddata[[#This Row],[Region]]="West","William")</f>
        <v>Erin</v>
      </c>
    </row>
    <row r="1933" spans="1:26" x14ac:dyDescent="0.25">
      <c r="A1933">
        <v>2882</v>
      </c>
      <c r="B1933" t="s">
        <v>673</v>
      </c>
      <c r="C1933" t="s">
        <v>49</v>
      </c>
      <c r="D1933">
        <v>0.05</v>
      </c>
      <c r="E1933">
        <v>63.94</v>
      </c>
      <c r="F1933">
        <v>14.48</v>
      </c>
      <c r="G1933" t="s">
        <v>89</v>
      </c>
      <c r="H1933" t="s">
        <v>41</v>
      </c>
      <c r="I1933" t="s">
        <v>30</v>
      </c>
      <c r="J1933" t="s">
        <v>128</v>
      </c>
      <c r="K1933" t="s">
        <v>75</v>
      </c>
      <c r="L1933" t="s">
        <v>1996</v>
      </c>
      <c r="M1933">
        <v>0.46</v>
      </c>
      <c r="N1933" t="s">
        <v>34</v>
      </c>
      <c r="O1933" t="s">
        <v>35</v>
      </c>
      <c r="P1933" t="s">
        <v>99</v>
      </c>
      <c r="Q1933" t="s">
        <v>675</v>
      </c>
      <c r="R1933">
        <v>28206</v>
      </c>
      <c r="S1933" s="1">
        <v>42185</v>
      </c>
      <c r="T1933" s="1">
        <v>42192</v>
      </c>
      <c r="U1933">
        <v>270.87430000000001</v>
      </c>
      <c r="V1933">
        <v>21</v>
      </c>
      <c r="W1933">
        <v>1336.35</v>
      </c>
      <c r="X1933">
        <v>40224</v>
      </c>
      <c r="Y1933">
        <f>cleaneddata[[#This Row],[Unit Price]]-cleaneddata[[#This Row],[Discount]]</f>
        <v>63.89</v>
      </c>
      <c r="Z1933" t="str">
        <f>_xlfn.IFS(cleaneddata[[#This Row],[Region]]="Central","Chris",cleaneddata[[#This Row],[Region]]="East","Erin",cleaneddata[[#This Row],[Region]]="South","Sam",cleaneddata[[#This Row],[Region]]="West","William")</f>
        <v>Sam</v>
      </c>
    </row>
    <row r="1934" spans="1:26" x14ac:dyDescent="0.25">
      <c r="A1934">
        <v>2885</v>
      </c>
      <c r="B1934" t="s">
        <v>3009</v>
      </c>
      <c r="C1934" t="s">
        <v>49</v>
      </c>
      <c r="D1934">
        <v>0.05</v>
      </c>
      <c r="E1934">
        <v>63.94</v>
      </c>
      <c r="F1934">
        <v>14.48</v>
      </c>
      <c r="G1934" t="s">
        <v>89</v>
      </c>
      <c r="H1934" t="s">
        <v>41</v>
      </c>
      <c r="I1934" t="s">
        <v>30</v>
      </c>
      <c r="J1934" t="s">
        <v>128</v>
      </c>
      <c r="K1934" t="s">
        <v>75</v>
      </c>
      <c r="L1934" t="s">
        <v>1996</v>
      </c>
      <c r="M1934">
        <v>0.46</v>
      </c>
      <c r="N1934" t="s">
        <v>34</v>
      </c>
      <c r="O1934" t="s">
        <v>113</v>
      </c>
      <c r="P1934" t="s">
        <v>319</v>
      </c>
      <c r="Q1934" t="s">
        <v>3010</v>
      </c>
      <c r="R1934">
        <v>44133</v>
      </c>
      <c r="S1934" s="1">
        <v>42185</v>
      </c>
      <c r="T1934" s="1">
        <v>42192</v>
      </c>
      <c r="U1934">
        <v>219.54419999999999</v>
      </c>
      <c r="V1934">
        <v>5</v>
      </c>
      <c r="W1934">
        <v>318.18</v>
      </c>
      <c r="X1934">
        <v>87634</v>
      </c>
      <c r="Y1934">
        <f>cleaneddata[[#This Row],[Unit Price]]-cleaneddata[[#This Row],[Discount]]</f>
        <v>63.89</v>
      </c>
      <c r="Z1934" t="str">
        <f>_xlfn.IFS(cleaneddata[[#This Row],[Region]]="Central","Chris",cleaneddata[[#This Row],[Region]]="East","Erin",cleaneddata[[#This Row],[Region]]="South","Sam",cleaneddata[[#This Row],[Region]]="West","William")</f>
        <v>Erin</v>
      </c>
    </row>
    <row r="1935" spans="1:26" x14ac:dyDescent="0.25">
      <c r="A1935">
        <v>1384</v>
      </c>
      <c r="B1935" t="s">
        <v>2793</v>
      </c>
      <c r="C1935" t="s">
        <v>72</v>
      </c>
      <c r="D1935">
        <v>7.0000000000000007E-2</v>
      </c>
      <c r="E1935">
        <v>11.29</v>
      </c>
      <c r="F1935">
        <v>5.03</v>
      </c>
      <c r="G1935" t="s">
        <v>40</v>
      </c>
      <c r="H1935" t="s">
        <v>41</v>
      </c>
      <c r="I1935" t="s">
        <v>50</v>
      </c>
      <c r="J1935" t="s">
        <v>80</v>
      </c>
      <c r="K1935" t="s">
        <v>75</v>
      </c>
      <c r="L1935" t="s">
        <v>1262</v>
      </c>
      <c r="M1935">
        <v>0.59</v>
      </c>
      <c r="N1935" t="s">
        <v>34</v>
      </c>
      <c r="O1935" t="s">
        <v>35</v>
      </c>
      <c r="P1935" t="s">
        <v>244</v>
      </c>
      <c r="Q1935" t="s">
        <v>2734</v>
      </c>
      <c r="R1935">
        <v>22304</v>
      </c>
      <c r="S1935" s="1">
        <v>42185</v>
      </c>
      <c r="T1935" s="1">
        <v>42187</v>
      </c>
      <c r="U1935">
        <v>-163.03</v>
      </c>
      <c r="V1935">
        <v>11</v>
      </c>
      <c r="W1935">
        <v>123.18</v>
      </c>
      <c r="X1935">
        <v>89407</v>
      </c>
      <c r="Y1935">
        <f>cleaneddata[[#This Row],[Unit Price]]-cleaneddata[[#This Row],[Discount]]</f>
        <v>11.219999999999999</v>
      </c>
      <c r="Z1935" t="str">
        <f>_xlfn.IFS(cleaneddata[[#This Row],[Region]]="Central","Chris",cleaneddata[[#This Row],[Region]]="East","Erin",cleaneddata[[#This Row],[Region]]="South","Sam",cleaneddata[[#This Row],[Region]]="West","William")</f>
        <v>Sam</v>
      </c>
    </row>
    <row r="1936" spans="1:26" x14ac:dyDescent="0.25">
      <c r="A1936">
        <v>1472</v>
      </c>
      <c r="B1936" t="s">
        <v>2671</v>
      </c>
      <c r="C1936" t="s">
        <v>72</v>
      </c>
      <c r="D1936">
        <v>0.02</v>
      </c>
      <c r="E1936">
        <v>30.98</v>
      </c>
      <c r="F1936">
        <v>6.5</v>
      </c>
      <c r="G1936" t="s">
        <v>89</v>
      </c>
      <c r="H1936" t="s">
        <v>73</v>
      </c>
      <c r="I1936" t="s">
        <v>42</v>
      </c>
      <c r="J1936" t="s">
        <v>43</v>
      </c>
      <c r="K1936" t="s">
        <v>75</v>
      </c>
      <c r="L1936" t="s">
        <v>2857</v>
      </c>
      <c r="M1936">
        <v>0.79</v>
      </c>
      <c r="N1936" t="s">
        <v>34</v>
      </c>
      <c r="O1936" t="s">
        <v>113</v>
      </c>
      <c r="P1936" t="s">
        <v>319</v>
      </c>
      <c r="Q1936" t="s">
        <v>2672</v>
      </c>
      <c r="R1936">
        <v>44145</v>
      </c>
      <c r="S1936" s="1">
        <v>42185</v>
      </c>
      <c r="T1936" s="1">
        <v>42186</v>
      </c>
      <c r="U1936">
        <v>-44.624000000000002</v>
      </c>
      <c r="V1936">
        <v>17</v>
      </c>
      <c r="W1936">
        <v>552.89</v>
      </c>
      <c r="X1936">
        <v>87078</v>
      </c>
      <c r="Y1936">
        <f>cleaneddata[[#This Row],[Unit Price]]-cleaneddata[[#This Row],[Discount]]</f>
        <v>30.96</v>
      </c>
      <c r="Z1936" t="str">
        <f>_xlfn.IFS(cleaneddata[[#This Row],[Region]]="Central","Chris",cleaneddata[[#This Row],[Region]]="East","Erin",cleaneddata[[#This Row],[Region]]="South","Sam",cleaneddata[[#This Row],[Region]]="West","William")</f>
        <v>Erin</v>
      </c>
    </row>
    <row r="1937" spans="1:26" x14ac:dyDescent="0.25">
      <c r="A1937">
        <v>2276</v>
      </c>
      <c r="B1937" t="s">
        <v>3011</v>
      </c>
      <c r="C1937" t="s">
        <v>72</v>
      </c>
      <c r="D1937">
        <v>0.01</v>
      </c>
      <c r="E1937">
        <v>195.99</v>
      </c>
      <c r="F1937">
        <v>8.99</v>
      </c>
      <c r="G1937" t="s">
        <v>40</v>
      </c>
      <c r="H1937" t="s">
        <v>41</v>
      </c>
      <c r="I1937" t="s">
        <v>42</v>
      </c>
      <c r="J1937" t="s">
        <v>137</v>
      </c>
      <c r="K1937" t="s">
        <v>75</v>
      </c>
      <c r="L1937" t="s">
        <v>1345</v>
      </c>
      <c r="M1937">
        <v>0.6</v>
      </c>
      <c r="N1937" t="s">
        <v>34</v>
      </c>
      <c r="O1937" t="s">
        <v>113</v>
      </c>
      <c r="P1937" t="s">
        <v>114</v>
      </c>
      <c r="Q1937" t="s">
        <v>3012</v>
      </c>
      <c r="R1937">
        <v>14304</v>
      </c>
      <c r="S1937" s="1">
        <v>42185</v>
      </c>
      <c r="T1937" s="1">
        <v>42185</v>
      </c>
      <c r="U1937">
        <v>2653.7813999999998</v>
      </c>
      <c r="V1937">
        <v>22</v>
      </c>
      <c r="W1937">
        <v>3846.06</v>
      </c>
      <c r="X1937">
        <v>91502</v>
      </c>
      <c r="Y1937">
        <f>cleaneddata[[#This Row],[Unit Price]]-cleaneddata[[#This Row],[Discount]]</f>
        <v>195.98000000000002</v>
      </c>
      <c r="Z1937" t="str">
        <f>_xlfn.IFS(cleaneddata[[#This Row],[Region]]="Central","Chris",cleaneddata[[#This Row],[Region]]="East","Erin",cleaneddata[[#This Row],[Region]]="South","Sam",cleaneddata[[#This Row],[Region]]="West","William")</f>
        <v>Erin</v>
      </c>
    </row>
    <row r="1938" spans="1:26" x14ac:dyDescent="0.25">
      <c r="J1938">
        <f>COUNT(cleaneddata[Product Sub-Category])</f>
        <v>0</v>
      </c>
      <c r="S1938" s="1"/>
      <c r="T1938" s="1"/>
      <c r="U1938">
        <f>SUM(cleaneddata[Profit])</f>
        <v>215023.39973715012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F8C3E2-41FE-455E-BC67-8A8E78D487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Customer Segment</vt:lpstr>
      <vt:lpstr>Monthly Profit</vt:lpstr>
      <vt:lpstr>Sales Trend</vt:lpstr>
      <vt:lpstr>Regional Sales</vt:lpstr>
      <vt:lpstr>Manager Performance</vt:lpstr>
      <vt:lpstr>Order Share</vt:lpstr>
      <vt:lpstr>Shipping Charges</vt:lpstr>
      <vt:lpstr>Revenue</vt:lpstr>
      <vt:lpstr>Shipping Expenses</vt:lpstr>
      <vt:lpstr>Revenue </vt:lpstr>
      <vt:lpstr>Top 10 Regions</vt:lpstr>
      <vt:lpstr>DataSheet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dc:creator>
  <cp:lastModifiedBy>Aya Emad Ibrahim</cp:lastModifiedBy>
  <dcterms:created xsi:type="dcterms:W3CDTF">2019-11-19T18:14:32Z</dcterms:created>
  <dcterms:modified xsi:type="dcterms:W3CDTF">2023-11-14T22:32:55Z</dcterms:modified>
</cp:coreProperties>
</file>