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4.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5.xml" ContentType="application/vnd.openxmlformats-officedocument.spreadsheetml.table+xml"/>
  <Override PartName="/xl/queryTables/queryTable2.xml" ContentType="application/vnd.openxmlformats-officedocument.spreadsheetml.queryTable+xml"/>
  <Override PartName="/xl/pivotTables/pivotTable5.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2.xml" ContentType="application/vnd.openxmlformats-officedocument.spreadsheetml.pivotTable+xml"/>
  <Override PartName="/xl/drawings/drawing10.xml" ContentType="application/vnd.openxmlformats-officedocument.drawing+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1.xml" ContentType="application/vnd.openxmlformats-officedocument.drawing+xml"/>
  <Override PartName="/xl/tables/table6.xml" ContentType="application/vnd.openxmlformats-officedocument.spreadsheetml.table+xml"/>
  <Override PartName="/xl/queryTables/queryTable3.xml" ContentType="application/vnd.openxmlformats-officedocument.spreadsheetml.queryTable+xml"/>
  <Override PartName="/xl/charts/chartEx2.xml" ContentType="application/vnd.ms-office.chartex+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TANNU\Downloads\"/>
    </mc:Choice>
  </mc:AlternateContent>
  <xr:revisionPtr revIDLastSave="0" documentId="13_ncr:1_{7A179214-2B63-4675-AA0A-3F16F82963CA}" xr6:coauthVersionLast="47" xr6:coauthVersionMax="47" xr10:uidLastSave="{00000000-0000-0000-0000-000000000000}"/>
  <bookViews>
    <workbookView xWindow="-108" yWindow="-108" windowWidth="23256" windowHeight="12456" xr2:uid="{00000000-000D-0000-FFFF-FFFF00000000}"/>
  </bookViews>
  <sheets>
    <sheet name="Dashboard" sheetId="32" r:id="rId1"/>
    <sheet name="Sheet2" sheetId="35" state="hidden" r:id="rId2"/>
    <sheet name="Income_class_bridge" sheetId="11" r:id="rId3"/>
    <sheet name="Brokerage_fees" sheetId="9" r:id="rId4"/>
    <sheet name="invoice" sheetId="4" r:id="rId5"/>
    <sheet name="Total_OPPO" sheetId="31" r:id="rId6"/>
    <sheet name="opportunity" sheetId="6" r:id="rId7"/>
    <sheet name="meeting_list" sheetId="5" r:id="rId8"/>
    <sheet name="Slicer" sheetId="34" r:id="rId9"/>
    <sheet name="Individual_budget " sheetId="15" r:id="rId10"/>
    <sheet name="New" sheetId="19" r:id="rId11"/>
    <sheet name="Cross Sell" sheetId="16" r:id="rId12"/>
    <sheet name="Renewal" sheetId="20" r:id="rId13"/>
    <sheet name="No. Of Meeting By Account Execu" sheetId="23" r:id="rId14"/>
    <sheet name="No of invoice by account execut" sheetId="21" r:id="rId15"/>
    <sheet name="Oppotrunity By Product Group" sheetId="26" r:id="rId16"/>
    <sheet name="OPPOURTUNITY BY REVENUE BY TOP-" sheetId="25" r:id="rId17"/>
    <sheet name="OPEN OPPOTURNITY-TOP 4" sheetId="27" r:id="rId18"/>
    <sheet name="Sheet1" sheetId="30" state="hidden" r:id="rId19"/>
    <sheet name="stage funnel" sheetId="28" r:id="rId20"/>
  </sheets>
  <definedNames>
    <definedName name="_xlnm._FilterDatabase" localSheetId="2" hidden="1">Income_class_bridge!$A$1:$B$4</definedName>
    <definedName name="_xlnm._FilterDatabase" localSheetId="4" hidden="1">invoice!$A$1:$L$205</definedName>
    <definedName name="_xlnm._FilterDatabase" localSheetId="7" hidden="1">meeting_list!$A$1:$H$35</definedName>
    <definedName name="_xlnm._FilterDatabase" localSheetId="6" hidden="1">opportunity!$A$1:$M$50</definedName>
    <definedName name="_xlchart.v2.0" hidden="1">'stage funnel'!$A$2:$A$4</definedName>
    <definedName name="_xlchart.v2.1" hidden="1">'stage funnel'!$B$1</definedName>
    <definedName name="_xlchart.v2.2" hidden="1">'stage funnel'!$B$2:$B$4</definedName>
    <definedName name="_xlchart.v2.3" hidden="1">'stage funnel'!$A$2:$A$4</definedName>
    <definedName name="_xlchart.v2.4" hidden="1">'stage funnel'!$B$1</definedName>
    <definedName name="_xlchart.v2.5" hidden="1">'stage funnel'!$B$2:$B$4</definedName>
    <definedName name="_xlcn.WorksheetConnection_brokerage.xlsxAppend11" hidden="1">Append1[]</definedName>
    <definedName name="_xlcn.WorksheetConnection_brokerage.xlsxIndividual_budget1" hidden="1">Individual_budget[]</definedName>
    <definedName name="_xlcn.WorksheetConnection_brokerage.xlsxTable141" hidden="1">Table14</definedName>
    <definedName name="_xlcn.WorksheetConnection_brokerage.xlsxTable21" hidden="1">Table2[]</definedName>
    <definedName name="_xlcn.WorksheetConnection_brokerage.xlsxTable61" hidden="1">Table6[]</definedName>
    <definedName name="_xlcn.WorksheetConnection_brokerage.xlsxTable71" hidden="1">meeting_list!$A$1:$G$35</definedName>
    <definedName name="_xlcn.WorksheetConnection_brokerage.xlsxTable81" hidden="1">Table8[]</definedName>
    <definedName name="ExternalData_1" localSheetId="19" hidden="1">'stage funnel'!$A$1:$B$4</definedName>
    <definedName name="ExternalData_2" localSheetId="3" hidden="1">Brokerage_fees!$A$1:$O$971</definedName>
    <definedName name="ExternalData_2" localSheetId="9" hidden="1">'Individual_budget '!$A$1:$F$31</definedName>
    <definedName name="Slicer_Account_Executive">#N/A</definedName>
    <definedName name="Slicer_Employee_Name">#N/A</definedName>
  </definedNames>
  <calcPr calcId="191029"/>
  <pivotCaches>
    <pivotCache cacheId="12" r:id="rId21"/>
    <pivotCache cacheId="116" r:id="rId22"/>
    <pivotCache cacheId="119" r:id="rId23"/>
    <pivotCache cacheId="122" r:id="rId24"/>
    <pivotCache cacheId="125" r:id="rId25"/>
    <pivotCache cacheId="128" r:id="rId26"/>
    <pivotCache cacheId="131" r:id="rId27"/>
    <pivotCache cacheId="134" r:id="rId28"/>
    <pivotCache cacheId="137" r:id="rId29"/>
    <pivotCache cacheId="140" r:id="rId30"/>
    <pivotCache cacheId="143" r:id="rId31"/>
  </pivotCaches>
  <extLst>
    <ext xmlns:x14="http://schemas.microsoft.com/office/spreadsheetml/2009/9/main" uri="{876F7934-8845-4945-9796-88D515C7AA90}">
      <x14:pivotCaches>
        <pivotCache cacheId="23" r:id="rId32"/>
      </x14:pivotCaches>
    </ext>
    <ext xmlns:x14="http://schemas.microsoft.com/office/spreadsheetml/2009/9/main" uri="{BBE1A952-AA13-448e-AADC-164F8A28A991}">
      <x14:slicerCaches>
        <x14:slicerCache r:id="rId33"/>
        <x14:slicerCache r:id="rId3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fees_202001231041_af07f6f6-ae84-4ec8-9bd4-150fcacf4e5f" name="fees_202001231041" connection="Query - fees_202001231041"/>
          <x15:modelTable id="Table8" name="gcrm_opportunity_202001231041" connection="WorksheetConnection_brokerage.xlsx!Table8"/>
          <x15:modelTable id="Table7" name="meeting_list_202001231041" connection="WorksheetConnection_brokerage.xlsx!Table7"/>
          <x15:modelTable id="Table6" name="invoice_202001231041" connection="WorksheetConnection_brokerage.xlsx!Table6"/>
          <x15:modelTable id="Table2" name="income_class_bridge" connection="WorksheetConnection_brokerage.xlsx!Table2"/>
          <x15:modelTable id="Table14" name="Bridge Table" connection="WorksheetConnection_brokerage.xlsx!Table14"/>
          <x15:modelTable id="Individual_budget 1" name="Individual_budget 1" connection="WorksheetConnection_brokerage.xlsx!Individual_budget"/>
          <x15:modelTable id="Append1" name="Brokerage_fees" connection="WorksheetConnection_brokerage.xlsx!Append1"/>
        </x15:modelTables>
        <x15:modelRelationships>
          <x15:modelRelationship fromTable="Brokerage_fees" fromColumn="Account Executive" toTable="Bridge Table" toColumn="Account Executive"/>
          <x15:modelRelationship fromTable="Brokerage_fees" fromColumn="income_class" toTable="income_class_bridge" toColumn="Income Class"/>
          <x15:modelRelationship fromTable="invoice_202001231041" fromColumn="Account Executive" toTable="Bridge Table" toColumn="Account Executive"/>
          <x15:modelRelationship fromTable="invoice_202001231041" fromColumn="income_class" toTable="income_class_bridge" toColumn="Income Class"/>
          <x15:modelRelationship fromTable="gcrm_opportunity_202001231041" fromColumn="Account Executive" toTable="Bridge Table" toColumn="Account Executive"/>
          <x15:modelRelationship fromTable="Individual_budget 1" fromColumn="Employee Name" toTable="Bridge Table" toColumn="Account Executive"/>
          <x15:modelRelationship fromTable="Individual_budget 1" fromColumn="Income_class" toTable="income_class_bridge" toColumn="Income Class"/>
          <x15:modelRelationship fromTable="meeting_list_202001231041" fromColumn="Account Executive" toTable="Bridge Table" toColumn="Account Executive"/>
        </x15:modelRelationships>
        <x15:extLst>
          <ext xmlns:x16="http://schemas.microsoft.com/office/spreadsheetml/2014/11/main" uri="{9835A34E-60A6-4A7C-AAB8-D5F71C897F49}">
            <x16:modelTimeGroupings>
              <x16:modelTimeGrouping tableName="meeting_list_202001231041"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Lst>
</workbook>
</file>

<file path=xl/calcChain.xml><?xml version="1.0" encoding="utf-8"?>
<calcChain xmlns="http://schemas.openxmlformats.org/spreadsheetml/2006/main">
  <c r="B3" i="28" l="1"/>
  <c r="B4" i="28"/>
  <c r="B2" i="28"/>
  <c r="G35" i="5"/>
  <c r="G34" i="5"/>
  <c r="G33" i="5"/>
  <c r="G32" i="5"/>
  <c r="G31" i="5"/>
  <c r="G30" i="5"/>
  <c r="G29" i="5"/>
  <c r="G28" i="5"/>
  <c r="G27" i="5"/>
  <c r="G26" i="5"/>
  <c r="G25" i="5"/>
  <c r="G24" i="5"/>
  <c r="G23" i="5"/>
  <c r="G22" i="5"/>
  <c r="G21" i="5"/>
  <c r="G20" i="5"/>
  <c r="G19" i="5"/>
  <c r="G18" i="5"/>
  <c r="G17" i="5"/>
  <c r="J17" i="5" s="1"/>
  <c r="G16" i="5"/>
  <c r="G15" i="5"/>
  <c r="G14" i="5"/>
  <c r="G13" i="5"/>
  <c r="G12" i="5"/>
  <c r="G11" i="5"/>
  <c r="G10" i="5"/>
  <c r="G9" i="5"/>
  <c r="G8" i="5"/>
  <c r="G7" i="5"/>
  <c r="G6" i="5"/>
  <c r="G5" i="5"/>
  <c r="G4" i="5"/>
  <c r="G3" i="5"/>
  <c r="G2" i="5"/>
  <c r="H9" i="5"/>
  <c r="F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N14" i="20"/>
  <c r="N13" i="20"/>
  <c r="M15" i="19"/>
  <c r="N15" i="16"/>
  <c r="M14" i="19"/>
  <c r="N16" i="16"/>
  <c r="G1048576"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933AC5-FDBC-4C8C-855B-210C37E6F46E}"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7699588A-FAE1-458C-829B-FD30EDCC53A8}" keepAlive="1" name="Query - brokerage_202001231040 (2)" description="Connection to the 'brokerage_202001231040 (2)' query in the workbook." type="5" refreshedVersion="8" background="1" saveData="1">
    <dbPr connection="Provider=Microsoft.Mashup.OleDb.1;Data Source=$Workbook$;Location=&quot;brokerage_202001231040 (2)&quot;;Extended Properties=&quot;&quot;" command="SELECT * FROM [brokerage_202001231040 (2)]"/>
  </connection>
  <connection id="3" xr16:uid="{B1100A2C-CFEF-40D9-B3EB-401B29179AF9}" name="Query - fees_202001231041" description="Connection to the 'fees_202001231041' query in the workbook." type="100" refreshedVersion="8" minRefreshableVersion="5">
    <extLst>
      <ext xmlns:x15="http://schemas.microsoft.com/office/spreadsheetml/2010/11/main" uri="{DE250136-89BD-433C-8126-D09CA5730AF9}">
        <x15:connection id="d199acaa-7137-4e92-982c-b31f85b957f2"/>
      </ext>
    </extLst>
  </connection>
  <connection id="4" xr16:uid="{C0C22359-D1CB-41F8-9251-7FB6F23FBB23}"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5" xr16:uid="{02ABA982-3E32-42E4-AE06-6F77B821BA04}" keepAlive="1" name="Query - Individual_budget" description="Connection to the 'Individual_budget' query in the workbook." type="5" refreshedVersion="8" background="1" saveData="1">
    <dbPr connection="Provider=Microsoft.Mashup.OleDb.1;Data Source=$Workbook$;Location=Individual_budget;Extended Properties=&quot;&quot;" command="SELECT * FROM [Individual_budget]"/>
  </connection>
  <connection id="6" xr16:uid="{A4E0E6CA-C10F-40F8-8892-B4ECD8C6686E}"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 id="7" xr16:uid="{F5E8E59E-48FF-41B2-8C35-1E075BD07EB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C7586ED6-5596-4901-8FD4-00F9D8A5D88B}" name="WorksheetConnection_brokerage.xlsx!Append1" type="102" refreshedVersion="8" minRefreshableVersion="5">
    <extLst>
      <ext xmlns:x15="http://schemas.microsoft.com/office/spreadsheetml/2010/11/main" uri="{DE250136-89BD-433C-8126-D09CA5730AF9}">
        <x15:connection id="Append1">
          <x15:rangePr sourceName="_xlcn.WorksheetConnection_brokerage.xlsxAppend11"/>
        </x15:connection>
      </ext>
    </extLst>
  </connection>
  <connection id="9" xr16:uid="{25E3031A-5069-4CE2-A750-AC6B875F5530}" name="WorksheetConnection_brokerage.xlsx!Individual_budget" type="102" refreshedVersion="8" minRefreshableVersion="5">
    <extLst>
      <ext xmlns:x15="http://schemas.microsoft.com/office/spreadsheetml/2010/11/main" uri="{DE250136-89BD-433C-8126-D09CA5730AF9}">
        <x15:connection id="Individual_budget 1">
          <x15:rangePr sourceName="_xlcn.WorksheetConnection_brokerage.xlsxIndividual_budget1"/>
        </x15:connection>
      </ext>
    </extLst>
  </connection>
  <connection id="10" xr16:uid="{094723C3-DDEA-458D-ACC2-A2591108DB69}" name="WorksheetConnection_brokerage.xlsx!Table14" type="102" refreshedVersion="8" minRefreshableVersion="5">
    <extLst>
      <ext xmlns:x15="http://schemas.microsoft.com/office/spreadsheetml/2010/11/main" uri="{DE250136-89BD-433C-8126-D09CA5730AF9}">
        <x15:connection id="Table14">
          <x15:rangePr sourceName="_xlcn.WorksheetConnection_brokerage.xlsxTable141"/>
        </x15:connection>
      </ext>
    </extLst>
  </connection>
  <connection id="11" xr16:uid="{0CAA97F9-0719-499A-9CF2-318714A0F173}" name="WorksheetConnection_brokerage.xlsx!Table2" type="102" refreshedVersion="8" minRefreshableVersion="5">
    <extLst>
      <ext xmlns:x15="http://schemas.microsoft.com/office/spreadsheetml/2010/11/main" uri="{DE250136-89BD-433C-8126-D09CA5730AF9}">
        <x15:connection id="Table2">
          <x15:rangePr sourceName="_xlcn.WorksheetConnection_brokerage.xlsxTable21"/>
        </x15:connection>
      </ext>
    </extLst>
  </connection>
  <connection id="12" xr16:uid="{D93E0D2D-B37C-4773-9BE3-C47FDA84EA40}" name="WorksheetConnection_brokerage.xlsx!Table6" type="102" refreshedVersion="8" minRefreshableVersion="5">
    <extLst>
      <ext xmlns:x15="http://schemas.microsoft.com/office/spreadsheetml/2010/11/main" uri="{DE250136-89BD-433C-8126-D09CA5730AF9}">
        <x15:connection id="Table6">
          <x15:rangePr sourceName="_xlcn.WorksheetConnection_brokerage.xlsxTable61"/>
        </x15:connection>
      </ext>
    </extLst>
  </connection>
  <connection id="13" xr16:uid="{48C3865B-76CA-44BA-A79B-8890F33C56CE}" name="WorksheetConnection_brokerage.xlsx!Table7" type="102" refreshedVersion="8" minRefreshableVersion="5">
    <extLst>
      <ext xmlns:x15="http://schemas.microsoft.com/office/spreadsheetml/2010/11/main" uri="{DE250136-89BD-433C-8126-D09CA5730AF9}">
        <x15:connection id="Table7">
          <x15:rangePr sourceName="_xlcn.WorksheetConnection_brokerage.xlsxTable71"/>
        </x15:connection>
      </ext>
    </extLst>
  </connection>
  <connection id="14" xr16:uid="{A867D5D6-736D-43DF-A695-E88EB27D0198}" name="WorksheetConnection_brokerage.xlsx!Table8" type="102" refreshedVersion="8" minRefreshableVersion="5">
    <extLst>
      <ext xmlns:x15="http://schemas.microsoft.com/office/spreadsheetml/2010/11/main" uri="{DE250136-89BD-433C-8126-D09CA5730AF9}">
        <x15:connection id="Table8">
          <x15:rangePr sourceName="_xlcn.WorksheetConnection_brokerage.xlsxTable8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gcrm_opportunity_202001231041].[stage].[All]}"/>
    <s v="{[Bridge Table].[Account Executive].[All]}"/>
    <s v="{[meeting_list_202001231041].[year].&amp;[2020]}"/>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<sst xmlns="http://schemas.openxmlformats.org/spreadsheetml/2006/main" count="10864" uniqueCount="394">
  <si>
    <t>client_name</t>
  </si>
  <si>
    <t>policy_number</t>
  </si>
  <si>
    <t>policy_status</t>
  </si>
  <si>
    <t>policy_start_date</t>
  </si>
  <si>
    <t>policy_end_date</t>
  </si>
  <si>
    <t>product_group</t>
  </si>
  <si>
    <t>branch_name</t>
  </si>
  <si>
    <t>solution_group</t>
  </si>
  <si>
    <t>income_class</t>
  </si>
  <si>
    <t>income_due_date</t>
  </si>
  <si>
    <t>revenue_transaction_type</t>
  </si>
  <si>
    <t>renewal_status</t>
  </si>
  <si>
    <t>last_updated_date</t>
  </si>
  <si>
    <t>Active</t>
  </si>
  <si>
    <t>Inception</t>
  </si>
  <si>
    <t>Liability</t>
  </si>
  <si>
    <t>Brokerage</t>
  </si>
  <si>
    <t>Inactive</t>
  </si>
  <si>
    <t>Employee Benefits</t>
  </si>
  <si>
    <t>Employee Benefits (EB)</t>
  </si>
  <si>
    <t>Lapse</t>
  </si>
  <si>
    <t>Marine</t>
  </si>
  <si>
    <t>Fire</t>
  </si>
  <si>
    <t>Property / BI</t>
  </si>
  <si>
    <t>Miscellaneous</t>
  </si>
  <si>
    <t>Renewal</t>
  </si>
  <si>
    <t>Engineering</t>
  </si>
  <si>
    <t>Global Client Network (GNB Inward)</t>
  </si>
  <si>
    <t>Ahmedabad</t>
  </si>
  <si>
    <t>Emerging Corporates Group (ECG)</t>
  </si>
  <si>
    <t>Endorsement</t>
  </si>
  <si>
    <t xml:space="preserve">Brokerage </t>
  </si>
  <si>
    <t>Construction, Power &amp; Infrastructure</t>
  </si>
  <si>
    <t>Trade Credit &amp;amp; Political Risk</t>
  </si>
  <si>
    <t>237164239 00</t>
  </si>
  <si>
    <t>Small Medium Enterpries (SME)</t>
  </si>
  <si>
    <t>4101190700000015-00</t>
  </si>
  <si>
    <t>Motor</t>
  </si>
  <si>
    <t>OG-19-2202-1018-00000055</t>
  </si>
  <si>
    <t>OG-19-2202-3383-00000009</t>
  </si>
  <si>
    <t>180876-0000-01</t>
  </si>
  <si>
    <t>OG-19-2202-1018-00000059</t>
  </si>
  <si>
    <t>4005/134645920/02/000</t>
  </si>
  <si>
    <t>4016/133979727/02/000</t>
  </si>
  <si>
    <t>Affinity</t>
  </si>
  <si>
    <t>Energy</t>
  </si>
  <si>
    <t>'23060036180200000022</t>
  </si>
  <si>
    <t>'91000036191700000002</t>
  </si>
  <si>
    <t>OG-19-2202-1018-00000053</t>
  </si>
  <si>
    <t>OG-19-2202-3383-00000008</t>
  </si>
  <si>
    <t>2412/202063061201000</t>
  </si>
  <si>
    <t>0000000008502066-01</t>
  </si>
  <si>
    <t>4101190600000030-00</t>
  </si>
  <si>
    <t>OG-20-2202-0425-00000017</t>
  </si>
  <si>
    <t>OG-20-2202-3304-00000009</t>
  </si>
  <si>
    <t>OG-20-2202-3315-00000012</t>
  </si>
  <si>
    <t>OG-20-2202-3383-00000002</t>
  </si>
  <si>
    <t>OG-20-2202-4002-00000010</t>
  </si>
  <si>
    <t>OG-20-2202-4004-00000062</t>
  </si>
  <si>
    <t>OG-20-2202-4004-00000064</t>
  </si>
  <si>
    <t>OG-20-2202-4010-00000869</t>
  </si>
  <si>
    <t>OG-20-2202-9931-00032558</t>
  </si>
  <si>
    <t>0301004728-2019</t>
  </si>
  <si>
    <t>0600010004 01</t>
  </si>
  <si>
    <t>0600010004 02</t>
  </si>
  <si>
    <t>0640002231 03</t>
  </si>
  <si>
    <t>0640002231 04</t>
  </si>
  <si>
    <t>32099602-01</t>
  </si>
  <si>
    <t>OG-19-2202-1018-00000047</t>
  </si>
  <si>
    <t>'0300004329</t>
  </si>
  <si>
    <t>'0304001755</t>
  </si>
  <si>
    <t>'0655001664 03</t>
  </si>
  <si>
    <t>0830016972 02</t>
  </si>
  <si>
    <t>'2302003268</t>
  </si>
  <si>
    <t>2018-F0513845-BSS</t>
  </si>
  <si>
    <t>2019-L0138835-FWC</t>
  </si>
  <si>
    <t>2019-L0139704-PBL</t>
  </si>
  <si>
    <t>0000000008907502-01</t>
  </si>
  <si>
    <t>020P000098803000</t>
  </si>
  <si>
    <t>YB00020403000100</t>
  </si>
  <si>
    <t>2999202758217600000"</t>
  </si>
  <si>
    <t>1003/126704810/02/000</t>
  </si>
  <si>
    <t>2304001082-01</t>
  </si>
  <si>
    <t>2600015265 00</t>
  </si>
  <si>
    <t>4001/117090005/03/000</t>
  </si>
  <si>
    <t>4092/151965577/01/000</t>
  </si>
  <si>
    <t>ER00004563000100</t>
  </si>
  <si>
    <t>OG-19-2202-1002-00001901</t>
  </si>
  <si>
    <t>OG-19-2202-1002-00001981</t>
  </si>
  <si>
    <t>OG-19-2202-4001-00011127</t>
  </si>
  <si>
    <t>OG-19-2202-4010-00002245</t>
  </si>
  <si>
    <t>'001P000202300000</t>
  </si>
  <si>
    <t>'001P000203500000</t>
  </si>
  <si>
    <t>'11120044180300000011</t>
  </si>
  <si>
    <t>0301004265-1</t>
  </si>
  <si>
    <t>2412 2020 7182 9001 000</t>
  </si>
  <si>
    <t>4101191100000008-00</t>
  </si>
  <si>
    <t>OG-20-2202-4004-00000043</t>
  </si>
  <si>
    <t>0000000007404252-02</t>
  </si>
  <si>
    <t>0000000010619837-01</t>
  </si>
  <si>
    <t>1011/142530053/01/000</t>
  </si>
  <si>
    <t>4006/131284920/02/000</t>
  </si>
  <si>
    <t>4016 138636598 02 000</t>
  </si>
  <si>
    <t>5002/131802941/02/000</t>
  </si>
  <si>
    <t>NBI Domestic</t>
  </si>
  <si>
    <t>OG-19-2202-1018-00000052</t>
  </si>
  <si>
    <t>OG-19-2202-3383-00000007</t>
  </si>
  <si>
    <t>'99000011180100000303</t>
  </si>
  <si>
    <t>'99000011180100000339</t>
  </si>
  <si>
    <t>'99000011180100000340</t>
  </si>
  <si>
    <t>'99000021180100000013</t>
  </si>
  <si>
    <t>'99000036181500000054</t>
  </si>
  <si>
    <t>'99000044180300000047</t>
  </si>
  <si>
    <t>'99000044180300000048</t>
  </si>
  <si>
    <t>'99000044180300000076</t>
  </si>
  <si>
    <t>'99000044180300000078</t>
  </si>
  <si>
    <t>'99000044180700000012</t>
  </si>
  <si>
    <t>'99000044185800000014</t>
  </si>
  <si>
    <t>'99000044190300000004</t>
  </si>
  <si>
    <t>'99000044190700000001</t>
  </si>
  <si>
    <t>'99000046192400000001</t>
  </si>
  <si>
    <t>'99000046192400000039</t>
  </si>
  <si>
    <t>MCO/I3350570/71/01/006343</t>
  </si>
  <si>
    <t>PFS/I3353707/71/01/006343</t>
  </si>
  <si>
    <t>H0048996</t>
  </si>
  <si>
    <t>H0056637</t>
  </si>
  <si>
    <t>4016/120415654/03/00</t>
  </si>
  <si>
    <t>AG00059046000100</t>
  </si>
  <si>
    <t>OG-20-2202-3315-00000009</t>
  </si>
  <si>
    <t>P0019200001/9999/100301</t>
  </si>
  <si>
    <t>OG-19-2202-1018-00000060</t>
  </si>
  <si>
    <t>OG-19-2202-1005-00000153</t>
  </si>
  <si>
    <t>OG-20-2202-1005-00000171-2019</t>
  </si>
  <si>
    <t>OG-20-2202-4097-00000170</t>
  </si>
  <si>
    <t>OG-20-2202-4097-00000171</t>
  </si>
  <si>
    <t>OG-20-2202-4097-00000201</t>
  </si>
  <si>
    <t>100200080123/01/00</t>
  </si>
  <si>
    <t>LPGPA0000000200/01</t>
  </si>
  <si>
    <t>OG-19-2202-1018-00000054</t>
  </si>
  <si>
    <t>OG-19-2202-3383-00000010</t>
  </si>
  <si>
    <t>505373-01</t>
  </si>
  <si>
    <t>H0067187</t>
  </si>
  <si>
    <t>New</t>
  </si>
  <si>
    <t>Cross Sell</t>
  </si>
  <si>
    <t>Amount</t>
  </si>
  <si>
    <t>A</t>
  </si>
  <si>
    <t>B</t>
  </si>
  <si>
    <t>C</t>
  </si>
  <si>
    <t>D</t>
  </si>
  <si>
    <t>E</t>
  </si>
  <si>
    <t>F</t>
  </si>
  <si>
    <t>G</t>
  </si>
  <si>
    <t>H</t>
  </si>
  <si>
    <t>I</t>
  </si>
  <si>
    <t>J</t>
  </si>
  <si>
    <t>K</t>
  </si>
  <si>
    <t>L</t>
  </si>
  <si>
    <t>M</t>
  </si>
  <si>
    <t>N</t>
  </si>
  <si>
    <t>o</t>
  </si>
  <si>
    <t>P</t>
  </si>
  <si>
    <t>O</t>
  </si>
  <si>
    <t>q</t>
  </si>
  <si>
    <t>R</t>
  </si>
  <si>
    <t>S</t>
  </si>
  <si>
    <t>T</t>
  </si>
  <si>
    <t>U</t>
  </si>
  <si>
    <t>V</t>
  </si>
  <si>
    <t>AA</t>
  </si>
  <si>
    <t>BB</t>
  </si>
  <si>
    <t>EE</t>
  </si>
  <si>
    <t>ABC</t>
  </si>
  <si>
    <t>TT</t>
  </si>
  <si>
    <t>SRE</t>
  </si>
  <si>
    <t>XYZ</t>
  </si>
  <si>
    <t>DDD</t>
  </si>
  <si>
    <t>LAP</t>
  </si>
  <si>
    <t>ZZ</t>
  </si>
  <si>
    <t>Shivani Sharma</t>
  </si>
  <si>
    <t>Mark</t>
  </si>
  <si>
    <t>Animesh Rawat</t>
  </si>
  <si>
    <t>Gilbert</t>
  </si>
  <si>
    <t>Ketan Jain</t>
  </si>
  <si>
    <t>Juli</t>
  </si>
  <si>
    <t>Raju Kumar</t>
  </si>
  <si>
    <t>Kumar Jha</t>
  </si>
  <si>
    <t>Manish Sharma</t>
  </si>
  <si>
    <t>Vididt Saha</t>
  </si>
  <si>
    <t>Vinay</t>
  </si>
  <si>
    <t>Abhinav Shivam</t>
  </si>
  <si>
    <t>Amit</t>
  </si>
  <si>
    <t>Account Exe ID</t>
  </si>
  <si>
    <t>Account Executive</t>
  </si>
  <si>
    <t>Nishant Sharma</t>
  </si>
  <si>
    <t>Fees</t>
  </si>
  <si>
    <t>GL Client Network (GNB Inward)</t>
  </si>
  <si>
    <t>Branch</t>
  </si>
  <si>
    <t>Sales person ID</t>
  </si>
  <si>
    <t>Employee Name</t>
  </si>
  <si>
    <t>New Role2</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</si>
  <si>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</si>
  <si>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</si>
  <si>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</si>
  <si>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</si>
  <si>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</si>
  <si>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</si>
  <si>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</si>
  <si>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</si>
  <si>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</si>
  <si>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</si>
  <si>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</si>
  <si>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</si>
  <si>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</si>
  <si>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</si>
  <si>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</si>
  <si>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</si>
  <si>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</si>
  <si>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</si>
  <si>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</si>
  <si>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</si>
  <si>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</si>
  <si>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</si>
  <si>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</si>
  <si>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</si>
  <si>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</si>
  <si>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</si>
  <si>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</si>
  <si>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</si>
  <si>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</si>
  <si>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</si>
  <si>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</si>
  <si>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</si>
  <si>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</si>
  <si>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</si>
  <si>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</si>
  <si>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</si>
  <si>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</si>
  <si>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</si>
  <si>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</si>
  <si>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</si>
  <si>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</si>
  <si>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</si>
  <si>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</si>
  <si>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</si>
  <si>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</si>
  <si>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</si>
  <si>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</si>
  <si>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</si>
  <si>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</si>
  <si>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</si>
  <si>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</si>
  <si>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</si>
  <si>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</si>
  <si>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</si>
  <si>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</si>
  <si>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</si>
  <si>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</si>
  <si>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</si>
  <si>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</si>
  <si>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</si>
  <si>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</si>
  <si>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</si>
  <si>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</si>
  <si>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</si>
  <si>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</si>
  <si>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</si>
  <si>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</si>
  <si>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</si>
  <si>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</si>
  <si>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</si>
  <si>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</si>
  <si>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</si>
  <si>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</si>
  <si>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</si>
  <si>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</si>
  <si>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</si>
  <si>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</si>
  <si>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</si>
  <si>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</si>
  <si>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</si>
  <si>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</si>
  <si>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</si>
  <si>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</si>
  <si>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</si>
  <si>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</si>
  <si>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</si>
  <si>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</si>
  <si>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</si>
  <si>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</si>
  <si>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</si>
  <si>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</si>
  <si>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</si>
  <si>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</si>
  <si>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</si>
  <si>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</si>
  <si>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</si>
  <si>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</si>
  <si>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</si>
  <si>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</si>
  <si>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</si>
  <si>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</si>
  <si>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</si>
  <si>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</si>
  <si>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</si>
  <si>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</si>
  <si>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</si>
  <si>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</si>
  <si>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</si>
  <si>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</si>
  <si>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</si>
  <si>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</si>
  <si>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</si>
  <si>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</si>
  <si>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</si>
  <si>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</si>
  <si>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</si>
  <si>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</si>
  <si>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</si>
  <si>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</si>
  <si>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</si>
  <si>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</si>
  <si>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</si>
  <si>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</si>
  <si>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</si>
  <si>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</si>
  <si>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</si>
  <si>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</si>
  <si>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</si>
  <si>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</si>
  <si>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</si>
  <si>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</si>
  <si>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</si>
  <si>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</si>
  <si>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</si>
  <si>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</si>
  <si>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</si>
  <si>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</si>
  <si>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</si>
  <si>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</si>
  <si>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</si>
  <si>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</si>
  <si>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</si>
  <si>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</si>
  <si>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</si>
  <si>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</si>
  <si>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</si>
  <si>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</si>
  <si>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</si>
  <si>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</si>
  <si>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</si>
  <si>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</si>
  <si>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</si>
  <si>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</si>
  <si>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</si>
  <si>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</si>
  <si>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</si>
  <si>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</si>
  <si>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</si>
  <si>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</si>
  <si>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</si>
  <si>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</si>
  <si>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</si>
  <si>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</si>
  <si>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</si>
  <si>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</si>
  <si>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Sl.No</t>
  </si>
  <si>
    <t>Income Class</t>
  </si>
  <si>
    <t>Income_class</t>
  </si>
  <si>
    <t>Grand Total</t>
  </si>
  <si>
    <t>Target</t>
  </si>
  <si>
    <t>Achieved</t>
  </si>
  <si>
    <t>Invoiced</t>
  </si>
  <si>
    <t>Column Labels</t>
  </si>
  <si>
    <t>Values</t>
  </si>
  <si>
    <t>Cross sell</t>
  </si>
  <si>
    <t>Row Labels</t>
  </si>
  <si>
    <t>Invoice</t>
  </si>
  <si>
    <t>Count of invoice_number</t>
  </si>
  <si>
    <t>(blank)</t>
  </si>
  <si>
    <t>year</t>
  </si>
  <si>
    <t>Count of year</t>
  </si>
  <si>
    <t>Sum of revenue_amount</t>
  </si>
  <si>
    <t>Count of product_group</t>
  </si>
  <si>
    <t>All</t>
  </si>
  <si>
    <t>Attribute</t>
  </si>
  <si>
    <t>Value</t>
  </si>
  <si>
    <t>year2</t>
  </si>
  <si>
    <t>2020</t>
  </si>
  <si>
    <t>Year Meeting Count</t>
  </si>
  <si>
    <t>Placed Achievement</t>
  </si>
  <si>
    <t>Invoiced Achievement</t>
  </si>
  <si>
    <t>Total Opporutunity</t>
  </si>
  <si>
    <t>Total Open Opporutunity</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</si>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</sst>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 #,##0_ ;_ * \-#,##0_ ;_ * &quot;-&quot;??_ ;_ @_ "/>
    <numFmt numFmtId="165" formatCode="0,&quot;K&quot;"/>
    <numFmt numFmtId="166" formatCode="[&gt;=100000]0.00,,&quot;M&quot;;0.0"/>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8" tint="0.79998168889431442"/>
      <name val="Calibri"/>
      <family val="2"/>
      <scheme val="minor"/>
    </font>
    <font>
      <sz val="16"/>
      <color rgb="FF92D050"/>
      <name val="Calibri"/>
      <family val="2"/>
      <scheme val="minor"/>
    </font>
    <font>
      <b/>
      <sz val="11"/>
      <color rgb="FF92D050"/>
      <name val="Calibri"/>
      <family val="2"/>
      <scheme val="minor"/>
    </font>
    <font>
      <sz val="11"/>
      <name val="Calibri"/>
      <family val="2"/>
      <scheme val="minor"/>
    </font>
    <font>
      <b/>
      <sz val="12"/>
      <color rgb="FF92D050"/>
      <name val="Times New Roman"/>
      <family val="1"/>
    </font>
    <font>
      <b/>
      <sz val="12"/>
      <color rgb="FF92D050"/>
      <name val="Calibri"/>
      <family val="2"/>
      <scheme val="minor"/>
    </font>
    <font>
      <sz val="12"/>
      <color theme="1"/>
      <name val="Calibri"/>
      <family val="2"/>
      <scheme val="minor"/>
    </font>
    <font>
      <b/>
      <sz val="12"/>
      <color theme="0"/>
      <name val="Times New Roman"/>
      <family val="1"/>
    </font>
    <font>
      <b/>
      <sz val="12"/>
      <color theme="2"/>
      <name val="Times New Roman"/>
      <family val="1"/>
    </font>
    <font>
      <b/>
      <sz val="11"/>
      <color theme="2"/>
      <name val="Calibri"/>
      <family val="2"/>
      <scheme val="minor"/>
    </font>
    <font>
      <b/>
      <sz val="14"/>
      <color theme="2"/>
      <name val="Times New Roman"/>
      <family val="1"/>
    </font>
    <font>
      <sz val="14"/>
      <color theme="2"/>
      <name val="Calibri"/>
      <family val="2"/>
      <scheme val="minor"/>
    </font>
    <font>
      <b/>
      <sz val="14"/>
      <color rgb="FF92D05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
      <patternFill patternType="solid">
        <fgColor theme="1"/>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56">
    <xf numFmtId="0" fontId="0" fillId="0" borderId="0" xfId="0"/>
    <xf numFmtId="14" fontId="0" fillId="0" borderId="0" xfId="0" applyNumberFormat="1"/>
    <xf numFmtId="0" fontId="16" fillId="0" borderId="0" xfId="0" applyFont="1"/>
    <xf numFmtId="0" fontId="0" fillId="0" borderId="0" xfId="0" pivotButton="1"/>
    <xf numFmtId="0" fontId="0" fillId="0" borderId="0" xfId="0" applyAlignment="1">
      <alignment horizontal="left"/>
    </xf>
    <xf numFmtId="164" fontId="0" fillId="0" borderId="0" xfId="0" applyNumberFormat="1" applyAlignment="1">
      <alignment horizontal="left"/>
    </xf>
    <xf numFmtId="0" fontId="0" fillId="0" borderId="12" xfId="0" applyBorder="1"/>
    <xf numFmtId="0" fontId="0" fillId="0" borderId="14" xfId="0" applyBorder="1"/>
    <xf numFmtId="0" fontId="0" fillId="0" borderId="13" xfId="0" applyBorder="1"/>
    <xf numFmtId="0" fontId="13" fillId="34" borderId="15" xfId="0" applyFont="1" applyFill="1" applyBorder="1"/>
    <xf numFmtId="0" fontId="0" fillId="33" borderId="15" xfId="0" applyFill="1" applyBorder="1"/>
    <xf numFmtId="0" fontId="0" fillId="33" borderId="11" xfId="0" applyFill="1" applyBorder="1"/>
    <xf numFmtId="14" fontId="0" fillId="33" borderId="11" xfId="0" applyNumberFormat="1" applyFill="1" applyBorder="1"/>
    <xf numFmtId="0" fontId="0" fillId="33" borderId="16" xfId="0" applyFill="1" applyBorder="1"/>
    <xf numFmtId="0" fontId="0" fillId="0" borderId="15" xfId="0" applyBorder="1"/>
    <xf numFmtId="0" fontId="0" fillId="0" borderId="11" xfId="0" applyBorder="1"/>
    <xf numFmtId="14" fontId="0" fillId="0" borderId="11" xfId="0" applyNumberFormat="1" applyBorder="1"/>
    <xf numFmtId="0" fontId="0" fillId="0" borderId="16" xfId="0" applyBorder="1"/>
    <xf numFmtId="14" fontId="0" fillId="0" borderId="12" xfId="0" applyNumberFormat="1" applyBorder="1"/>
    <xf numFmtId="0" fontId="18" fillId="0" borderId="0" xfId="0" applyFont="1"/>
    <xf numFmtId="165" fontId="0" fillId="0" borderId="0" xfId="0" applyNumberFormat="1"/>
    <xf numFmtId="0" fontId="19" fillId="35" borderId="0" xfId="0" applyFont="1" applyFill="1" applyAlignment="1">
      <alignment horizontal="center" vertical="top"/>
    </xf>
    <xf numFmtId="166" fontId="0" fillId="0" borderId="0" xfId="0" applyNumberFormat="1"/>
    <xf numFmtId="9" fontId="20" fillId="35" borderId="10" xfId="42" applyFont="1" applyFill="1" applyBorder="1"/>
    <xf numFmtId="0" fontId="21" fillId="0" borderId="0" xfId="0" applyFont="1"/>
    <xf numFmtId="0" fontId="22" fillId="35" borderId="10" xfId="0" applyFont="1" applyFill="1" applyBorder="1"/>
    <xf numFmtId="9" fontId="22" fillId="35" borderId="10" xfId="42" applyFont="1" applyFill="1" applyBorder="1"/>
    <xf numFmtId="0" fontId="23" fillId="35" borderId="0" xfId="0" applyFont="1" applyFill="1" applyAlignment="1">
      <alignment horizontal="center"/>
    </xf>
    <xf numFmtId="0" fontId="0" fillId="35" borderId="0" xfId="0" applyFill="1"/>
    <xf numFmtId="0" fontId="0" fillId="35" borderId="0" xfId="0" applyFill="1" applyAlignment="1">
      <alignment horizontal="center"/>
    </xf>
    <xf numFmtId="0" fontId="24" fillId="35" borderId="0" xfId="0" applyFont="1" applyFill="1"/>
    <xf numFmtId="9" fontId="23" fillId="35" borderId="0" xfId="0" applyNumberFormat="1" applyFont="1" applyFill="1" applyAlignment="1">
      <alignment horizontal="center"/>
    </xf>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25" fillId="35" borderId="10" xfId="0" applyFont="1" applyFill="1" applyBorder="1"/>
    <xf numFmtId="0" fontId="26" fillId="35" borderId="0" xfId="0" applyFont="1" applyFill="1"/>
    <xf numFmtId="0" fontId="26" fillId="35" borderId="0" xfId="0" applyFont="1" applyFill="1" applyAlignment="1">
      <alignment horizontal="center"/>
    </xf>
    <xf numFmtId="0" fontId="26" fillId="35" borderId="10" xfId="0" applyFont="1" applyFill="1" applyBorder="1"/>
    <xf numFmtId="0" fontId="27" fillId="35" borderId="10" xfId="0" applyFont="1" applyFill="1" applyBorder="1"/>
    <xf numFmtId="9" fontId="23" fillId="35" borderId="0" xfId="0" applyNumberFormat="1" applyFont="1" applyFill="1"/>
    <xf numFmtId="9" fontId="30" fillId="35" borderId="0" xfId="0" applyNumberFormat="1" applyFont="1" applyFill="1"/>
    <xf numFmtId="9" fontId="23" fillId="35" borderId="0" xfId="0" applyNumberFormat="1" applyFont="1" applyFill="1" applyAlignment="1">
      <alignment horizontal="left"/>
    </xf>
    <xf numFmtId="0" fontId="22" fillId="35" borderId="17" xfId="0" applyFont="1" applyFill="1" applyBorder="1" applyAlignment="1">
      <alignment horizontal="center"/>
    </xf>
    <xf numFmtId="0" fontId="22" fillId="35" borderId="0" xfId="0" applyFont="1" applyFill="1" applyAlignment="1">
      <alignment horizontal="center"/>
    </xf>
    <xf numFmtId="9" fontId="23" fillId="35" borderId="0" xfId="0" applyNumberFormat="1" applyFont="1" applyFill="1" applyAlignment="1">
      <alignment horizontal="center"/>
    </xf>
    <xf numFmtId="0" fontId="23" fillId="35" borderId="0" xfId="0" applyFont="1" applyFill="1" applyAlignment="1">
      <alignment horizontal="center"/>
    </xf>
    <xf numFmtId="0" fontId="28" fillId="35" borderId="0" xfId="0" applyFont="1" applyFill="1" applyAlignment="1">
      <alignment horizontal="center"/>
    </xf>
    <xf numFmtId="0" fontId="29" fillId="35" borderId="0" xfId="0" applyFont="1"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11">
    <dxf>
      <fill>
        <patternFill patternType="solid">
          <bgColor theme="1" tint="4.9989318521683403E-2"/>
        </patternFill>
      </fill>
    </dxf>
    <dxf>
      <font>
        <color theme="0"/>
      </font>
    </dxf>
    <dxf>
      <numFmt numFmtId="3" formatCode="#,##0"/>
    </dxf>
    <dxf>
      <numFmt numFmtId="3" formatCode="#,##0"/>
    </dxf>
    <dxf>
      <numFmt numFmtId="166" formatCode="[&gt;=100000]0.00,,&quot;M&quot;;0.0"/>
    </dxf>
    <dxf>
      <numFmt numFmtId="164" formatCode="_ * #,##0_ ;_ * \-#,##0_ ;_ * &quot;-&quot;??_ ;_ @_ "/>
    </dxf>
    <dxf>
      <numFmt numFmtId="164" formatCode="_ * #,##0_ ;_ * \-#,##0_ ;_ * &quot;-&quot;??_ ;_ @_ "/>
    </dxf>
    <dxf>
      <numFmt numFmtId="166" formatCode="[&gt;=100000]0.00,,&quot;M&quot;;0.0"/>
    </dxf>
    <dxf>
      <numFmt numFmtId="164" formatCode="_ * #,##0_ ;_ * \-#,##0_ ;_ * &quot;-&quot;??_ ;_ @_ "/>
    </dxf>
    <dxf>
      <numFmt numFmtId="166" formatCode="[&gt;=100000]0.00,,&quot;M&quot;;0.0"/>
    </dxf>
    <dxf>
      <numFmt numFmtId="166" formatCode="[&gt;=100000]0.00,,&quot;M&quot;;0.0"/>
    </dxf>
    <dxf>
      <numFmt numFmtId="166" formatCode="[&gt;=100000]0.00,,&quot;M&quot;;0.0"/>
    </dxf>
    <dxf>
      <fill>
        <patternFill patternType="solid">
          <bgColor theme="1" tint="4.9989318521683403E-2"/>
        </patternFill>
      </fill>
    </dxf>
    <dxf>
      <font>
        <color theme="0"/>
      </font>
    </dxf>
    <dxf>
      <numFmt numFmtId="3" formatCode="#,##0"/>
    </dxf>
    <dxf>
      <numFmt numFmtId="3" formatCode="#,##0"/>
    </dxf>
    <dxf>
      <numFmt numFmtId="166" formatCode="[&gt;=100000]0.00,,&quot;M&quot;;0.0"/>
    </dxf>
    <dxf>
      <numFmt numFmtId="164" formatCode="_ * #,##0_ ;_ * \-#,##0_ ;_ * &quot;-&quot;??_ ;_ @_ "/>
    </dxf>
    <dxf>
      <numFmt numFmtId="164" formatCode="_ * #,##0_ ;_ * \-#,##0_ ;_ * &quot;-&quot;??_ ;_ @_ "/>
    </dxf>
    <dxf>
      <numFmt numFmtId="166" formatCode="[&gt;=100000]0.00,,&quot;M&quot;;0.0"/>
    </dxf>
    <dxf>
      <numFmt numFmtId="164" formatCode="_ * #,##0_ ;_ * \-#,##0_ ;_ * &quot;-&quot;??_ ;_ @_ "/>
    </dxf>
    <dxf>
      <numFmt numFmtId="166" formatCode="[&gt;=100000]0.00,,&quot;M&quot;;0.0"/>
    </dxf>
    <dxf>
      <numFmt numFmtId="166" formatCode="[&gt;=100000]0.00,,&quot;M&quot;;0.0"/>
    </dxf>
    <dxf>
      <numFmt numFmtId="166" formatCode="[&gt;=100000]0.00,,&quot;M&quot;;0.0"/>
    </dxf>
    <dxf>
      <font>
        <color theme="2"/>
      </font>
      <fill>
        <patternFill>
          <bgColor theme="1"/>
        </patternFill>
      </fill>
    </dxf>
    <dxf>
      <fill>
        <patternFill patternType="solid">
          <bgColor theme="1"/>
        </patternFill>
      </fill>
    </dxf>
    <dxf>
      <fill>
        <patternFill patternType="solid">
          <bgColor theme="1" tint="4.9989318521683403E-2"/>
        </patternFill>
      </fill>
    </dxf>
    <dxf>
      <font>
        <color theme="0"/>
      </font>
    </dxf>
    <dxf>
      <numFmt numFmtId="3" formatCode="#,##0"/>
    </dxf>
    <dxf>
      <numFmt numFmtId="3" formatCode="#,##0"/>
    </dxf>
    <dxf>
      <numFmt numFmtId="166" formatCode="[&gt;=100000]0.00,,&quot;M&quot;;0.0"/>
    </dxf>
    <dxf>
      <numFmt numFmtId="164" formatCode="_ * #,##0_ ;_ * \-#,##0_ ;_ * &quot;-&quot;??_ ;_ @_ "/>
    </dxf>
    <dxf>
      <numFmt numFmtId="164" formatCode="_ * #,##0_ ;_ * \-#,##0_ ;_ * &quot;-&quot;??_ ;_ @_ "/>
    </dxf>
    <dxf>
      <numFmt numFmtId="166" formatCode="[&gt;=100000]0.00,,&quot;M&quot;;0.0"/>
    </dxf>
    <dxf>
      <numFmt numFmtId="164" formatCode="_ * #,##0_ ;_ * \-#,##0_ ;_ * &quot;-&quot;??_ ;_ @_ "/>
    </dxf>
    <dxf>
      <numFmt numFmtId="166" formatCode="[&gt;=100000]0.00,,&quot;M&quot;;0.0"/>
    </dxf>
    <dxf>
      <numFmt numFmtId="166" formatCode="[&gt;=100000]0.00,,&quot;M&quot;;0.0"/>
    </dxf>
    <dxf>
      <numFmt numFmtId="166" formatCode="[&gt;=100000]0.00,,&quot;M&quot;;0.0"/>
    </dxf>
    <dxf>
      <fill>
        <patternFill patternType="solid">
          <bgColor theme="1" tint="4.9989318521683403E-2"/>
        </patternFill>
      </fill>
    </dxf>
    <dxf>
      <font>
        <color theme="0"/>
      </font>
    </dxf>
    <dxf>
      <numFmt numFmtId="3" formatCode="#,##0"/>
    </dxf>
    <dxf>
      <numFmt numFmtId="3" formatCode="#,##0"/>
    </dxf>
    <dxf>
      <numFmt numFmtId="166" formatCode="[&gt;=100000]0.00,,&quot;M&quot;;0.0"/>
    </dxf>
    <dxf>
      <numFmt numFmtId="164" formatCode="_ * #,##0_ ;_ * \-#,##0_ ;_ * &quot;-&quot;??_ ;_ @_ "/>
    </dxf>
    <dxf>
      <numFmt numFmtId="164" formatCode="_ * #,##0_ ;_ * \-#,##0_ ;_ * &quot;-&quot;??_ ;_ @_ "/>
    </dxf>
    <dxf>
      <numFmt numFmtId="166" formatCode="[&gt;=100000]0.00,,&quot;M&quot;;0.0"/>
    </dxf>
    <dxf>
      <numFmt numFmtId="164" formatCode="_ * #,##0_ ;_ * \-#,##0_ ;_ * &quot;-&quot;??_ ;_ @_ "/>
    </dxf>
    <dxf>
      <numFmt numFmtId="166" formatCode="[&gt;=100000]0.00,,&quot;M&quot;;0.0"/>
    </dxf>
    <dxf>
      <numFmt numFmtId="166" formatCode="[&gt;=100000]0.00,,&quot;M&quot;;0.0"/>
    </dxf>
    <dxf>
      <numFmt numFmtId="166" formatCode="[&gt;=100000]0.00,,&quot;M&quot;;0.0"/>
    </dxf>
    <dxf>
      <numFmt numFmtId="165" formatCode="0,&quot;K&quot;"/>
    </dxf>
    <dxf>
      <numFmt numFmtId="0" formatCode="General"/>
    </dxf>
    <dxf>
      <numFmt numFmtId="166" formatCode="[&gt;=100000]0.00,,&quot;M&quot;;0.0"/>
    </dxf>
    <dxf>
      <numFmt numFmtId="3" formatCode="#,##0"/>
    </dxf>
    <dxf>
      <numFmt numFmtId="3" formatCode="#,##0"/>
    </dxf>
    <dxf>
      <numFmt numFmtId="166" formatCode="[&gt;=100000]0.00,,&quot;M&quot;;0.0"/>
    </dxf>
    <dxf>
      <numFmt numFmtId="166" formatCode="[&gt;=100000]0.00,,&quot;M&quot;;0.0"/>
    </dxf>
    <dxf>
      <numFmt numFmtId="166" formatCode="[&gt;=100000]0.00,,&quot;M&quot;;0.0"/>
    </dxf>
    <dxf>
      <numFmt numFmtId="164" formatCode="_ * #,##0_ ;_ * \-#,##0_ ;_ * &quot;-&quot;??_ ;_ @_ "/>
    </dxf>
    <dxf>
      <numFmt numFmtId="166" formatCode="[&gt;=100000]0.00,,&quot;M&quot;;0.0"/>
    </dxf>
    <dxf>
      <numFmt numFmtId="164" formatCode="_ * #,##0_ ;_ * \-#,##0_ ;_ * &quot;-&quot;??_ ;_ @_ "/>
    </dxf>
    <dxf>
      <numFmt numFmtId="164" formatCode="_ * #,##0_ ;_ * \-#,##0_ ;_ * &quot;-&quot;??_ ;_ @_ "/>
    </dxf>
    <dxf>
      <numFmt numFmtId="0" formatCode="General"/>
    </dxf>
    <dxf>
      <numFmt numFmtId="0" formatCode="General"/>
    </dxf>
    <dxf>
      <numFmt numFmtId="0" formatCode="General"/>
    </dxf>
    <dxf>
      <numFmt numFmtId="0" formatCode="General"/>
    </dxf>
    <dxf>
      <font>
        <color theme="0"/>
      </font>
    </dxf>
    <dxf>
      <fill>
        <patternFill patternType="solid">
          <bgColor theme="1" tint="4.9989318521683403E-2"/>
        </patternFill>
      </fill>
    </dxf>
    <dxf>
      <numFmt numFmtId="167" formatCode="m/d/yyyy"/>
    </dxf>
    <dxf>
      <font>
        <b/>
        <i val="0"/>
        <strike val="0"/>
        <condense val="0"/>
        <extend val="0"/>
        <outline val="0"/>
        <shadow val="0"/>
        <u val="none"/>
        <vertAlign val="baseline"/>
        <sz val="11"/>
        <color theme="8" tint="0.79998168889431442"/>
        <name val="Calibri"/>
        <family val="2"/>
        <scheme val="minor"/>
      </font>
      <fill>
        <patternFill patternType="none">
          <fgColor indexed="64"/>
          <bgColor auto="1"/>
        </patternFill>
      </fill>
    </dxf>
    <dxf>
      <font>
        <color theme="2"/>
      </font>
    </dxf>
    <dxf>
      <fill>
        <patternFill>
          <bgColor theme="1"/>
        </patternFill>
      </fill>
    </dxf>
    <dxf>
      <font>
        <color rgb="FF92D050"/>
      </font>
    </dxf>
    <dxf>
      <fill>
        <patternFill patternType="solid">
          <bgColor theme="1"/>
        </patternFill>
      </fill>
    </dxf>
    <dxf>
      <font>
        <sz val="12"/>
      </font>
    </dxf>
    <dxf>
      <font>
        <b/>
      </font>
    </dxf>
    <dxf>
      <font>
        <color rgb="FF92D050"/>
      </font>
    </dxf>
    <dxf>
      <font>
        <b/>
      </font>
    </dxf>
    <dxf>
      <font>
        <sz val="12"/>
      </font>
    </dxf>
    <dxf>
      <font>
        <name val="Times New Roman"/>
        <family val="1"/>
        <scheme val="none"/>
      </font>
    </dxf>
    <dxf>
      <fill>
        <patternFill patternType="solid">
          <bgColor rgb="FF92D050"/>
        </patternFill>
      </fill>
    </dxf>
    <dxf>
      <alignment horizontal="center"/>
    </dxf>
    <dxf>
      <font>
        <color theme="2"/>
      </font>
    </dxf>
    <dxf>
      <alignment horizontal="center"/>
    </dxf>
    <dxf>
      <fill>
        <patternFill>
          <bgColor theme="1"/>
        </patternFill>
      </fill>
    </dxf>
    <dxf>
      <font>
        <color rgb="FF92D050"/>
      </font>
    </dxf>
    <dxf>
      <fill>
        <patternFill patternType="solid">
          <bgColor theme="1"/>
        </patternFill>
      </fill>
    </dxf>
    <dxf>
      <font>
        <sz val="12"/>
      </font>
    </dxf>
    <dxf>
      <font>
        <b/>
      </font>
    </dxf>
    <dxf>
      <font>
        <color rgb="FF92D050"/>
      </font>
    </dxf>
    <dxf>
      <font>
        <b/>
      </font>
    </dxf>
    <dxf>
      <font>
        <sz val="12"/>
      </font>
    </dxf>
    <dxf>
      <font>
        <name val="Times New Roman"/>
        <family val="1"/>
        <scheme val="none"/>
      </font>
    </dxf>
    <dxf>
      <fill>
        <patternFill patternType="solid">
          <bgColor rgb="FF92D050"/>
        </patternFill>
      </fill>
    </dxf>
    <dxf>
      <alignment horizontal="center"/>
    </dxf>
    <dxf>
      <numFmt numFmtId="167" formatCode="m/d/yyyy"/>
    </dxf>
    <dxf>
      <numFmt numFmtId="167" formatCode="m/d/yyyy"/>
    </dxf>
    <dxf>
      <font>
        <b/>
        <i val="0"/>
        <strike val="0"/>
        <condense val="0"/>
        <extend val="0"/>
        <outline val="0"/>
        <shadow val="0"/>
        <u val="none"/>
        <vertAlign val="baseline"/>
        <sz val="11"/>
        <color theme="8" tint="0.79998168889431442"/>
        <name val="Calibri"/>
        <family val="2"/>
        <scheme val="minor"/>
      </font>
      <fill>
        <patternFill patternType="none">
          <fgColor indexed="64"/>
          <bgColor auto="1"/>
        </patternFill>
      </fill>
    </dxf>
    <dxf>
      <numFmt numFmtId="167" formatCode="m/d/yyyy"/>
    </dxf>
    <dxf>
      <numFmt numFmtId="0" formatCode="General"/>
    </dxf>
    <dxf>
      <numFmt numFmtId="0" formatCode="General"/>
    </dxf>
    <dxf>
      <numFmt numFmtId="167" formatCode="m/d/yyyy"/>
    </dxf>
    <dxf>
      <numFmt numFmtId="0" formatCode="General"/>
    </dxf>
    <dxf>
      <numFmt numFmtId="0" formatCode="General"/>
    </dxf>
    <dxf>
      <numFmt numFmtId="0" formatCode="General"/>
    </dxf>
    <dxf>
      <numFmt numFmtId="0" formatCode="General"/>
    </dxf>
    <dxf>
      <numFmt numFmtId="0" formatCode="General"/>
    </dxf>
    <dxf>
      <numFmt numFmtId="167" formatCode="m/d/yyyy"/>
    </dxf>
    <dxf>
      <numFmt numFmtId="167" formatCode="m/d/yyyy"/>
    </dxf>
    <dxf>
      <numFmt numFmtId="0" formatCode="General"/>
    </dxf>
    <dxf>
      <numFmt numFmtId="0" formatCode="General"/>
    </dxf>
  </dxfs>
  <tableStyles count="4" defaultTableStyle="TableStyleMedium2" defaultPivotStyle="PivotStyleLight16">
    <tableStyle name="Slicer Style 1" pivot="0" table="0" count="0" xr9:uid="{35B70F51-78CF-48A3-928A-443F9127CCEA}"/>
    <tableStyle name="Slicer Style 2" pivot="0" table="0" count="0" xr9:uid="{04D56982-54CA-4C76-B20F-931B533F8653}"/>
    <tableStyle name="Slicer Style 3" pivot="0" table="0" count="0" xr9:uid="{14F58D26-91D1-48C2-A970-6E4998C7AF26}"/>
    <tableStyle name="Slicer Style 4" pivot="0" table="0" count="10" xr9:uid="{0AD721B2-09D6-4993-8BDB-1A1A14D55FAB}">
      <tableStyleElement type="wholeTable" dxfId="25"/>
      <tableStyleElement type="headerRow" dxfId="24"/>
    </tableStyle>
  </tableStyles>
  <colors>
    <mruColors>
      <color rgb="FFFF0066"/>
      <color rgb="FF4F9F57"/>
      <color rgb="FFDD89DD"/>
      <color rgb="FF99C2D3"/>
      <color rgb="FF3F7A91"/>
      <color rgb="FFA44C6E"/>
      <color rgb="FFCC00CC"/>
    </mruColors>
  </colors>
  <extLst>
    <ext xmlns:x14="http://schemas.microsoft.com/office/spreadsheetml/2009/9/main" uri="{46F421CA-312F-682f-3DD2-61675219B42D}">
      <x14:dxfs count="41">
        <dxf>
          <fill>
            <patternFill>
              <bgColor rgb="FF92D050"/>
            </patternFill>
          </fill>
        </dxf>
        <dxf>
          <fill>
            <patternFill>
              <bgColor theme="1" tint="4.9989318521683403E-2"/>
            </patternFill>
          </fill>
        </dxf>
        <dxf>
          <fill>
            <patternFill>
              <bgColor rgb="FF92D050"/>
            </patternFill>
          </fill>
        </dxf>
        <dxf>
          <fill>
            <patternFill>
              <bgColor theme="0" tint="-4.9989318521683403E-2"/>
            </patternFill>
          </fill>
        </dxf>
        <dxf>
          <fill>
            <patternFill>
              <bgColor rgb="FF92D050"/>
            </patternFill>
          </fill>
        </dxf>
        <dxf>
          <fill>
            <patternFill>
              <bgColor rgb="FF92D050"/>
            </patternFill>
          </fill>
        </dxf>
        <dxf>
          <fill>
            <patternFill>
              <bgColor theme="1"/>
            </patternFill>
          </fill>
        </dxf>
        <dxf>
          <fill>
            <patternFill patternType="solid">
              <fgColor theme="1"/>
              <bgColor theme="1"/>
            </patternFill>
          </fill>
        </dxf>
        <dxf>
          <fill>
            <patternFill>
              <bgColor rgb="FF92D050"/>
            </patternFill>
          </fill>
        </dxf>
        <dxf>
          <fill>
            <patternFill>
              <bgColor theme="1" tint="4.9989318521683403E-2"/>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1"/>
            </patternFill>
          </fill>
        </dxf>
        <dxf>
          <fill>
            <patternFill patternType="solid">
              <fgColor theme="1"/>
              <bgColor theme="1"/>
            </patternFill>
          </fill>
        </dxf>
        <dxf>
          <fill>
            <patternFill>
              <bgColor theme="1" tint="4.9989318521683403E-2"/>
            </patternFill>
          </fill>
        </dxf>
        <dxf>
          <fill>
            <patternFill>
              <bgColor theme="1" tint="4.9989318521683403E-2"/>
            </patternFill>
          </fill>
        </dxf>
        <dxf>
          <fill>
            <patternFill>
              <bgColor theme="1"/>
            </patternFill>
          </fill>
        </dxf>
        <dxf>
          <fill>
            <patternFill>
              <bgColor theme="1" tint="4.9989318521683403E-2"/>
            </patternFill>
          </fill>
        </dxf>
        <dxf>
          <fill>
            <patternFill>
              <bgColor rgb="FF92D050"/>
            </patternFill>
          </fill>
        </dxf>
        <dxf>
          <fill>
            <patternFill>
              <bgColor rgb="FF92D050"/>
            </patternFill>
          </fill>
        </dxf>
        <dxf>
          <fill>
            <patternFill>
              <bgColor theme="1"/>
            </patternFill>
          </fill>
        </dxf>
        <dxf>
          <fill>
            <patternFill patternType="solid">
              <fgColor theme="1"/>
              <bgColor theme="1"/>
            </patternFill>
          </fill>
        </dxf>
        <dxf>
          <fill>
            <patternFill>
              <bgColor theme="1" tint="4.9989318521683403E-2"/>
            </patternFill>
          </fill>
        </dxf>
        <dxf>
          <fill>
            <patternFill>
              <bgColor theme="1" tint="4.9989318521683403E-2"/>
            </patternFill>
          </fill>
        </dxf>
        <dxf>
          <fill>
            <patternFill>
              <bgColor theme="1"/>
            </patternFill>
          </fill>
        </dxf>
        <dxf>
          <fill>
            <patternFill>
              <bgColor theme="1" tint="4.9989318521683403E-2"/>
            </patternFill>
          </fill>
        </dxf>
        <dxf>
          <fill>
            <patternFill>
              <bgColor theme="9" tint="0.39994506668294322"/>
            </patternFill>
          </fill>
        </dxf>
        <dxf>
          <fill>
            <patternFill>
              <bgColor theme="9" tint="0.39994506668294322"/>
            </patternFill>
          </fill>
        </dxf>
        <dxf>
          <fill>
            <patternFill>
              <bgColor theme="1"/>
            </patternFill>
          </fill>
        </dxf>
        <dxf>
          <fill>
            <patternFill patternType="solid">
              <fgColor theme="1"/>
              <bgColor theme="1"/>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patternFill>
          </fill>
        </dxf>
        <dxf>
          <fill>
            <patternFill>
              <bgColor theme="1"/>
            </patternFill>
          </fill>
        </dxf>
        <dxf>
          <fill>
            <patternFill patternType="solid">
              <fgColor theme="1"/>
              <bgColor theme="1"/>
            </patternFill>
          </fill>
        </dxf>
        <dxf>
          <fill>
            <patternFill>
              <bgColor theme="9" tint="0.39994506668294322"/>
            </patternFill>
          </fill>
        </dxf>
        <dxf>
          <fill>
            <patternFill>
              <bgColor theme="9" tint="0.39994506668294322"/>
            </patternFill>
          </fill>
        </dxf>
        <dxf>
          <fill>
            <patternFill>
              <bgColor theme="1" tint="0.14996795556505021"/>
            </patternFill>
          </fill>
        </dxf>
      </x14:dxfs>
    </ext>
    <ext xmlns:x14="http://schemas.microsoft.com/office/spreadsheetml/2009/9/main" uri="{EB79DEF2-80B8-43e5-95BD-54CBDDF9020C}">
      <x14:slicerStyles defaultSlicerStyle="Slicer Style 4">
        <x14:slicerStyle name="Slicer Style 1"/>
        <x14:slicerStyle name="Slicer Style 2"/>
        <x14:slicerStyle name="Slicer Style 3"/>
        <x14:slicerStyle name="Slicer Style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6.xml"/><Relationship Id="rId21" Type="http://schemas.openxmlformats.org/officeDocument/2006/relationships/pivotCacheDefinition" Target="pivotCache/pivotCacheDefinition1.xml"/><Relationship Id="rId34" Type="http://schemas.microsoft.com/office/2007/relationships/slicerCache" Target="slicerCaches/slicerCache2.xml"/><Relationship Id="rId42" Type="http://schemas.openxmlformats.org/officeDocument/2006/relationships/customXml" Target="../customXml/item1.xml"/><Relationship Id="rId47" Type="http://schemas.openxmlformats.org/officeDocument/2006/relationships/customXml" Target="../customXml/item6.xml"/><Relationship Id="rId50" Type="http://schemas.openxmlformats.org/officeDocument/2006/relationships/customXml" Target="../customXml/item9.xml"/><Relationship Id="rId55" Type="http://schemas.openxmlformats.org/officeDocument/2006/relationships/customXml" Target="../customXml/item14.xml"/><Relationship Id="rId63"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9.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32" Type="http://schemas.openxmlformats.org/officeDocument/2006/relationships/pivotCacheDefinition" Target="pivotCache/pivotCacheDefinition12.xml"/><Relationship Id="rId37" Type="http://schemas.openxmlformats.org/officeDocument/2006/relationships/styles" Target="styles.xml"/><Relationship Id="rId40" Type="http://schemas.openxmlformats.org/officeDocument/2006/relationships/powerPivotData" Target="model/item.data"/><Relationship Id="rId45" Type="http://schemas.openxmlformats.org/officeDocument/2006/relationships/customXml" Target="../customXml/item4.xml"/><Relationship Id="rId53" Type="http://schemas.openxmlformats.org/officeDocument/2006/relationships/customXml" Target="../customXml/item12.xml"/><Relationship Id="rId58" Type="http://schemas.openxmlformats.org/officeDocument/2006/relationships/customXml" Target="../customXml/item17.xml"/><Relationship Id="rId66" Type="http://schemas.openxmlformats.org/officeDocument/2006/relationships/customXml" Target="../customXml/item25.xml"/><Relationship Id="rId5" Type="http://schemas.openxmlformats.org/officeDocument/2006/relationships/worksheet" Target="worksheets/sheet5.xml"/><Relationship Id="rId61" Type="http://schemas.openxmlformats.org/officeDocument/2006/relationships/customXml" Target="../customXml/item20.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pivotCacheDefinition" Target="pivotCache/pivotCacheDefinition7.xml"/><Relationship Id="rId30" Type="http://schemas.openxmlformats.org/officeDocument/2006/relationships/pivotCacheDefinition" Target="pivotCache/pivotCacheDefinition10.xml"/><Relationship Id="rId35" Type="http://schemas.openxmlformats.org/officeDocument/2006/relationships/theme" Target="theme/theme1.xml"/><Relationship Id="rId43" Type="http://schemas.openxmlformats.org/officeDocument/2006/relationships/customXml" Target="../customXml/item2.xml"/><Relationship Id="rId48" Type="http://schemas.openxmlformats.org/officeDocument/2006/relationships/customXml" Target="../customXml/item7.xml"/><Relationship Id="rId56" Type="http://schemas.openxmlformats.org/officeDocument/2006/relationships/customXml" Target="../customXml/item15.xml"/><Relationship Id="rId64"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1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33" Type="http://schemas.microsoft.com/office/2007/relationships/slicerCache" Target="slicerCaches/slicerCache1.xml"/><Relationship Id="rId38" Type="http://schemas.openxmlformats.org/officeDocument/2006/relationships/sharedStrings" Target="sharedStrings.xml"/><Relationship Id="rId46" Type="http://schemas.openxmlformats.org/officeDocument/2006/relationships/customXml" Target="../customXml/item5.xml"/><Relationship Id="rId59" Type="http://schemas.openxmlformats.org/officeDocument/2006/relationships/customXml" Target="../customXml/item18.xml"/><Relationship Id="rId20" Type="http://schemas.openxmlformats.org/officeDocument/2006/relationships/worksheet" Target="worksheets/sheet20.xml"/><Relationship Id="rId41" Type="http://schemas.openxmlformats.org/officeDocument/2006/relationships/calcChain" Target="calcChain.xml"/><Relationship Id="rId54" Type="http://schemas.openxmlformats.org/officeDocument/2006/relationships/customXml" Target="../customXml/item13.xml"/><Relationship Id="rId62"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pivotCacheDefinition" Target="pivotCache/pivotCacheDefinition8.xml"/><Relationship Id="rId36" Type="http://schemas.openxmlformats.org/officeDocument/2006/relationships/connections" Target="connections.xml"/><Relationship Id="rId49" Type="http://schemas.openxmlformats.org/officeDocument/2006/relationships/customXml" Target="../customXml/item8.xml"/><Relationship Id="rId57" Type="http://schemas.openxmlformats.org/officeDocument/2006/relationships/customXml" Target="../customXml/item16.xml"/><Relationship Id="rId10" Type="http://schemas.openxmlformats.org/officeDocument/2006/relationships/worksheet" Target="worksheets/sheet10.xml"/><Relationship Id="rId31" Type="http://schemas.openxmlformats.org/officeDocument/2006/relationships/pivotCacheDefinition" Target="pivotCache/pivotCacheDefinition11.xml"/><Relationship Id="rId44" Type="http://schemas.openxmlformats.org/officeDocument/2006/relationships/customXml" Target="../customXml/item3.xml"/><Relationship Id="rId52" Type="http://schemas.openxmlformats.org/officeDocument/2006/relationships/customXml" Target="../customXml/item11.xml"/><Relationship Id="rId60" Type="http://schemas.openxmlformats.org/officeDocument/2006/relationships/customXml" Target="../customXml/item19.xml"/><Relationship Id="rId65"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Insurance Analysis Dashboard.xlsx]Cross Sell!PivotTable1</c:name>
    <c:fmtId val="18"/>
  </c:pivotSource>
  <c:chart>
    <c:autoTitleDeleted val="1"/>
    <c:pivotFmts>
      <c:pivotFmt>
        <c:idx val="0"/>
        <c:spPr>
          <a:solidFill>
            <a:srgbClr val="92D050"/>
          </a:solidFill>
          <a:ln>
            <a:noFill/>
          </a:ln>
          <a:effectLst/>
          <a:sp3d/>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tx1"/>
        </a:solidFill>
        <a:ln>
          <a:noFill/>
        </a:ln>
        <a:effectLst/>
        <a:sp3d/>
      </c:spPr>
    </c:sideWall>
    <c:backWall>
      <c:thickness val="0"/>
      <c:spPr>
        <a:solidFill>
          <a:schemeClr val="tx1"/>
        </a:solidFill>
        <a:ln>
          <a:noFill/>
        </a:ln>
        <a:effectLst/>
        <a:sp3d/>
      </c:spPr>
    </c:backWall>
    <c:plotArea>
      <c:layout>
        <c:manualLayout>
          <c:layoutTarget val="inner"/>
          <c:xMode val="edge"/>
          <c:yMode val="edge"/>
          <c:x val="0.3293008266258875"/>
          <c:y val="6.3063063063063057E-2"/>
          <c:w val="0.67069917337411245"/>
          <c:h val="0.80180180180180183"/>
        </c:manualLayout>
      </c:layout>
      <c:bar3DChart>
        <c:barDir val="bar"/>
        <c:grouping val="clustered"/>
        <c:varyColors val="0"/>
        <c:ser>
          <c:idx val="0"/>
          <c:order val="0"/>
          <c:tx>
            <c:strRef>
              <c:f>'Cross Sell'!$B$1:$B$2</c:f>
              <c:strCache>
                <c:ptCount val="1"/>
                <c:pt idx="0">
                  <c:v>Cross Sell</c:v>
                </c:pt>
              </c:strCache>
            </c:strRef>
          </c:tx>
          <c:spPr>
            <a:solidFill>
              <a:srgbClr val="92D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Sell'!$A$3:$A$5</c:f>
              <c:strCache>
                <c:ptCount val="3"/>
                <c:pt idx="0">
                  <c:v>Achieved</c:v>
                </c:pt>
                <c:pt idx="1">
                  <c:v>Invoiced</c:v>
                </c:pt>
                <c:pt idx="2">
                  <c:v>Target</c:v>
                </c:pt>
              </c:strCache>
            </c:strRef>
          </c:cat>
          <c:val>
            <c:numRef>
              <c:f>'Cross Sell'!$B$3:$B$5</c:f>
              <c:numCache>
                <c:formatCode>[&gt;=100000]0.00,,"M";0.0</c:formatCode>
                <c:ptCount val="3"/>
                <c:pt idx="0">
                  <c:v>13041253.300000001</c:v>
                </c:pt>
                <c:pt idx="1">
                  <c:v>2853842</c:v>
                </c:pt>
                <c:pt idx="2">
                  <c:v>20083111</c:v>
                </c:pt>
              </c:numCache>
            </c:numRef>
          </c:val>
          <c:extLst>
            <c:ext xmlns:c16="http://schemas.microsoft.com/office/drawing/2014/chart" uri="{C3380CC4-5D6E-409C-BE32-E72D297353CC}">
              <c16:uniqueId val="{00000000-5FCE-48FD-B076-AE1E8E1A8A97}"/>
            </c:ext>
          </c:extLst>
        </c:ser>
        <c:dLbls>
          <c:showLegendKey val="0"/>
          <c:showVal val="1"/>
          <c:showCatName val="0"/>
          <c:showSerName val="0"/>
          <c:showPercent val="0"/>
          <c:showBubbleSize val="0"/>
        </c:dLbls>
        <c:gapWidth val="150"/>
        <c:shape val="box"/>
        <c:axId val="339353024"/>
        <c:axId val="2057561360"/>
        <c:axId val="0"/>
      </c:bar3DChart>
      <c:catAx>
        <c:axId val="339353024"/>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IN" baseline="0">
                    <a:solidFill>
                      <a:schemeClr val="bg1"/>
                    </a:solidFill>
                  </a:rPr>
                  <a:t>CROSS </a:t>
                </a:r>
                <a:r>
                  <a:rPr lang="en-IN" sz="1200" baseline="0">
                    <a:solidFill>
                      <a:schemeClr val="bg1"/>
                    </a:solidFill>
                  </a:rPr>
                  <a:t>SELL</a:t>
                </a:r>
              </a:p>
            </c:rich>
          </c:tx>
          <c:layout>
            <c:manualLayout>
              <c:xMode val="edge"/>
              <c:yMode val="edge"/>
              <c:x val="4.6499097575778449E-2"/>
              <c:y val="0.13266656885280645"/>
            </c:manualLayout>
          </c:layout>
          <c:overlay val="0"/>
          <c:spPr>
            <a:solidFill>
              <a:schemeClr val="tx1"/>
            </a:solidFill>
            <a:ln>
              <a:noFill/>
            </a:ln>
            <a:effectLst/>
          </c:spPr>
          <c:txPr>
            <a:bodyPr rot="-5400000" spcFirstLastPara="1" vertOverflow="ellipsis" vert="horz" wrap="square" anchor="ctr" anchorCtr="1"/>
            <a:lstStyle/>
            <a:p>
              <a:pPr>
                <a:defRPr sz="11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057561360"/>
        <c:crosses val="autoZero"/>
        <c:auto val="1"/>
        <c:lblAlgn val="ctr"/>
        <c:lblOffset val="100"/>
        <c:noMultiLvlLbl val="0"/>
      </c:catAx>
      <c:valAx>
        <c:axId val="2057561360"/>
        <c:scaling>
          <c:orientation val="minMax"/>
        </c:scaling>
        <c:delete val="1"/>
        <c:axPos val="b"/>
        <c:numFmt formatCode="[&gt;=100000]0.00,,&quot;M&quot;;0.0" sourceLinked="1"/>
        <c:majorTickMark val="none"/>
        <c:minorTickMark val="none"/>
        <c:tickLblPos val="nextTo"/>
        <c:crossAx val="33935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sz="1100" b="1">
          <a:solidFill>
            <a:srgbClr val="92D05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Insurance Analysis Dashboard.xlsx]Cross Sell!PivotTable1</c:name>
    <c:fmtId val="13"/>
  </c:pivotSource>
  <c:chart>
    <c:autoTitleDeleted val="1"/>
    <c:pivotFmts>
      <c:pivotFmt>
        <c:idx val="0"/>
        <c:spPr>
          <a:solidFill>
            <a:srgbClr val="92D050"/>
          </a:solidFill>
          <a:ln>
            <a:noFill/>
          </a:ln>
          <a:effectLst/>
          <a:sp3d/>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tx1"/>
        </a:solidFill>
        <a:ln>
          <a:noFill/>
        </a:ln>
        <a:effectLst/>
        <a:sp3d/>
      </c:spPr>
    </c:sideWall>
    <c:backWall>
      <c:thickness val="0"/>
      <c:spPr>
        <a:solidFill>
          <a:schemeClr val="tx1"/>
        </a:solidFill>
        <a:ln>
          <a:noFill/>
        </a:ln>
        <a:effectLst/>
        <a:sp3d/>
      </c:spPr>
    </c:backWall>
    <c:plotArea>
      <c:layout/>
      <c:bar3DChart>
        <c:barDir val="bar"/>
        <c:grouping val="clustered"/>
        <c:varyColors val="0"/>
        <c:ser>
          <c:idx val="0"/>
          <c:order val="0"/>
          <c:tx>
            <c:strRef>
              <c:f>'Cross Sell'!$B$1:$B$2</c:f>
              <c:strCache>
                <c:ptCount val="1"/>
                <c:pt idx="0">
                  <c:v>Cross Sell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Sell'!$A$3:$A$5</c:f>
              <c:strCache>
                <c:ptCount val="3"/>
                <c:pt idx="0">
                  <c:v>Achieved</c:v>
                </c:pt>
                <c:pt idx="1">
                  <c:v>Invoiced</c:v>
                </c:pt>
                <c:pt idx="2">
                  <c:v>Target</c:v>
                </c:pt>
              </c:strCache>
            </c:strRef>
          </c:cat>
          <c:val>
            <c:numRef>
              <c:f>'Cross Sell'!$B$3:$B$5</c:f>
              <c:numCache>
                <c:formatCode>[&gt;=100000]0.00,,"M";0.0</c:formatCode>
                <c:ptCount val="3"/>
                <c:pt idx="0">
                  <c:v>13041253.300000001</c:v>
                </c:pt>
                <c:pt idx="1">
                  <c:v>2853842</c:v>
                </c:pt>
                <c:pt idx="2">
                  <c:v>20083111</c:v>
                </c:pt>
              </c:numCache>
            </c:numRef>
          </c:val>
          <c:extLst>
            <c:ext xmlns:c16="http://schemas.microsoft.com/office/drawing/2014/chart" uri="{C3380CC4-5D6E-409C-BE32-E72D297353CC}">
              <c16:uniqueId val="{00000000-2A35-4BCD-8841-4E8FBF03B9E6}"/>
            </c:ext>
          </c:extLst>
        </c:ser>
        <c:dLbls>
          <c:showLegendKey val="0"/>
          <c:showVal val="1"/>
          <c:showCatName val="0"/>
          <c:showSerName val="0"/>
          <c:showPercent val="0"/>
          <c:showBubbleSize val="0"/>
        </c:dLbls>
        <c:gapWidth val="150"/>
        <c:shape val="box"/>
        <c:axId val="339353024"/>
        <c:axId val="2057561360"/>
        <c:axId val="0"/>
      </c:bar3DChart>
      <c:catAx>
        <c:axId val="339353024"/>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bg2"/>
                    </a:solidFill>
                    <a:latin typeface="Times New Roman" panose="02020603050405020304" pitchFamily="18" charset="0"/>
                    <a:ea typeface="+mn-ea"/>
                    <a:cs typeface="Times New Roman" panose="02020603050405020304" pitchFamily="18" charset="0"/>
                  </a:defRPr>
                </a:pPr>
                <a:r>
                  <a:rPr lang="en-IN" baseline="0">
                    <a:solidFill>
                      <a:schemeClr val="bg2"/>
                    </a:solidFill>
                  </a:rPr>
                  <a:t>CROSS </a:t>
                </a:r>
                <a:r>
                  <a:rPr lang="en-IN" sz="1200" baseline="0">
                    <a:solidFill>
                      <a:schemeClr val="bg2"/>
                    </a:solidFill>
                  </a:rPr>
                  <a:t>SELL</a:t>
                </a:r>
              </a:p>
            </c:rich>
          </c:tx>
          <c:layout>
            <c:manualLayout>
              <c:xMode val="edge"/>
              <c:yMode val="edge"/>
              <c:x val="3.640148734353342E-2"/>
              <c:y val="0.14301837270341206"/>
            </c:manualLayout>
          </c:layout>
          <c:overlay val="0"/>
          <c:spPr>
            <a:solidFill>
              <a:schemeClr val="tx1"/>
            </a:solidFill>
            <a:ln>
              <a:solidFill>
                <a:schemeClr val="tx1"/>
              </a:solidFill>
            </a:ln>
            <a:effectLst/>
          </c:spPr>
          <c:txPr>
            <a:bodyPr rot="-5400000" spcFirstLastPara="1" vertOverflow="ellipsis" vert="horz" wrap="square" anchor="ctr" anchorCtr="1"/>
            <a:lstStyle/>
            <a:p>
              <a:pPr>
                <a:defRPr sz="1100" b="1" i="0" u="none" strike="noStrike" kern="1200" baseline="0">
                  <a:solidFill>
                    <a:schemeClr val="bg2"/>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crossAx val="2057561360"/>
        <c:crosses val="autoZero"/>
        <c:auto val="1"/>
        <c:lblAlgn val="ctr"/>
        <c:lblOffset val="100"/>
        <c:noMultiLvlLbl val="0"/>
      </c:catAx>
      <c:valAx>
        <c:axId val="2057561360"/>
        <c:scaling>
          <c:orientation val="minMax"/>
        </c:scaling>
        <c:delete val="1"/>
        <c:axPos val="b"/>
        <c:numFmt formatCode="[&gt;=100000]0.00,,&quot;M&quot;;0.0" sourceLinked="1"/>
        <c:majorTickMark val="none"/>
        <c:minorTickMark val="none"/>
        <c:tickLblPos val="nextTo"/>
        <c:crossAx val="33935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sz="1100" b="1">
          <a:solidFill>
            <a:srgbClr val="92D05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Insurance Analysis Dashboard.xlsx]Renewal!PivotTable2</c:name>
    <c:fmtId val="11"/>
  </c:pivotSource>
  <c:chart>
    <c:autoTitleDeleted val="1"/>
    <c:pivotFmts>
      <c:pivotFmt>
        <c:idx val="0"/>
        <c:spPr>
          <a:solidFill>
            <a:srgbClr val="DD89DD"/>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Renewal!$B$1:$B$2</c:f>
              <c:strCache>
                <c:ptCount val="1"/>
                <c:pt idx="0">
                  <c:v>Renewal</c:v>
                </c:pt>
              </c:strCache>
            </c:strRef>
          </c:tx>
          <c:spPr>
            <a:solidFill>
              <a:srgbClr val="92D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Renewal!$A$3:$A$5</c:f>
              <c:strCache>
                <c:ptCount val="3"/>
                <c:pt idx="0">
                  <c:v>Achieved</c:v>
                </c:pt>
                <c:pt idx="1">
                  <c:v>Invoice</c:v>
                </c:pt>
                <c:pt idx="2">
                  <c:v>Target</c:v>
                </c:pt>
              </c:strCache>
            </c:strRef>
          </c:cat>
          <c:val>
            <c:numRef>
              <c:f>Renewal!$B$3:$B$5</c:f>
              <c:numCache>
                <c:formatCode>[&gt;=100000]0.00,,"M";0.0</c:formatCode>
                <c:ptCount val="3"/>
                <c:pt idx="0">
                  <c:v>18507270.640000008</c:v>
                </c:pt>
                <c:pt idx="1">
                  <c:v>8244310</c:v>
                </c:pt>
                <c:pt idx="2">
                  <c:v>12319455</c:v>
                </c:pt>
              </c:numCache>
            </c:numRef>
          </c:val>
          <c:extLst>
            <c:ext xmlns:c16="http://schemas.microsoft.com/office/drawing/2014/chart" uri="{C3380CC4-5D6E-409C-BE32-E72D297353CC}">
              <c16:uniqueId val="{00000000-B358-4D50-8BA5-D5BCD8F1BD36}"/>
            </c:ext>
          </c:extLst>
        </c:ser>
        <c:dLbls>
          <c:showLegendKey val="0"/>
          <c:showVal val="1"/>
          <c:showCatName val="0"/>
          <c:showSerName val="0"/>
          <c:showPercent val="0"/>
          <c:showBubbleSize val="0"/>
        </c:dLbls>
        <c:gapWidth val="150"/>
        <c:shape val="box"/>
        <c:axId val="354600752"/>
        <c:axId val="323930128"/>
        <c:axId val="0"/>
      </c:bar3DChart>
      <c:catAx>
        <c:axId val="354600752"/>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bg2"/>
                    </a:solidFill>
                    <a:latin typeface="Times New Roman" panose="02020603050405020304" pitchFamily="18" charset="0"/>
                    <a:ea typeface="+mn-ea"/>
                    <a:cs typeface="Times New Roman" panose="02020603050405020304" pitchFamily="18" charset="0"/>
                  </a:defRPr>
                </a:pPr>
                <a:r>
                  <a:rPr lang="en-IN" sz="1100" b="1" baseline="0">
                    <a:solidFill>
                      <a:schemeClr val="bg2"/>
                    </a:solidFill>
                    <a:latin typeface="Times New Roman" panose="02020603050405020304" pitchFamily="18" charset="0"/>
                    <a:cs typeface="Times New Roman" panose="02020603050405020304" pitchFamily="18" charset="0"/>
                  </a:rPr>
                  <a:t>RENEWAL</a:t>
                </a:r>
              </a:p>
            </c:rich>
          </c:tx>
          <c:layout>
            <c:manualLayout>
              <c:xMode val="edge"/>
              <c:yMode val="edge"/>
              <c:x val="3.5277892894967078E-2"/>
              <c:y val="0.34877812148481446"/>
            </c:manualLayout>
          </c:layout>
          <c:overlay val="0"/>
          <c:spPr>
            <a:solidFill>
              <a:schemeClr val="tx1"/>
            </a:solidFill>
            <a:ln>
              <a:noFill/>
            </a:ln>
            <a:effectLst/>
          </c:spPr>
          <c:txPr>
            <a:bodyPr rot="-5400000" spcFirstLastPara="1" vertOverflow="ellipsis" vert="horz" wrap="square" anchor="ctr" anchorCtr="1"/>
            <a:lstStyle/>
            <a:p>
              <a:pPr>
                <a:defRPr sz="1100" b="0" i="0" u="none" strike="noStrike" kern="1200" baseline="0">
                  <a:solidFill>
                    <a:schemeClr val="bg2"/>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crossAx val="323930128"/>
        <c:crosses val="autoZero"/>
        <c:auto val="1"/>
        <c:lblAlgn val="ctr"/>
        <c:lblOffset val="100"/>
        <c:noMultiLvlLbl val="0"/>
      </c:catAx>
      <c:valAx>
        <c:axId val="323930128"/>
        <c:scaling>
          <c:orientation val="minMax"/>
        </c:scaling>
        <c:delete val="1"/>
        <c:axPos val="b"/>
        <c:numFmt formatCode="[&gt;=100000]0.00,,&quot;M&quot;;0.0" sourceLinked="1"/>
        <c:majorTickMark val="none"/>
        <c:minorTickMark val="none"/>
        <c:tickLblPos val="nextTo"/>
        <c:crossAx val="354600752"/>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[new Insurance Analysis Dashboard.xlsx]No. Of Meeting By Account Execu!PivotTable5</c:name>
    <c:fmtId val="2"/>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sz="1400" b="1" i="0" u="none" strike="noStrike" kern="1200" spc="0" baseline="0">
                <a:solidFill>
                  <a:schemeClr val="bg2"/>
                </a:solidFill>
                <a:latin typeface="Times New Roman" panose="02020603050405020304" pitchFamily="18" charset="0"/>
                <a:cs typeface="Times New Roman" panose="02020603050405020304" pitchFamily="18" charset="0"/>
              </a:rPr>
              <a:t>No. Of Meeting By Account Executive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Of Meeting By Account Execu'!$B$4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 By Account Execu'!$A$5:$A$14</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'No. Of Meeting By Account Execu'!$B$5:$B$14</c:f>
              <c:numCache>
                <c:formatCode>General</c:formatCode>
                <c:ptCount val="9"/>
                <c:pt idx="0">
                  <c:v>4</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C2B1-4325-A0E3-7DEDCFC5912D}"/>
            </c:ext>
          </c:extLst>
        </c:ser>
        <c:dLbls>
          <c:dLblPos val="outEnd"/>
          <c:showLegendKey val="0"/>
          <c:showVal val="1"/>
          <c:showCatName val="0"/>
          <c:showSerName val="0"/>
          <c:showPercent val="0"/>
          <c:showBubbleSize val="0"/>
        </c:dLbls>
        <c:gapWidth val="182"/>
        <c:axId val="1976185744"/>
        <c:axId val="514905472"/>
      </c:barChart>
      <c:catAx>
        <c:axId val="1976185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2"/>
                </a:solidFill>
                <a:latin typeface="Times New Roman" panose="02020603050405020304" pitchFamily="18" charset="0"/>
                <a:ea typeface="+mn-ea"/>
                <a:cs typeface="Times New Roman" panose="02020603050405020304" pitchFamily="18" charset="0"/>
              </a:defRPr>
            </a:pPr>
            <a:endParaRPr lang="en-US"/>
          </a:p>
        </c:txPr>
        <c:crossAx val="514905472"/>
        <c:crosses val="autoZero"/>
        <c:auto val="1"/>
        <c:lblAlgn val="ctr"/>
        <c:lblOffset val="100"/>
        <c:noMultiLvlLbl val="0"/>
      </c:catAx>
      <c:valAx>
        <c:axId val="514905472"/>
        <c:scaling>
          <c:orientation val="minMax"/>
        </c:scaling>
        <c:delete val="1"/>
        <c:axPos val="b"/>
        <c:numFmt formatCode="General" sourceLinked="1"/>
        <c:majorTickMark val="none"/>
        <c:minorTickMark val="none"/>
        <c:tickLblPos val="nextTo"/>
        <c:crossAx val="197618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Insurance Analysis Dashboard.xlsx]No of invoice by account execut!PivotTable3</c:name>
    <c:fmtId val="7"/>
  </c:pivotSource>
  <c:chart>
    <c:title>
      <c:tx>
        <c:rich>
          <a:bodyPr rot="0" spcFirstLastPara="1" vertOverflow="ellipsis" vert="horz" wrap="square" anchor="ctr" anchorCtr="1"/>
          <a:lstStyle/>
          <a:p>
            <a:pPr>
              <a:defRPr sz="1800" b="1" i="0" u="none" strike="noStrike" kern="1200" cap="all" spc="50" baseline="0">
                <a:solidFill>
                  <a:schemeClr val="bg1"/>
                </a:solidFill>
                <a:latin typeface="+mn-lt"/>
                <a:ea typeface="+mn-ea"/>
                <a:cs typeface="+mn-cs"/>
              </a:defRPr>
            </a:pPr>
            <a:r>
              <a:rPr lang="en-IN" sz="1200" b="1" i="0" u="none" strike="noStrike" kern="1200" spc="0" baseline="0">
                <a:solidFill>
                  <a:schemeClr val="bg1"/>
                </a:solidFill>
                <a:latin typeface="Times New Roman" panose="02020603050405020304" pitchFamily="18" charset="0"/>
                <a:cs typeface="Times New Roman" panose="02020603050405020304" pitchFamily="18" charset="0"/>
              </a:rPr>
              <a:t>No of invoice by account executive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bg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 of invoice by account execut'!$B$3:$B$4</c:f>
              <c:strCache>
                <c:ptCount val="1"/>
                <c:pt idx="0">
                  <c:v>Cross Sell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 of invoice by account execut'!$A$5:$A$16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 by account execut'!$B$5:$B$16</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0-6871-4915-954E-35C54EE99960}"/>
            </c:ext>
          </c:extLst>
        </c:ser>
        <c:ser>
          <c:idx val="1"/>
          <c:order val="1"/>
          <c:tx>
            <c:strRef>
              <c:f>'No of invoice by account execut'!$C$3:$C$4</c:f>
              <c:strCache>
                <c:ptCount val="1"/>
                <c:pt idx="0">
                  <c:v>New</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 of invoice by account execut'!$A$5:$A$16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 by account execut'!$C$5:$C$16</c:f>
              <c:numCache>
                <c:formatCode>General</c:formatCode>
                <c:ptCount val="11"/>
                <c:pt idx="0">
                  <c:v>1</c:v>
                </c:pt>
                <c:pt idx="4">
                  <c:v>7</c:v>
                </c:pt>
                <c:pt idx="5">
                  <c:v>8</c:v>
                </c:pt>
              </c:numCache>
            </c:numRef>
          </c:val>
          <c:extLst>
            <c:ext xmlns:c16="http://schemas.microsoft.com/office/drawing/2014/chart" uri="{C3380CC4-5D6E-409C-BE32-E72D297353CC}">
              <c16:uniqueId val="{00000003-7270-43D9-BFE9-0DC8B93825BA}"/>
            </c:ext>
          </c:extLst>
        </c:ser>
        <c:ser>
          <c:idx val="2"/>
          <c:order val="2"/>
          <c:tx>
            <c:strRef>
              <c:f>'No of invoice by account execut'!$D$3:$D$4</c:f>
              <c:strCache>
                <c:ptCount val="1"/>
                <c:pt idx="0">
                  <c:v>Renewal</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 of invoice by account execut'!$A$5:$A$16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 by account execut'!$D$5:$D$16</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4-7270-43D9-BFE9-0DC8B93825BA}"/>
            </c:ext>
          </c:extLst>
        </c:ser>
        <c:ser>
          <c:idx val="3"/>
          <c:order val="3"/>
          <c:tx>
            <c:strRef>
              <c:f>'No of invoice by account execut'!$E$3:$E$4</c:f>
              <c:strCache>
                <c:ptCount val="1"/>
                <c:pt idx="0">
                  <c:v>(blank)</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 of invoice by account execut'!$A$5:$A$16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 by account execut'!$E$5:$E$16</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5-7270-43D9-BFE9-0DC8B93825BA}"/>
            </c:ext>
          </c:extLst>
        </c:ser>
        <c:dLbls>
          <c:dLblPos val="ctr"/>
          <c:showLegendKey val="0"/>
          <c:showVal val="1"/>
          <c:showCatName val="0"/>
          <c:showSerName val="0"/>
          <c:showPercent val="0"/>
          <c:showBubbleSize val="0"/>
        </c:dLbls>
        <c:gapWidth val="50"/>
        <c:overlap val="100"/>
        <c:axId val="444516048"/>
        <c:axId val="514896544"/>
      </c:barChart>
      <c:catAx>
        <c:axId val="4445160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1200" b="1" i="0" u="none" strike="noStrike" kern="1200" baseline="0">
                <a:solidFill>
                  <a:schemeClr val="bg2"/>
                </a:solidFill>
                <a:latin typeface="Times New Roman" panose="02020603050405020304" pitchFamily="18" charset="0"/>
                <a:ea typeface="+mn-ea"/>
                <a:cs typeface="Times New Roman" panose="02020603050405020304" pitchFamily="18" charset="0"/>
              </a:defRPr>
            </a:pPr>
            <a:endParaRPr lang="en-US"/>
          </a:p>
        </c:txPr>
        <c:crossAx val="514896544"/>
        <c:crosses val="autoZero"/>
        <c:auto val="1"/>
        <c:lblAlgn val="ctr"/>
        <c:lblOffset val="100"/>
        <c:noMultiLvlLbl val="0"/>
      </c:catAx>
      <c:valAx>
        <c:axId val="514896544"/>
        <c:scaling>
          <c:orientation val="minMax"/>
        </c:scaling>
        <c:delete val="1"/>
        <c:axPos val="b"/>
        <c:numFmt formatCode="General" sourceLinked="1"/>
        <c:majorTickMark val="none"/>
        <c:minorTickMark val="none"/>
        <c:tickLblPos val="nextTo"/>
        <c:crossAx val="444516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Insurance Analysis Dashboard.xlsx]Oppotrunity By Product Group!PivotTable1</c:name>
    <c:fmtId val="0"/>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sz="1400" b="1" i="0" u="none" strike="noStrike" kern="1200" spc="0" baseline="0">
                <a:solidFill>
                  <a:schemeClr val="bg2"/>
                </a:solidFill>
                <a:latin typeface="Times New Roman" panose="02020603050405020304" pitchFamily="18" charset="0"/>
                <a:cs typeface="Times New Roman" panose="02020603050405020304" pitchFamily="18" charset="0"/>
              </a:rPr>
              <a:t>Oppotrunity By Product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'Oppotrunity By Product Group'!$B$1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'Oppotrunity By Product Group'!$A$2:$A$9</c:f>
              <c:strCache>
                <c:ptCount val="7"/>
                <c:pt idx="0">
                  <c:v>Employee Benefits</c:v>
                </c:pt>
                <c:pt idx="1">
                  <c:v>Engineering</c:v>
                </c:pt>
                <c:pt idx="2">
                  <c:v>Fire</c:v>
                </c:pt>
                <c:pt idx="3">
                  <c:v>Liability</c:v>
                </c:pt>
                <c:pt idx="4">
                  <c:v>Marine</c:v>
                </c:pt>
                <c:pt idx="5">
                  <c:v>Miscellaneous</c:v>
                </c:pt>
                <c:pt idx="6">
                  <c:v>Terrorism</c:v>
                </c:pt>
              </c:strCache>
            </c:strRef>
          </c:cat>
          <c:val>
            <c:numRef>
              <c:f>'Oppotrunity By Product Group'!$B$2:$B$9</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F-9F43-4CCD-BDA0-3EB213487824}"/>
            </c:ext>
          </c:extLst>
        </c:ser>
        <c:dLbls>
          <c:showLegendKey val="0"/>
          <c:showVal val="1"/>
          <c:showCatName val="0"/>
          <c:showSerName val="0"/>
          <c:showPercent val="0"/>
          <c:showBubbleSize val="0"/>
          <c:showLeaderLines val="1"/>
        </c:dLbls>
        <c:firstSliceAng val="0"/>
        <c:holeSize val="72"/>
      </c:doughnutChart>
      <c:spPr>
        <a:noFill/>
        <a:ln>
          <a:noFill/>
        </a:ln>
        <a:effectLst/>
      </c:spPr>
    </c:plotArea>
    <c:legend>
      <c:legendPos val="r"/>
      <c:layout>
        <c:manualLayout>
          <c:xMode val="edge"/>
          <c:yMode val="edge"/>
          <c:x val="0.74580030621172355"/>
          <c:y val="0.28240740740740738"/>
          <c:w val="0.25419969378827645"/>
          <c:h val="0.54976487314085742"/>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Insurance Analysis Dashboard.xlsx]OPPOURTUNITY BY REVENUE BY TOP-!PivotTable1</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chemeClr val="bg2"/>
                </a:solidFill>
                <a:latin typeface="+mn-lt"/>
                <a:ea typeface="+mn-ea"/>
                <a:cs typeface="+mn-cs"/>
              </a:defRPr>
            </a:pPr>
            <a:r>
              <a:rPr lang="en-US" sz="1400" b="1" i="0" u="none" strike="noStrike" kern="1200" spc="0" baseline="0">
                <a:solidFill>
                  <a:schemeClr val="bg2"/>
                </a:solidFill>
                <a:latin typeface="Times New Roman" panose="02020603050405020304" pitchFamily="18" charset="0"/>
                <a:cs typeface="Times New Roman" panose="02020603050405020304" pitchFamily="18" charset="0"/>
              </a:rPr>
              <a:t>OPPOURTUNITY BY REVENUE BY TOP-4</a:t>
            </a:r>
          </a:p>
          <a:p>
            <a:pPr marL="0" marR="0" lvl="0" indent="0" algn="ctr" defTabSz="914400" rtl="0" eaLnBrk="1" fontAlgn="auto" latinLnBrk="0" hangingPunct="1">
              <a:lnSpc>
                <a:spcPct val="100000"/>
              </a:lnSpc>
              <a:spcBef>
                <a:spcPts val="0"/>
              </a:spcBef>
              <a:spcAft>
                <a:spcPts val="0"/>
              </a:spcAft>
              <a:buClrTx/>
              <a:buSzTx/>
              <a:buFontTx/>
              <a:buNone/>
              <a:tabLst/>
              <a:defRPr b="0">
                <a:solidFill>
                  <a:schemeClr val="bg2"/>
                </a:solidFill>
              </a:defRPr>
            </a:pPr>
            <a:endParaRPr lang="en-US" sz="1400" b="1" baseline="0">
              <a:solidFill>
                <a:schemeClr val="bg2"/>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chemeClr val="bg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'OPPOURTUNITY BY REVENUE BY TOP-'!$B$3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'OPPOURTUNITY BY REVENUE BY TOP-'!$A$4:$A$8</c:f>
              <c:strCache>
                <c:ptCount val="4"/>
                <c:pt idx="0">
                  <c:v>CVP GMC</c:v>
                </c:pt>
                <c:pt idx="1">
                  <c:v>DB -Mega Policy</c:v>
                </c:pt>
                <c:pt idx="2">
                  <c:v>EL-Group Mediclaim</c:v>
                </c:pt>
                <c:pt idx="3">
                  <c:v>Fire</c:v>
                </c:pt>
              </c:strCache>
            </c:strRef>
          </c:cat>
          <c:val>
            <c:numRef>
              <c:f>'OPPOURTUNITY BY REVENUE BY TOP-'!$B$4:$B$8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1-571D-4291-B7C4-C2580253D7B1}"/>
            </c:ext>
          </c:extLst>
        </c:ser>
        <c:dLbls>
          <c:dLblPos val="outEnd"/>
          <c:showLegendKey val="0"/>
          <c:showVal val="1"/>
          <c:showCatName val="0"/>
          <c:showSerName val="0"/>
          <c:showPercent val="0"/>
          <c:showBubbleSize val="0"/>
        </c:dLbls>
        <c:gapWidth val="100"/>
        <c:axId val="1316440912"/>
        <c:axId val="1927622672"/>
      </c:barChart>
      <c:catAx>
        <c:axId val="131644091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crossAx val="1927622672"/>
        <c:crosses val="autoZero"/>
        <c:auto val="1"/>
        <c:lblAlgn val="ctr"/>
        <c:lblOffset val="100"/>
        <c:noMultiLvlLbl val="0"/>
      </c:catAx>
      <c:valAx>
        <c:axId val="1927622672"/>
        <c:scaling>
          <c:orientation val="minMax"/>
        </c:scaling>
        <c:delete val="1"/>
        <c:axPos val="b"/>
        <c:numFmt formatCode="General" sourceLinked="1"/>
        <c:majorTickMark val="none"/>
        <c:minorTickMark val="none"/>
        <c:tickLblPos val="nextTo"/>
        <c:crossAx val="131644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Insurance Analysis Dashboard.xlsx]OPEN OPPOTURNITY-TOP 4!PivotTable1</c:name>
    <c:fmtId val="3"/>
  </c:pivotSource>
  <c:chart>
    <c:title>
      <c:tx>
        <c:rich>
          <a:bodyPr rot="0" spcFirstLastPara="1" vertOverflow="ellipsis" vert="horz" wrap="square" anchor="ctr" anchorCtr="1"/>
          <a:lstStyle/>
          <a:p>
            <a:pPr>
              <a:defRPr sz="1600" b="0" i="0" u="none" strike="noStrike" kern="1200" cap="none" spc="50" normalizeH="0" baseline="0">
                <a:solidFill>
                  <a:schemeClr val="bg2"/>
                </a:solidFill>
                <a:latin typeface="+mj-lt"/>
                <a:ea typeface="+mj-ea"/>
                <a:cs typeface="+mj-cs"/>
              </a:defRPr>
            </a:pPr>
            <a:r>
              <a:rPr lang="en-US" sz="1600" b="1" i="0" u="none" strike="noStrike" kern="1200" cap="none" spc="0" baseline="0">
                <a:ln w="0"/>
                <a:solidFill>
                  <a:schemeClr val="bg2"/>
                </a:solidFill>
                <a:effectLst>
                  <a:outerShdw blurRad="38100" dist="19050" dir="2700000" algn="tl" rotWithShape="0">
                    <a:sysClr val="windowText" lastClr="000000">
                      <a:alpha val="40000"/>
                    </a:sysClr>
                  </a:outerShdw>
                </a:effectLst>
                <a:latin typeface="Times New Roman" panose="02020603050405020304" pitchFamily="18" charset="0"/>
                <a:cs typeface="Times New Roman" panose="02020603050405020304" pitchFamily="18" charset="0"/>
              </a:rPr>
              <a:t>OPEN OPPOTURNITY-TOP 4</a:t>
            </a:r>
          </a:p>
          <a:p>
            <a:pPr>
              <a:defRPr>
                <a:solidFill>
                  <a:schemeClr val="bg2"/>
                </a:solidFill>
              </a:defRPr>
            </a:pPr>
            <a:endParaRPr lang="en-US" sz="1600" b="1" i="0" u="none" strike="noStrike" kern="1200" cap="none" spc="0" baseline="0">
              <a:ln w="0"/>
              <a:solidFill>
                <a:schemeClr val="bg2"/>
              </a:solidFill>
              <a:effectLst>
                <a:outerShdw blurRad="38100" dist="19050" dir="2700000" algn="tl" rotWithShape="0">
                  <a:sysClr val="windowText" lastClr="000000">
                    <a:alpha val="40000"/>
                  </a:sysClr>
                </a:outerShdw>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bg2"/>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'OPEN OPPOTURNITY-TOP 4'!$B$3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'OPEN OPPOTURNITY-TOP 4'!$A$4:$A$8</c:f>
              <c:strCache>
                <c:ptCount val="4"/>
                <c:pt idx="0">
                  <c:v>Fire</c:v>
                </c:pt>
                <c:pt idx="1">
                  <c:v>EL-Group Mediclaim</c:v>
                </c:pt>
                <c:pt idx="2">
                  <c:v>DB -Mega Policy</c:v>
                </c:pt>
                <c:pt idx="3">
                  <c:v>CVP GMC</c:v>
                </c:pt>
              </c:strCache>
            </c:strRef>
          </c:cat>
          <c:val>
            <c:numRef>
              <c:f>'OPEN OPPOTURNITY-TOP 4'!$B$4:$B$8</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1-09D6-4F76-9463-801B7E1C405C}"/>
            </c:ext>
          </c:extLst>
        </c:ser>
        <c:dLbls>
          <c:showLegendKey val="0"/>
          <c:showVal val="1"/>
          <c:showCatName val="0"/>
          <c:showSerName val="0"/>
          <c:showPercent val="0"/>
          <c:showBubbleSize val="0"/>
        </c:dLbls>
        <c:gapWidth val="80"/>
        <c:overlap val="25"/>
        <c:axId val="87353440"/>
        <c:axId val="456281408"/>
      </c:barChart>
      <c:catAx>
        <c:axId val="8735344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rgbClr val="92D050"/>
                </a:solidFill>
                <a:latin typeface="Times New Roman" panose="02020603050405020304" pitchFamily="18" charset="0"/>
                <a:ea typeface="+mn-ea"/>
                <a:cs typeface="Times New Roman" panose="02020603050405020304" pitchFamily="18" charset="0"/>
              </a:defRPr>
            </a:pPr>
            <a:endParaRPr lang="en-US"/>
          </a:p>
        </c:txPr>
        <c:crossAx val="456281408"/>
        <c:crosses val="autoZero"/>
        <c:auto val="1"/>
        <c:lblAlgn val="ctr"/>
        <c:lblOffset val="100"/>
        <c:noMultiLvlLbl val="0"/>
      </c:catAx>
      <c:valAx>
        <c:axId val="456281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spc="20" baseline="0">
                <a:solidFill>
                  <a:srgbClr val="92D050"/>
                </a:solidFill>
                <a:latin typeface="+mn-lt"/>
                <a:ea typeface="+mn-ea"/>
                <a:cs typeface="+mn-cs"/>
              </a:defRPr>
            </a:pPr>
            <a:endParaRPr lang="en-US"/>
          </a:p>
        </c:txPr>
        <c:crossAx val="8735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Insurance Analysis Dashboard.xlsx]New!PivotTable1</c:name>
    <c:fmtId val="22"/>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New!$B$1:$B$2</c:f>
              <c:strCache>
                <c:ptCount val="1"/>
                <c:pt idx="0">
                  <c:v>New</c:v>
                </c:pt>
              </c:strCache>
            </c:strRef>
          </c:tx>
          <c:spPr>
            <a:solidFill>
              <a:srgbClr val="92D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New!$A$3:$A$5</c:f>
              <c:strCache>
                <c:ptCount val="3"/>
                <c:pt idx="0">
                  <c:v>Achieved</c:v>
                </c:pt>
                <c:pt idx="1">
                  <c:v>Invoiced</c:v>
                </c:pt>
                <c:pt idx="2">
                  <c:v>Target</c:v>
                </c:pt>
              </c:strCache>
            </c:strRef>
          </c:cat>
          <c:val>
            <c:numRef>
              <c:f>New!$B$3:$B$5</c:f>
              <c:numCache>
                <c:formatCode>[&gt;=100000]0.00,,"M";0.0</c:formatCode>
                <c:ptCount val="3"/>
                <c:pt idx="0">
                  <c:v>3531629.3099999991</c:v>
                </c:pt>
                <c:pt idx="1">
                  <c:v>569815</c:v>
                </c:pt>
                <c:pt idx="2">
                  <c:v>19673793</c:v>
                </c:pt>
              </c:numCache>
            </c:numRef>
          </c:val>
          <c:extLst>
            <c:ext xmlns:c16="http://schemas.microsoft.com/office/drawing/2014/chart" uri="{C3380CC4-5D6E-409C-BE32-E72D297353CC}">
              <c16:uniqueId val="{00000000-FA62-4CC1-9729-A058B6B0EA4B}"/>
            </c:ext>
          </c:extLst>
        </c:ser>
        <c:dLbls>
          <c:showLegendKey val="0"/>
          <c:showVal val="1"/>
          <c:showCatName val="0"/>
          <c:showSerName val="0"/>
          <c:showPercent val="0"/>
          <c:showBubbleSize val="0"/>
        </c:dLbls>
        <c:gapWidth val="150"/>
        <c:shape val="box"/>
        <c:axId val="354624272"/>
        <c:axId val="315051104"/>
        <c:axId val="0"/>
      </c:bar3DChart>
      <c:catAx>
        <c:axId val="354624272"/>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IN" sz="1100" b="1" baseline="0">
                    <a:solidFill>
                      <a:schemeClr val="bg1"/>
                    </a:solidFill>
                    <a:latin typeface="Times New Roman" panose="02020603050405020304" pitchFamily="18" charset="0"/>
                    <a:cs typeface="Times New Roman" panose="02020603050405020304" pitchFamily="18" charset="0"/>
                  </a:rPr>
                  <a:t>NEW</a:t>
                </a:r>
              </a:p>
            </c:rich>
          </c:tx>
          <c:layout>
            <c:manualLayout>
              <c:xMode val="edge"/>
              <c:yMode val="edge"/>
              <c:x val="3.6401537843444791E-2"/>
              <c:y val="0.34417322834645669"/>
            </c:manualLayout>
          </c:layout>
          <c:overlay val="0"/>
          <c:spPr>
            <a:solidFill>
              <a:schemeClr val="tx1"/>
            </a:solidFill>
            <a:ln>
              <a:noFill/>
            </a:ln>
            <a:effectLst/>
          </c:spPr>
          <c:txPr>
            <a:bodyPr rot="-540000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315051104"/>
        <c:crosses val="autoZero"/>
        <c:auto val="1"/>
        <c:lblAlgn val="ctr"/>
        <c:lblOffset val="100"/>
        <c:noMultiLvlLbl val="0"/>
      </c:catAx>
      <c:valAx>
        <c:axId val="315051104"/>
        <c:scaling>
          <c:orientation val="minMax"/>
        </c:scaling>
        <c:delete val="1"/>
        <c:axPos val="b"/>
        <c:numFmt formatCode="[&gt;=100000]0.00,,&quot;M&quot;;0.0" sourceLinked="1"/>
        <c:majorTickMark val="out"/>
        <c:minorTickMark val="none"/>
        <c:tickLblPos val="nextTo"/>
        <c:crossAx val="35462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Insurance Analysis Dashboard.xlsx]Renewal!PivotTable2</c:name>
    <c:fmtId val="16"/>
  </c:pivotSource>
  <c:chart>
    <c:autoTitleDeleted val="1"/>
    <c:pivotFmts>
      <c:pivotFmt>
        <c:idx val="0"/>
        <c:spPr>
          <a:solidFill>
            <a:srgbClr val="DD89DD"/>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972575958869339"/>
          <c:y val="0.10978043912175649"/>
          <c:w val="0.66844885130099474"/>
          <c:h val="0.780439121756487"/>
        </c:manualLayout>
      </c:layout>
      <c:bar3DChart>
        <c:barDir val="bar"/>
        <c:grouping val="clustered"/>
        <c:varyColors val="0"/>
        <c:ser>
          <c:idx val="0"/>
          <c:order val="0"/>
          <c:tx>
            <c:strRef>
              <c:f>Renewal!$B$1:$B$2</c:f>
              <c:strCache>
                <c:ptCount val="1"/>
                <c:pt idx="0">
                  <c:v>Renewal</c:v>
                </c:pt>
              </c:strCache>
            </c:strRef>
          </c:tx>
          <c:spPr>
            <a:solidFill>
              <a:srgbClr val="92D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Renewal!$A$3:$A$5</c:f>
              <c:strCache>
                <c:ptCount val="3"/>
                <c:pt idx="0">
                  <c:v>Achieved</c:v>
                </c:pt>
                <c:pt idx="1">
                  <c:v>Invoice</c:v>
                </c:pt>
                <c:pt idx="2">
                  <c:v>Target</c:v>
                </c:pt>
              </c:strCache>
            </c:strRef>
          </c:cat>
          <c:val>
            <c:numRef>
              <c:f>Renewal!$B$3:$B$5</c:f>
              <c:numCache>
                <c:formatCode>[&gt;=100000]0.00,,"M";0.0</c:formatCode>
                <c:ptCount val="3"/>
                <c:pt idx="0">
                  <c:v>18507270.640000008</c:v>
                </c:pt>
                <c:pt idx="1">
                  <c:v>8244310</c:v>
                </c:pt>
                <c:pt idx="2">
                  <c:v>12319455</c:v>
                </c:pt>
              </c:numCache>
            </c:numRef>
          </c:val>
          <c:extLst>
            <c:ext xmlns:c16="http://schemas.microsoft.com/office/drawing/2014/chart" uri="{C3380CC4-5D6E-409C-BE32-E72D297353CC}">
              <c16:uniqueId val="{00000000-E162-4936-A63C-1B502CDA1E87}"/>
            </c:ext>
          </c:extLst>
        </c:ser>
        <c:dLbls>
          <c:showLegendKey val="0"/>
          <c:showVal val="1"/>
          <c:showCatName val="0"/>
          <c:showSerName val="0"/>
          <c:showPercent val="0"/>
          <c:showBubbleSize val="0"/>
        </c:dLbls>
        <c:gapWidth val="150"/>
        <c:shape val="box"/>
        <c:axId val="354600752"/>
        <c:axId val="323930128"/>
        <c:axId val="0"/>
      </c:bar3DChart>
      <c:catAx>
        <c:axId val="354600752"/>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IN" sz="1100" b="1" baseline="0">
                    <a:solidFill>
                      <a:schemeClr val="bg1"/>
                    </a:solidFill>
                    <a:latin typeface="Times New Roman" panose="02020603050405020304" pitchFamily="18" charset="0"/>
                    <a:cs typeface="Times New Roman" panose="02020603050405020304" pitchFamily="18" charset="0"/>
                  </a:rPr>
                  <a:t>RENEWAL</a:t>
                </a:r>
              </a:p>
            </c:rich>
          </c:tx>
          <c:layout>
            <c:manualLayout>
              <c:xMode val="edge"/>
              <c:yMode val="edge"/>
              <c:x val="3.5277892894967078E-2"/>
              <c:y val="0.23413948256467942"/>
            </c:manualLayout>
          </c:layout>
          <c:overlay val="0"/>
          <c:spPr>
            <a:solidFill>
              <a:schemeClr val="tx1"/>
            </a:solidFill>
            <a:ln>
              <a:noFill/>
            </a:ln>
            <a:effectLst/>
          </c:spPr>
          <c:txPr>
            <a:bodyPr rot="-540000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323930128"/>
        <c:crosses val="autoZero"/>
        <c:auto val="1"/>
        <c:lblAlgn val="ctr"/>
        <c:lblOffset val="100"/>
        <c:noMultiLvlLbl val="0"/>
      </c:catAx>
      <c:valAx>
        <c:axId val="323930128"/>
        <c:scaling>
          <c:orientation val="minMax"/>
        </c:scaling>
        <c:delete val="1"/>
        <c:axPos val="b"/>
        <c:numFmt formatCode="[&gt;=100000]0.00,,&quot;M&quot;;0.0" sourceLinked="1"/>
        <c:majorTickMark val="none"/>
        <c:minorTickMark val="none"/>
        <c:tickLblPos val="nextTo"/>
        <c:crossAx val="354600752"/>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Insurance Analysis Dashboard.xlsx]No of invoice by account execut!PivotTable3</c:name>
    <c:fmtId val="16"/>
  </c:pivotSource>
  <c:chart>
    <c:title>
      <c:tx>
        <c:rich>
          <a:bodyPr rot="0" spcFirstLastPara="1" vertOverflow="ellipsis" vert="horz" wrap="square" anchor="ctr" anchorCtr="1"/>
          <a:lstStyle/>
          <a:p>
            <a:pPr>
              <a:defRPr sz="1800" b="1" i="0" u="none" strike="noStrike" kern="1200" cap="all" spc="50" baseline="0">
                <a:solidFill>
                  <a:schemeClr val="bg1"/>
                </a:solidFill>
                <a:latin typeface="+mn-lt"/>
                <a:ea typeface="+mn-ea"/>
                <a:cs typeface="+mn-cs"/>
              </a:defRPr>
            </a:pPr>
            <a:r>
              <a:rPr lang="en-IN" sz="1000" b="1" i="0" u="none" strike="noStrike" kern="1200" spc="0" baseline="0">
                <a:solidFill>
                  <a:schemeClr val="bg1"/>
                </a:solidFill>
                <a:latin typeface="Times New Roman" panose="02020603050405020304" pitchFamily="18" charset="0"/>
                <a:cs typeface="Times New Roman" panose="02020603050405020304" pitchFamily="18" charset="0"/>
              </a:rPr>
              <a:t>No of invoice by account executive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bg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92D05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92D05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92D05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92D05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 of invoice by account execut'!$B$3:$B$4</c:f>
              <c:strCache>
                <c:ptCount val="1"/>
                <c:pt idx="0">
                  <c:v>Cross Sell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92D05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 of invoice by account execut'!$A$5:$A$16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 by account execut'!$B$5:$B$16</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0-CE20-406B-840B-10552E9BC3CD}"/>
            </c:ext>
          </c:extLst>
        </c:ser>
        <c:ser>
          <c:idx val="1"/>
          <c:order val="1"/>
          <c:tx>
            <c:strRef>
              <c:f>'No of invoice by account execut'!$C$3:$C$4</c:f>
              <c:strCache>
                <c:ptCount val="1"/>
                <c:pt idx="0">
                  <c:v>New</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92D05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 of invoice by account execut'!$A$5:$A$16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 by account execut'!$C$5:$C$16</c:f>
              <c:numCache>
                <c:formatCode>General</c:formatCode>
                <c:ptCount val="11"/>
                <c:pt idx="0">
                  <c:v>1</c:v>
                </c:pt>
                <c:pt idx="4">
                  <c:v>7</c:v>
                </c:pt>
                <c:pt idx="5">
                  <c:v>8</c:v>
                </c:pt>
              </c:numCache>
            </c:numRef>
          </c:val>
          <c:extLst>
            <c:ext xmlns:c16="http://schemas.microsoft.com/office/drawing/2014/chart" uri="{C3380CC4-5D6E-409C-BE32-E72D297353CC}">
              <c16:uniqueId val="{00000004-5021-43F1-A8F2-923D527A1328}"/>
            </c:ext>
          </c:extLst>
        </c:ser>
        <c:ser>
          <c:idx val="2"/>
          <c:order val="2"/>
          <c:tx>
            <c:strRef>
              <c:f>'No of invoice by account execut'!$D$3:$D$4</c:f>
              <c:strCache>
                <c:ptCount val="1"/>
                <c:pt idx="0">
                  <c:v>Renewal</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92D05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 of invoice by account execut'!$A$5:$A$16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 by account execut'!$D$5:$D$16</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5-5021-43F1-A8F2-923D527A1328}"/>
            </c:ext>
          </c:extLst>
        </c:ser>
        <c:ser>
          <c:idx val="3"/>
          <c:order val="3"/>
          <c:tx>
            <c:strRef>
              <c:f>'No of invoice by account execut'!$E$3:$E$4</c:f>
              <c:strCache>
                <c:ptCount val="1"/>
                <c:pt idx="0">
                  <c:v>(blank)</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92D05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 of invoice by account execut'!$A$5:$A$16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 by account execut'!$E$5:$E$16</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6-5021-43F1-A8F2-923D527A1328}"/>
            </c:ext>
          </c:extLst>
        </c:ser>
        <c:dLbls>
          <c:dLblPos val="ctr"/>
          <c:showLegendKey val="0"/>
          <c:showVal val="1"/>
          <c:showCatName val="0"/>
          <c:showSerName val="0"/>
          <c:showPercent val="0"/>
          <c:showBubbleSize val="0"/>
        </c:dLbls>
        <c:gapWidth val="50"/>
        <c:overlap val="100"/>
        <c:axId val="444516048"/>
        <c:axId val="514896544"/>
      </c:barChart>
      <c:catAx>
        <c:axId val="4445160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14896544"/>
        <c:crosses val="autoZero"/>
        <c:auto val="1"/>
        <c:lblAlgn val="ctr"/>
        <c:lblOffset val="100"/>
        <c:noMultiLvlLbl val="0"/>
      </c:catAx>
      <c:valAx>
        <c:axId val="514896544"/>
        <c:scaling>
          <c:orientation val="minMax"/>
        </c:scaling>
        <c:delete val="1"/>
        <c:axPos val="b"/>
        <c:numFmt formatCode="General" sourceLinked="1"/>
        <c:majorTickMark val="none"/>
        <c:minorTickMark val="none"/>
        <c:tickLblPos val="nextTo"/>
        <c:crossAx val="44451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[new Insurance Analysis Dashboard.xlsx]No. Of Meeting By Account Execu!PivotTable5</c:name>
    <c:fmtId val="9"/>
  </c:pivotSource>
  <c:chart>
    <c:title>
      <c:tx>
        <c:rich>
          <a:bodyPr rot="0" spcFirstLastPara="1" vertOverflow="ellipsis" vert="horz" wrap="square" anchor="ctr" anchorCtr="1"/>
          <a:lstStyle/>
          <a:p>
            <a:pPr>
              <a:defRPr sz="1000" b="0" i="0" u="none" strike="noStrike" kern="1200" spc="0" baseline="0">
                <a:solidFill>
                  <a:schemeClr val="bg1"/>
                </a:solidFill>
                <a:latin typeface="+mn-lt"/>
                <a:ea typeface="+mn-ea"/>
                <a:cs typeface="+mn-cs"/>
              </a:defRPr>
            </a:pPr>
            <a:r>
              <a:rPr lang="en-US" sz="1000" b="1" i="0" u="none" strike="noStrike" kern="1200" spc="0" baseline="0">
                <a:solidFill>
                  <a:schemeClr val="bg1"/>
                </a:solidFill>
                <a:latin typeface="Times New Roman" panose="02020603050405020304" pitchFamily="18" charset="0"/>
                <a:cs typeface="Times New Roman" panose="02020603050405020304" pitchFamily="18" charset="0"/>
              </a:rPr>
              <a:t>No. Of Meeting By Account Executive</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Of Meeting By Account Execu'!$B$4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 By Account Execu'!$A$5:$A$14</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'No. Of Meeting By Account Execu'!$B$5:$B$14</c:f>
              <c:numCache>
                <c:formatCode>General</c:formatCode>
                <c:ptCount val="9"/>
                <c:pt idx="0">
                  <c:v>4</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A083-4A70-8A1A-4867B856177E}"/>
            </c:ext>
          </c:extLst>
        </c:ser>
        <c:dLbls>
          <c:dLblPos val="outEnd"/>
          <c:showLegendKey val="0"/>
          <c:showVal val="1"/>
          <c:showCatName val="0"/>
          <c:showSerName val="0"/>
          <c:showPercent val="0"/>
          <c:showBubbleSize val="0"/>
        </c:dLbls>
        <c:gapWidth val="182"/>
        <c:axId val="1976185744"/>
        <c:axId val="514905472"/>
      </c:barChart>
      <c:catAx>
        <c:axId val="1976185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14905472"/>
        <c:crosses val="autoZero"/>
        <c:auto val="1"/>
        <c:lblAlgn val="ctr"/>
        <c:lblOffset val="100"/>
        <c:noMultiLvlLbl val="0"/>
      </c:catAx>
      <c:valAx>
        <c:axId val="514905472"/>
        <c:scaling>
          <c:orientation val="minMax"/>
        </c:scaling>
        <c:delete val="1"/>
        <c:axPos val="b"/>
        <c:numFmt formatCode="General" sourceLinked="1"/>
        <c:majorTickMark val="none"/>
        <c:minorTickMark val="none"/>
        <c:tickLblPos val="nextTo"/>
        <c:crossAx val="197618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Insurance Analysis Dashboard.xlsx]OPPOURTUNITY BY REVENUE BY TOP-!PivotTable1</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chemeClr val="bg1"/>
                </a:solidFill>
                <a:latin typeface="+mn-lt"/>
                <a:ea typeface="+mn-ea"/>
                <a:cs typeface="+mn-cs"/>
              </a:defRPr>
            </a:pPr>
            <a:r>
              <a:rPr lang="en-US" sz="1000" b="1" i="0" u="none" strike="noStrike" kern="1200" spc="0" baseline="0">
                <a:solidFill>
                  <a:schemeClr val="bg1"/>
                </a:solidFill>
                <a:latin typeface="Times New Roman" panose="02020603050405020304" pitchFamily="18" charset="0"/>
                <a:cs typeface="Times New Roman" panose="02020603050405020304" pitchFamily="18" charset="0"/>
              </a:rPr>
              <a:t>OPPOURTUNITY BY REVENUE BY TOP-4</a:t>
            </a:r>
          </a:p>
          <a:p>
            <a:pPr marL="0" marR="0" lvl="0" indent="0" algn="ctr" defTabSz="914400" rtl="0" eaLnBrk="1" fontAlgn="auto" latinLnBrk="0" hangingPunct="1">
              <a:lnSpc>
                <a:spcPct val="100000"/>
              </a:lnSpc>
              <a:spcBef>
                <a:spcPts val="0"/>
              </a:spcBef>
              <a:spcAft>
                <a:spcPts val="0"/>
              </a:spcAft>
              <a:buClrTx/>
              <a:buSzTx/>
              <a:buFontTx/>
              <a:buNone/>
              <a:tabLst/>
              <a:defRPr b="0">
                <a:solidFill>
                  <a:schemeClr val="bg1"/>
                </a:solidFill>
              </a:defRPr>
            </a:pPr>
            <a:endParaRPr lang="en-US" sz="1000" b="1" baseline="0">
              <a:solidFill>
                <a:schemeClr val="bg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chemeClr val="bg1"/>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'OPPOURTUNITY BY REVENUE BY TOP-'!$B$3</c:f>
              <c:strCache>
                <c:ptCount val="1"/>
                <c:pt idx="0">
                  <c:v>Total</c:v>
                </c:pt>
              </c:strCache>
            </c:strRef>
          </c:tx>
          <c:spPr>
            <a:solidFill>
              <a:srgbClr val="92D050"/>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'OPPOURTUNITY BY REVENUE BY TOP-'!$A$4:$A$8</c:f>
              <c:strCache>
                <c:ptCount val="4"/>
                <c:pt idx="0">
                  <c:v>CVP GMC</c:v>
                </c:pt>
                <c:pt idx="1">
                  <c:v>DB -Mega Policy</c:v>
                </c:pt>
                <c:pt idx="2">
                  <c:v>EL-Group Mediclaim</c:v>
                </c:pt>
                <c:pt idx="3">
                  <c:v>Fire</c:v>
                </c:pt>
              </c:strCache>
            </c:strRef>
          </c:cat>
          <c:val>
            <c:numRef>
              <c:f>'OPPOURTUNITY BY REVENUE BY TOP-'!$B$4:$B$8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2-B1B0-4388-AF1E-D63BF954AFAB}"/>
            </c:ext>
          </c:extLst>
        </c:ser>
        <c:dLbls>
          <c:dLblPos val="outEnd"/>
          <c:showLegendKey val="0"/>
          <c:showVal val="1"/>
          <c:showCatName val="0"/>
          <c:showSerName val="0"/>
          <c:showPercent val="0"/>
          <c:showBubbleSize val="0"/>
        </c:dLbls>
        <c:gapWidth val="100"/>
        <c:axId val="1316440912"/>
        <c:axId val="1927622672"/>
      </c:barChart>
      <c:catAx>
        <c:axId val="1316440912"/>
        <c:scaling>
          <c:orientation val="minMax"/>
        </c:scaling>
        <c:delete val="0"/>
        <c:axPos val="l"/>
        <c:numFmt formatCode="General" sourceLinked="1"/>
        <c:majorTickMark val="none"/>
        <c:minorTickMark val="none"/>
        <c:tickLblPos val="nextTo"/>
        <c:spPr>
          <a:solidFill>
            <a:schemeClr val="tx1"/>
          </a:solid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927622672"/>
        <c:crosses val="autoZero"/>
        <c:auto val="1"/>
        <c:lblAlgn val="ctr"/>
        <c:lblOffset val="100"/>
        <c:noMultiLvlLbl val="0"/>
      </c:catAx>
      <c:valAx>
        <c:axId val="1927622672"/>
        <c:scaling>
          <c:orientation val="minMax"/>
        </c:scaling>
        <c:delete val="1"/>
        <c:axPos val="b"/>
        <c:numFmt formatCode="General" sourceLinked="1"/>
        <c:majorTickMark val="none"/>
        <c:minorTickMark val="none"/>
        <c:tickLblPos val="nextTo"/>
        <c:crossAx val="131644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Insurance Analysis Dashboard.xlsx]Oppotrunity By Product Group!PivotTable1</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000" b="1" i="0" u="none" strike="noStrike" kern="1200" spc="0" baseline="0">
                <a:solidFill>
                  <a:schemeClr val="bg1"/>
                </a:solidFill>
                <a:latin typeface="Times New Roman" panose="02020603050405020304" pitchFamily="18" charset="0"/>
                <a:cs typeface="Times New Roman" panose="02020603050405020304" pitchFamily="18" charset="0"/>
              </a:rPr>
              <a:t>Oppotrunity By Product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tx1"/>
            </a:solidFill>
          </a:ln>
          <a:effectLst/>
        </c:spPr>
      </c:pivotFmt>
      <c:pivotFmt>
        <c:idx val="2"/>
        <c:spPr>
          <a:solidFill>
            <a:schemeClr val="accent1"/>
          </a:solidFill>
          <a:ln w="19050">
            <a:solidFill>
              <a:schemeClr val="tx1"/>
            </a:solidFill>
          </a:ln>
          <a:effectLst/>
        </c:spPr>
      </c:pivotFmt>
      <c:pivotFmt>
        <c:idx val="3"/>
        <c:spPr>
          <a:solidFill>
            <a:schemeClr val="accent1"/>
          </a:solidFill>
          <a:ln w="19050">
            <a:solidFill>
              <a:schemeClr val="tx1"/>
            </a:solidFill>
          </a:ln>
          <a:effectLst/>
        </c:spPr>
      </c:pivotFmt>
      <c:pivotFmt>
        <c:idx val="4"/>
        <c:spPr>
          <a:solidFill>
            <a:schemeClr val="accent1"/>
          </a:solidFill>
          <a:ln w="19050">
            <a:solidFill>
              <a:schemeClr val="tx1"/>
            </a:solidFill>
          </a:ln>
          <a:effectLst/>
        </c:spPr>
      </c:pivotFmt>
      <c:pivotFmt>
        <c:idx val="5"/>
        <c:spPr>
          <a:solidFill>
            <a:schemeClr val="accent1"/>
          </a:solidFill>
          <a:ln w="19050">
            <a:solidFill>
              <a:schemeClr val="tx1"/>
            </a:solidFill>
          </a:ln>
          <a:effectLst/>
        </c:spPr>
      </c:pivotFmt>
      <c:pivotFmt>
        <c:idx val="6"/>
        <c:spPr>
          <a:solidFill>
            <a:schemeClr val="accent1"/>
          </a:solidFill>
          <a:ln w="19050">
            <a:solidFill>
              <a:schemeClr val="tx1"/>
            </a:solidFill>
          </a:ln>
          <a:effectLst/>
        </c:spPr>
      </c:pivotFmt>
      <c:pivotFmt>
        <c:idx val="7"/>
        <c:spPr>
          <a:solidFill>
            <a:schemeClr val="accent1"/>
          </a:solidFill>
          <a:ln w="19050">
            <a:solidFill>
              <a:schemeClr val="tx1"/>
            </a:solidFill>
          </a:ln>
          <a:effectLst/>
        </c:spPr>
      </c:pivotFmt>
      <c:pivotFmt>
        <c:idx val="8"/>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tx1"/>
            </a:solidFill>
          </a:ln>
          <a:effectLst/>
        </c:spPr>
      </c:pivotFmt>
      <c:pivotFmt>
        <c:idx val="10"/>
        <c:spPr>
          <a:solidFill>
            <a:schemeClr val="accent1"/>
          </a:solidFill>
          <a:ln w="19050">
            <a:solidFill>
              <a:schemeClr val="tx1"/>
            </a:solidFill>
          </a:ln>
          <a:effectLst/>
        </c:spPr>
      </c:pivotFmt>
      <c:pivotFmt>
        <c:idx val="11"/>
        <c:spPr>
          <a:solidFill>
            <a:schemeClr val="accent4">
              <a:lumMod val="50000"/>
            </a:schemeClr>
          </a:solidFill>
          <a:ln w="19050">
            <a:solidFill>
              <a:schemeClr val="tx1"/>
            </a:solidFill>
          </a:ln>
          <a:effectLst/>
        </c:spPr>
      </c:pivotFmt>
      <c:pivotFmt>
        <c:idx val="12"/>
        <c:spPr>
          <a:solidFill>
            <a:schemeClr val="accent1"/>
          </a:solidFill>
          <a:ln w="19050">
            <a:solidFill>
              <a:schemeClr val="tx1"/>
            </a:solidFill>
          </a:ln>
          <a:effectLst/>
        </c:spPr>
      </c:pivotFmt>
      <c:pivotFmt>
        <c:idx val="13"/>
        <c:spPr>
          <a:solidFill>
            <a:schemeClr val="accent1"/>
          </a:solidFill>
          <a:ln w="19050">
            <a:solidFill>
              <a:schemeClr val="tx1"/>
            </a:solidFill>
          </a:ln>
          <a:effectLst/>
        </c:spPr>
      </c:pivotFmt>
      <c:pivotFmt>
        <c:idx val="14"/>
        <c:spPr>
          <a:solidFill>
            <a:schemeClr val="accent1"/>
          </a:solidFill>
          <a:ln w="19050">
            <a:solidFill>
              <a:schemeClr val="tx1"/>
            </a:solidFill>
          </a:ln>
          <a:effectLst/>
        </c:spPr>
      </c:pivotFmt>
      <c:pivotFmt>
        <c:idx val="15"/>
        <c:spPr>
          <a:solidFill>
            <a:schemeClr val="accent1"/>
          </a:solidFill>
          <a:ln w="19050">
            <a:solidFill>
              <a:schemeClr val="tx1"/>
            </a:solidFill>
          </a:ln>
          <a:effectLst/>
        </c:spPr>
      </c:pivotFmt>
      <c:pivotFmt>
        <c:idx val="16"/>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tx1"/>
            </a:solidFill>
          </a:ln>
          <a:effectLst/>
        </c:spPr>
      </c:pivotFmt>
      <c:pivotFmt>
        <c:idx val="18"/>
        <c:spPr>
          <a:solidFill>
            <a:schemeClr val="accent1"/>
          </a:solidFill>
          <a:ln w="19050">
            <a:solidFill>
              <a:schemeClr val="tx1"/>
            </a:solidFill>
          </a:ln>
          <a:effectLst/>
        </c:spPr>
      </c:pivotFmt>
      <c:pivotFmt>
        <c:idx val="19"/>
        <c:spPr>
          <a:solidFill>
            <a:schemeClr val="accent4">
              <a:lumMod val="50000"/>
            </a:schemeClr>
          </a:solidFill>
          <a:ln w="19050">
            <a:solidFill>
              <a:schemeClr val="tx1"/>
            </a:solidFill>
          </a:ln>
          <a:effectLst/>
        </c:spPr>
      </c:pivotFmt>
      <c:pivotFmt>
        <c:idx val="20"/>
        <c:spPr>
          <a:solidFill>
            <a:schemeClr val="accent1"/>
          </a:solidFill>
          <a:ln w="19050">
            <a:solidFill>
              <a:schemeClr val="tx1"/>
            </a:solidFill>
          </a:ln>
          <a:effectLst/>
        </c:spPr>
      </c:pivotFmt>
      <c:pivotFmt>
        <c:idx val="21"/>
        <c:spPr>
          <a:solidFill>
            <a:schemeClr val="accent1"/>
          </a:solidFill>
          <a:ln w="19050">
            <a:solidFill>
              <a:schemeClr val="tx1"/>
            </a:solidFill>
          </a:ln>
          <a:effectLst/>
        </c:spPr>
      </c:pivotFmt>
      <c:pivotFmt>
        <c:idx val="22"/>
        <c:spPr>
          <a:solidFill>
            <a:schemeClr val="accent1"/>
          </a:solidFill>
          <a:ln w="19050">
            <a:solidFill>
              <a:schemeClr val="tx1"/>
            </a:solidFill>
          </a:ln>
          <a:effectLst/>
        </c:spPr>
      </c:pivotFmt>
      <c:pivotFmt>
        <c:idx val="23"/>
        <c:spPr>
          <a:solidFill>
            <a:schemeClr val="accent1"/>
          </a:solidFill>
          <a:ln w="19050">
            <a:solidFill>
              <a:schemeClr val="tx1"/>
            </a:solidFill>
          </a:ln>
          <a:effectLst/>
        </c:spPr>
      </c:pivotFmt>
    </c:pivotFmts>
    <c:plotArea>
      <c:layout>
        <c:manualLayout>
          <c:layoutTarget val="inner"/>
          <c:xMode val="edge"/>
          <c:yMode val="edge"/>
          <c:x val="0.24467906837937153"/>
          <c:y val="0.27901934324545469"/>
          <c:w val="0.33553692658734002"/>
          <c:h val="0.57000991443101157"/>
        </c:manualLayout>
      </c:layout>
      <c:doughnutChart>
        <c:varyColors val="1"/>
        <c:ser>
          <c:idx val="0"/>
          <c:order val="0"/>
          <c:tx>
            <c:strRef>
              <c:f>'Oppotrunity By Product Group'!$B$1</c:f>
              <c:strCache>
                <c:ptCount val="1"/>
                <c:pt idx="0">
                  <c:v>Total</c:v>
                </c:pt>
              </c:strCache>
            </c:strRef>
          </c:tx>
          <c:spPr>
            <a:ln>
              <a:solidFill>
                <a:schemeClr val="tx1"/>
              </a:solidFill>
            </a:ln>
          </c:spPr>
          <c:dPt>
            <c:idx val="0"/>
            <c:bubble3D val="0"/>
            <c:spPr>
              <a:solidFill>
                <a:schemeClr val="accent1"/>
              </a:solidFill>
              <a:ln w="19050">
                <a:solidFill>
                  <a:schemeClr val="tx1"/>
                </a:solidFill>
              </a:ln>
              <a:effectLst/>
            </c:spPr>
          </c:dPt>
          <c:dPt>
            <c:idx val="1"/>
            <c:bubble3D val="0"/>
            <c:spPr>
              <a:solidFill>
                <a:schemeClr val="accent2"/>
              </a:solidFill>
              <a:ln w="19050">
                <a:solidFill>
                  <a:schemeClr val="tx1"/>
                </a:solidFill>
              </a:ln>
              <a:effectLst/>
            </c:spPr>
          </c:dPt>
          <c:dPt>
            <c:idx val="2"/>
            <c:bubble3D val="0"/>
            <c:spPr>
              <a:solidFill>
                <a:schemeClr val="accent4">
                  <a:lumMod val="50000"/>
                </a:schemeClr>
              </a:solidFill>
              <a:ln w="19050">
                <a:solidFill>
                  <a:schemeClr val="tx1"/>
                </a:solidFill>
              </a:ln>
              <a:effectLst/>
            </c:spPr>
          </c:dPt>
          <c:dPt>
            <c:idx val="3"/>
            <c:bubble3D val="0"/>
            <c:spPr>
              <a:solidFill>
                <a:schemeClr val="accent4"/>
              </a:solidFill>
              <a:ln w="19050">
                <a:solidFill>
                  <a:schemeClr val="tx1"/>
                </a:solidFill>
              </a:ln>
              <a:effectLst/>
            </c:spPr>
          </c:dPt>
          <c:dPt>
            <c:idx val="4"/>
            <c:bubble3D val="0"/>
            <c:spPr>
              <a:solidFill>
                <a:schemeClr val="accent5"/>
              </a:solidFill>
              <a:ln w="19050">
                <a:solidFill>
                  <a:schemeClr val="tx1"/>
                </a:solidFill>
              </a:ln>
              <a:effectLst/>
            </c:spPr>
          </c:dPt>
          <c:dPt>
            <c:idx val="5"/>
            <c:bubble3D val="0"/>
            <c:spPr>
              <a:solidFill>
                <a:schemeClr val="accent6"/>
              </a:solidFill>
              <a:ln w="19050">
                <a:solidFill>
                  <a:schemeClr val="tx1"/>
                </a:solidFill>
              </a:ln>
              <a:effectLst/>
            </c:spPr>
          </c:dPt>
          <c:dPt>
            <c:idx val="6"/>
            <c:bubble3D val="0"/>
            <c:spPr>
              <a:solidFill>
                <a:schemeClr val="accent1">
                  <a:lumMod val="60000"/>
                </a:schemeClr>
              </a:solidFill>
              <a:ln w="19050">
                <a:solidFill>
                  <a:schemeClr val="tx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'Oppotrunity By Product Group'!$A$2:$A$9</c:f>
              <c:strCache>
                <c:ptCount val="7"/>
                <c:pt idx="0">
                  <c:v>Employee Benefits</c:v>
                </c:pt>
                <c:pt idx="1">
                  <c:v>Engineering</c:v>
                </c:pt>
                <c:pt idx="2">
                  <c:v>Fire</c:v>
                </c:pt>
                <c:pt idx="3">
                  <c:v>Liability</c:v>
                </c:pt>
                <c:pt idx="4">
                  <c:v>Marine</c:v>
                </c:pt>
                <c:pt idx="5">
                  <c:v>Miscellaneous</c:v>
                </c:pt>
                <c:pt idx="6">
                  <c:v>Terrorism</c:v>
                </c:pt>
              </c:strCache>
            </c:strRef>
          </c:cat>
          <c:val>
            <c:numRef>
              <c:f>'Oppotrunity By Product Group'!$B$2:$B$9</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10-33FF-40DE-8F39-68A8520DF468}"/>
            </c:ext>
          </c:extLst>
        </c:ser>
        <c:dLbls>
          <c:showLegendKey val="0"/>
          <c:showVal val="1"/>
          <c:showCatName val="0"/>
          <c:showSerName val="0"/>
          <c:showPercent val="0"/>
          <c:showBubbleSize val="0"/>
          <c:showLeaderLines val="1"/>
        </c:dLbls>
        <c:firstSliceAng val="0"/>
        <c:holeSize val="72"/>
      </c:doughnutChart>
      <c:spPr>
        <a:noFill/>
        <a:ln>
          <a:noFill/>
        </a:ln>
        <a:effectLst/>
      </c:spPr>
    </c:plotArea>
    <c:legend>
      <c:legendPos val="r"/>
      <c:layout>
        <c:manualLayout>
          <c:xMode val="edge"/>
          <c:yMode val="edge"/>
          <c:x val="0.74580030621172355"/>
          <c:y val="0.28240740740740738"/>
          <c:w val="0.2541997841069501"/>
          <c:h val="0.7175925741953174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Insurance Analysis Dashboard.xlsx]OPEN OPPOTURNITY-TOP 4!PivotTable1</c:name>
    <c:fmtId val="7"/>
  </c:pivotSource>
  <c:chart>
    <c:title>
      <c:tx>
        <c:rich>
          <a:bodyPr rot="0" spcFirstLastPara="1" vertOverflow="ellipsis" vert="horz" wrap="square" anchor="ctr" anchorCtr="1"/>
          <a:lstStyle/>
          <a:p>
            <a:pPr>
              <a:defRPr sz="1600" b="0" i="0" u="none" strike="noStrike" kern="1200" cap="none" spc="50" normalizeH="0" baseline="0">
                <a:solidFill>
                  <a:schemeClr val="bg1"/>
                </a:solidFill>
                <a:latin typeface="+mj-lt"/>
                <a:ea typeface="+mj-ea"/>
                <a:cs typeface="+mj-cs"/>
              </a:defRPr>
            </a:pPr>
            <a:r>
              <a:rPr lang="en-US" sz="1000" b="1" i="0" u="none" strike="noStrike" kern="1200" cap="none" spc="0" baseline="0">
                <a:ln w="0"/>
                <a:solidFill>
                  <a:schemeClr val="bg1"/>
                </a:solidFill>
                <a:effectLst>
                  <a:outerShdw blurRad="38100" dist="19050" dir="2700000" algn="tl" rotWithShape="0">
                    <a:sysClr val="windowText" lastClr="000000">
                      <a:alpha val="40000"/>
                    </a:sysClr>
                  </a:outerShdw>
                </a:effectLst>
                <a:latin typeface="Times New Roman" panose="02020603050405020304" pitchFamily="18" charset="0"/>
                <a:cs typeface="Times New Roman" panose="02020603050405020304" pitchFamily="18" charset="0"/>
              </a:rPr>
              <a:t>OPEN OPPOTURNITY-TOP 4</a:t>
            </a:r>
          </a:p>
          <a:p>
            <a:pPr>
              <a:defRPr>
                <a:solidFill>
                  <a:schemeClr val="bg1"/>
                </a:solidFill>
              </a:defRPr>
            </a:pPr>
            <a:endParaRPr lang="en-US" sz="1000" b="1" i="0" u="none" strike="noStrike" kern="1200" cap="none" spc="0" baseline="0">
              <a:ln w="0"/>
              <a:solidFill>
                <a:schemeClr val="bg1"/>
              </a:solidFill>
              <a:effectLst>
                <a:outerShdw blurRad="38100" dist="19050" dir="2700000" algn="tl" rotWithShape="0">
                  <a:sysClr val="windowText" lastClr="000000">
                    <a:alpha val="40000"/>
                  </a:sysClr>
                </a:outerShdw>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bg1"/>
              </a:solidFill>
              <a:latin typeface="+mj-lt"/>
              <a:ea typeface="+mj-ea"/>
              <a:cs typeface="+mj-cs"/>
            </a:defRPr>
          </a:pPr>
          <a:endParaRPr lang="en-US"/>
        </a:p>
      </c:txPr>
    </c:title>
    <c:autoTitleDeleted val="0"/>
    <c:pivotFmts>
      <c:pivotFmt>
        <c:idx val="0"/>
        <c:spPr>
          <a:solidFill>
            <a:srgbClr val="92D050">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23619468980915"/>
          <c:y val="0.31295487627365359"/>
          <c:w val="0.80874546870246322"/>
          <c:h val="0.45024298272759572"/>
        </c:manualLayout>
      </c:layout>
      <c:barChart>
        <c:barDir val="col"/>
        <c:grouping val="clustered"/>
        <c:varyColors val="0"/>
        <c:ser>
          <c:idx val="0"/>
          <c:order val="0"/>
          <c:tx>
            <c:strRef>
              <c:f>'OPEN OPPOTURNITY-TOP 4'!$B$3</c:f>
              <c:strCache>
                <c:ptCount val="1"/>
                <c:pt idx="0">
                  <c:v>Total</c:v>
                </c:pt>
              </c:strCache>
            </c:strRef>
          </c:tx>
          <c:spPr>
            <a:solidFill>
              <a:srgbClr val="92D050">
                <a:alpha val="7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'OPEN OPPOTURNITY-TOP 4'!$A$4:$A$8</c:f>
              <c:strCache>
                <c:ptCount val="4"/>
                <c:pt idx="0">
                  <c:v>Fire</c:v>
                </c:pt>
                <c:pt idx="1">
                  <c:v>EL-Group Mediclaim</c:v>
                </c:pt>
                <c:pt idx="2">
                  <c:v>DB -Mega Policy</c:v>
                </c:pt>
                <c:pt idx="3">
                  <c:v>CVP GMC</c:v>
                </c:pt>
              </c:strCache>
            </c:strRef>
          </c:cat>
          <c:val>
            <c:numRef>
              <c:f>'OPEN OPPOTURNITY-TOP 4'!$B$4:$B$8</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2-8850-4122-9888-09BF8009493B}"/>
            </c:ext>
          </c:extLst>
        </c:ser>
        <c:dLbls>
          <c:showLegendKey val="0"/>
          <c:showVal val="1"/>
          <c:showCatName val="0"/>
          <c:showSerName val="0"/>
          <c:showPercent val="0"/>
          <c:showBubbleSize val="0"/>
        </c:dLbls>
        <c:gapWidth val="80"/>
        <c:overlap val="25"/>
        <c:axId val="87353440"/>
        <c:axId val="456281408"/>
      </c:barChart>
      <c:catAx>
        <c:axId val="8735344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cap="none" spc="20" normalizeH="0" baseline="0">
                <a:solidFill>
                  <a:srgbClr val="92D050"/>
                </a:solidFill>
                <a:latin typeface="Times New Roman" panose="02020603050405020304" pitchFamily="18" charset="0"/>
                <a:ea typeface="+mn-ea"/>
                <a:cs typeface="Times New Roman" panose="02020603050405020304" pitchFamily="18" charset="0"/>
              </a:defRPr>
            </a:pPr>
            <a:endParaRPr lang="en-US"/>
          </a:p>
        </c:txPr>
        <c:crossAx val="456281408"/>
        <c:crosses val="autoZero"/>
        <c:auto val="1"/>
        <c:lblAlgn val="ctr"/>
        <c:lblOffset val="100"/>
        <c:noMultiLvlLbl val="0"/>
      </c:catAx>
      <c:valAx>
        <c:axId val="456281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bg1"/>
                </a:solidFill>
                <a:latin typeface="+mn-lt"/>
                <a:ea typeface="+mn-ea"/>
                <a:cs typeface="+mn-cs"/>
              </a:defRPr>
            </a:pPr>
            <a:endParaRPr lang="en-US"/>
          </a:p>
        </c:txPr>
        <c:crossAx val="8735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Insurance Analysis Dashboard.xlsx]New!PivotTable1</c:name>
    <c:fmtId val="12"/>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New!$B$1:$B$2</c:f>
              <c:strCache>
                <c:ptCount val="1"/>
                <c:pt idx="0">
                  <c:v>New</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New!$A$3:$A$5</c:f>
              <c:strCache>
                <c:ptCount val="3"/>
                <c:pt idx="0">
                  <c:v>Achieved</c:v>
                </c:pt>
                <c:pt idx="1">
                  <c:v>Invoiced</c:v>
                </c:pt>
                <c:pt idx="2">
                  <c:v>Target</c:v>
                </c:pt>
              </c:strCache>
            </c:strRef>
          </c:cat>
          <c:val>
            <c:numRef>
              <c:f>New!$B$3:$B$5</c:f>
              <c:numCache>
                <c:formatCode>[&gt;=100000]0.00,,"M";0.0</c:formatCode>
                <c:ptCount val="3"/>
                <c:pt idx="0">
                  <c:v>3531629.3099999991</c:v>
                </c:pt>
                <c:pt idx="1">
                  <c:v>569815</c:v>
                </c:pt>
                <c:pt idx="2">
                  <c:v>19673793</c:v>
                </c:pt>
              </c:numCache>
            </c:numRef>
          </c:val>
          <c:extLst>
            <c:ext xmlns:c16="http://schemas.microsoft.com/office/drawing/2014/chart" uri="{C3380CC4-5D6E-409C-BE32-E72D297353CC}">
              <c16:uniqueId val="{00000000-EE8F-4E6C-81BC-EDDC16D0CD96}"/>
            </c:ext>
          </c:extLst>
        </c:ser>
        <c:dLbls>
          <c:showLegendKey val="0"/>
          <c:showVal val="1"/>
          <c:showCatName val="0"/>
          <c:showSerName val="0"/>
          <c:showPercent val="0"/>
          <c:showBubbleSize val="0"/>
        </c:dLbls>
        <c:gapWidth val="150"/>
        <c:shape val="box"/>
        <c:axId val="354624272"/>
        <c:axId val="315051104"/>
        <c:axId val="0"/>
      </c:bar3DChart>
      <c:catAx>
        <c:axId val="354624272"/>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bg2"/>
                    </a:solidFill>
                    <a:latin typeface="Times New Roman" panose="02020603050405020304" pitchFamily="18" charset="0"/>
                    <a:ea typeface="+mn-ea"/>
                    <a:cs typeface="Times New Roman" panose="02020603050405020304" pitchFamily="18" charset="0"/>
                  </a:defRPr>
                </a:pPr>
                <a:r>
                  <a:rPr lang="en-IN" sz="1100" b="1" baseline="0">
                    <a:solidFill>
                      <a:schemeClr val="bg2"/>
                    </a:solidFill>
                    <a:latin typeface="Times New Roman" panose="02020603050405020304" pitchFamily="18" charset="0"/>
                    <a:cs typeface="Times New Roman" panose="02020603050405020304" pitchFamily="18" charset="0"/>
                  </a:rPr>
                  <a:t>NEW</a:t>
                </a:r>
              </a:p>
            </c:rich>
          </c:tx>
          <c:layout>
            <c:manualLayout>
              <c:xMode val="edge"/>
              <c:yMode val="edge"/>
              <c:x val="3.6401574803149608E-2"/>
              <c:y val="0.43426326917468649"/>
            </c:manualLayout>
          </c:layout>
          <c:overlay val="0"/>
          <c:spPr>
            <a:solidFill>
              <a:schemeClr val="tx1"/>
            </a:solidFill>
            <a:ln>
              <a:noFill/>
            </a:ln>
            <a:effectLst/>
          </c:spPr>
          <c:txPr>
            <a:bodyPr rot="-5400000" spcFirstLastPara="1" vertOverflow="ellipsis" vert="horz" wrap="square" anchor="ctr" anchorCtr="1"/>
            <a:lstStyle/>
            <a:p>
              <a:pPr>
                <a:defRPr sz="1100" b="0" i="0" u="none" strike="noStrike" kern="1200" baseline="0">
                  <a:solidFill>
                    <a:schemeClr val="bg2"/>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crossAx val="315051104"/>
        <c:crosses val="autoZero"/>
        <c:auto val="1"/>
        <c:lblAlgn val="ctr"/>
        <c:lblOffset val="100"/>
        <c:noMultiLvlLbl val="0"/>
      </c:catAx>
      <c:valAx>
        <c:axId val="315051104"/>
        <c:scaling>
          <c:orientation val="minMax"/>
        </c:scaling>
        <c:delete val="1"/>
        <c:axPos val="b"/>
        <c:numFmt formatCode="[&gt;=100000]0.00,,&quot;M&quot;;0.0" sourceLinked="1"/>
        <c:majorTickMark val="out"/>
        <c:minorTickMark val="none"/>
        <c:tickLblPos val="nextTo"/>
        <c:crossAx val="35462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sz="1000" b="1" baseline="0">
              <a:solidFill>
                <a:schemeClr val="bg1"/>
              </a:solidFill>
            </a:defRPr>
          </a:pPr>
          <a:r>
            <a:rPr lang="en-US" sz="1000" b="1" i="0" u="none" strike="noStrike" baseline="0">
              <a:solidFill>
                <a:schemeClr val="bg1"/>
              </a:solidFill>
              <a:latin typeface="Times New Roman" panose="02020603050405020304" pitchFamily="18" charset="0"/>
              <a:cs typeface="Times New Roman" panose="02020603050405020304" pitchFamily="18" charset="0"/>
            </a:rPr>
            <a:t>STAGE FUNNEL BY REVENUE</a:t>
          </a:r>
        </a:p>
      </cx:txPr>
    </cx:title>
    <cx:plotArea>
      <cx:plotAreaRegion>
        <cx:series layoutId="funnel" uniqueId="{A19A039E-CED6-4562-A541-2FBE1FEDCFF5}">
          <cx:tx>
            <cx:txData>
              <cx:f>_xlchart.v2.1</cx:f>
              <cx:v>Value</cx:v>
            </cx:txData>
          </cx:tx>
          <cx:spPr>
            <a:solidFill>
              <a:srgbClr val="92D050"/>
            </a:solidFill>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a:ln>
          </cx:spPr>
          <cx:dataLabels>
            <cx:txPr>
              <a:bodyPr spcFirstLastPara="1" vertOverflow="ellipsis" horzOverflow="overflow" wrap="square" lIns="0" tIns="0" rIns="0" bIns="0" anchor="ctr" anchorCtr="1"/>
              <a:lstStyle/>
              <a:p>
                <a:pPr algn="ctr" rtl="0">
                  <a:defRPr sz="1200" b="1">
                    <a:solidFill>
                      <a:schemeClr val="tx1"/>
                    </a:solidFill>
                  </a:defRPr>
                </a:pPr>
                <a:endParaRPr lang="en-US" sz="1200" b="1" i="0" u="none" strike="noStrike" baseline="0">
                  <a:solidFill>
                    <a:schemeClr val="tx1"/>
                  </a:solidFill>
                  <a:latin typeface="Calibri" panose="020F0502020204030204"/>
                </a:endParaRPr>
              </a:p>
            </cx:txPr>
            <cx:visibility seriesName="0" categoryName="0" value="1"/>
          </cx:dataLabels>
          <cx:dataId val="0"/>
        </cx:series>
      </cx:plotAreaRegion>
      <cx:axis id="0">
        <cx:catScaling gapWidth="0.389999986"/>
        <cx:tickLabels/>
        <cx:spPr>
          <a:ln>
            <a:solidFill>
              <a:sysClr val="windowText" lastClr="000000"/>
            </a:solidFill>
          </a:ln>
        </cx:spPr>
        <cx:txPr>
          <a:bodyPr spcFirstLastPara="1" vertOverflow="ellipsis" horzOverflow="overflow" wrap="square" lIns="0" tIns="0" rIns="0" bIns="0" anchor="ctr" anchorCtr="1"/>
          <a:lstStyle/>
          <a:p>
            <a:pPr algn="ctr" rtl="0">
              <a:defRPr sz="900" b="1" baseline="0">
                <a:solidFill>
                  <a:schemeClr val="bg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900" b="1" i="0" u="none" strike="noStrike" baseline="0">
              <a:solidFill>
                <a:schemeClr val="bg1"/>
              </a:solidFill>
              <a:latin typeface="Times New Roman" panose="02020603050405020304" pitchFamily="18" charset="0"/>
              <a:cs typeface="Times New Roman" panose="02020603050405020304" pitchFamily="18" charset="0"/>
            </a:endParaRPr>
          </a:p>
        </cx:txPr>
      </cx:axis>
    </cx:plotArea>
  </cx:chart>
  <cx:spPr>
    <a:solidFill>
      <a:schemeClr val="tx1"/>
    </a:solidFill>
    <a:ln>
      <a:solidFill>
        <a:sysClr val="windowText" lastClr="000000"/>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sz="1200" b="1" baseline="0">
              <a:solidFill>
                <a:schemeClr val="bg2"/>
              </a:solidFill>
            </a:defRPr>
          </a:pPr>
          <a:r>
            <a:rPr lang="en-US" sz="1400" b="1" i="0" u="none" strike="noStrike" baseline="0">
              <a:solidFill>
                <a:schemeClr val="bg2"/>
              </a:solidFill>
              <a:latin typeface="Times New Roman" panose="02020603050405020304" pitchFamily="18" charset="0"/>
              <a:cs typeface="Times New Roman" panose="02020603050405020304" pitchFamily="18" charset="0"/>
            </a:rPr>
            <a:t>STAGE FUNNEL BY REVENUE</a:t>
          </a:r>
        </a:p>
      </cx:txPr>
    </cx:title>
    <cx:plotArea>
      <cx:plotAreaRegion>
        <cx:series layoutId="funnel" uniqueId="{A19A039E-CED6-4562-A541-2FBE1FEDCFF5}">
          <cx:tx>
            <cx:txData>
              <cx:f>_xlchart.v2.4</cx:f>
              <cx:v>Value</cx:v>
            </cx:txData>
          </cx:tx>
          <cx:spPr>
            <a:solidFill>
              <a:srgbClr val="92D050"/>
            </a:solidFill>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a:ln>
          </cx:spPr>
          <cx:dataLabels>
            <cx:txPr>
              <a:bodyPr spcFirstLastPara="1" vertOverflow="ellipsis" horzOverflow="overflow" wrap="square" lIns="0" tIns="0" rIns="0" bIns="0" anchor="ctr" anchorCtr="1"/>
              <a:lstStyle/>
              <a:p>
                <a:pPr algn="ctr" rtl="0">
                  <a:defRPr sz="1200" b="1">
                    <a:solidFill>
                      <a:schemeClr val="tx1"/>
                    </a:solidFill>
                  </a:defRPr>
                </a:pPr>
                <a:endParaRPr lang="en-US" sz="1200" b="1" i="0" u="none" strike="noStrike" baseline="0">
                  <a:solidFill>
                    <a:schemeClr val="tx1"/>
                  </a:solidFill>
                  <a:latin typeface="Calibri" panose="020F0502020204030204"/>
                </a:endParaRPr>
              </a:p>
            </cx:txPr>
            <cx:visibility seriesName="0" categoryName="0" value="1"/>
          </cx:dataLabels>
          <cx:dataId val="0"/>
        </cx:series>
      </cx:plotAreaRegion>
      <cx:axis id="0">
        <cx:catScaling gapWidth="0.389999986"/>
        <cx:tickLabels/>
        <cx:txPr>
          <a:bodyPr spcFirstLastPara="1" vertOverflow="ellipsis" horzOverflow="overflow" wrap="square" lIns="0" tIns="0" rIns="0" bIns="0" anchor="ctr" anchorCtr="1"/>
          <a:lstStyle/>
          <a:p>
            <a:pPr algn="ctr" rtl="0">
              <a:defRPr sz="1100" b="1">
                <a:solidFill>
                  <a:srgbClr val="92D050"/>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100" b="1" i="0" u="none" strike="noStrike" baseline="0">
              <a:solidFill>
                <a:srgbClr val="92D050"/>
              </a:solidFill>
              <a:latin typeface="Times New Roman" panose="02020603050405020304" pitchFamily="18" charset="0"/>
              <a:cs typeface="Times New Roman" panose="02020603050405020304" pitchFamily="18" charset="0"/>
            </a:endParaRPr>
          </a:p>
        </cx:txPr>
      </cx:axis>
    </cx:plotArea>
  </cx:chart>
  <cx:spPr>
    <a:solidFill>
      <a:schemeClr val="tx1"/>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11" Type="http://schemas.openxmlformats.org/officeDocument/2006/relationships/image" Target="../media/image2.png"/><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8.xml"/><Relationship Id="rId14" Type="http://schemas.openxmlformats.org/officeDocument/2006/relationships/image" Target="../media/image5.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57443</xdr:colOff>
      <xdr:row>0</xdr:row>
      <xdr:rowOff>67847</xdr:rowOff>
    </xdr:from>
    <xdr:to>
      <xdr:col>3</xdr:col>
      <xdr:colOff>148883</xdr:colOff>
      <xdr:row>29</xdr:row>
      <xdr:rowOff>161193</xdr:rowOff>
    </xdr:to>
    <xdr:sp macro="" textlink="">
      <xdr:nvSpPr>
        <xdr:cNvPr id="4" name="Rectangle: Rounded Corners 3">
          <a:extLst>
            <a:ext uri="{FF2B5EF4-FFF2-40B4-BE49-F238E27FC236}">
              <a16:creationId xmlns:a16="http://schemas.microsoft.com/office/drawing/2014/main" id="{D8F7A5B5-B8BC-F12B-085C-E7834BE5B457}"/>
            </a:ext>
          </a:extLst>
        </xdr:cNvPr>
        <xdr:cNvSpPr/>
      </xdr:nvSpPr>
      <xdr:spPr>
        <a:xfrm>
          <a:off x="57443" y="67847"/>
          <a:ext cx="1871882" cy="5866961"/>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Times New Roman" panose="02020603050405020304" pitchFamily="18" charset="0"/>
            <a:cs typeface="Times New Roman" panose="02020603050405020304" pitchFamily="18" charset="0"/>
          </a:endParaRPr>
        </a:p>
      </xdr:txBody>
    </xdr:sp>
    <xdr:clientData/>
  </xdr:twoCellAnchor>
  <xdr:twoCellAnchor>
    <xdr:from>
      <xdr:col>0</xdr:col>
      <xdr:colOff>137160</xdr:colOff>
      <xdr:row>6</xdr:row>
      <xdr:rowOff>7620</xdr:rowOff>
    </xdr:from>
    <xdr:to>
      <xdr:col>3</xdr:col>
      <xdr:colOff>30480</xdr:colOff>
      <xdr:row>8</xdr:row>
      <xdr:rowOff>160020</xdr:rowOff>
    </xdr:to>
    <xdr:sp macro="" textlink="">
      <xdr:nvSpPr>
        <xdr:cNvPr id="6" name="TextBox 5">
          <a:extLst>
            <a:ext uri="{FF2B5EF4-FFF2-40B4-BE49-F238E27FC236}">
              <a16:creationId xmlns:a16="http://schemas.microsoft.com/office/drawing/2014/main" id="{34C65CDE-C3FD-62D3-1A01-BD7EA8E40531}"/>
            </a:ext>
          </a:extLst>
        </xdr:cNvPr>
        <xdr:cNvSpPr txBox="1"/>
      </xdr:nvSpPr>
      <xdr:spPr>
        <a:xfrm>
          <a:off x="137160" y="1196340"/>
          <a:ext cx="1722120" cy="5486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bg2"/>
              </a:solidFill>
              <a:effectLst/>
              <a:latin typeface="Times New Roman" panose="02020603050405020304" pitchFamily="18" charset="0"/>
              <a:ea typeface="+mn-ea"/>
              <a:cs typeface="Times New Roman" panose="02020603050405020304" pitchFamily="18" charset="0"/>
            </a:rPr>
            <a:t>WEEKLY</a:t>
          </a:r>
          <a:r>
            <a:rPr lang="en-IN" sz="1200" b="1" baseline="0">
              <a:solidFill>
                <a:schemeClr val="bg2"/>
              </a:solidFill>
              <a:effectLst/>
              <a:latin typeface="Times New Roman" panose="02020603050405020304" pitchFamily="18" charset="0"/>
              <a:ea typeface="+mn-ea"/>
              <a:cs typeface="Times New Roman" panose="02020603050405020304" pitchFamily="18" charset="0"/>
            </a:rPr>
            <a:t> BRANCH</a:t>
          </a:r>
          <a:endParaRPr lang="en-IN" sz="1200" b="1">
            <a:solidFill>
              <a:schemeClr val="bg2"/>
            </a:solidFill>
            <a:effectLst/>
            <a:latin typeface="Times New Roman" panose="02020603050405020304" pitchFamily="18" charset="0"/>
            <a:cs typeface="Times New Roman" panose="02020603050405020304" pitchFamily="18" charset="0"/>
          </a:endParaRPr>
        </a:p>
        <a:p>
          <a:pPr algn="ctr"/>
          <a:r>
            <a:rPr lang="en-IN" sz="1200" b="1" baseline="0">
              <a:solidFill>
                <a:schemeClr val="bg2"/>
              </a:solidFill>
              <a:effectLst/>
              <a:latin typeface="Times New Roman" panose="02020603050405020304" pitchFamily="18" charset="0"/>
              <a:ea typeface="+mn-ea"/>
              <a:cs typeface="Times New Roman" panose="02020603050405020304" pitchFamily="18" charset="0"/>
            </a:rPr>
            <a:t>DASHBOARD</a:t>
          </a:r>
          <a:endParaRPr lang="en-IN" sz="1200" b="1">
            <a:solidFill>
              <a:schemeClr val="bg2"/>
            </a:solidFill>
            <a:effectLst/>
            <a:latin typeface="Times New Roman" panose="02020603050405020304" pitchFamily="18" charset="0"/>
            <a:cs typeface="Times New Roman" panose="02020603050405020304" pitchFamily="18" charset="0"/>
          </a:endParaRPr>
        </a:p>
        <a:p>
          <a:pPr algn="ctr"/>
          <a:endParaRPr lang="en-IN" sz="1200" b="1">
            <a:solidFill>
              <a:srgbClr val="92D050"/>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236220</xdr:colOff>
      <xdr:row>0</xdr:row>
      <xdr:rowOff>68580</xdr:rowOff>
    </xdr:from>
    <xdr:to>
      <xdr:col>9</xdr:col>
      <xdr:colOff>351790</xdr:colOff>
      <xdr:row>6</xdr:row>
      <xdr:rowOff>106680</xdr:rowOff>
    </xdr:to>
    <xdr:graphicFrame macro="">
      <xdr:nvGraphicFramePr>
        <xdr:cNvPr id="12" name="Chart 11">
          <a:extLst>
            <a:ext uri="{FF2B5EF4-FFF2-40B4-BE49-F238E27FC236}">
              <a16:creationId xmlns:a16="http://schemas.microsoft.com/office/drawing/2014/main" id="{FC6444F2-43DD-44B0-BFC2-CDF097C69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426720</xdr:colOff>
      <xdr:row>0</xdr:row>
      <xdr:rowOff>60961</xdr:rowOff>
    </xdr:from>
    <xdr:to>
      <xdr:col>17</xdr:col>
      <xdr:colOff>203646</xdr:colOff>
      <xdr:row>6</xdr:row>
      <xdr:rowOff>121920</xdr:rowOff>
    </xdr:to>
    <xdr:graphicFrame macro="">
      <xdr:nvGraphicFramePr>
        <xdr:cNvPr id="13" name="Chart 12">
          <a:extLst>
            <a:ext uri="{FF2B5EF4-FFF2-40B4-BE49-F238E27FC236}">
              <a16:creationId xmlns:a16="http://schemas.microsoft.com/office/drawing/2014/main" id="{4767DE14-A938-4503-9C68-E7DB893F4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304800</xdr:colOff>
      <xdr:row>0</xdr:row>
      <xdr:rowOff>53340</xdr:rowOff>
    </xdr:from>
    <xdr:to>
      <xdr:col>23</xdr:col>
      <xdr:colOff>350520</xdr:colOff>
      <xdr:row>6</xdr:row>
      <xdr:rowOff>137160</xdr:rowOff>
    </xdr:to>
    <xdr:graphicFrame macro="">
      <xdr:nvGraphicFramePr>
        <xdr:cNvPr id="15" name="Chart 14">
          <a:extLst>
            <a:ext uri="{FF2B5EF4-FFF2-40B4-BE49-F238E27FC236}">
              <a16:creationId xmlns:a16="http://schemas.microsoft.com/office/drawing/2014/main" id="{87CE9484-C0B5-4339-A050-41EA662EF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304800</xdr:colOff>
      <xdr:row>6</xdr:row>
      <xdr:rowOff>182880</xdr:rowOff>
    </xdr:from>
    <xdr:to>
      <xdr:col>5</xdr:col>
      <xdr:colOff>60960</xdr:colOff>
      <xdr:row>10</xdr:row>
      <xdr:rowOff>83820</xdr:rowOff>
    </xdr:to>
    <xdr:sp macro="" textlink="">
      <xdr:nvSpPr>
        <xdr:cNvPr id="16" name="Rectangle: Rounded Corners 15">
          <a:extLst>
            <a:ext uri="{FF2B5EF4-FFF2-40B4-BE49-F238E27FC236}">
              <a16:creationId xmlns:a16="http://schemas.microsoft.com/office/drawing/2014/main" id="{B9BCBB4B-1442-4107-6E69-F47D72A9EB35}"/>
            </a:ext>
          </a:extLst>
        </xdr:cNvPr>
        <xdr:cNvSpPr/>
      </xdr:nvSpPr>
      <xdr:spPr>
        <a:xfrm>
          <a:off x="2133600" y="1371600"/>
          <a:ext cx="975360" cy="69342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2"/>
              </a:solidFill>
              <a:latin typeface="Times New Roman" panose="02020603050405020304" pitchFamily="18" charset="0"/>
              <a:cs typeface="Times New Roman" panose="02020603050405020304" pitchFamily="18" charset="0"/>
            </a:rPr>
            <a:t>Placed</a:t>
          </a:r>
        </a:p>
        <a:p>
          <a:pPr algn="ctr"/>
          <a:r>
            <a:rPr lang="en-IN" sz="1100" b="1">
              <a:solidFill>
                <a:schemeClr val="bg2"/>
              </a:solidFill>
              <a:latin typeface="Times New Roman" panose="02020603050405020304" pitchFamily="18" charset="0"/>
              <a:cs typeface="Times New Roman" panose="02020603050405020304" pitchFamily="18" charset="0"/>
            </a:rPr>
            <a:t>Achivement</a:t>
          </a:r>
        </a:p>
      </xdr:txBody>
    </xdr:sp>
    <xdr:clientData/>
  </xdr:twoCellAnchor>
  <xdr:twoCellAnchor>
    <xdr:from>
      <xdr:col>6</xdr:col>
      <xdr:colOff>297180</xdr:colOff>
      <xdr:row>6</xdr:row>
      <xdr:rowOff>152400</xdr:rowOff>
    </xdr:from>
    <xdr:to>
      <xdr:col>8</xdr:col>
      <xdr:colOff>53340</xdr:colOff>
      <xdr:row>10</xdr:row>
      <xdr:rowOff>53340</xdr:rowOff>
    </xdr:to>
    <xdr:sp macro="" textlink="">
      <xdr:nvSpPr>
        <xdr:cNvPr id="17" name="Rectangle: Rounded Corners 16">
          <a:extLst>
            <a:ext uri="{FF2B5EF4-FFF2-40B4-BE49-F238E27FC236}">
              <a16:creationId xmlns:a16="http://schemas.microsoft.com/office/drawing/2014/main" id="{F02114DC-4ECA-4102-AFFF-1DFF0B634FCA}"/>
            </a:ext>
          </a:extLst>
        </xdr:cNvPr>
        <xdr:cNvSpPr/>
      </xdr:nvSpPr>
      <xdr:spPr>
        <a:xfrm>
          <a:off x="3954780" y="1341120"/>
          <a:ext cx="975360" cy="69342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2"/>
              </a:solidFill>
              <a:latin typeface="Times New Roman" panose="02020603050405020304" pitchFamily="18" charset="0"/>
              <a:cs typeface="Times New Roman" panose="02020603050405020304" pitchFamily="18" charset="0"/>
            </a:rPr>
            <a:t>Invoiced</a:t>
          </a:r>
        </a:p>
        <a:p>
          <a:pPr algn="ctr"/>
          <a:r>
            <a:rPr lang="en-IN" sz="1100" b="1">
              <a:solidFill>
                <a:schemeClr val="bg2"/>
              </a:solidFill>
              <a:latin typeface="Times New Roman" panose="02020603050405020304" pitchFamily="18" charset="0"/>
              <a:cs typeface="Times New Roman" panose="02020603050405020304" pitchFamily="18" charset="0"/>
            </a:rPr>
            <a:t>Achivement</a:t>
          </a:r>
        </a:p>
      </xdr:txBody>
    </xdr:sp>
    <xdr:clientData/>
  </xdr:twoCellAnchor>
  <xdr:twoCellAnchor>
    <xdr:from>
      <xdr:col>9</xdr:col>
      <xdr:colOff>236220</xdr:colOff>
      <xdr:row>6</xdr:row>
      <xdr:rowOff>190500</xdr:rowOff>
    </xdr:from>
    <xdr:to>
      <xdr:col>10</xdr:col>
      <xdr:colOff>601980</xdr:colOff>
      <xdr:row>10</xdr:row>
      <xdr:rowOff>91440</xdr:rowOff>
    </xdr:to>
    <xdr:sp macro="" textlink="">
      <xdr:nvSpPr>
        <xdr:cNvPr id="18" name="Rectangle: Rounded Corners 17">
          <a:extLst>
            <a:ext uri="{FF2B5EF4-FFF2-40B4-BE49-F238E27FC236}">
              <a16:creationId xmlns:a16="http://schemas.microsoft.com/office/drawing/2014/main" id="{37FDA7C3-10CF-4BFA-AE01-6B95D6507F16}"/>
            </a:ext>
          </a:extLst>
        </xdr:cNvPr>
        <xdr:cNvSpPr/>
      </xdr:nvSpPr>
      <xdr:spPr>
        <a:xfrm>
          <a:off x="5722620" y="1379220"/>
          <a:ext cx="975360" cy="69342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2"/>
              </a:solidFill>
              <a:latin typeface="Times New Roman" panose="02020603050405020304" pitchFamily="18" charset="0"/>
              <a:cs typeface="Times New Roman" panose="02020603050405020304" pitchFamily="18" charset="0"/>
            </a:rPr>
            <a:t>Placed</a:t>
          </a:r>
        </a:p>
        <a:p>
          <a:pPr algn="ctr"/>
          <a:r>
            <a:rPr lang="en-IN" sz="1100" b="1">
              <a:solidFill>
                <a:schemeClr val="bg2"/>
              </a:solidFill>
              <a:latin typeface="Times New Roman" panose="02020603050405020304" pitchFamily="18" charset="0"/>
              <a:cs typeface="Times New Roman" panose="02020603050405020304" pitchFamily="18" charset="0"/>
            </a:rPr>
            <a:t>Achivement</a:t>
          </a:r>
        </a:p>
      </xdr:txBody>
    </xdr:sp>
    <xdr:clientData/>
  </xdr:twoCellAnchor>
  <xdr:twoCellAnchor>
    <xdr:from>
      <xdr:col>13</xdr:col>
      <xdr:colOff>45720</xdr:colOff>
      <xdr:row>6</xdr:row>
      <xdr:rowOff>167640</xdr:rowOff>
    </xdr:from>
    <xdr:to>
      <xdr:col>16</xdr:col>
      <xdr:colOff>15240</xdr:colOff>
      <xdr:row>10</xdr:row>
      <xdr:rowOff>68580</xdr:rowOff>
    </xdr:to>
    <xdr:sp macro="" textlink="">
      <xdr:nvSpPr>
        <xdr:cNvPr id="19" name="Rectangle: Rounded Corners 18">
          <a:extLst>
            <a:ext uri="{FF2B5EF4-FFF2-40B4-BE49-F238E27FC236}">
              <a16:creationId xmlns:a16="http://schemas.microsoft.com/office/drawing/2014/main" id="{F8B2C87C-532B-4E5C-B5C5-7CE5F31F35BA}"/>
            </a:ext>
          </a:extLst>
        </xdr:cNvPr>
        <xdr:cNvSpPr/>
      </xdr:nvSpPr>
      <xdr:spPr>
        <a:xfrm>
          <a:off x="7627620" y="1356360"/>
          <a:ext cx="1066800" cy="72390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2"/>
              </a:solidFill>
              <a:latin typeface="Times New Roman" panose="02020603050405020304" pitchFamily="18" charset="0"/>
              <a:cs typeface="Times New Roman" panose="02020603050405020304" pitchFamily="18" charset="0"/>
            </a:rPr>
            <a:t>New Invoiced</a:t>
          </a:r>
        </a:p>
        <a:p>
          <a:pPr algn="ctr"/>
          <a:r>
            <a:rPr lang="en-IN" sz="1100" b="1">
              <a:solidFill>
                <a:schemeClr val="bg2"/>
              </a:solidFill>
              <a:latin typeface="Times New Roman" panose="02020603050405020304" pitchFamily="18" charset="0"/>
              <a:cs typeface="Times New Roman" panose="02020603050405020304" pitchFamily="18" charset="0"/>
            </a:rPr>
            <a:t>Achivement</a:t>
          </a:r>
        </a:p>
      </xdr:txBody>
    </xdr:sp>
    <xdr:clientData/>
  </xdr:twoCellAnchor>
  <xdr:twoCellAnchor>
    <xdr:from>
      <xdr:col>17</xdr:col>
      <xdr:colOff>45720</xdr:colOff>
      <xdr:row>7</xdr:row>
      <xdr:rowOff>7620</xdr:rowOff>
    </xdr:from>
    <xdr:to>
      <xdr:col>19</xdr:col>
      <xdr:colOff>22860</xdr:colOff>
      <xdr:row>10</xdr:row>
      <xdr:rowOff>106680</xdr:rowOff>
    </xdr:to>
    <xdr:sp macro="" textlink="">
      <xdr:nvSpPr>
        <xdr:cNvPr id="20" name="Rectangle: Rounded Corners 19">
          <a:extLst>
            <a:ext uri="{FF2B5EF4-FFF2-40B4-BE49-F238E27FC236}">
              <a16:creationId xmlns:a16="http://schemas.microsoft.com/office/drawing/2014/main" id="{C12B034F-1109-488D-932D-B9835BA4D39F}"/>
            </a:ext>
          </a:extLst>
        </xdr:cNvPr>
        <xdr:cNvSpPr/>
      </xdr:nvSpPr>
      <xdr:spPr>
        <a:xfrm>
          <a:off x="9121140" y="1394460"/>
          <a:ext cx="1196340" cy="72390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2"/>
              </a:solidFill>
              <a:latin typeface="Times New Roman" panose="02020603050405020304" pitchFamily="18" charset="0"/>
              <a:cs typeface="Times New Roman" panose="02020603050405020304" pitchFamily="18" charset="0"/>
            </a:rPr>
            <a:t>Renew</a:t>
          </a:r>
          <a:r>
            <a:rPr lang="en-IN" sz="1100" b="1" baseline="0">
              <a:solidFill>
                <a:schemeClr val="bg2"/>
              </a:solidFill>
              <a:latin typeface="Times New Roman" panose="02020603050405020304" pitchFamily="18" charset="0"/>
              <a:cs typeface="Times New Roman" panose="02020603050405020304" pitchFamily="18" charset="0"/>
            </a:rPr>
            <a:t> </a:t>
          </a:r>
          <a:r>
            <a:rPr lang="en-IN" sz="1100" b="1">
              <a:solidFill>
                <a:schemeClr val="bg2"/>
              </a:solidFill>
              <a:latin typeface="Times New Roman" panose="02020603050405020304" pitchFamily="18" charset="0"/>
              <a:cs typeface="Times New Roman" panose="02020603050405020304" pitchFamily="18" charset="0"/>
            </a:rPr>
            <a:t>Placed</a:t>
          </a:r>
        </a:p>
        <a:p>
          <a:pPr algn="ctr"/>
          <a:r>
            <a:rPr lang="en-IN" sz="1100" b="1">
              <a:solidFill>
                <a:schemeClr val="bg2"/>
              </a:solidFill>
              <a:latin typeface="Times New Roman" panose="02020603050405020304" pitchFamily="18" charset="0"/>
              <a:cs typeface="Times New Roman" panose="02020603050405020304" pitchFamily="18" charset="0"/>
            </a:rPr>
            <a:t>Achivement</a:t>
          </a:r>
        </a:p>
      </xdr:txBody>
    </xdr:sp>
    <xdr:clientData/>
  </xdr:twoCellAnchor>
  <xdr:twoCellAnchor>
    <xdr:from>
      <xdr:col>20</xdr:col>
      <xdr:colOff>160020</xdr:colOff>
      <xdr:row>6</xdr:row>
      <xdr:rowOff>190500</xdr:rowOff>
    </xdr:from>
    <xdr:to>
      <xdr:col>22</xdr:col>
      <xdr:colOff>144780</xdr:colOff>
      <xdr:row>10</xdr:row>
      <xdr:rowOff>91440</xdr:rowOff>
    </xdr:to>
    <xdr:sp macro="" textlink="">
      <xdr:nvSpPr>
        <xdr:cNvPr id="21" name="Rectangle: Rounded Corners 20">
          <a:extLst>
            <a:ext uri="{FF2B5EF4-FFF2-40B4-BE49-F238E27FC236}">
              <a16:creationId xmlns:a16="http://schemas.microsoft.com/office/drawing/2014/main" id="{9FF4B9E1-24FA-4329-813C-00B189E2981E}"/>
            </a:ext>
          </a:extLst>
        </xdr:cNvPr>
        <xdr:cNvSpPr/>
      </xdr:nvSpPr>
      <xdr:spPr>
        <a:xfrm>
          <a:off x="12352020" y="1379220"/>
          <a:ext cx="1203960" cy="72390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2"/>
              </a:solidFill>
              <a:latin typeface="Times New Roman" panose="02020603050405020304" pitchFamily="18" charset="0"/>
              <a:cs typeface="Times New Roman" panose="02020603050405020304" pitchFamily="18" charset="0"/>
            </a:rPr>
            <a:t>Renew</a:t>
          </a:r>
          <a:r>
            <a:rPr lang="en-IN" sz="1100" b="1" baseline="0">
              <a:solidFill>
                <a:schemeClr val="bg2"/>
              </a:solidFill>
              <a:latin typeface="Times New Roman" panose="02020603050405020304" pitchFamily="18" charset="0"/>
              <a:cs typeface="Times New Roman" panose="02020603050405020304" pitchFamily="18" charset="0"/>
            </a:rPr>
            <a:t> </a:t>
          </a:r>
          <a:r>
            <a:rPr lang="en-IN" sz="1100" b="1">
              <a:solidFill>
                <a:schemeClr val="bg2"/>
              </a:solidFill>
              <a:latin typeface="Times New Roman" panose="02020603050405020304" pitchFamily="18" charset="0"/>
              <a:cs typeface="Times New Roman" panose="02020603050405020304" pitchFamily="18" charset="0"/>
            </a:rPr>
            <a:t>Invoiced</a:t>
          </a:r>
        </a:p>
        <a:p>
          <a:pPr algn="ctr"/>
          <a:r>
            <a:rPr lang="en-IN" sz="1100" b="1">
              <a:solidFill>
                <a:schemeClr val="bg2"/>
              </a:solidFill>
              <a:latin typeface="Times New Roman" panose="02020603050405020304" pitchFamily="18" charset="0"/>
              <a:cs typeface="Times New Roman" panose="02020603050405020304" pitchFamily="18" charset="0"/>
            </a:rPr>
            <a:t>Achivement</a:t>
          </a:r>
        </a:p>
      </xdr:txBody>
    </xdr:sp>
    <xdr:clientData/>
  </xdr:twoCellAnchor>
  <xdr:twoCellAnchor>
    <xdr:from>
      <xdr:col>3</xdr:col>
      <xdr:colOff>217170</xdr:colOff>
      <xdr:row>10</xdr:row>
      <xdr:rowOff>171450</xdr:rowOff>
    </xdr:from>
    <xdr:to>
      <xdr:col>9</xdr:col>
      <xdr:colOff>489585</xdr:colOff>
      <xdr:row>19</xdr:row>
      <xdr:rowOff>60960</xdr:rowOff>
    </xdr:to>
    <xdr:graphicFrame macro="">
      <xdr:nvGraphicFramePr>
        <xdr:cNvPr id="22" name="Chart 21">
          <a:extLst>
            <a:ext uri="{FF2B5EF4-FFF2-40B4-BE49-F238E27FC236}">
              <a16:creationId xmlns:a16="http://schemas.microsoft.com/office/drawing/2014/main" id="{3CB486E0-35FF-444D-9AD2-F221D5AA3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285750</xdr:colOff>
      <xdr:row>19</xdr:row>
      <xdr:rowOff>158115</xdr:rowOff>
    </xdr:from>
    <xdr:to>
      <xdr:col>9</xdr:col>
      <xdr:colOff>424815</xdr:colOff>
      <xdr:row>28</xdr:row>
      <xdr:rowOff>167640</xdr:rowOff>
    </xdr:to>
    <xdr:graphicFrame macro="">
      <xdr:nvGraphicFramePr>
        <xdr:cNvPr id="23" name="Chart 22">
          <a:extLst>
            <a:ext uri="{FF2B5EF4-FFF2-40B4-BE49-F238E27FC236}">
              <a16:creationId xmlns:a16="http://schemas.microsoft.com/office/drawing/2014/main" id="{DF0834D1-78F4-4DC1-8F3B-0C0F04904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527685</xdr:colOff>
      <xdr:row>10</xdr:row>
      <xdr:rowOff>188595</xdr:rowOff>
    </xdr:from>
    <xdr:to>
      <xdr:col>17</xdr:col>
      <xdr:colOff>99060</xdr:colOff>
      <xdr:row>19</xdr:row>
      <xdr:rowOff>74295</xdr:rowOff>
    </xdr:to>
    <mc:AlternateContent xmlns:mc="http://schemas.openxmlformats.org/markup-compatibility/2006">
      <mc:Choice xmlns:cx2="http://schemas.microsoft.com/office/drawing/2015/10/21/chartex" Requires="cx2">
        <xdr:graphicFrame macro="">
          <xdr:nvGraphicFramePr>
            <xdr:cNvPr id="24" name="Chart 23">
              <a:extLst>
                <a:ext uri="{FF2B5EF4-FFF2-40B4-BE49-F238E27FC236}">
                  <a16:creationId xmlns:a16="http://schemas.microsoft.com/office/drawing/2014/main" id="{E23482DD-A30A-4B16-87BC-3B2F493FFD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876925" y="2207895"/>
              <a:ext cx="3053715" cy="16687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369570</xdr:colOff>
      <xdr:row>11</xdr:row>
      <xdr:rowOff>3810</xdr:rowOff>
    </xdr:from>
    <xdr:to>
      <xdr:col>23</xdr:col>
      <xdr:colOff>297180</xdr:colOff>
      <xdr:row>19</xdr:row>
      <xdr:rowOff>34290</xdr:rowOff>
    </xdr:to>
    <xdr:graphicFrame macro="">
      <xdr:nvGraphicFramePr>
        <xdr:cNvPr id="25" name="Chart 24">
          <a:extLst>
            <a:ext uri="{FF2B5EF4-FFF2-40B4-BE49-F238E27FC236}">
              <a16:creationId xmlns:a16="http://schemas.microsoft.com/office/drawing/2014/main" id="{13BD5764-649C-40ED-84CD-D72A27316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1904</xdr:colOff>
      <xdr:row>19</xdr:row>
      <xdr:rowOff>175260</xdr:rowOff>
    </xdr:from>
    <xdr:to>
      <xdr:col>17</xdr:col>
      <xdr:colOff>121919</xdr:colOff>
      <xdr:row>28</xdr:row>
      <xdr:rowOff>140970</xdr:rowOff>
    </xdr:to>
    <xdr:graphicFrame macro="">
      <xdr:nvGraphicFramePr>
        <xdr:cNvPr id="27" name="Chart 26">
          <a:extLst>
            <a:ext uri="{FF2B5EF4-FFF2-40B4-BE49-F238E27FC236}">
              <a16:creationId xmlns:a16="http://schemas.microsoft.com/office/drawing/2014/main" id="{69393093-6BBF-429C-99ED-45A466941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367665</xdr:colOff>
      <xdr:row>19</xdr:row>
      <xdr:rowOff>152400</xdr:rowOff>
    </xdr:from>
    <xdr:to>
      <xdr:col>23</xdr:col>
      <xdr:colOff>371475</xdr:colOff>
      <xdr:row>28</xdr:row>
      <xdr:rowOff>114300</xdr:rowOff>
    </xdr:to>
    <xdr:graphicFrame macro="">
      <xdr:nvGraphicFramePr>
        <xdr:cNvPr id="28" name="Chart 27">
          <a:extLst>
            <a:ext uri="{FF2B5EF4-FFF2-40B4-BE49-F238E27FC236}">
              <a16:creationId xmlns:a16="http://schemas.microsoft.com/office/drawing/2014/main" id="{0B82E9C3-2F6E-4417-AE77-BAF7CC08A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144780</xdr:colOff>
      <xdr:row>9</xdr:row>
      <xdr:rowOff>129540</xdr:rowOff>
    </xdr:from>
    <xdr:to>
      <xdr:col>3</xdr:col>
      <xdr:colOff>60960</xdr:colOff>
      <xdr:row>18</xdr:row>
      <xdr:rowOff>68580</xdr:rowOff>
    </xdr:to>
    <mc:AlternateContent xmlns:mc="http://schemas.openxmlformats.org/markup-compatibility/2006" xmlns:a14="http://schemas.microsoft.com/office/drawing/2010/main">
      <mc:Choice Requires="a14">
        <xdr:graphicFrame macro="">
          <xdr:nvGraphicFramePr>
            <xdr:cNvPr id="29" name="Account Executive 1">
              <a:extLst>
                <a:ext uri="{FF2B5EF4-FFF2-40B4-BE49-F238E27FC236}">
                  <a16:creationId xmlns:a16="http://schemas.microsoft.com/office/drawing/2014/main" id="{C3AEF5D1-EABD-47A2-AB62-F641E12EA77D}"/>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144780" y="1912620"/>
              <a:ext cx="174498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68581</xdr:colOff>
      <xdr:row>26</xdr:row>
      <xdr:rowOff>144780</xdr:rowOff>
    </xdr:from>
    <xdr:to>
      <xdr:col>3</xdr:col>
      <xdr:colOff>148590</xdr:colOff>
      <xdr:row>28</xdr:row>
      <xdr:rowOff>187155</xdr:rowOff>
    </xdr:to>
    <xdr:pic>
      <xdr:nvPicPr>
        <xdr:cNvPr id="3" name="Picture 2">
          <a:extLst>
            <a:ext uri="{FF2B5EF4-FFF2-40B4-BE49-F238E27FC236}">
              <a16:creationId xmlns:a16="http://schemas.microsoft.com/office/drawing/2014/main" id="{12A702D2-4C6E-6EF2-43F8-38A48692AFD4}"/>
            </a:ext>
          </a:extLst>
        </xdr:cNvPr>
        <xdr:cNvPicPr>
          <a:picLocks noChangeAspect="1"/>
        </xdr:cNvPicPr>
      </xdr:nvPicPr>
      <xdr:blipFill>
        <a:blip xmlns:r="http://schemas.openxmlformats.org/officeDocument/2006/relationships" r:embed="rId10"/>
        <a:stretch>
          <a:fillRect/>
        </a:stretch>
      </xdr:blipFill>
      <xdr:spPr>
        <a:xfrm>
          <a:off x="68581" y="5295900"/>
          <a:ext cx="1904999" cy="430995"/>
        </a:xfrm>
        <a:prstGeom prst="rect">
          <a:avLst/>
        </a:prstGeom>
      </xdr:spPr>
    </xdr:pic>
    <xdr:clientData/>
  </xdr:twoCellAnchor>
  <xdr:twoCellAnchor editAs="oneCell">
    <xdr:from>
      <xdr:col>0</xdr:col>
      <xdr:colOff>83820</xdr:colOff>
      <xdr:row>23</xdr:row>
      <xdr:rowOff>38100</xdr:rowOff>
    </xdr:from>
    <xdr:to>
      <xdr:col>3</xdr:col>
      <xdr:colOff>144780</xdr:colOff>
      <xdr:row>25</xdr:row>
      <xdr:rowOff>117929</xdr:rowOff>
    </xdr:to>
    <xdr:pic>
      <xdr:nvPicPr>
        <xdr:cNvPr id="7" name="Picture 6">
          <a:extLst>
            <a:ext uri="{FF2B5EF4-FFF2-40B4-BE49-F238E27FC236}">
              <a16:creationId xmlns:a16="http://schemas.microsoft.com/office/drawing/2014/main" id="{98B78AC4-6B7D-CE6F-F88C-6B7647F93E6C}"/>
            </a:ext>
          </a:extLst>
        </xdr:cNvPr>
        <xdr:cNvPicPr>
          <a:picLocks noChangeAspect="1"/>
        </xdr:cNvPicPr>
      </xdr:nvPicPr>
      <xdr:blipFill>
        <a:blip xmlns:r="http://schemas.openxmlformats.org/officeDocument/2006/relationships" r:embed="rId11"/>
        <a:stretch>
          <a:fillRect/>
        </a:stretch>
      </xdr:blipFill>
      <xdr:spPr>
        <a:xfrm>
          <a:off x="83820" y="4594860"/>
          <a:ext cx="1874520" cy="476069"/>
        </a:xfrm>
        <a:prstGeom prst="rect">
          <a:avLst/>
        </a:prstGeom>
      </xdr:spPr>
    </xdr:pic>
    <xdr:clientData/>
  </xdr:twoCellAnchor>
  <xdr:twoCellAnchor editAs="oneCell">
    <xdr:from>
      <xdr:col>0</xdr:col>
      <xdr:colOff>167640</xdr:colOff>
      <xdr:row>18</xdr:row>
      <xdr:rowOff>114300</xdr:rowOff>
    </xdr:from>
    <xdr:to>
      <xdr:col>3</xdr:col>
      <xdr:colOff>118992</xdr:colOff>
      <xdr:row>22</xdr:row>
      <xdr:rowOff>72390</xdr:rowOff>
    </xdr:to>
    <xdr:pic>
      <xdr:nvPicPr>
        <xdr:cNvPr id="14" name="Picture 13">
          <a:extLst>
            <a:ext uri="{FF2B5EF4-FFF2-40B4-BE49-F238E27FC236}">
              <a16:creationId xmlns:a16="http://schemas.microsoft.com/office/drawing/2014/main" id="{21E62929-E0B8-311D-6CCF-9230FA3FDA3C}"/>
            </a:ext>
          </a:extLst>
        </xdr:cNvPr>
        <xdr:cNvPicPr>
          <a:picLocks noChangeAspect="1"/>
        </xdr:cNvPicPr>
      </xdr:nvPicPr>
      <xdr:blipFill>
        <a:blip xmlns:r="http://schemas.openxmlformats.org/officeDocument/2006/relationships" r:embed="rId12"/>
        <a:stretch>
          <a:fillRect/>
        </a:stretch>
      </xdr:blipFill>
      <xdr:spPr>
        <a:xfrm>
          <a:off x="167640" y="3680460"/>
          <a:ext cx="1787772" cy="739140"/>
        </a:xfrm>
        <a:prstGeom prst="rect">
          <a:avLst/>
        </a:prstGeom>
      </xdr:spPr>
    </xdr:pic>
    <xdr:clientData/>
  </xdr:twoCellAnchor>
  <xdr:twoCellAnchor editAs="oneCell">
    <xdr:from>
      <xdr:col>20</xdr:col>
      <xdr:colOff>0</xdr:colOff>
      <xdr:row>43</xdr:row>
      <xdr:rowOff>0</xdr:rowOff>
    </xdr:from>
    <xdr:to>
      <xdr:col>22</xdr:col>
      <xdr:colOff>225677</xdr:colOff>
      <xdr:row>47</xdr:row>
      <xdr:rowOff>33980</xdr:rowOff>
    </xdr:to>
    <xdr:pic>
      <xdr:nvPicPr>
        <xdr:cNvPr id="2" name="Picture 1">
          <a:extLst>
            <a:ext uri="{FF2B5EF4-FFF2-40B4-BE49-F238E27FC236}">
              <a16:creationId xmlns:a16="http://schemas.microsoft.com/office/drawing/2014/main" id="{CD3DC7F7-A65B-4116-4ABF-7F75572F6F04}"/>
            </a:ext>
          </a:extLst>
        </xdr:cNvPr>
        <xdr:cNvPicPr>
          <a:picLocks noChangeAspect="1"/>
        </xdr:cNvPicPr>
      </xdr:nvPicPr>
      <xdr:blipFill>
        <a:blip xmlns:r="http://schemas.openxmlformats.org/officeDocument/2006/relationships" r:embed="rId13"/>
        <a:stretch>
          <a:fillRect/>
        </a:stretch>
      </xdr:blipFill>
      <xdr:spPr>
        <a:xfrm>
          <a:off x="10911840" y="8549640"/>
          <a:ext cx="1444877" cy="816935"/>
        </a:xfrm>
        <a:prstGeom prst="rect">
          <a:avLst/>
        </a:prstGeom>
      </xdr:spPr>
    </xdr:pic>
    <xdr:clientData/>
  </xdr:twoCellAnchor>
  <xdr:twoCellAnchor editAs="oneCell">
    <xdr:from>
      <xdr:col>0</xdr:col>
      <xdr:colOff>443281</xdr:colOff>
      <xdr:row>1</xdr:row>
      <xdr:rowOff>0</xdr:rowOff>
    </xdr:from>
    <xdr:to>
      <xdr:col>2</xdr:col>
      <xdr:colOff>306537</xdr:colOff>
      <xdr:row>5</xdr:row>
      <xdr:rowOff>110490</xdr:rowOff>
    </xdr:to>
    <xdr:pic>
      <xdr:nvPicPr>
        <xdr:cNvPr id="8" name="Picture 7">
          <a:extLst>
            <a:ext uri="{FF2B5EF4-FFF2-40B4-BE49-F238E27FC236}">
              <a16:creationId xmlns:a16="http://schemas.microsoft.com/office/drawing/2014/main" id="{37F6D2CB-E36E-B162-45F1-310BCD102319}"/>
            </a:ext>
          </a:extLst>
        </xdr:cNvPr>
        <xdr:cNvPicPr>
          <a:picLocks noChangeAspect="1"/>
        </xdr:cNvPicPr>
      </xdr:nvPicPr>
      <xdr:blipFill>
        <a:blip xmlns:r="http://schemas.openxmlformats.org/officeDocument/2006/relationships" r:embed="rId14"/>
        <a:stretch>
          <a:fillRect/>
        </a:stretch>
      </xdr:blipFill>
      <xdr:spPr>
        <a:xfrm>
          <a:off x="443281" y="198120"/>
          <a:ext cx="1082456" cy="8991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586740</xdr:colOff>
      <xdr:row>8</xdr:row>
      <xdr:rowOff>68580</xdr:rowOff>
    </xdr:from>
    <xdr:to>
      <xdr:col>13</xdr:col>
      <xdr:colOff>304800</xdr:colOff>
      <xdr:row>24</xdr:row>
      <xdr:rowOff>91440</xdr:rowOff>
    </xdr:to>
    <xdr:graphicFrame macro="">
      <xdr:nvGraphicFramePr>
        <xdr:cNvPr id="2" name="Chart 1">
          <a:extLst>
            <a:ext uri="{FF2B5EF4-FFF2-40B4-BE49-F238E27FC236}">
              <a16:creationId xmlns:a16="http://schemas.microsoft.com/office/drawing/2014/main" id="{E057C171-31B1-14F3-2077-B4353D913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222250</xdr:colOff>
      <xdr:row>3</xdr:row>
      <xdr:rowOff>114300</xdr:rowOff>
    </xdr:from>
    <xdr:to>
      <xdr:col>12</xdr:col>
      <xdr:colOff>601980</xdr:colOff>
      <xdr:row>18</xdr:row>
      <xdr:rowOff>114300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13FE1ACB-3FA8-298D-BFD9-D2432A44EB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27375" y="685800"/>
              <a:ext cx="5256530" cy="2857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266700</xdr:colOff>
      <xdr:row>10</xdr:row>
      <xdr:rowOff>7620</xdr:rowOff>
    </xdr:from>
    <xdr:to>
      <xdr:col>7</xdr:col>
      <xdr:colOff>914400</xdr:colOff>
      <xdr:row>23</xdr:row>
      <xdr:rowOff>110490</xdr:rowOff>
    </xdr:to>
    <mc:AlternateContent xmlns:mc="http://schemas.openxmlformats.org/markup-compatibility/2006" xmlns:a14="http://schemas.microsoft.com/office/drawing/2010/main">
      <mc:Choice Requires="a14">
        <xdr:graphicFrame macro="">
          <xdr:nvGraphicFramePr>
            <xdr:cNvPr id="2" name="Account Executive">
              <a:extLst>
                <a:ext uri="{FF2B5EF4-FFF2-40B4-BE49-F238E27FC236}">
                  <a16:creationId xmlns:a16="http://schemas.microsoft.com/office/drawing/2014/main" id="{3AEA303B-626E-A6DD-8B47-5AC633DDE38B}"/>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4632960" y="1836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160020</xdr:colOff>
      <xdr:row>9</xdr:row>
      <xdr:rowOff>38100</xdr:rowOff>
    </xdr:from>
    <xdr:to>
      <xdr:col>11</xdr:col>
      <xdr:colOff>803910</xdr:colOff>
      <xdr:row>22</xdr:row>
      <xdr:rowOff>118110</xdr:rowOff>
    </xdr:to>
    <mc:AlternateContent xmlns:mc="http://schemas.openxmlformats.org/markup-compatibility/2006" xmlns:a14="http://schemas.microsoft.com/office/drawing/2010/main">
      <mc:Choice Requires="a14">
        <xdr:graphicFrame macro="">
          <xdr:nvGraphicFramePr>
            <xdr:cNvPr id="3" name="Employee Name">
              <a:extLst>
                <a:ext uri="{FF2B5EF4-FFF2-40B4-BE49-F238E27FC236}">
                  <a16:creationId xmlns:a16="http://schemas.microsoft.com/office/drawing/2014/main" id="{85E8F5DD-CDA9-6735-9E10-C26D1BE593AB}"/>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11468100" y="1684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396240</xdr:colOff>
      <xdr:row>10</xdr:row>
      <xdr:rowOff>38100</xdr:rowOff>
    </xdr:from>
    <xdr:to>
      <xdr:col>18</xdr:col>
      <xdr:colOff>1062990</xdr:colOff>
      <xdr:row>23</xdr:row>
      <xdr:rowOff>118110</xdr:rowOff>
    </xdr:to>
    <mc:AlternateContent xmlns:mc="http://schemas.openxmlformats.org/markup-compatibility/2006" xmlns:a14="http://schemas.microsoft.com/office/drawing/2010/main">
      <mc:Choice Requires="a14">
        <xdr:graphicFrame macro="">
          <xdr:nvGraphicFramePr>
            <xdr:cNvPr id="4" name="Account Executive 2">
              <a:extLst>
                <a:ext uri="{FF2B5EF4-FFF2-40B4-BE49-F238E27FC236}">
                  <a16:creationId xmlns:a16="http://schemas.microsoft.com/office/drawing/2014/main" id="{419525EA-235A-B220-3110-429C17E18CF0}"/>
                </a:ext>
              </a:extLst>
            </xdr:cNvPr>
            <xdr:cNvGraphicFramePr/>
          </xdr:nvGraphicFramePr>
          <xdr:xfrm>
            <a:off x="0" y="0"/>
            <a:ext cx="0" cy="0"/>
          </xdr:xfrm>
          <a:graphic>
            <a:graphicData uri="http://schemas.microsoft.com/office/drawing/2010/slicer">
              <sle:slicer xmlns:sle="http://schemas.microsoft.com/office/drawing/2010/slicer" name="Account Executive 2"/>
            </a:graphicData>
          </a:graphic>
        </xdr:graphicFrame>
      </mc:Choice>
      <mc:Fallback xmlns="">
        <xdr:sp macro="" textlink="">
          <xdr:nvSpPr>
            <xdr:cNvPr id="0" name=""/>
            <xdr:cNvSpPr>
              <a:spLocks noTextEdit="1"/>
            </xdr:cNvSpPr>
          </xdr:nvSpPr>
          <xdr:spPr>
            <a:xfrm>
              <a:off x="19972020" y="1866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320040</xdr:colOff>
      <xdr:row>2</xdr:row>
      <xdr:rowOff>75513</xdr:rowOff>
    </xdr:from>
    <xdr:to>
      <xdr:col>9</xdr:col>
      <xdr:colOff>514350</xdr:colOff>
      <xdr:row>11</xdr:row>
      <xdr:rowOff>165100</xdr:rowOff>
    </xdr:to>
    <xdr:graphicFrame macro="">
      <xdr:nvGraphicFramePr>
        <xdr:cNvPr id="3" name="Chart 2">
          <a:extLst>
            <a:ext uri="{FF2B5EF4-FFF2-40B4-BE49-F238E27FC236}">
              <a16:creationId xmlns:a16="http://schemas.microsoft.com/office/drawing/2014/main" id="{5F0564C4-BC8A-C3FC-CA72-458F1258A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44450</xdr:colOff>
      <xdr:row>5</xdr:row>
      <xdr:rowOff>91440</xdr:rowOff>
    </xdr:from>
    <xdr:to>
      <xdr:col>10</xdr:col>
      <xdr:colOff>571500</xdr:colOff>
      <xdr:row>13</xdr:row>
      <xdr:rowOff>38100</xdr:rowOff>
    </xdr:to>
    <xdr:graphicFrame macro="">
      <xdr:nvGraphicFramePr>
        <xdr:cNvPr id="3" name="Chart 2">
          <a:extLst>
            <a:ext uri="{FF2B5EF4-FFF2-40B4-BE49-F238E27FC236}">
              <a16:creationId xmlns:a16="http://schemas.microsoft.com/office/drawing/2014/main" id="{A6BCBA88-9178-4A1A-FE34-571E2F0F6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495300</xdr:colOff>
      <xdr:row>4</xdr:row>
      <xdr:rowOff>114300</xdr:rowOff>
    </xdr:from>
    <xdr:to>
      <xdr:col>11</xdr:col>
      <xdr:colOff>22860</xdr:colOff>
      <xdr:row>13</xdr:row>
      <xdr:rowOff>40640</xdr:rowOff>
    </xdr:to>
    <xdr:graphicFrame macro="">
      <xdr:nvGraphicFramePr>
        <xdr:cNvPr id="3" name="Chart 2">
          <a:extLst>
            <a:ext uri="{FF2B5EF4-FFF2-40B4-BE49-F238E27FC236}">
              <a16:creationId xmlns:a16="http://schemas.microsoft.com/office/drawing/2014/main" id="{36A26884-870D-53DC-88E4-6E2C4F5E5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22860</xdr:colOff>
      <xdr:row>1</xdr:row>
      <xdr:rowOff>8890</xdr:rowOff>
    </xdr:from>
    <xdr:to>
      <xdr:col>10</xdr:col>
      <xdr:colOff>224790</xdr:colOff>
      <xdr:row>16</xdr:row>
      <xdr:rowOff>8890</xdr:rowOff>
    </xdr:to>
    <xdr:graphicFrame macro="">
      <xdr:nvGraphicFramePr>
        <xdr:cNvPr id="2" name="Chart 1">
          <a:extLst>
            <a:ext uri="{FF2B5EF4-FFF2-40B4-BE49-F238E27FC236}">
              <a16:creationId xmlns:a16="http://schemas.microsoft.com/office/drawing/2014/main" id="{8F2189E5-1267-0F04-7B2B-2AC459E1E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571500</xdr:colOff>
      <xdr:row>1</xdr:row>
      <xdr:rowOff>179070</xdr:rowOff>
    </xdr:from>
    <xdr:to>
      <xdr:col>13</xdr:col>
      <xdr:colOff>308610</xdr:colOff>
      <xdr:row>16</xdr:row>
      <xdr:rowOff>179070</xdr:rowOff>
    </xdr:to>
    <xdr:graphicFrame macro="">
      <xdr:nvGraphicFramePr>
        <xdr:cNvPr id="2" name="Chart 1">
          <a:extLst>
            <a:ext uri="{FF2B5EF4-FFF2-40B4-BE49-F238E27FC236}">
              <a16:creationId xmlns:a16="http://schemas.microsoft.com/office/drawing/2014/main" id="{E1D6FD92-8A3B-9A72-A6CE-5CD444B26C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6350</xdr:colOff>
      <xdr:row>0</xdr:row>
      <xdr:rowOff>182880</xdr:rowOff>
    </xdr:from>
    <xdr:to>
      <xdr:col>10</xdr:col>
      <xdr:colOff>311150</xdr:colOff>
      <xdr:row>15</xdr:row>
      <xdr:rowOff>182880</xdr:rowOff>
    </xdr:to>
    <xdr:graphicFrame macro="">
      <xdr:nvGraphicFramePr>
        <xdr:cNvPr id="2" name="Chart 1">
          <a:extLst>
            <a:ext uri="{FF2B5EF4-FFF2-40B4-BE49-F238E27FC236}">
              <a16:creationId xmlns:a16="http://schemas.microsoft.com/office/drawing/2014/main" id="{02F423AD-4A7F-8D2E-537A-00343DA2A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8</xdr:row>
      <xdr:rowOff>7620</xdr:rowOff>
    </xdr:from>
    <xdr:to>
      <xdr:col>6</xdr:col>
      <xdr:colOff>327660</xdr:colOff>
      <xdr:row>10</xdr:row>
      <xdr:rowOff>121920</xdr:rowOff>
    </xdr:to>
    <xdr:sp macro="" textlink="">
      <xdr:nvSpPr>
        <xdr:cNvPr id="3" name="Rectangle 2">
          <a:extLst>
            <a:ext uri="{FF2B5EF4-FFF2-40B4-BE49-F238E27FC236}">
              <a16:creationId xmlns:a16="http://schemas.microsoft.com/office/drawing/2014/main" id="{CC1C85FF-60C8-D904-B5B2-9F3EEBEA481F}"/>
            </a:ext>
          </a:extLst>
        </xdr:cNvPr>
        <xdr:cNvSpPr/>
      </xdr:nvSpPr>
      <xdr:spPr>
        <a:xfrm>
          <a:off x="4411980" y="1470660"/>
          <a:ext cx="960120" cy="4800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rgbClr val="92D050"/>
              </a:solidFill>
              <a:latin typeface="Times New Roman" panose="02020603050405020304" pitchFamily="18" charset="0"/>
              <a:cs typeface="Times New Roman" panose="02020603050405020304" pitchFamily="18" charset="0"/>
            </a:rPr>
            <a:t>TOTAL</a:t>
          </a:r>
          <a:r>
            <a:rPr lang="en-IN" sz="1200" b="1">
              <a:solidFill>
                <a:srgbClr val="92D050"/>
              </a:solidFill>
              <a:latin typeface="Times New Roman" panose="02020603050405020304" pitchFamily="18" charset="0"/>
              <a:cs typeface="Times New Roman" panose="02020603050405020304" pitchFamily="18" charset="0"/>
            </a:rPr>
            <a:t> </a:t>
          </a:r>
        </a:p>
        <a:p>
          <a:pPr algn="ctr"/>
          <a:r>
            <a:rPr lang="en-IN" sz="1200" b="1">
              <a:solidFill>
                <a:srgbClr val="92D050"/>
              </a:solidFill>
              <a:latin typeface="Times New Roman" panose="02020603050405020304" pitchFamily="18" charset="0"/>
              <a:cs typeface="Times New Roman" panose="02020603050405020304" pitchFamily="18" charset="0"/>
            </a:rPr>
            <a:t>49</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13970</xdr:colOff>
      <xdr:row>0</xdr:row>
      <xdr:rowOff>176530</xdr:rowOff>
    </xdr:from>
    <xdr:to>
      <xdr:col>10</xdr:col>
      <xdr:colOff>318770</xdr:colOff>
      <xdr:row>15</xdr:row>
      <xdr:rowOff>176530</xdr:rowOff>
    </xdr:to>
    <xdr:graphicFrame macro="">
      <xdr:nvGraphicFramePr>
        <xdr:cNvPr id="2" name="Chart 1">
          <a:extLst>
            <a:ext uri="{FF2B5EF4-FFF2-40B4-BE49-F238E27FC236}">
              <a16:creationId xmlns:a16="http://schemas.microsoft.com/office/drawing/2014/main" id="{60732508-92EB-78CC-2FE2-2005FDA8C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refreshedDate="45574.771123379629" createdVersion="8" refreshedVersion="8" minRefreshableVersion="3" recordCount="49" xr:uid="{1104D353-5EEB-4B50-A86C-997A528270C1}">
  <cacheSource type="worksheet">
    <worksheetSource name="Table8"/>
  </cacheSource>
  <cacheFields count="13">
    <cacheField name="opportunity_name" numFmtId="0">
      <sharedItems/>
    </cacheField>
    <cacheField name="opportunity_id" numFmtId="0">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NU" refreshedDate="45701.506381712963" backgroundQuery="1" createdVersion="8" refreshedVersion="8" minRefreshableVersion="3" recordCount="0" supportSubquery="1" supportAdvancedDrill="1" xr:uid="{95642F25-ACFA-4F31-8380-85A3FEF51F91}">
  <cacheSource type="external" connectionId="7"/>
  <cacheFields count="5">
    <cacheField name="[Measures].[Sum of Amount 4]" caption="Sum of Amount 4" numFmtId="0" hierarchy="80" level="32767"/>
    <cacheField name="[Measures].[Sum of Amount 2]" caption="Sum of Amount 2" numFmtId="0" hierarchy="78" level="32767"/>
    <cacheField name="[Measures].[Sum of Amount 3]" caption="Sum of Amount 3" numFmtId="0" hierarchy="79" level="32767"/>
    <cacheField name="[income_class_bridge].[Income Class].[Income Class]" caption="Income Class" numFmtId="0" hierarchy="40" level="1">
      <sharedItems count="1">
        <s v="Renewal"/>
      </sharedItems>
    </cacheField>
    <cacheField name="[Bridge Table].[Account Executive].[Account Executive]" caption="Account Executive" numFmtId="0" hierarchy="1" level="1">
      <sharedItems containsSemiMixedTypes="0" containsNonDate="0" containsString="0"/>
    </cacheField>
  </cacheFields>
  <cacheHierarchies count="92">
    <cacheHierarchy uniqueName="[Bridge Table].[Sl.No]" caption="Sl.No" attribute="1" defaultMemberUniqueName="[Bridge Table].[Sl.No].[All]" allUniqueName="[Bridge Table].[Sl.No].[All]" dimensionUniqueName="[Bridge Table]" displayFolder="" count="0" memberValueDatatype="20"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4"/>
      </fieldsUsage>
    </cacheHierarchy>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No]" caption="Sl.No" attribute="1" defaultMemberUniqueName="[income_class_bridge].[Sl.No].[All]" allUniqueName="[income_class_bridge].[Sl.No].[All]" dimensionUniqueName="[income_class_bridge]" displayFolder="" count="0" memberValueDatatype="20" unbalanced="0"/>
    <cacheHierarchy uniqueName="[income_class_bridge].[Income Class]" caption="Income Class" attribute="1" defaultMemberUniqueName="[income_class_bridge].[Income Class].[All]" allUniqueName="[income_class_bridge].[Income Class].[All]" dimensionUniqueName="[income_class_bridge]" displayFolder="" count="2" memberValueDatatype="130" unbalanced="0">
      <fieldsUsage count="2">
        <fieldUsage x="-1"/>
        <fieldUsage x="3"/>
      </fieldsUsage>
    </cacheHierarchy>
    <cacheHierarchy uniqueName="[Individual_budget 1].[Branch]" caption="Branch" attribute="1" defaultMemberUniqueName="[Individual_budget 1].[Branch].[All]" allUniqueName="[Individual_budget 1].[Branch].[All]" dimensionUniqueName="[Individual_budget 1]" displayFolder="" count="0" memberValueDatatype="130" unbalanced="0"/>
    <cacheHierarchy uniqueName="[Individual_budget 1].[Sales person ID]" caption="Sales person ID" attribute="1" defaultMemberUniqueName="[Individual_budget 1].[Sales person ID].[All]" allUniqueName="[Individual_budget 1].[Sales person ID].[All]" dimensionUniqueName="[Individual_budget 1]" displayFolder="" count="0" memberValueDatatype="20" unbalanced="0"/>
    <cacheHierarchy uniqueName="[Individual_budget 1].[Employee Name]" caption="Employee Name" attribute="1" defaultMemberUniqueName="[Individual_budget 1].[Employee Name].[All]" allUniqueName="[Individual_budget 1].[Employee Name].[All]" dimensionUniqueName="[Individual_budget 1]" displayFolder="" count="0" memberValueDatatype="130" unbalanced="0"/>
    <cacheHierarchy uniqueName="[Individual_budget 1].[New Role2]" caption="New Role2" attribute="1" defaultMemberUniqueName="[Individual_budget 1].[New Role2].[All]" allUniqueName="[Individual_budget 1].[New Role2].[All]" dimensionUniqueName="[Individual_budget 1]" displayFolder="" count="0" memberValueDatatype="130" unbalanced="0"/>
    <cacheHierarchy uniqueName="[Individual_budget 1].[Income_class]" caption="Income_class" attribute="1" defaultMemberUniqueName="[Individual_budget 1].[Income_class].[All]" allUniqueName="[Individual_budget 1].[Income_class].[All]" dimensionUniqueName="[Individual_budget 1]" displayFolder="" count="0" memberValueDatatype="130" unbalanced="0"/>
    <cacheHierarchy uniqueName="[Individual_budget 1].[Amount]" caption="Amount" attribute="1" defaultMemberUniqueName="[Individual_budget 1].[Amount].[All]" allUniqueName="[Individual_budget 1].[Amount].[All]" dimensionUniqueName="[Individual_budget 1]" displayFolder="" count="0" memberValueDatatype="2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2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Table14]" caption="__XL_Count Table14" measure="1" displayFolder="" measureGroup="Bridge Table" count="0" hidden="1"/>
    <cacheHierarchy uniqueName="[Measures].[__XL_Count Append1]" caption="__XL_Count Append1" measure="1" displayFolder="" measureGroup="Brokerage_fees" count="0" hidden="1"/>
    <cacheHierarchy uniqueName="[Measures].[__XL_Count Table2]" caption="__XL_Count Table2" measure="1" displayFolder="" measureGroup="income_class_bridge" count="0" hidden="1"/>
    <cacheHierarchy uniqueName="[Measures].[__XL_Count Table6]" caption="__XL_Count Table6" measure="1" displayFolder="" measureGroup="invoice_202001231041" count="0" hidden="1"/>
    <cacheHierarchy uniqueName="[Measures].[__XL_Count Table8]" caption="__XL_Count Table8" measure="1" displayFolder="" measureGroup="gcrm_opportunity_202001231041" count="0" hidden="1"/>
    <cacheHierarchy uniqueName="[Measures].[__XL_Count Individual_budget 1]" caption="__XL_Count Individual_budget 1" measure="1" displayFolder="" measureGroup="Individual_budget 1" count="0" hidden="1"/>
    <cacheHierarchy uniqueName="[Measures].[__XL_Count Table7]" caption="__XL_Count Table7" measure="1" displayFolder="" measureGroup="meeting_list_202001231041" count="0" hidden="1"/>
    <cacheHierarchy uniqueName="[Measures].[__No measures defined]" caption="__No measures defined" measure="1" displayFolder="" count="0" hidden="1"/>
    <cacheHierarchy uniqueName="[Measures].[Sum of Amount 2]" caption="Sum of Amount 2" measure="1" displayFolder="" measureGroup="Brokerage_fee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Amount 3]" caption="Sum of Amount 3" measure="1" displayFolder="" measureGroup="invoice_202001231041" count="0" oneField="1" hidden="1">
      <fieldsUsage count="1">
        <fieldUsage x="2"/>
      </fieldsUsage>
      <extLst>
        <ext xmlns:x15="http://schemas.microsoft.com/office/spreadsheetml/2010/11/main" uri="{B97F6D7D-B522-45F9-BDA1-12C45D357490}">
          <x15:cacheHierarchy aggregatedColumn="57"/>
        </ext>
      </extLst>
    </cacheHierarchy>
    <cacheHierarchy uniqueName="[Measures].[Sum of Amount 4]" caption="Sum of Amount 4" measure="1" displayFolder="" measureGroup="Individual_budget 1"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 ID]" caption="Count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year]" caption="Sum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year]" caption="Count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6"/>
        </ext>
      </extLst>
    </cacheHierarchy>
    <cacheHierarchy uniqueName="[Measures].[Sum of Sl.No]" caption="Sum of Sl.No" measure="1" displayFolder="" measureGroup="Bridge Table" count="0" hidden="1">
      <extLst>
        <ext xmlns:x15="http://schemas.microsoft.com/office/spreadsheetml/2010/11/main" uri="{B97F6D7D-B522-45F9-BDA1-12C45D357490}">
          <x15:cacheHierarchy aggregatedColumn="0"/>
        </ext>
      </extLst>
    </cacheHierarchy>
    <cacheHierarchy uniqueName="[Measures].[Count of Account Executive]" caption="Count of Account Executive" measure="1" displayFolder="" measureGroup="Bridge Table" count="0" hidden="1">
      <extLst>
        <ext xmlns:x15="http://schemas.microsoft.com/office/spreadsheetml/2010/11/main" uri="{B97F6D7D-B522-45F9-BDA1-12C45D357490}">
          <x15:cacheHierarchy aggregatedColumn="1"/>
        </ext>
      </extLst>
    </cacheHierarchy>
  </cacheHierarchies>
  <kpis count="0"/>
  <dimensions count="9">
    <dimension name="Bridge Table" uniqueName="[Bridge Table]" caption="Bridge Table"/>
    <dimension name="Brokerage_fees" uniqueName="[Brokerage_fees]" caption="Brokerage_fees"/>
    <dimension name="fees_202001231041" uniqueName="[fees_202001231041]" caption="fees_202001231041"/>
    <dimension name="gcrm_opportunity_202001231041" uniqueName="[gcrm_opportunity_202001231041]" caption="gcrm_opportunity_202001231041"/>
    <dimension name="income_class_bridge" uniqueName="[income_class_bridge]" caption="income_class_bridge"/>
    <dimension name="Individual_budget 1" uniqueName="[Individual_budget 1]" caption="Individual_budget 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8">
    <measureGroup name="Bridge Table" caption="Bridge Table"/>
    <measureGroup name="Brokerage_fees" caption="Brokerage_fees"/>
    <measureGroup name="fees_202001231041" caption="fees_202001231041"/>
    <measureGroup name="gcrm_opportunity_202001231041" caption="gcrm_opportunity_202001231041"/>
    <measureGroup name="income_class_bridge" caption="income_class_bridge"/>
    <measureGroup name="Individual_budget 1" caption="Individual_budget 1"/>
    <measureGroup name="invoice_202001231041" caption="invoice_202001231041"/>
    <measureGroup name="meeting_list_202001231041" caption="meeting_list_202001231041"/>
  </measureGroups>
  <maps count="16">
    <map measureGroup="0" dimension="0"/>
    <map measureGroup="1" dimension="0"/>
    <map measureGroup="1" dimension="1"/>
    <map measureGroup="1" dimension="4"/>
    <map measureGroup="2" dimension="2"/>
    <map measureGroup="3" dimension="0"/>
    <map measureGroup="3" dimension="3"/>
    <map measureGroup="4" dimension="4"/>
    <map measureGroup="5" dimension="0"/>
    <map measureGroup="5" dimension="4"/>
    <map measureGroup="5" dimension="5"/>
    <map measureGroup="6" dimension="0"/>
    <map measureGroup="6" dimension="4"/>
    <map measureGroup="6" dimension="6"/>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NU" refreshedDate="45701.506381828702" backgroundQuery="1" createdVersion="8" refreshedVersion="8" minRefreshableVersion="3" recordCount="0" supportSubquery="1" supportAdvancedDrill="1" xr:uid="{5EBBD005-E774-4F29-BAD7-D5361509297A}">
  <cacheSource type="external" connectionId="7"/>
  <cacheFields count="1">
    <cacheField name="[Bridge Table].[Account Executive].[Account Executive]" caption="Account Executive" numFmtId="0" hierarchy="1" level="1">
      <sharedItems containsSemiMixedTypes="0" containsNonDate="0" containsString="0"/>
    </cacheField>
  </cacheFields>
  <cacheHierarchies count="92">
    <cacheHierarchy uniqueName="[Bridge Table].[Sl.No]" caption="Sl.No" attribute="1" defaultMemberUniqueName="[Bridge Table].[Sl.No].[All]" allUniqueName="[Bridge Table].[Sl.No].[All]" dimensionUniqueName="[Bridge Table]" displayFolder="" count="0" memberValueDatatype="20"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0"/>
      </fieldsUsage>
    </cacheHierarchy>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No]" caption="Sl.No" attribute="1" defaultMemberUniqueName="[income_class_bridge].[Sl.No].[All]" allUniqueName="[income_class_bridge].[Sl.No].[All]" dimensionUniqueName="[income_class_bridge]" displayFolder="" count="0" memberValueDatatype="20" unbalanced="0"/>
    <cacheHierarchy uniqueName="[income_class_bridge].[Income Class]" caption="Income Class" attribute="1" defaultMemberUniqueName="[income_class_bridge].[Income Class].[All]" allUniqueName="[income_class_bridge].[Income Class].[All]" dimensionUniqueName="[income_class_bridge]" displayFolder="" count="0" memberValueDatatype="130" unbalanced="0"/>
    <cacheHierarchy uniqueName="[Individual_budget 1].[Branch]" caption="Branch" attribute="1" defaultMemberUniqueName="[Individual_budget 1].[Branch].[All]" allUniqueName="[Individual_budget 1].[Branch].[All]" dimensionUniqueName="[Individual_budget 1]" displayFolder="" count="0" memberValueDatatype="130" unbalanced="0"/>
    <cacheHierarchy uniqueName="[Individual_budget 1].[Sales person ID]" caption="Sales person ID" attribute="1" defaultMemberUniqueName="[Individual_budget 1].[Sales person ID].[All]" allUniqueName="[Individual_budget 1].[Sales person ID].[All]" dimensionUniqueName="[Individual_budget 1]" displayFolder="" count="0" memberValueDatatype="20" unbalanced="0"/>
    <cacheHierarchy uniqueName="[Individual_budget 1].[Employee Name]" caption="Employee Name" attribute="1" defaultMemberUniqueName="[Individual_budget 1].[Employee Name].[All]" allUniqueName="[Individual_budget 1].[Employee Name].[All]" dimensionUniqueName="[Individual_budget 1]" displayFolder="" count="0" memberValueDatatype="130" unbalanced="0"/>
    <cacheHierarchy uniqueName="[Individual_budget 1].[New Role2]" caption="New Role2" attribute="1" defaultMemberUniqueName="[Individual_budget 1].[New Role2].[All]" allUniqueName="[Individual_budget 1].[New Role2].[All]" dimensionUniqueName="[Individual_budget 1]" displayFolder="" count="0" memberValueDatatype="130" unbalanced="0"/>
    <cacheHierarchy uniqueName="[Individual_budget 1].[Income_class]" caption="Income_class" attribute="1" defaultMemberUniqueName="[Individual_budget 1].[Income_class].[All]" allUniqueName="[Individual_budget 1].[Income_class].[All]" dimensionUniqueName="[Individual_budget 1]" displayFolder="" count="0" memberValueDatatype="130" unbalanced="0"/>
    <cacheHierarchy uniqueName="[Individual_budget 1].[Amount]" caption="Amount" attribute="1" defaultMemberUniqueName="[Individual_budget 1].[Amount].[All]" allUniqueName="[Individual_budget 1].[Amount].[All]" dimensionUniqueName="[Individual_budget 1]" displayFolder="" count="0" memberValueDatatype="2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2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Table14]" caption="__XL_Count Table14" measure="1" displayFolder="" measureGroup="Bridge Table" count="0" hidden="1"/>
    <cacheHierarchy uniqueName="[Measures].[__XL_Count Append1]" caption="__XL_Count Append1" measure="1" displayFolder="" measureGroup="Brokerage_fees" count="0" hidden="1"/>
    <cacheHierarchy uniqueName="[Measures].[__XL_Count Table2]" caption="__XL_Count Table2" measure="1" displayFolder="" measureGroup="income_class_bridge" count="0" hidden="1"/>
    <cacheHierarchy uniqueName="[Measures].[__XL_Count Table6]" caption="__XL_Count Table6" measure="1" displayFolder="" measureGroup="invoice_202001231041" count="0" hidden="1"/>
    <cacheHierarchy uniqueName="[Measures].[__XL_Count Table8]" caption="__XL_Count Table8" measure="1" displayFolder="" measureGroup="gcrm_opportunity_202001231041" count="0" hidden="1"/>
    <cacheHierarchy uniqueName="[Measures].[__XL_Count Individual_budget 1]" caption="__XL_Count Individual_budget 1" measure="1" displayFolder="" measureGroup="Individual_budget 1" count="0" hidden="1"/>
    <cacheHierarchy uniqueName="[Measures].[__XL_Count Table7]" caption="__XL_Count Table7" measure="1" displayFolder="" measureGroup="meeting_list_202001231041" count="0" hidden="1"/>
    <cacheHierarchy uniqueName="[Measures].[__No measures defined]" caption="__No measures defined" measure="1" displayFolder="" count="0" hidden="1"/>
    <cacheHierarchy uniqueName="[Measures].[Sum of Amount 2]" caption="Sum of Amount 2" measure="1" displayFolder="" measureGroup="Brokerage_fees" count="0" hidden="1">
      <extLst>
        <ext xmlns:x15="http://schemas.microsoft.com/office/spreadsheetml/2010/11/main" uri="{B97F6D7D-B522-45F9-BDA1-12C45D357490}">
          <x15:cacheHierarchy aggregatedColumn="12"/>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57"/>
        </ext>
      </extLst>
    </cacheHierarchy>
    <cacheHierarchy uniqueName="[Measures].[Sum of Amount 4]" caption="Sum of Amount 4" measure="1" displayFolder="" measureGroup="Individual_budget 1" count="0" hidden="1">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 ID]" caption="Count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year]" caption="Sum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year]" caption="Count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6"/>
        </ext>
      </extLst>
    </cacheHierarchy>
    <cacheHierarchy uniqueName="[Measures].[Sum of Sl.No]" caption="Sum of Sl.No" measure="1" displayFolder="" measureGroup="Bridge Table" count="0" hidden="1">
      <extLst>
        <ext xmlns:x15="http://schemas.microsoft.com/office/spreadsheetml/2010/11/main" uri="{B97F6D7D-B522-45F9-BDA1-12C45D357490}">
          <x15:cacheHierarchy aggregatedColumn="0"/>
        </ext>
      </extLst>
    </cacheHierarchy>
    <cacheHierarchy uniqueName="[Measures].[Count of Account Executive]" caption="Count of Account Executive" measure="1" displayFolder="" measureGroup="Bridge Table" count="0" hidden="1">
      <extLst>
        <ext xmlns:x15="http://schemas.microsoft.com/office/spreadsheetml/2010/11/main" uri="{B97F6D7D-B522-45F9-BDA1-12C45D357490}">
          <x15:cacheHierarchy aggregatedColumn="1"/>
        </ext>
      </extLst>
    </cacheHierarchy>
  </cacheHierarchies>
  <kpis count="0"/>
  <dimensions count="9">
    <dimension name="Bridge Table" uniqueName="[Bridge Table]" caption="Bridge Table"/>
    <dimension name="Brokerage_fees" uniqueName="[Brokerage_fees]" caption="Brokerage_fees"/>
    <dimension name="fees_202001231041" uniqueName="[fees_202001231041]" caption="fees_202001231041"/>
    <dimension name="gcrm_opportunity_202001231041" uniqueName="[gcrm_opportunity_202001231041]" caption="gcrm_opportunity_202001231041"/>
    <dimension name="income_class_bridge" uniqueName="[income_class_bridge]" caption="income_class_bridge"/>
    <dimension name="Individual_budget 1" uniqueName="[Individual_budget 1]" caption="Individual_budget 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8">
    <measureGroup name="Bridge Table" caption="Bridge Table"/>
    <measureGroup name="Brokerage_fees" caption="Brokerage_fees"/>
    <measureGroup name="fees_202001231041" caption="fees_202001231041"/>
    <measureGroup name="gcrm_opportunity_202001231041" caption="gcrm_opportunity_202001231041"/>
    <measureGroup name="income_class_bridge" caption="income_class_bridge"/>
    <measureGroup name="Individual_budget 1" caption="Individual_budget 1"/>
    <measureGroup name="invoice_202001231041" caption="invoice_202001231041"/>
    <measureGroup name="meeting_list_202001231041" caption="meeting_list_202001231041"/>
  </measureGroups>
  <maps count="16">
    <map measureGroup="0" dimension="0"/>
    <map measureGroup="1" dimension="0"/>
    <map measureGroup="1" dimension="1"/>
    <map measureGroup="1" dimension="4"/>
    <map measureGroup="2" dimension="2"/>
    <map measureGroup="3" dimension="0"/>
    <map measureGroup="3" dimension="3"/>
    <map measureGroup="4" dimension="4"/>
    <map measureGroup="5" dimension="0"/>
    <map measureGroup="5" dimension="4"/>
    <map measureGroup="5" dimension="5"/>
    <map measureGroup="6" dimension="0"/>
    <map measureGroup="6" dimension="4"/>
    <map measureGroup="6" dimension="6"/>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refreshedDate="45574.848467476855" backgroundQuery="1" createdVersion="3" refreshedVersion="8" minRefreshableVersion="3" recordCount="0" supportSubquery="1" supportAdvancedDrill="1" xr:uid="{5D39FE00-17C3-4077-A833-3FC65420FEBD}">
  <cacheSource type="external" connectionId="7">
    <extLst>
      <ext xmlns:x14="http://schemas.microsoft.com/office/spreadsheetml/2009/9/main" uri="{F057638F-6D5F-4e77-A914-E7F072B9BCA8}">
        <x14:sourceConnection name="ThisWorkbookDataModel"/>
      </ext>
    </extLst>
  </cacheSource>
  <cacheFields count="0"/>
  <cacheHierarchies count="91">
    <cacheHierarchy uniqueName="[Bridge Table].[Sl.No]" caption="Sl.No" attribute="1" defaultMemberUniqueName="[Bridge Table].[Sl.No].[All]" allUniqueName="[Bridge Table].[Sl.No].[All]" dimensionUniqueName="[Bridge Table]" displayFolder="" count="0" memberValueDatatype="20"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No]" caption="Sl.No" attribute="1" defaultMemberUniqueName="[income_class_bridge].[Sl.No].[All]" allUniqueName="[income_class_bridge].[Sl.No].[All]" dimensionUniqueName="[income_class_bridge]" displayFolder="" count="0" memberValueDatatype="20" unbalanced="0"/>
    <cacheHierarchy uniqueName="[income_class_bridge].[Income Class]" caption="Income Class" attribute="1" defaultMemberUniqueName="[income_class_bridge].[Income Class].[All]" allUniqueName="[income_class_bridge].[Income Class].[All]" dimensionUniqueName="[income_class_bridge]" displayFolder="" count="0" memberValueDatatype="130" unbalanced="0"/>
    <cacheHierarchy uniqueName="[Individual_budget 1].[Branch]" caption="Branch" attribute="1" defaultMemberUniqueName="[Individual_budget 1].[Branch].[All]" allUniqueName="[Individual_budget 1].[Branch].[All]" dimensionUniqueName="[Individual_budget 1]" displayFolder="" count="0" memberValueDatatype="130" unbalanced="0"/>
    <cacheHierarchy uniqueName="[Individual_budget 1].[Sales person ID]" caption="Sales person ID" attribute="1" defaultMemberUniqueName="[Individual_budget 1].[Sales person ID].[All]" allUniqueName="[Individual_budget 1].[Sales person ID].[All]" dimensionUniqueName="[Individual_budget 1]" displayFolder="" count="0" memberValueDatatype="20" unbalanced="0"/>
    <cacheHierarchy uniqueName="[Individual_budget 1].[Employee Name]" caption="Employee Name" attribute="1" defaultMemberUniqueName="[Individual_budget 1].[Employee Name].[All]" allUniqueName="[Individual_budget 1].[Employee Name].[All]" dimensionUniqueName="[Individual_budget 1]" displayFolder="" count="2" memberValueDatatype="130" unbalanced="0"/>
    <cacheHierarchy uniqueName="[Individual_budget 1].[New Role2]" caption="New Role2" attribute="1" defaultMemberUniqueName="[Individual_budget 1].[New Role2].[All]" allUniqueName="[Individual_budget 1].[New Role2].[All]" dimensionUniqueName="[Individual_budget 1]" displayFolder="" count="0" memberValueDatatype="130" unbalanced="0"/>
    <cacheHierarchy uniqueName="[Individual_budget 1].[Income_class]" caption="Income_class" attribute="1" defaultMemberUniqueName="[Individual_budget 1].[Income_class].[All]" allUniqueName="[Individual_budget 1].[Income_class].[All]" dimensionUniqueName="[Individual_budget 1]" displayFolder="" count="0" memberValueDatatype="130" unbalanced="0"/>
    <cacheHierarchy uniqueName="[Individual_budget 1].[Amount]" caption="Amount" attribute="1" defaultMemberUniqueName="[Individual_budget 1].[Amount].[All]" allUniqueName="[Individual_budget 1].[Amount].[All]" dimensionUniqueName="[Individual_budget 1]" displayFolder="" count="0" memberValueDatatype="2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2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Table14]" caption="__XL_Count Table14" measure="1" displayFolder="" measureGroup="Bridge Table" count="0" hidden="1"/>
    <cacheHierarchy uniqueName="[Measures].[__XL_Count Append1]" caption="__XL_Count Append1" measure="1" displayFolder="" measureGroup="Brokerage_fees" count="0" hidden="1"/>
    <cacheHierarchy uniqueName="[Measures].[__XL_Count Table2]" caption="__XL_Count Table2" measure="1" displayFolder="" measureGroup="income_class_bridge" count="0" hidden="1"/>
    <cacheHierarchy uniqueName="[Measures].[__XL_Count Table6]" caption="__XL_Count Table6" measure="1" displayFolder="" measureGroup="invoice_202001231041" count="0" hidden="1"/>
    <cacheHierarchy uniqueName="[Measures].[__XL_Count Table8]" caption="__XL_Count Table8" measure="1" displayFolder="" measureGroup="gcrm_opportunity_202001231041" count="0" hidden="1"/>
    <cacheHierarchy uniqueName="[Measures].[__XL_Count Individual_budget 1]" caption="__XL_Count Individual_budget 1" measure="1" displayFolder="" measureGroup="Individual_budget 1" count="0" hidden="1"/>
    <cacheHierarchy uniqueName="[Measures].[__XL_Count Table7]" caption="__XL_Count Table7" measure="1" displayFolder="" measureGroup="meeting_list_202001231041" count="0" hidden="1"/>
    <cacheHierarchy uniqueName="[Measures].[__No measures defined]" caption="__No measures defined" measure="1" displayFolder="" count="0" hidden="1"/>
    <cacheHierarchy uniqueName="[Measures].[Sum of Amount 2]" caption="Sum of Amount 2" measure="1" displayFolder="" measureGroup="Brokerage_fees" count="0" hidden="1">
      <extLst>
        <ext xmlns:x15="http://schemas.microsoft.com/office/spreadsheetml/2010/11/main" uri="{B97F6D7D-B522-45F9-BDA1-12C45D357490}">
          <x15:cacheHierarchy aggregatedColumn="12"/>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57"/>
        </ext>
      </extLst>
    </cacheHierarchy>
    <cacheHierarchy uniqueName="[Measures].[Sum of Amount 4]" caption="Sum of Amount 4" measure="1" displayFolder="" measureGroup="Individual_budget 1" count="0" hidden="1">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 ID]" caption="Count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year]" caption="Sum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year]" caption="Count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6"/>
        </ext>
      </extLst>
    </cacheHierarchy>
    <cacheHierarchy uniqueName="[Measures].[Sum of Sl.No]" caption="Sum of Sl.No" measure="1" displayFolder="" measureGroup="Bridge 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9705496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NU" refreshedDate="45701.506378472222" backgroundQuery="1" createdVersion="8" refreshedVersion="8" minRefreshableVersion="3" recordCount="0" supportSubquery="1" supportAdvancedDrill="1" xr:uid="{70661C76-FD93-439C-80DF-D7ED53182723}">
  <cacheSource type="external" connectionId="7"/>
  <cacheFields count="1">
    <cacheField name="[Bridge Table].[Account Executive].[Account Executive]" caption="Account Executive" numFmtId="0" hierarchy="1" level="1">
      <sharedItems containsBlank="1" count="20">
        <s v="Abhinav Shivam"/>
        <s v="Animesh Rawat"/>
        <s v="Ankita Shah"/>
        <s v="Divya Dhingra"/>
        <s v="Gautam Murkunde"/>
        <s v="Gilbert"/>
        <s v="Juli"/>
        <s v="Ketan Jain"/>
        <s v="Kumar Jha"/>
        <s v="Manish Sharma"/>
        <s v="Mark"/>
        <s v="Neel Jain"/>
        <s v="Nishant Sharma"/>
        <s v="Raju Kumar"/>
        <s v="Shivani Sharma"/>
        <s v="Shloka Shelat"/>
        <s v="Shobhit Agarwal"/>
        <s v="Vidit Shah"/>
        <s v="Vinay"/>
        <m/>
      </sharedItems>
    </cacheField>
  </cacheFields>
  <cacheHierarchies count="92">
    <cacheHierarchy uniqueName="[Bridge Table].[Sl.No]" caption="Sl.No" attribute="1" defaultMemberUniqueName="[Bridge Table].[Sl.No].[All]" allUniqueName="[Bridge Table].[Sl.No].[All]" dimensionUniqueName="[Bridge Table]" displayFolder="" count="0" memberValueDatatype="20"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0"/>
      </fieldsUsage>
    </cacheHierarchy>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No]" caption="Sl.No" attribute="1" defaultMemberUniqueName="[income_class_bridge].[Sl.No].[All]" allUniqueName="[income_class_bridge].[Sl.No].[All]" dimensionUniqueName="[income_class_bridge]" displayFolder="" count="0" memberValueDatatype="20" unbalanced="0"/>
    <cacheHierarchy uniqueName="[income_class_bridge].[Income Class]" caption="Income Class" attribute="1" defaultMemberUniqueName="[income_class_bridge].[Income Class].[All]" allUniqueName="[income_class_bridge].[Income Class].[All]" dimensionUniqueName="[income_class_bridge]" displayFolder="" count="0" memberValueDatatype="130" unbalanced="0"/>
    <cacheHierarchy uniqueName="[Individual_budget 1].[Branch]" caption="Branch" attribute="1" defaultMemberUniqueName="[Individual_budget 1].[Branch].[All]" allUniqueName="[Individual_budget 1].[Branch].[All]" dimensionUniqueName="[Individual_budget 1]" displayFolder="" count="0" memberValueDatatype="130" unbalanced="0"/>
    <cacheHierarchy uniqueName="[Individual_budget 1].[Sales person ID]" caption="Sales person ID" attribute="1" defaultMemberUniqueName="[Individual_budget 1].[Sales person ID].[All]" allUniqueName="[Individual_budget 1].[Sales person ID].[All]" dimensionUniqueName="[Individual_budget 1]" displayFolder="" count="0" memberValueDatatype="20" unbalanced="0"/>
    <cacheHierarchy uniqueName="[Individual_budget 1].[Employee Name]" caption="Employee Name" attribute="1" defaultMemberUniqueName="[Individual_budget 1].[Employee Name].[All]" allUniqueName="[Individual_budget 1].[Employee Name].[All]" dimensionUniqueName="[Individual_budget 1]" displayFolder="" count="0" memberValueDatatype="130" unbalanced="0"/>
    <cacheHierarchy uniqueName="[Individual_budget 1].[New Role2]" caption="New Role2" attribute="1" defaultMemberUniqueName="[Individual_budget 1].[New Role2].[All]" allUniqueName="[Individual_budget 1].[New Role2].[All]" dimensionUniqueName="[Individual_budget 1]" displayFolder="" count="0" memberValueDatatype="130" unbalanced="0"/>
    <cacheHierarchy uniqueName="[Individual_budget 1].[Income_class]" caption="Income_class" attribute="1" defaultMemberUniqueName="[Individual_budget 1].[Income_class].[All]" allUniqueName="[Individual_budget 1].[Income_class].[All]" dimensionUniqueName="[Individual_budget 1]" displayFolder="" count="0" memberValueDatatype="130" unbalanced="0"/>
    <cacheHierarchy uniqueName="[Individual_budget 1].[Amount]" caption="Amount" attribute="1" defaultMemberUniqueName="[Individual_budget 1].[Amount].[All]" allUniqueName="[Individual_budget 1].[Amount].[All]" dimensionUniqueName="[Individual_budget 1]" displayFolder="" count="0" memberValueDatatype="2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2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Table14]" caption="__XL_Count Table14" measure="1" displayFolder="" measureGroup="Bridge Table" count="0" hidden="1"/>
    <cacheHierarchy uniqueName="[Measures].[__XL_Count Append1]" caption="__XL_Count Append1" measure="1" displayFolder="" measureGroup="Brokerage_fees" count="0" hidden="1"/>
    <cacheHierarchy uniqueName="[Measures].[__XL_Count Table2]" caption="__XL_Count Table2" measure="1" displayFolder="" measureGroup="income_class_bridge" count="0" hidden="1"/>
    <cacheHierarchy uniqueName="[Measures].[__XL_Count Table6]" caption="__XL_Count Table6" measure="1" displayFolder="" measureGroup="invoice_202001231041" count="0" hidden="1"/>
    <cacheHierarchy uniqueName="[Measures].[__XL_Count Table8]" caption="__XL_Count Table8" measure="1" displayFolder="" measureGroup="gcrm_opportunity_202001231041" count="0" hidden="1"/>
    <cacheHierarchy uniqueName="[Measures].[__XL_Count Individual_budget 1]" caption="__XL_Count Individual_budget 1" measure="1" displayFolder="" measureGroup="Individual_budget 1" count="0" hidden="1"/>
    <cacheHierarchy uniqueName="[Measures].[__XL_Count Table7]" caption="__XL_Count Table7" measure="1" displayFolder="" measureGroup="meeting_list_202001231041" count="0" hidden="1"/>
    <cacheHierarchy uniqueName="[Measures].[__No measures defined]" caption="__No measures defined" measure="1" displayFolder="" count="0" hidden="1"/>
    <cacheHierarchy uniqueName="[Measures].[Sum of Amount 2]" caption="Sum of Amount 2" measure="1" displayFolder="" measureGroup="Brokerage_fees" count="0" hidden="1">
      <extLst>
        <ext xmlns:x15="http://schemas.microsoft.com/office/spreadsheetml/2010/11/main" uri="{B97F6D7D-B522-45F9-BDA1-12C45D357490}">
          <x15:cacheHierarchy aggregatedColumn="12"/>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57"/>
        </ext>
      </extLst>
    </cacheHierarchy>
    <cacheHierarchy uniqueName="[Measures].[Sum of Amount 4]" caption="Sum of Amount 4" measure="1" displayFolder="" measureGroup="Individual_budget 1" count="0" hidden="1">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 ID]" caption="Count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year]" caption="Sum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year]" caption="Count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6"/>
        </ext>
      </extLst>
    </cacheHierarchy>
    <cacheHierarchy uniqueName="[Measures].[Sum of Sl.No]" caption="Sum of Sl.No" measure="1" displayFolder="" measureGroup="Bridge Table" count="0" hidden="1">
      <extLst>
        <ext xmlns:x15="http://schemas.microsoft.com/office/spreadsheetml/2010/11/main" uri="{B97F6D7D-B522-45F9-BDA1-12C45D357490}">
          <x15:cacheHierarchy aggregatedColumn="0"/>
        </ext>
      </extLst>
    </cacheHierarchy>
    <cacheHierarchy uniqueName="[Measures].[Count of Account Executive]" caption="Count of Account Executive" measure="1" displayFolder="" measureGroup="Bridge Table" count="0" hidden="1">
      <extLst>
        <ext xmlns:x15="http://schemas.microsoft.com/office/spreadsheetml/2010/11/main" uri="{B97F6D7D-B522-45F9-BDA1-12C45D357490}">
          <x15:cacheHierarchy aggregatedColumn="1"/>
        </ext>
      </extLst>
    </cacheHierarchy>
  </cacheHierarchies>
  <kpis count="0"/>
  <dimensions count="9">
    <dimension name="Bridge Table" uniqueName="[Bridge Table]" caption="Bridge Table"/>
    <dimension name="Brokerage_fees" uniqueName="[Brokerage_fees]" caption="Brokerage_fees"/>
    <dimension name="fees_202001231041" uniqueName="[fees_202001231041]" caption="fees_202001231041"/>
    <dimension name="gcrm_opportunity_202001231041" uniqueName="[gcrm_opportunity_202001231041]" caption="gcrm_opportunity_202001231041"/>
    <dimension name="income_class_bridge" uniqueName="[income_class_bridge]" caption="income_class_bridge"/>
    <dimension name="Individual_budget 1" uniqueName="[Individual_budget 1]" caption="Individual_budget 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8">
    <measureGroup name="Bridge Table" caption="Bridge Table"/>
    <measureGroup name="Brokerage_fees" caption="Brokerage_fees"/>
    <measureGroup name="fees_202001231041" caption="fees_202001231041"/>
    <measureGroup name="gcrm_opportunity_202001231041" caption="gcrm_opportunity_202001231041"/>
    <measureGroup name="income_class_bridge" caption="income_class_bridge"/>
    <measureGroup name="Individual_budget 1" caption="Individual_budget 1"/>
    <measureGroup name="invoice_202001231041" caption="invoice_202001231041"/>
    <measureGroup name="meeting_list_202001231041" caption="meeting_list_202001231041"/>
  </measureGroups>
  <maps count="16">
    <map measureGroup="0" dimension="0"/>
    <map measureGroup="1" dimension="0"/>
    <map measureGroup="1" dimension="1"/>
    <map measureGroup="1" dimension="4"/>
    <map measureGroup="2" dimension="2"/>
    <map measureGroup="3" dimension="0"/>
    <map measureGroup="3" dimension="3"/>
    <map measureGroup="4" dimension="4"/>
    <map measureGroup="5" dimension="0"/>
    <map measureGroup="5" dimension="4"/>
    <map measureGroup="5" dimension="5"/>
    <map measureGroup="6" dimension="0"/>
    <map measureGroup="6" dimension="4"/>
    <map measureGroup="6" dimension="6"/>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NU" refreshedDate="45701.506378935184" backgroundQuery="1" createdVersion="8" refreshedVersion="8" minRefreshableVersion="3" recordCount="0" supportSubquery="1" supportAdvancedDrill="1" xr:uid="{B5904BED-1837-48DC-A1CE-08FB74AE3156}">
  <cacheSource type="external" connectionId="7"/>
  <cacheFields count="5">
    <cacheField name="[income_class_bridge].[Income Class].[Income Class]" caption="Income Class" numFmtId="0" hierarchy="40" level="1">
      <sharedItems containsBlank="1" count="4">
        <s v="Cross Sell"/>
        <s v="New" u="1"/>
        <s v="Renewal" u="1"/>
        <m u="1"/>
      </sharedItems>
    </cacheField>
    <cacheField name="[Measures].[Sum of Amount 4]" caption="Sum of Amount 4" numFmtId="0" hierarchy="80" level="32767"/>
    <cacheField name="[Measures].[Sum of Amount 3]" caption="Sum of Amount 3" numFmtId="0" hierarchy="79" level="32767"/>
    <cacheField name="[Measures].[Sum of Amount 2]" caption="Sum of Amount 2" numFmtId="0" hierarchy="78" level="32767"/>
    <cacheField name="[Bridge Table].[Account Executive].[Account Executive]" caption="Account Executive" numFmtId="0" hierarchy="1" level="1">
      <sharedItems containsSemiMixedTypes="0" containsNonDate="0" containsString="0"/>
    </cacheField>
  </cacheFields>
  <cacheHierarchies count="92">
    <cacheHierarchy uniqueName="[Bridge Table].[Sl.No]" caption="Sl.No" attribute="1" defaultMemberUniqueName="[Bridge Table].[Sl.No].[All]" allUniqueName="[Bridge Table].[Sl.No].[All]" dimensionUniqueName="[Bridge Table]" displayFolder="" count="0" memberValueDatatype="20"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4"/>
      </fieldsUsage>
    </cacheHierarchy>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No]" caption="Sl.No" attribute="1" defaultMemberUniqueName="[income_class_bridge].[Sl.No].[All]" allUniqueName="[income_class_bridge].[Sl.No].[All]" dimensionUniqueName="[income_class_bridge]" displayFolder="" count="0" memberValueDatatype="20" unbalanced="0"/>
    <cacheHierarchy uniqueName="[income_class_bridge].[Income Class]" caption="Income Class" attribute="1" defaultMemberUniqueName="[income_class_bridge].[Income Class].[All]" allUniqueName="[income_class_bridge].[Income Class].[All]" dimensionUniqueName="[income_class_bridge]" displayFolder="" count="2" memberValueDatatype="130" unbalanced="0">
      <fieldsUsage count="2">
        <fieldUsage x="-1"/>
        <fieldUsage x="0"/>
      </fieldsUsage>
    </cacheHierarchy>
    <cacheHierarchy uniqueName="[Individual_budget 1].[Branch]" caption="Branch" attribute="1" defaultMemberUniqueName="[Individual_budget 1].[Branch].[All]" allUniqueName="[Individual_budget 1].[Branch].[All]" dimensionUniqueName="[Individual_budget 1]" displayFolder="" count="0" memberValueDatatype="130" unbalanced="0"/>
    <cacheHierarchy uniqueName="[Individual_budget 1].[Sales person ID]" caption="Sales person ID" attribute="1" defaultMemberUniqueName="[Individual_budget 1].[Sales person ID].[All]" allUniqueName="[Individual_budget 1].[Sales person ID].[All]" dimensionUniqueName="[Individual_budget 1]" displayFolder="" count="0" memberValueDatatype="20" unbalanced="0"/>
    <cacheHierarchy uniqueName="[Individual_budget 1].[Employee Name]" caption="Employee Name" attribute="1" defaultMemberUniqueName="[Individual_budget 1].[Employee Name].[All]" allUniqueName="[Individual_budget 1].[Employee Name].[All]" dimensionUniqueName="[Individual_budget 1]" displayFolder="" count="0" memberValueDatatype="130" unbalanced="0"/>
    <cacheHierarchy uniqueName="[Individual_budget 1].[New Role2]" caption="New Role2" attribute="1" defaultMemberUniqueName="[Individual_budget 1].[New Role2].[All]" allUniqueName="[Individual_budget 1].[New Role2].[All]" dimensionUniqueName="[Individual_budget 1]" displayFolder="" count="0" memberValueDatatype="130" unbalanced="0"/>
    <cacheHierarchy uniqueName="[Individual_budget 1].[Income_class]" caption="Income_class" attribute="1" defaultMemberUniqueName="[Individual_budget 1].[Income_class].[All]" allUniqueName="[Individual_budget 1].[Income_class].[All]" dimensionUniqueName="[Individual_budget 1]" displayFolder="" count="0" memberValueDatatype="130" unbalanced="0"/>
    <cacheHierarchy uniqueName="[Individual_budget 1].[Amount]" caption="Amount" attribute="1" defaultMemberUniqueName="[Individual_budget 1].[Amount].[All]" allUniqueName="[Individual_budget 1].[Amount].[All]" dimensionUniqueName="[Individual_budget 1]" displayFolder="" count="0" memberValueDatatype="2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2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Table14]" caption="__XL_Count Table14" measure="1" displayFolder="" measureGroup="Bridge Table" count="0" hidden="1"/>
    <cacheHierarchy uniqueName="[Measures].[__XL_Count Append1]" caption="__XL_Count Append1" measure="1" displayFolder="" measureGroup="Brokerage_fees" count="0" hidden="1"/>
    <cacheHierarchy uniqueName="[Measures].[__XL_Count Table2]" caption="__XL_Count Table2" measure="1" displayFolder="" measureGroup="income_class_bridge" count="0" hidden="1"/>
    <cacheHierarchy uniqueName="[Measures].[__XL_Count Table6]" caption="__XL_Count Table6" measure="1" displayFolder="" measureGroup="invoice_202001231041" count="0" hidden="1"/>
    <cacheHierarchy uniqueName="[Measures].[__XL_Count Table8]" caption="__XL_Count Table8" measure="1" displayFolder="" measureGroup="gcrm_opportunity_202001231041" count="0" hidden="1"/>
    <cacheHierarchy uniqueName="[Measures].[__XL_Count Individual_budget 1]" caption="__XL_Count Individual_budget 1" measure="1" displayFolder="" measureGroup="Individual_budget 1" count="0" hidden="1"/>
    <cacheHierarchy uniqueName="[Measures].[__XL_Count Table7]" caption="__XL_Count Table7" measure="1" displayFolder="" measureGroup="meeting_list_202001231041" count="0" hidden="1"/>
    <cacheHierarchy uniqueName="[Measures].[__No measures defined]" caption="__No measures defined" measure="1" displayFolder="" count="0" hidden="1"/>
    <cacheHierarchy uniqueName="[Measures].[Sum of Amount 2]" caption="Sum of Amount 2" measure="1" displayFolder="" measureGroup="Brokerage_fees"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Amount 3]" caption="Sum of Amount 3" measure="1" displayFolder="" measureGroup="invoice_202001231041" count="0" oneField="1" hidden="1">
      <fieldsUsage count="1">
        <fieldUsage x="2"/>
      </fieldsUsage>
      <extLst>
        <ext xmlns:x15="http://schemas.microsoft.com/office/spreadsheetml/2010/11/main" uri="{B97F6D7D-B522-45F9-BDA1-12C45D357490}">
          <x15:cacheHierarchy aggregatedColumn="57"/>
        </ext>
      </extLst>
    </cacheHierarchy>
    <cacheHierarchy uniqueName="[Measures].[Sum of Amount 4]" caption="Sum of Amount 4" measure="1" displayFolder="" measureGroup="Individual_budget 1"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 ID]" caption="Count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year]" caption="Sum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year]" caption="Count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6"/>
        </ext>
      </extLst>
    </cacheHierarchy>
    <cacheHierarchy uniqueName="[Measures].[Sum of Sl.No]" caption="Sum of Sl.No" measure="1" displayFolder="" measureGroup="Bridge Table" count="0" hidden="1">
      <extLst>
        <ext xmlns:x15="http://schemas.microsoft.com/office/spreadsheetml/2010/11/main" uri="{B97F6D7D-B522-45F9-BDA1-12C45D357490}">
          <x15:cacheHierarchy aggregatedColumn="0"/>
        </ext>
      </extLst>
    </cacheHierarchy>
    <cacheHierarchy uniqueName="[Measures].[Count of Account Executive]" caption="Count of Account Executive" measure="1" displayFolder="" measureGroup="Bridge Table" count="0" hidden="1">
      <extLst>
        <ext xmlns:x15="http://schemas.microsoft.com/office/spreadsheetml/2010/11/main" uri="{B97F6D7D-B522-45F9-BDA1-12C45D357490}">
          <x15:cacheHierarchy aggregatedColumn="1"/>
        </ext>
      </extLst>
    </cacheHierarchy>
  </cacheHierarchies>
  <kpis count="0"/>
  <dimensions count="9">
    <dimension name="Bridge Table" uniqueName="[Bridge Table]" caption="Bridge Table"/>
    <dimension name="Brokerage_fees" uniqueName="[Brokerage_fees]" caption="Brokerage_fees"/>
    <dimension name="fees_202001231041" uniqueName="[fees_202001231041]" caption="fees_202001231041"/>
    <dimension name="gcrm_opportunity_202001231041" uniqueName="[gcrm_opportunity_202001231041]" caption="gcrm_opportunity_202001231041"/>
    <dimension name="income_class_bridge" uniqueName="[income_class_bridge]" caption="income_class_bridge"/>
    <dimension name="Individual_budget 1" uniqueName="[Individual_budget 1]" caption="Individual_budget 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8">
    <measureGroup name="Bridge Table" caption="Bridge Table"/>
    <measureGroup name="Brokerage_fees" caption="Brokerage_fees"/>
    <measureGroup name="fees_202001231041" caption="fees_202001231041"/>
    <measureGroup name="gcrm_opportunity_202001231041" caption="gcrm_opportunity_202001231041"/>
    <measureGroup name="income_class_bridge" caption="income_class_bridge"/>
    <measureGroup name="Individual_budget 1" caption="Individual_budget 1"/>
    <measureGroup name="invoice_202001231041" caption="invoice_202001231041"/>
    <measureGroup name="meeting_list_202001231041" caption="meeting_list_202001231041"/>
  </measureGroups>
  <maps count="16">
    <map measureGroup="0" dimension="0"/>
    <map measureGroup="1" dimension="0"/>
    <map measureGroup="1" dimension="1"/>
    <map measureGroup="1" dimension="4"/>
    <map measureGroup="2" dimension="2"/>
    <map measureGroup="3" dimension="0"/>
    <map measureGroup="3" dimension="3"/>
    <map measureGroup="4" dimension="4"/>
    <map measureGroup="5" dimension="0"/>
    <map measureGroup="5" dimension="4"/>
    <map measureGroup="5" dimension="5"/>
    <map measureGroup="6" dimension="0"/>
    <map measureGroup="6" dimension="4"/>
    <map measureGroup="6" dimension="6"/>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NU" refreshedDate="45701.506379398146" backgroundQuery="1" createdVersion="8" refreshedVersion="8" minRefreshableVersion="3" recordCount="0" supportSubquery="1" supportAdvancedDrill="1" xr:uid="{8F13A1AF-39A2-4181-A4DC-493F3554EBD2}">
  <cacheSource type="external" connectionId="7"/>
  <cacheFields count="5">
    <cacheField name="[Measures].[Sum of Amount 4]" caption="Sum of Amount 4" numFmtId="0" hierarchy="80" level="32767"/>
    <cacheField name="[Measures].[Sum of Amount 2]" caption="Sum of Amount 2" numFmtId="0" hierarchy="78" level="32767"/>
    <cacheField name="[Measures].[Sum of Amount 3]" caption="Sum of Amount 3" numFmtId="0" hierarchy="79" level="32767"/>
    <cacheField name="[income_class_bridge].[Income Class].[Income Class]" caption="Income Class" numFmtId="0" hierarchy="40" level="1">
      <sharedItems containsBlank="1" count="4">
        <s v="New"/>
        <s v="Cross Sell" u="1"/>
        <s v="Renewal" u="1"/>
        <m u="1"/>
      </sharedItems>
    </cacheField>
    <cacheField name="[Bridge Table].[Account Executive].[Account Executive]" caption="Account Executive" numFmtId="0" hierarchy="1" level="1">
      <sharedItems containsSemiMixedTypes="0" containsNonDate="0" containsString="0"/>
    </cacheField>
  </cacheFields>
  <cacheHierarchies count="92">
    <cacheHierarchy uniqueName="[Bridge Table].[Sl.No]" caption="Sl.No" attribute="1" defaultMemberUniqueName="[Bridge Table].[Sl.No].[All]" allUniqueName="[Bridge Table].[Sl.No].[All]" dimensionUniqueName="[Bridge Table]" displayFolder="" count="0" memberValueDatatype="20"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4"/>
      </fieldsUsage>
    </cacheHierarchy>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No]" caption="Sl.No" attribute="1" defaultMemberUniqueName="[income_class_bridge].[Sl.No].[All]" allUniqueName="[income_class_bridge].[Sl.No].[All]" dimensionUniqueName="[income_class_bridge]" displayFolder="" count="0" memberValueDatatype="20" unbalanced="0"/>
    <cacheHierarchy uniqueName="[income_class_bridge].[Income Class]" caption="Income Class" attribute="1" defaultMemberUniqueName="[income_class_bridge].[Income Class].[All]" allUniqueName="[income_class_bridge].[Income Class].[All]" dimensionUniqueName="[income_class_bridge]" displayFolder="" count="2" memberValueDatatype="130" unbalanced="0">
      <fieldsUsage count="2">
        <fieldUsage x="-1"/>
        <fieldUsage x="3"/>
      </fieldsUsage>
    </cacheHierarchy>
    <cacheHierarchy uniqueName="[Individual_budget 1].[Branch]" caption="Branch" attribute="1" defaultMemberUniqueName="[Individual_budget 1].[Branch].[All]" allUniqueName="[Individual_budget 1].[Branch].[All]" dimensionUniqueName="[Individual_budget 1]" displayFolder="" count="0" memberValueDatatype="130" unbalanced="0"/>
    <cacheHierarchy uniqueName="[Individual_budget 1].[Sales person ID]" caption="Sales person ID" attribute="1" defaultMemberUniqueName="[Individual_budget 1].[Sales person ID].[All]" allUniqueName="[Individual_budget 1].[Sales person ID].[All]" dimensionUniqueName="[Individual_budget 1]" displayFolder="" count="0" memberValueDatatype="20" unbalanced="0"/>
    <cacheHierarchy uniqueName="[Individual_budget 1].[Employee Name]" caption="Employee Name" attribute="1" defaultMemberUniqueName="[Individual_budget 1].[Employee Name].[All]" allUniqueName="[Individual_budget 1].[Employee Name].[All]" dimensionUniqueName="[Individual_budget 1]" displayFolder="" count="0" memberValueDatatype="130" unbalanced="0"/>
    <cacheHierarchy uniqueName="[Individual_budget 1].[New Role2]" caption="New Role2" attribute="1" defaultMemberUniqueName="[Individual_budget 1].[New Role2].[All]" allUniqueName="[Individual_budget 1].[New Role2].[All]" dimensionUniqueName="[Individual_budget 1]" displayFolder="" count="0" memberValueDatatype="130" unbalanced="0"/>
    <cacheHierarchy uniqueName="[Individual_budget 1].[Income_class]" caption="Income_class" attribute="1" defaultMemberUniqueName="[Individual_budget 1].[Income_class].[All]" allUniqueName="[Individual_budget 1].[Income_class].[All]" dimensionUniqueName="[Individual_budget 1]" displayFolder="" count="0" memberValueDatatype="130" unbalanced="0"/>
    <cacheHierarchy uniqueName="[Individual_budget 1].[Amount]" caption="Amount" attribute="1" defaultMemberUniqueName="[Individual_budget 1].[Amount].[All]" allUniqueName="[Individual_budget 1].[Amount].[All]" dimensionUniqueName="[Individual_budget 1]" displayFolder="" count="0" memberValueDatatype="2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2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Table14]" caption="__XL_Count Table14" measure="1" displayFolder="" measureGroup="Bridge Table" count="0" hidden="1"/>
    <cacheHierarchy uniqueName="[Measures].[__XL_Count Append1]" caption="__XL_Count Append1" measure="1" displayFolder="" measureGroup="Brokerage_fees" count="0" hidden="1"/>
    <cacheHierarchy uniqueName="[Measures].[__XL_Count Table2]" caption="__XL_Count Table2" measure="1" displayFolder="" measureGroup="income_class_bridge" count="0" hidden="1"/>
    <cacheHierarchy uniqueName="[Measures].[__XL_Count Table6]" caption="__XL_Count Table6" measure="1" displayFolder="" measureGroup="invoice_202001231041" count="0" hidden="1"/>
    <cacheHierarchy uniqueName="[Measures].[__XL_Count Table8]" caption="__XL_Count Table8" measure="1" displayFolder="" measureGroup="gcrm_opportunity_202001231041" count="0" hidden="1"/>
    <cacheHierarchy uniqueName="[Measures].[__XL_Count Individual_budget 1]" caption="__XL_Count Individual_budget 1" measure="1" displayFolder="" measureGroup="Individual_budget 1" count="0" hidden="1"/>
    <cacheHierarchy uniqueName="[Measures].[__XL_Count Table7]" caption="__XL_Count Table7" measure="1" displayFolder="" measureGroup="meeting_list_202001231041" count="0" hidden="1"/>
    <cacheHierarchy uniqueName="[Measures].[__No measures defined]" caption="__No measures defined" measure="1" displayFolder="" count="0" hidden="1"/>
    <cacheHierarchy uniqueName="[Measures].[Sum of Amount 2]" caption="Sum of Amount 2" measure="1" displayFolder="" measureGroup="Brokerage_fee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Amount 3]" caption="Sum of Amount 3" measure="1" displayFolder="" measureGroup="invoice_202001231041" count="0" oneField="1" hidden="1">
      <fieldsUsage count="1">
        <fieldUsage x="2"/>
      </fieldsUsage>
      <extLst>
        <ext xmlns:x15="http://schemas.microsoft.com/office/spreadsheetml/2010/11/main" uri="{B97F6D7D-B522-45F9-BDA1-12C45D357490}">
          <x15:cacheHierarchy aggregatedColumn="57"/>
        </ext>
      </extLst>
    </cacheHierarchy>
    <cacheHierarchy uniqueName="[Measures].[Sum of Amount 4]" caption="Sum of Amount 4" measure="1" displayFolder="" measureGroup="Individual_budget 1"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 ID]" caption="Count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year]" caption="Sum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year]" caption="Count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6"/>
        </ext>
      </extLst>
    </cacheHierarchy>
    <cacheHierarchy uniqueName="[Measures].[Sum of Sl.No]" caption="Sum of Sl.No" measure="1" displayFolder="" measureGroup="Bridge Table" count="0" hidden="1">
      <extLst>
        <ext xmlns:x15="http://schemas.microsoft.com/office/spreadsheetml/2010/11/main" uri="{B97F6D7D-B522-45F9-BDA1-12C45D357490}">
          <x15:cacheHierarchy aggregatedColumn="0"/>
        </ext>
      </extLst>
    </cacheHierarchy>
    <cacheHierarchy uniqueName="[Measures].[Count of Account Executive]" caption="Count of Account Executive" measure="1" displayFolder="" measureGroup="Bridge Table" count="0" hidden="1">
      <extLst>
        <ext xmlns:x15="http://schemas.microsoft.com/office/spreadsheetml/2010/11/main" uri="{B97F6D7D-B522-45F9-BDA1-12C45D357490}">
          <x15:cacheHierarchy aggregatedColumn="1"/>
        </ext>
      </extLst>
    </cacheHierarchy>
  </cacheHierarchies>
  <kpis count="0"/>
  <dimensions count="9">
    <dimension name="Bridge Table" uniqueName="[Bridge Table]" caption="Bridge Table"/>
    <dimension name="Brokerage_fees" uniqueName="[Brokerage_fees]" caption="Brokerage_fees"/>
    <dimension name="fees_202001231041" uniqueName="[fees_202001231041]" caption="fees_202001231041"/>
    <dimension name="gcrm_opportunity_202001231041" uniqueName="[gcrm_opportunity_202001231041]" caption="gcrm_opportunity_202001231041"/>
    <dimension name="income_class_bridge" uniqueName="[income_class_bridge]" caption="income_class_bridge"/>
    <dimension name="Individual_budget 1" uniqueName="[Individual_budget 1]" caption="Individual_budget 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8">
    <measureGroup name="Bridge Table" caption="Bridge Table"/>
    <measureGroup name="Brokerage_fees" caption="Brokerage_fees"/>
    <measureGroup name="fees_202001231041" caption="fees_202001231041"/>
    <measureGroup name="gcrm_opportunity_202001231041" caption="gcrm_opportunity_202001231041"/>
    <measureGroup name="income_class_bridge" caption="income_class_bridge"/>
    <measureGroup name="Individual_budget 1" caption="Individual_budget 1"/>
    <measureGroup name="invoice_202001231041" caption="invoice_202001231041"/>
    <measureGroup name="meeting_list_202001231041" caption="meeting_list_202001231041"/>
  </measureGroups>
  <maps count="16">
    <map measureGroup="0" dimension="0"/>
    <map measureGroup="1" dimension="0"/>
    <map measureGroup="1" dimension="1"/>
    <map measureGroup="1" dimension="4"/>
    <map measureGroup="2" dimension="2"/>
    <map measureGroup="3" dimension="0"/>
    <map measureGroup="3" dimension="3"/>
    <map measureGroup="4" dimension="4"/>
    <map measureGroup="5" dimension="0"/>
    <map measureGroup="5" dimension="4"/>
    <map measureGroup="5" dimension="5"/>
    <map measureGroup="6" dimension="0"/>
    <map measureGroup="6" dimension="4"/>
    <map measureGroup="6" dimension="6"/>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NU" refreshedDate="45701.506379745369" backgroundQuery="1" createdVersion="8" refreshedVersion="8" minRefreshableVersion="3" recordCount="0" supportSubquery="1" supportAdvancedDrill="1" xr:uid="{79E3B0B3-1340-4538-B8B9-6754E227A45D}">
  <cacheSource type="external" connectionId="7"/>
  <cacheFields count="4">
    <cacheField name="[invoice_202001231041].[Account Executive].[Account Executive]" caption="Account Executive" numFmtId="0" hierarchy="53" level="1">
      <sharedItems count="11">
        <s v="Abhinav Shivam"/>
        <s v="Animesh Rawat"/>
        <s v="Ankita Shah"/>
        <s v="Divya Dhingra"/>
        <s v="Gautam Murkunde"/>
        <s v="Mark"/>
        <s v="Neel Jain"/>
        <s v="Shloka Shelat"/>
        <s v="Shobhit Agarwal"/>
        <s v="Vidit Shah"/>
        <s v="Vinay"/>
      </sharedItems>
    </cacheField>
    <cacheField name="[Measures].[Count of invoice_number]" caption="Count of invoice_number" numFmtId="0" hierarchy="82" level="32767"/>
    <cacheField name="[income_class_bridge].[Income Class].[Income Class]" caption="Income Class" numFmtId="0" hierarchy="40" level="1">
      <sharedItems containsBlank="1" count="4">
        <s v="Cross Sell"/>
        <s v="New"/>
        <s v="Renewal"/>
        <m/>
      </sharedItems>
    </cacheField>
    <cacheField name="[Bridge Table].[Account Executive].[Account Executive]" caption="Account Executive" numFmtId="0" hierarchy="1" level="1">
      <sharedItems containsSemiMixedTypes="0" containsNonDate="0" containsString="0"/>
    </cacheField>
  </cacheFields>
  <cacheHierarchies count="92">
    <cacheHierarchy uniqueName="[Bridge Table].[Sl.No]" caption="Sl.No" attribute="1" defaultMemberUniqueName="[Bridge Table].[Sl.No].[All]" allUniqueName="[Bridge Table].[Sl.No].[All]" dimensionUniqueName="[Bridge Table]" displayFolder="" count="0" memberValueDatatype="20"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3"/>
      </fieldsUsage>
    </cacheHierarchy>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No]" caption="Sl.No" attribute="1" defaultMemberUniqueName="[income_class_bridge].[Sl.No].[All]" allUniqueName="[income_class_bridge].[Sl.No].[All]" dimensionUniqueName="[income_class_bridge]" displayFolder="" count="0" memberValueDatatype="20" unbalanced="0"/>
    <cacheHierarchy uniqueName="[income_class_bridge].[Income Class]" caption="Income Class" attribute="1" defaultMemberUniqueName="[income_class_bridge].[Income Class].[All]" allUniqueName="[income_class_bridge].[Income Class].[All]" dimensionUniqueName="[income_class_bridge]" displayFolder="" count="2" memberValueDatatype="130" unbalanced="0">
      <fieldsUsage count="2">
        <fieldUsage x="-1"/>
        <fieldUsage x="2"/>
      </fieldsUsage>
    </cacheHierarchy>
    <cacheHierarchy uniqueName="[Individual_budget 1].[Branch]" caption="Branch" attribute="1" defaultMemberUniqueName="[Individual_budget 1].[Branch].[All]" allUniqueName="[Individual_budget 1].[Branch].[All]" dimensionUniqueName="[Individual_budget 1]" displayFolder="" count="0" memberValueDatatype="130" unbalanced="0"/>
    <cacheHierarchy uniqueName="[Individual_budget 1].[Sales person ID]" caption="Sales person ID" attribute="1" defaultMemberUniqueName="[Individual_budget 1].[Sales person ID].[All]" allUniqueName="[Individual_budget 1].[Sales person ID].[All]" dimensionUniqueName="[Individual_budget 1]" displayFolder="" count="0" memberValueDatatype="20" unbalanced="0"/>
    <cacheHierarchy uniqueName="[Individual_budget 1].[Employee Name]" caption="Employee Name" attribute="1" defaultMemberUniqueName="[Individual_budget 1].[Employee Name].[All]" allUniqueName="[Individual_budget 1].[Employee Name].[All]" dimensionUniqueName="[Individual_budget 1]" displayFolder="" count="0" memberValueDatatype="130" unbalanced="0"/>
    <cacheHierarchy uniqueName="[Individual_budget 1].[New Role2]" caption="New Role2" attribute="1" defaultMemberUniqueName="[Individual_budget 1].[New Role2].[All]" allUniqueName="[Individual_budget 1].[New Role2].[All]" dimensionUniqueName="[Individual_budget 1]" displayFolder="" count="0" memberValueDatatype="130" unbalanced="0"/>
    <cacheHierarchy uniqueName="[Individual_budget 1].[Income_class]" caption="Income_class" attribute="1" defaultMemberUniqueName="[Individual_budget 1].[Income_class].[All]" allUniqueName="[Individual_budget 1].[Income_class].[All]" dimensionUniqueName="[Individual_budget 1]" displayFolder="" count="0" memberValueDatatype="130" unbalanced="0"/>
    <cacheHierarchy uniqueName="[Individual_budget 1].[Amount]" caption="Amount" attribute="1" defaultMemberUniqueName="[Individual_budget 1].[Amount].[All]" allUniqueName="[Individual_budget 1].[Amount].[All]" dimensionUniqueName="[Individual_budget 1]" displayFolder="" count="0" memberValueDatatype="2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0"/>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2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Table14]" caption="__XL_Count Table14" measure="1" displayFolder="" measureGroup="Bridge Table" count="0" hidden="1"/>
    <cacheHierarchy uniqueName="[Measures].[__XL_Count Append1]" caption="__XL_Count Append1" measure="1" displayFolder="" measureGroup="Brokerage_fees" count="0" hidden="1"/>
    <cacheHierarchy uniqueName="[Measures].[__XL_Count Table2]" caption="__XL_Count Table2" measure="1" displayFolder="" measureGroup="income_class_bridge" count="0" hidden="1"/>
    <cacheHierarchy uniqueName="[Measures].[__XL_Count Table6]" caption="__XL_Count Table6" measure="1" displayFolder="" measureGroup="invoice_202001231041" count="0" hidden="1"/>
    <cacheHierarchy uniqueName="[Measures].[__XL_Count Table8]" caption="__XL_Count Table8" measure="1" displayFolder="" measureGroup="gcrm_opportunity_202001231041" count="0" hidden="1"/>
    <cacheHierarchy uniqueName="[Measures].[__XL_Count Individual_budget 1]" caption="__XL_Count Individual_budget 1" measure="1" displayFolder="" measureGroup="Individual_budget 1" count="0" hidden="1"/>
    <cacheHierarchy uniqueName="[Measures].[__XL_Count Table7]" caption="__XL_Count Table7" measure="1" displayFolder="" measureGroup="meeting_list_202001231041" count="0" hidden="1"/>
    <cacheHierarchy uniqueName="[Measures].[__No measures defined]" caption="__No measures defined" measure="1" displayFolder="" count="0" hidden="1"/>
    <cacheHierarchy uniqueName="[Measures].[Sum of Amount 2]" caption="Sum of Amount 2" measure="1" displayFolder="" measureGroup="Brokerage_fees" count="0" hidden="1">
      <extLst>
        <ext xmlns:x15="http://schemas.microsoft.com/office/spreadsheetml/2010/11/main" uri="{B97F6D7D-B522-45F9-BDA1-12C45D357490}">
          <x15:cacheHierarchy aggregatedColumn="12"/>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57"/>
        </ext>
      </extLst>
    </cacheHierarchy>
    <cacheHierarchy uniqueName="[Measures].[Sum of Amount 4]" caption="Sum of Amount 4" measure="1" displayFolder="" measureGroup="Individual_budget 1" count="0" hidden="1">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Count of invoice_number]" caption="Count of invoice_number" measure="1" displayFolder="" measureGroup="invoice_202001231041"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 ID]" caption="Count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year]" caption="Sum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year]" caption="Count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6"/>
        </ext>
      </extLst>
    </cacheHierarchy>
    <cacheHierarchy uniqueName="[Measures].[Sum of Sl.No]" caption="Sum of Sl.No" measure="1" displayFolder="" measureGroup="Bridge Table" count="0" hidden="1">
      <extLst>
        <ext xmlns:x15="http://schemas.microsoft.com/office/spreadsheetml/2010/11/main" uri="{B97F6D7D-B522-45F9-BDA1-12C45D357490}">
          <x15:cacheHierarchy aggregatedColumn="0"/>
        </ext>
      </extLst>
    </cacheHierarchy>
    <cacheHierarchy uniqueName="[Measures].[Count of Account Executive]" caption="Count of Account Executive" measure="1" displayFolder="" measureGroup="Bridge Table" count="0" hidden="1">
      <extLst>
        <ext xmlns:x15="http://schemas.microsoft.com/office/spreadsheetml/2010/11/main" uri="{B97F6D7D-B522-45F9-BDA1-12C45D357490}">
          <x15:cacheHierarchy aggregatedColumn="1"/>
        </ext>
      </extLst>
    </cacheHierarchy>
  </cacheHierarchies>
  <kpis count="0"/>
  <dimensions count="9">
    <dimension name="Bridge Table" uniqueName="[Bridge Table]" caption="Bridge Table"/>
    <dimension name="Brokerage_fees" uniqueName="[Brokerage_fees]" caption="Brokerage_fees"/>
    <dimension name="fees_202001231041" uniqueName="[fees_202001231041]" caption="fees_202001231041"/>
    <dimension name="gcrm_opportunity_202001231041" uniqueName="[gcrm_opportunity_202001231041]" caption="gcrm_opportunity_202001231041"/>
    <dimension name="income_class_bridge" uniqueName="[income_class_bridge]" caption="income_class_bridge"/>
    <dimension name="Individual_budget 1" uniqueName="[Individual_budget 1]" caption="Individual_budget 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8">
    <measureGroup name="Bridge Table" caption="Bridge Table"/>
    <measureGroup name="Brokerage_fees" caption="Brokerage_fees"/>
    <measureGroup name="fees_202001231041" caption="fees_202001231041"/>
    <measureGroup name="gcrm_opportunity_202001231041" caption="gcrm_opportunity_202001231041"/>
    <measureGroup name="income_class_bridge" caption="income_class_bridge"/>
    <measureGroup name="Individual_budget 1" caption="Individual_budget 1"/>
    <measureGroup name="invoice_202001231041" caption="invoice_202001231041"/>
    <measureGroup name="meeting_list_202001231041" caption="meeting_list_202001231041"/>
  </measureGroups>
  <maps count="16">
    <map measureGroup="0" dimension="0"/>
    <map measureGroup="1" dimension="0"/>
    <map measureGroup="1" dimension="1"/>
    <map measureGroup="1" dimension="4"/>
    <map measureGroup="2" dimension="2"/>
    <map measureGroup="3" dimension="0"/>
    <map measureGroup="3" dimension="3"/>
    <map measureGroup="4" dimension="4"/>
    <map measureGroup="5" dimension="0"/>
    <map measureGroup="5" dimension="4"/>
    <map measureGroup="5" dimension="5"/>
    <map measureGroup="6" dimension="0"/>
    <map measureGroup="6" dimension="4"/>
    <map measureGroup="6" dimension="6"/>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NU" refreshedDate="45701.506380208331" backgroundQuery="1" createdVersion="8" refreshedVersion="8" minRefreshableVersion="3" recordCount="0" supportSubquery="1" supportAdvancedDrill="1" xr:uid="{08DCC5CE-CC54-45F0-9D6A-F2512DCD3EE1}">
  <cacheSource type="external" connectionId="7"/>
  <cacheFields count="4">
    <cacheField name="[Measures].[Count of year]" caption="Count of year" numFmtId="0" hierarchy="86" level="32767"/>
    <cacheField name="[Bridge Table].[Account Executive].[Account Executive]" caption="Account Executive" numFmtId="0" hierarchy="1" level="1">
      <sharedItems containsSemiMixedTypes="0" containsNonDate="0" containsString="0"/>
    </cacheField>
    <cacheField name="[meeting_list_202001231041].[Account Executive].[Account Executive]" caption="Account Executive" numFmtId="0" hierarchy="60" level="1">
      <sharedItems count="9">
        <s v="Abhinav Shivam"/>
        <s v="Animesh Rawat"/>
        <s v="Gilbert"/>
        <s v="Ketan Jain"/>
        <s v="Manish Sharma"/>
        <s v="Mark"/>
        <s v="Raju Kumar"/>
        <s v="Shivani Sharma"/>
        <s v="Vinay"/>
      </sharedItems>
    </cacheField>
    <cacheField name="[meeting_list_202001231041].[year].[year]" caption="year" numFmtId="0" hierarchy="64" level="1">
      <sharedItems containsSemiMixedTypes="0" containsNonDate="0" containsString="0"/>
    </cacheField>
  </cacheFields>
  <cacheHierarchies count="92">
    <cacheHierarchy uniqueName="[Bridge Table].[Sl.No]" caption="Sl.No" attribute="1" defaultMemberUniqueName="[Bridge Table].[Sl.No].[All]" allUniqueName="[Bridge Table].[Sl.No].[All]" dimensionUniqueName="[Bridge Table]" displayFolder="" count="0" memberValueDatatype="20"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1"/>
      </fieldsUsage>
    </cacheHierarchy>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No]" caption="Sl.No" attribute="1" defaultMemberUniqueName="[income_class_bridge].[Sl.No].[All]" allUniqueName="[income_class_bridge].[Sl.No].[All]" dimensionUniqueName="[income_class_bridge]" displayFolder="" count="0" memberValueDatatype="20" unbalanced="0"/>
    <cacheHierarchy uniqueName="[income_class_bridge].[Income Class]" caption="Income Class" attribute="1" defaultMemberUniqueName="[income_class_bridge].[Income Class].[All]" allUniqueName="[income_class_bridge].[Income Class].[All]" dimensionUniqueName="[income_class_bridge]" displayFolder="" count="0" memberValueDatatype="130" unbalanced="0"/>
    <cacheHierarchy uniqueName="[Individual_budget 1].[Branch]" caption="Branch" attribute="1" defaultMemberUniqueName="[Individual_budget 1].[Branch].[All]" allUniqueName="[Individual_budget 1].[Branch].[All]" dimensionUniqueName="[Individual_budget 1]" displayFolder="" count="0" memberValueDatatype="130" unbalanced="0"/>
    <cacheHierarchy uniqueName="[Individual_budget 1].[Sales person ID]" caption="Sales person ID" attribute="1" defaultMemberUniqueName="[Individual_budget 1].[Sales person ID].[All]" allUniqueName="[Individual_budget 1].[Sales person ID].[All]" dimensionUniqueName="[Individual_budget 1]" displayFolder="" count="0" memberValueDatatype="20" unbalanced="0"/>
    <cacheHierarchy uniqueName="[Individual_budget 1].[Employee Name]" caption="Employee Name" attribute="1" defaultMemberUniqueName="[Individual_budget 1].[Employee Name].[All]" allUniqueName="[Individual_budget 1].[Employee Name].[All]" dimensionUniqueName="[Individual_budget 1]" displayFolder="" count="0" memberValueDatatype="130" unbalanced="0"/>
    <cacheHierarchy uniqueName="[Individual_budget 1].[New Role2]" caption="New Role2" attribute="1" defaultMemberUniqueName="[Individual_budget 1].[New Role2].[All]" allUniqueName="[Individual_budget 1].[New Role2].[All]" dimensionUniqueName="[Individual_budget 1]" displayFolder="" count="0" memberValueDatatype="130" unbalanced="0"/>
    <cacheHierarchy uniqueName="[Individual_budget 1].[Income_class]" caption="Income_class" attribute="1" defaultMemberUniqueName="[Individual_budget 1].[Income_class].[All]" allUniqueName="[Individual_budget 1].[Income_class].[All]" dimensionUniqueName="[Individual_budget 1]" displayFolder="" count="0" memberValueDatatype="130" unbalanced="0"/>
    <cacheHierarchy uniqueName="[Individual_budget 1].[Amount]" caption="Amount" attribute="1" defaultMemberUniqueName="[Individual_budget 1].[Amount].[All]" allUniqueName="[Individual_budget 1].[Amount].[All]" dimensionUniqueName="[Individual_budget 1]" displayFolder="" count="0" memberValueDatatype="2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2"/>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2" memberValueDatatype="20" unbalanced="0">
      <fieldsUsage count="2">
        <fieldUsage x="-1"/>
        <fieldUsage x="3"/>
      </fieldsUsage>
    </cacheHierarchy>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Table14]" caption="__XL_Count Table14" measure="1" displayFolder="" measureGroup="Bridge Table" count="0" hidden="1"/>
    <cacheHierarchy uniqueName="[Measures].[__XL_Count Append1]" caption="__XL_Count Append1" measure="1" displayFolder="" measureGroup="Brokerage_fees" count="0" hidden="1"/>
    <cacheHierarchy uniqueName="[Measures].[__XL_Count Table2]" caption="__XL_Count Table2" measure="1" displayFolder="" measureGroup="income_class_bridge" count="0" hidden="1"/>
    <cacheHierarchy uniqueName="[Measures].[__XL_Count Table6]" caption="__XL_Count Table6" measure="1" displayFolder="" measureGroup="invoice_202001231041" count="0" hidden="1"/>
    <cacheHierarchy uniqueName="[Measures].[__XL_Count Table8]" caption="__XL_Count Table8" measure="1" displayFolder="" measureGroup="gcrm_opportunity_202001231041" count="0" hidden="1"/>
    <cacheHierarchy uniqueName="[Measures].[__XL_Count Individual_budget 1]" caption="__XL_Count Individual_budget 1" measure="1" displayFolder="" measureGroup="Individual_budget 1" count="0" hidden="1"/>
    <cacheHierarchy uniqueName="[Measures].[__XL_Count Table7]" caption="__XL_Count Table7" measure="1" displayFolder="" measureGroup="meeting_list_202001231041" count="0" hidden="1"/>
    <cacheHierarchy uniqueName="[Measures].[__No measures defined]" caption="__No measures defined" measure="1" displayFolder="" count="0" hidden="1"/>
    <cacheHierarchy uniqueName="[Measures].[Sum of Amount 2]" caption="Sum of Amount 2" measure="1" displayFolder="" measureGroup="Brokerage_fees" count="0" hidden="1">
      <extLst>
        <ext xmlns:x15="http://schemas.microsoft.com/office/spreadsheetml/2010/11/main" uri="{B97F6D7D-B522-45F9-BDA1-12C45D357490}">
          <x15:cacheHierarchy aggregatedColumn="12"/>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57"/>
        </ext>
      </extLst>
    </cacheHierarchy>
    <cacheHierarchy uniqueName="[Measures].[Sum of Amount 4]" caption="Sum of Amount 4" measure="1" displayFolder="" measureGroup="Individual_budget 1" count="0" hidden="1">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 ID]" caption="Count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year]" caption="Sum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year]" caption="Count of year" measure="1" displayFolder="" measureGroup="meeting_list_202001231041" count="0" oneField="1" hidden="1">
      <fieldsUsage count="1">
        <fieldUsage x="0"/>
      </fieldsUsage>
      <extLst>
        <ext xmlns:x15="http://schemas.microsoft.com/office/spreadsheetml/2010/11/main" uri="{B97F6D7D-B522-45F9-BDA1-12C45D357490}">
          <x15:cacheHierarchy aggregatedColumn="64"/>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6"/>
        </ext>
      </extLst>
    </cacheHierarchy>
    <cacheHierarchy uniqueName="[Measures].[Sum of Sl.No]" caption="Sum of Sl.No" measure="1" displayFolder="" measureGroup="Bridge Table" count="0" hidden="1">
      <extLst>
        <ext xmlns:x15="http://schemas.microsoft.com/office/spreadsheetml/2010/11/main" uri="{B97F6D7D-B522-45F9-BDA1-12C45D357490}">
          <x15:cacheHierarchy aggregatedColumn="0"/>
        </ext>
      </extLst>
    </cacheHierarchy>
    <cacheHierarchy uniqueName="[Measures].[Count of Account Executive]" caption="Count of Account Executive" measure="1" displayFolder="" measureGroup="Bridge Table" count="0" hidden="1">
      <extLst>
        <ext xmlns:x15="http://schemas.microsoft.com/office/spreadsheetml/2010/11/main" uri="{B97F6D7D-B522-45F9-BDA1-12C45D357490}">
          <x15:cacheHierarchy aggregatedColumn="1"/>
        </ext>
      </extLst>
    </cacheHierarchy>
  </cacheHierarchies>
  <kpis count="0"/>
  <dimensions count="9">
    <dimension name="Bridge Table" uniqueName="[Bridge Table]" caption="Bridge Table"/>
    <dimension name="Brokerage_fees" uniqueName="[Brokerage_fees]" caption="Brokerage_fees"/>
    <dimension name="fees_202001231041" uniqueName="[fees_202001231041]" caption="fees_202001231041"/>
    <dimension name="gcrm_opportunity_202001231041" uniqueName="[gcrm_opportunity_202001231041]" caption="gcrm_opportunity_202001231041"/>
    <dimension name="income_class_bridge" uniqueName="[income_class_bridge]" caption="income_class_bridge"/>
    <dimension name="Individual_budget 1" uniqueName="[Individual_budget 1]" caption="Individual_budget 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8">
    <measureGroup name="Bridge Table" caption="Bridge Table"/>
    <measureGroup name="Brokerage_fees" caption="Brokerage_fees"/>
    <measureGroup name="fees_202001231041" caption="fees_202001231041"/>
    <measureGroup name="gcrm_opportunity_202001231041" caption="gcrm_opportunity_202001231041"/>
    <measureGroup name="income_class_bridge" caption="income_class_bridge"/>
    <measureGroup name="Individual_budget 1" caption="Individual_budget 1"/>
    <measureGroup name="invoice_202001231041" caption="invoice_202001231041"/>
    <measureGroup name="meeting_list_202001231041" caption="meeting_list_202001231041"/>
  </measureGroups>
  <maps count="16">
    <map measureGroup="0" dimension="0"/>
    <map measureGroup="1" dimension="0"/>
    <map measureGroup="1" dimension="1"/>
    <map measureGroup="1" dimension="4"/>
    <map measureGroup="2" dimension="2"/>
    <map measureGroup="3" dimension="0"/>
    <map measureGroup="3" dimension="3"/>
    <map measureGroup="4" dimension="4"/>
    <map measureGroup="5" dimension="0"/>
    <map measureGroup="5" dimension="4"/>
    <map measureGroup="5" dimension="5"/>
    <map measureGroup="6" dimension="0"/>
    <map measureGroup="6" dimension="4"/>
    <map measureGroup="6" dimension="6"/>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NU" refreshedDate="45701.506380671293" backgroundQuery="1" createdVersion="8" refreshedVersion="8" minRefreshableVersion="3" recordCount="0" supportSubquery="1" supportAdvancedDrill="1" xr:uid="{57825CA3-6CB0-4312-BE92-6A484B9755D3}">
  <cacheSource type="external" connectionId="7"/>
  <cacheFields count="4">
    <cacheField name="[gcrm_opportunity_202001231041].[opportunity_name].[opportunity_name]" caption="opportunity_name" numFmtId="0" hierarchy="26" level="1">
      <sharedItems count="4">
        <s v="CVP GMC"/>
        <s v="DB -Mega Policy"/>
        <s v="EL-Group Mediclaim"/>
        <s v="Fire"/>
      </sharedItems>
    </cacheField>
    <cacheField name="[Measures].[Sum of revenue_amount]" caption="Sum of revenue_amount" numFmtId="0" hierarchy="88" level="32767"/>
    <cacheField name="[gcrm_opportunity_202001231041].[stage].[stage]" caption="stage" numFmtId="0" hierarchy="33" level="1">
      <sharedItems containsSemiMixedTypes="0" containsNonDate="0" containsString="0"/>
    </cacheField>
    <cacheField name="[Bridge Table].[Account Executive].[Account Executive]" caption="Account Executive" numFmtId="0" hierarchy="1" level="1">
      <sharedItems containsSemiMixedTypes="0" containsNonDate="0" containsString="0"/>
    </cacheField>
  </cacheFields>
  <cacheHierarchies count="92">
    <cacheHierarchy uniqueName="[Bridge Table].[Sl.No]" caption="Sl.No" attribute="1" defaultMemberUniqueName="[Bridge Table].[Sl.No].[All]" allUniqueName="[Bridge Table].[Sl.No].[All]" dimensionUniqueName="[Bridge Table]" displayFolder="" count="0" memberValueDatatype="20"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3"/>
      </fieldsUsage>
    </cacheHierarchy>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2"/>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No]" caption="Sl.No" attribute="1" defaultMemberUniqueName="[income_class_bridge].[Sl.No].[All]" allUniqueName="[income_class_bridge].[Sl.No].[All]" dimensionUniqueName="[income_class_bridge]" displayFolder="" count="0" memberValueDatatype="20" unbalanced="0"/>
    <cacheHierarchy uniqueName="[income_class_bridge].[Income Class]" caption="Income Class" attribute="1" defaultMemberUniqueName="[income_class_bridge].[Income Class].[All]" allUniqueName="[income_class_bridge].[Income Class].[All]" dimensionUniqueName="[income_class_bridge]" displayFolder="" count="0" memberValueDatatype="130" unbalanced="0"/>
    <cacheHierarchy uniqueName="[Individual_budget 1].[Branch]" caption="Branch" attribute="1" defaultMemberUniqueName="[Individual_budget 1].[Branch].[All]" allUniqueName="[Individual_budget 1].[Branch].[All]" dimensionUniqueName="[Individual_budget 1]" displayFolder="" count="0" memberValueDatatype="130" unbalanced="0"/>
    <cacheHierarchy uniqueName="[Individual_budget 1].[Sales person ID]" caption="Sales person ID" attribute="1" defaultMemberUniqueName="[Individual_budget 1].[Sales person ID].[All]" allUniqueName="[Individual_budget 1].[Sales person ID].[All]" dimensionUniqueName="[Individual_budget 1]" displayFolder="" count="0" memberValueDatatype="20" unbalanced="0"/>
    <cacheHierarchy uniqueName="[Individual_budget 1].[Employee Name]" caption="Employee Name" attribute="1" defaultMemberUniqueName="[Individual_budget 1].[Employee Name].[All]" allUniqueName="[Individual_budget 1].[Employee Name].[All]" dimensionUniqueName="[Individual_budget 1]" displayFolder="" count="0" memberValueDatatype="130" unbalanced="0"/>
    <cacheHierarchy uniqueName="[Individual_budget 1].[New Role2]" caption="New Role2" attribute="1" defaultMemberUniqueName="[Individual_budget 1].[New Role2].[All]" allUniqueName="[Individual_budget 1].[New Role2].[All]" dimensionUniqueName="[Individual_budget 1]" displayFolder="" count="0" memberValueDatatype="130" unbalanced="0"/>
    <cacheHierarchy uniqueName="[Individual_budget 1].[Income_class]" caption="Income_class" attribute="1" defaultMemberUniqueName="[Individual_budget 1].[Income_class].[All]" allUniqueName="[Individual_budget 1].[Income_class].[All]" dimensionUniqueName="[Individual_budget 1]" displayFolder="" count="0" memberValueDatatype="130" unbalanced="0"/>
    <cacheHierarchy uniqueName="[Individual_budget 1].[Amount]" caption="Amount" attribute="1" defaultMemberUniqueName="[Individual_budget 1].[Amount].[All]" allUniqueName="[Individual_budget 1].[Amount].[All]" dimensionUniqueName="[Individual_budget 1]" displayFolder="" count="0" memberValueDatatype="2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2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Table14]" caption="__XL_Count Table14" measure="1" displayFolder="" measureGroup="Bridge Table" count="0" hidden="1"/>
    <cacheHierarchy uniqueName="[Measures].[__XL_Count Append1]" caption="__XL_Count Append1" measure="1" displayFolder="" measureGroup="Brokerage_fees" count="0" hidden="1"/>
    <cacheHierarchy uniqueName="[Measures].[__XL_Count Table2]" caption="__XL_Count Table2" measure="1" displayFolder="" measureGroup="income_class_bridge" count="0" hidden="1"/>
    <cacheHierarchy uniqueName="[Measures].[__XL_Count Table6]" caption="__XL_Count Table6" measure="1" displayFolder="" measureGroup="invoice_202001231041" count="0" hidden="1"/>
    <cacheHierarchy uniqueName="[Measures].[__XL_Count Table8]" caption="__XL_Count Table8" measure="1" displayFolder="" measureGroup="gcrm_opportunity_202001231041" count="0" hidden="1"/>
    <cacheHierarchy uniqueName="[Measures].[__XL_Count Individual_budget 1]" caption="__XL_Count Individual_budget 1" measure="1" displayFolder="" measureGroup="Individual_budget 1" count="0" hidden="1"/>
    <cacheHierarchy uniqueName="[Measures].[__XL_Count Table7]" caption="__XL_Count Table7" measure="1" displayFolder="" measureGroup="meeting_list_202001231041" count="0" hidden="1"/>
    <cacheHierarchy uniqueName="[Measures].[__No measures defined]" caption="__No measures defined" measure="1" displayFolder="" count="0" hidden="1"/>
    <cacheHierarchy uniqueName="[Measures].[Sum of Amount 2]" caption="Sum of Amount 2" measure="1" displayFolder="" measureGroup="Brokerage_fees" count="0" hidden="1">
      <extLst>
        <ext xmlns:x15="http://schemas.microsoft.com/office/spreadsheetml/2010/11/main" uri="{B97F6D7D-B522-45F9-BDA1-12C45D357490}">
          <x15:cacheHierarchy aggregatedColumn="12"/>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57"/>
        </ext>
      </extLst>
    </cacheHierarchy>
    <cacheHierarchy uniqueName="[Measures].[Sum of Amount 4]" caption="Sum of Amount 4" measure="1" displayFolder="" measureGroup="Individual_budget 1" count="0" hidden="1">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 ID]" caption="Count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year]" caption="Sum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year]" caption="Count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6"/>
        </ext>
      </extLst>
    </cacheHierarchy>
    <cacheHierarchy uniqueName="[Measures].[Sum of Sl.No]" caption="Sum of Sl.No" measure="1" displayFolder="" measureGroup="Bridge Table" count="0" hidden="1">
      <extLst>
        <ext xmlns:x15="http://schemas.microsoft.com/office/spreadsheetml/2010/11/main" uri="{B97F6D7D-B522-45F9-BDA1-12C45D357490}">
          <x15:cacheHierarchy aggregatedColumn="0"/>
        </ext>
      </extLst>
    </cacheHierarchy>
    <cacheHierarchy uniqueName="[Measures].[Count of Account Executive]" caption="Count of Account Executive" measure="1" displayFolder="" measureGroup="Bridge Table" count="0" hidden="1">
      <extLst>
        <ext xmlns:x15="http://schemas.microsoft.com/office/spreadsheetml/2010/11/main" uri="{B97F6D7D-B522-45F9-BDA1-12C45D357490}">
          <x15:cacheHierarchy aggregatedColumn="1"/>
        </ext>
      </extLst>
    </cacheHierarchy>
  </cacheHierarchies>
  <kpis count="0"/>
  <dimensions count="9">
    <dimension name="Bridge Table" uniqueName="[Bridge Table]" caption="Bridge Table"/>
    <dimension name="Brokerage_fees" uniqueName="[Brokerage_fees]" caption="Brokerage_fees"/>
    <dimension name="fees_202001231041" uniqueName="[fees_202001231041]" caption="fees_202001231041"/>
    <dimension name="gcrm_opportunity_202001231041" uniqueName="[gcrm_opportunity_202001231041]" caption="gcrm_opportunity_202001231041"/>
    <dimension name="income_class_bridge" uniqueName="[income_class_bridge]" caption="income_class_bridge"/>
    <dimension name="Individual_budget 1" uniqueName="[Individual_budget 1]" caption="Individual_budget 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8">
    <measureGroup name="Bridge Table" caption="Bridge Table"/>
    <measureGroup name="Brokerage_fees" caption="Brokerage_fees"/>
    <measureGroup name="fees_202001231041" caption="fees_202001231041"/>
    <measureGroup name="gcrm_opportunity_202001231041" caption="gcrm_opportunity_202001231041"/>
    <measureGroup name="income_class_bridge" caption="income_class_bridge"/>
    <measureGroup name="Individual_budget 1" caption="Individual_budget 1"/>
    <measureGroup name="invoice_202001231041" caption="invoice_202001231041"/>
    <measureGroup name="meeting_list_202001231041" caption="meeting_list_202001231041"/>
  </measureGroups>
  <maps count="16">
    <map measureGroup="0" dimension="0"/>
    <map measureGroup="1" dimension="0"/>
    <map measureGroup="1" dimension="1"/>
    <map measureGroup="1" dimension="4"/>
    <map measureGroup="2" dimension="2"/>
    <map measureGroup="3" dimension="0"/>
    <map measureGroup="3" dimension="3"/>
    <map measureGroup="4" dimension="4"/>
    <map measureGroup="5" dimension="0"/>
    <map measureGroup="5" dimension="4"/>
    <map measureGroup="5" dimension="5"/>
    <map measureGroup="6" dimension="0"/>
    <map measureGroup="6" dimension="4"/>
    <map measureGroup="6" dimension="6"/>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NU" refreshedDate="45701.506381018517" backgroundQuery="1" createdVersion="8" refreshedVersion="8" minRefreshableVersion="3" recordCount="0" supportSubquery="1" supportAdvancedDrill="1" xr:uid="{7959AD98-DD0D-48C1-B86E-6DBCCCED55B4}">
  <cacheSource type="external" connectionId="7"/>
  <cacheFields count="3">
    <cacheField name="[gcrm_opportunity_202001231041].[product_group].[product_group]" caption="product_group" numFmtId="0" hierarchy="36" level="1">
      <sharedItems count="7">
        <s v="Employee Benefits"/>
        <s v="Engineering"/>
        <s v="Fire"/>
        <s v="Liability"/>
        <s v="Marine"/>
        <s v="Miscellaneous"/>
        <s v="Terrorism"/>
      </sharedItems>
    </cacheField>
    <cacheField name="[Measures].[Count of product_group]" caption="Count of product_group" numFmtId="0" hierarchy="89" level="32767"/>
    <cacheField name="[Bridge Table].[Account Executive].[Account Executive]" caption="Account Executive" numFmtId="0" hierarchy="1" level="1">
      <sharedItems containsSemiMixedTypes="0" containsNonDate="0" containsString="0"/>
    </cacheField>
  </cacheFields>
  <cacheHierarchies count="92">
    <cacheHierarchy uniqueName="[Bridge Table].[Sl.No]" caption="Sl.No" attribute="1" defaultMemberUniqueName="[Bridge Table].[Sl.No].[All]" allUniqueName="[Bridge Table].[Sl.No].[All]" dimensionUniqueName="[Bridge Table]" displayFolder="" count="0" memberValueDatatype="20"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2"/>
      </fieldsUsage>
    </cacheHierarchy>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0"/>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No]" caption="Sl.No" attribute="1" defaultMemberUniqueName="[income_class_bridge].[Sl.No].[All]" allUniqueName="[income_class_bridge].[Sl.No].[All]" dimensionUniqueName="[income_class_bridge]" displayFolder="" count="0" memberValueDatatype="20" unbalanced="0"/>
    <cacheHierarchy uniqueName="[income_class_bridge].[Income Class]" caption="Income Class" attribute="1" defaultMemberUniqueName="[income_class_bridge].[Income Class].[All]" allUniqueName="[income_class_bridge].[Income Class].[All]" dimensionUniqueName="[income_class_bridge]" displayFolder="" count="0" memberValueDatatype="130" unbalanced="0"/>
    <cacheHierarchy uniqueName="[Individual_budget 1].[Branch]" caption="Branch" attribute="1" defaultMemberUniqueName="[Individual_budget 1].[Branch].[All]" allUniqueName="[Individual_budget 1].[Branch].[All]" dimensionUniqueName="[Individual_budget 1]" displayFolder="" count="0" memberValueDatatype="130" unbalanced="0"/>
    <cacheHierarchy uniqueName="[Individual_budget 1].[Sales person ID]" caption="Sales person ID" attribute="1" defaultMemberUniqueName="[Individual_budget 1].[Sales person ID].[All]" allUniqueName="[Individual_budget 1].[Sales person ID].[All]" dimensionUniqueName="[Individual_budget 1]" displayFolder="" count="0" memberValueDatatype="20" unbalanced="0"/>
    <cacheHierarchy uniqueName="[Individual_budget 1].[Employee Name]" caption="Employee Name" attribute="1" defaultMemberUniqueName="[Individual_budget 1].[Employee Name].[All]" allUniqueName="[Individual_budget 1].[Employee Name].[All]" dimensionUniqueName="[Individual_budget 1]" displayFolder="" count="0" memberValueDatatype="130" unbalanced="0"/>
    <cacheHierarchy uniqueName="[Individual_budget 1].[New Role2]" caption="New Role2" attribute="1" defaultMemberUniqueName="[Individual_budget 1].[New Role2].[All]" allUniqueName="[Individual_budget 1].[New Role2].[All]" dimensionUniqueName="[Individual_budget 1]" displayFolder="" count="0" memberValueDatatype="130" unbalanced="0"/>
    <cacheHierarchy uniqueName="[Individual_budget 1].[Income_class]" caption="Income_class" attribute="1" defaultMemberUniqueName="[Individual_budget 1].[Income_class].[All]" allUniqueName="[Individual_budget 1].[Income_class].[All]" dimensionUniqueName="[Individual_budget 1]" displayFolder="" count="0" memberValueDatatype="130" unbalanced="0"/>
    <cacheHierarchy uniqueName="[Individual_budget 1].[Amount]" caption="Amount" attribute="1" defaultMemberUniqueName="[Individual_budget 1].[Amount].[All]" allUniqueName="[Individual_budget 1].[Amount].[All]" dimensionUniqueName="[Individual_budget 1]" displayFolder="" count="0" memberValueDatatype="2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2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Table14]" caption="__XL_Count Table14" measure="1" displayFolder="" measureGroup="Bridge Table" count="0" hidden="1"/>
    <cacheHierarchy uniqueName="[Measures].[__XL_Count Append1]" caption="__XL_Count Append1" measure="1" displayFolder="" measureGroup="Brokerage_fees" count="0" hidden="1"/>
    <cacheHierarchy uniqueName="[Measures].[__XL_Count Table2]" caption="__XL_Count Table2" measure="1" displayFolder="" measureGroup="income_class_bridge" count="0" hidden="1"/>
    <cacheHierarchy uniqueName="[Measures].[__XL_Count Table6]" caption="__XL_Count Table6" measure="1" displayFolder="" measureGroup="invoice_202001231041" count="0" hidden="1"/>
    <cacheHierarchy uniqueName="[Measures].[__XL_Count Table8]" caption="__XL_Count Table8" measure="1" displayFolder="" measureGroup="gcrm_opportunity_202001231041" count="0" hidden="1"/>
    <cacheHierarchy uniqueName="[Measures].[__XL_Count Individual_budget 1]" caption="__XL_Count Individual_budget 1" measure="1" displayFolder="" measureGroup="Individual_budget 1" count="0" hidden="1"/>
    <cacheHierarchy uniqueName="[Measures].[__XL_Count Table7]" caption="__XL_Count Table7" measure="1" displayFolder="" measureGroup="meeting_list_202001231041" count="0" hidden="1"/>
    <cacheHierarchy uniqueName="[Measures].[__No measures defined]" caption="__No measures defined" measure="1" displayFolder="" count="0" hidden="1"/>
    <cacheHierarchy uniqueName="[Measures].[Sum of Amount 2]" caption="Sum of Amount 2" measure="1" displayFolder="" measureGroup="Brokerage_fees" count="0" hidden="1">
      <extLst>
        <ext xmlns:x15="http://schemas.microsoft.com/office/spreadsheetml/2010/11/main" uri="{B97F6D7D-B522-45F9-BDA1-12C45D357490}">
          <x15:cacheHierarchy aggregatedColumn="12"/>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57"/>
        </ext>
      </extLst>
    </cacheHierarchy>
    <cacheHierarchy uniqueName="[Measures].[Sum of Amount 4]" caption="Sum of Amount 4" measure="1" displayFolder="" measureGroup="Individual_budget 1" count="0" hidden="1">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 ID]" caption="Count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year]" caption="Sum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year]" caption="Count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Sl.No]" caption="Sum of Sl.No" measure="1" displayFolder="" measureGroup="Bridge Table" count="0" hidden="1">
      <extLst>
        <ext xmlns:x15="http://schemas.microsoft.com/office/spreadsheetml/2010/11/main" uri="{B97F6D7D-B522-45F9-BDA1-12C45D357490}">
          <x15:cacheHierarchy aggregatedColumn="0"/>
        </ext>
      </extLst>
    </cacheHierarchy>
    <cacheHierarchy uniqueName="[Measures].[Count of Account Executive]" caption="Count of Account Executive" measure="1" displayFolder="" measureGroup="Bridge Table" count="0" hidden="1">
      <extLst>
        <ext xmlns:x15="http://schemas.microsoft.com/office/spreadsheetml/2010/11/main" uri="{B97F6D7D-B522-45F9-BDA1-12C45D357490}">
          <x15:cacheHierarchy aggregatedColumn="1"/>
        </ext>
      </extLst>
    </cacheHierarchy>
  </cacheHierarchies>
  <kpis count="0"/>
  <dimensions count="9">
    <dimension name="Bridge Table" uniqueName="[Bridge Table]" caption="Bridge Table"/>
    <dimension name="Brokerage_fees" uniqueName="[Brokerage_fees]" caption="Brokerage_fees"/>
    <dimension name="fees_202001231041" uniqueName="[fees_202001231041]" caption="fees_202001231041"/>
    <dimension name="gcrm_opportunity_202001231041" uniqueName="[gcrm_opportunity_202001231041]" caption="gcrm_opportunity_202001231041"/>
    <dimension name="income_class_bridge" uniqueName="[income_class_bridge]" caption="income_class_bridge"/>
    <dimension name="Individual_budget 1" uniqueName="[Individual_budget 1]" caption="Individual_budget 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8">
    <measureGroup name="Bridge Table" caption="Bridge Table"/>
    <measureGroup name="Brokerage_fees" caption="Brokerage_fees"/>
    <measureGroup name="fees_202001231041" caption="fees_202001231041"/>
    <measureGroup name="gcrm_opportunity_202001231041" caption="gcrm_opportunity_202001231041"/>
    <measureGroup name="income_class_bridge" caption="income_class_bridge"/>
    <measureGroup name="Individual_budget 1" caption="Individual_budget 1"/>
    <measureGroup name="invoice_202001231041" caption="invoice_202001231041"/>
    <measureGroup name="meeting_list_202001231041" caption="meeting_list_202001231041"/>
  </measureGroups>
  <maps count="16">
    <map measureGroup="0" dimension="0"/>
    <map measureGroup="1" dimension="0"/>
    <map measureGroup="1" dimension="1"/>
    <map measureGroup="1" dimension="4"/>
    <map measureGroup="2" dimension="2"/>
    <map measureGroup="3" dimension="0"/>
    <map measureGroup="3" dimension="3"/>
    <map measureGroup="4" dimension="4"/>
    <map measureGroup="5" dimension="0"/>
    <map measureGroup="5" dimension="4"/>
    <map measureGroup="5" dimension="5"/>
    <map measureGroup="6" dimension="0"/>
    <map measureGroup="6" dimension="4"/>
    <map measureGroup="6" dimension="6"/>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NU" refreshedDate="45701.50638136574" backgroundQuery="1" createdVersion="8" refreshedVersion="8" minRefreshableVersion="3" recordCount="0" supportSubquery="1" supportAdvancedDrill="1" xr:uid="{6ADBBBEC-CF8F-4023-934C-924815E52BFB}">
  <cacheSource type="external" connectionId="7"/>
  <cacheFields count="3">
    <cacheField name="[gcrm_opportunity_202001231041].[opportunity_name].[opportunity_name]" caption="opportunity_name" numFmtId="0" hierarchy="26" level="1">
      <sharedItems count="4">
        <s v="CVP GMC"/>
        <s v="DB -Mega Policy"/>
        <s v="EL-Group Mediclaim"/>
        <s v="Fire"/>
      </sharedItems>
    </cacheField>
    <cacheField name="[Measures].[Sum of revenue_amount]" caption="Sum of revenue_amount" numFmtId="0" hierarchy="88" level="32767"/>
    <cacheField name="[Bridge Table].[Account Executive].[Account Executive]" caption="Account Executive" numFmtId="0" hierarchy="1" level="1">
      <sharedItems containsSemiMixedTypes="0" containsNonDate="0" containsString="0"/>
    </cacheField>
  </cacheFields>
  <cacheHierarchies count="92">
    <cacheHierarchy uniqueName="[Bridge Table].[Sl.No]" caption="Sl.No" attribute="1" defaultMemberUniqueName="[Bridge Table].[Sl.No].[All]" allUniqueName="[Bridge Table].[Sl.No].[All]" dimensionUniqueName="[Bridge Table]" displayFolder="" count="0" memberValueDatatype="20"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2"/>
      </fieldsUsage>
    </cacheHierarchy>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No]" caption="Sl.No" attribute="1" defaultMemberUniqueName="[income_class_bridge].[Sl.No].[All]" allUniqueName="[income_class_bridge].[Sl.No].[All]" dimensionUniqueName="[income_class_bridge]" displayFolder="" count="0" memberValueDatatype="20" unbalanced="0"/>
    <cacheHierarchy uniqueName="[income_class_bridge].[Income Class]" caption="Income Class" attribute="1" defaultMemberUniqueName="[income_class_bridge].[Income Class].[All]" allUniqueName="[income_class_bridge].[Income Class].[All]" dimensionUniqueName="[income_class_bridge]" displayFolder="" count="0" memberValueDatatype="130" unbalanced="0"/>
    <cacheHierarchy uniqueName="[Individual_budget 1].[Branch]" caption="Branch" attribute="1" defaultMemberUniqueName="[Individual_budget 1].[Branch].[All]" allUniqueName="[Individual_budget 1].[Branch].[All]" dimensionUniqueName="[Individual_budget 1]" displayFolder="" count="0" memberValueDatatype="130" unbalanced="0"/>
    <cacheHierarchy uniqueName="[Individual_budget 1].[Sales person ID]" caption="Sales person ID" attribute="1" defaultMemberUniqueName="[Individual_budget 1].[Sales person ID].[All]" allUniqueName="[Individual_budget 1].[Sales person ID].[All]" dimensionUniqueName="[Individual_budget 1]" displayFolder="" count="0" memberValueDatatype="20" unbalanced="0"/>
    <cacheHierarchy uniqueName="[Individual_budget 1].[Employee Name]" caption="Employee Name" attribute="1" defaultMemberUniqueName="[Individual_budget 1].[Employee Name].[All]" allUniqueName="[Individual_budget 1].[Employee Name].[All]" dimensionUniqueName="[Individual_budget 1]" displayFolder="" count="0" memberValueDatatype="130" unbalanced="0"/>
    <cacheHierarchy uniqueName="[Individual_budget 1].[New Role2]" caption="New Role2" attribute="1" defaultMemberUniqueName="[Individual_budget 1].[New Role2].[All]" allUniqueName="[Individual_budget 1].[New Role2].[All]" dimensionUniqueName="[Individual_budget 1]" displayFolder="" count="0" memberValueDatatype="130" unbalanced="0"/>
    <cacheHierarchy uniqueName="[Individual_budget 1].[Income_class]" caption="Income_class" attribute="1" defaultMemberUniqueName="[Individual_budget 1].[Income_class].[All]" allUniqueName="[Individual_budget 1].[Income_class].[All]" dimensionUniqueName="[Individual_budget 1]" displayFolder="" count="0" memberValueDatatype="130" unbalanced="0"/>
    <cacheHierarchy uniqueName="[Individual_budget 1].[Amount]" caption="Amount" attribute="1" defaultMemberUniqueName="[Individual_budget 1].[Amount].[All]" allUniqueName="[Individual_budget 1].[Amount].[All]" dimensionUniqueName="[Individual_budget 1]" displayFolder="" count="0" memberValueDatatype="2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2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Table14]" caption="__XL_Count Table14" measure="1" displayFolder="" measureGroup="Bridge Table" count="0" hidden="1"/>
    <cacheHierarchy uniqueName="[Measures].[__XL_Count Append1]" caption="__XL_Count Append1" measure="1" displayFolder="" measureGroup="Brokerage_fees" count="0" hidden="1"/>
    <cacheHierarchy uniqueName="[Measures].[__XL_Count Table2]" caption="__XL_Count Table2" measure="1" displayFolder="" measureGroup="income_class_bridge" count="0" hidden="1"/>
    <cacheHierarchy uniqueName="[Measures].[__XL_Count Table6]" caption="__XL_Count Table6" measure="1" displayFolder="" measureGroup="invoice_202001231041" count="0" hidden="1"/>
    <cacheHierarchy uniqueName="[Measures].[__XL_Count Table8]" caption="__XL_Count Table8" measure="1" displayFolder="" measureGroup="gcrm_opportunity_202001231041" count="0" hidden="1"/>
    <cacheHierarchy uniqueName="[Measures].[__XL_Count Individual_budget 1]" caption="__XL_Count Individual_budget 1" measure="1" displayFolder="" measureGroup="Individual_budget 1" count="0" hidden="1"/>
    <cacheHierarchy uniqueName="[Measures].[__XL_Count Table7]" caption="__XL_Count Table7" measure="1" displayFolder="" measureGroup="meeting_list_202001231041" count="0" hidden="1"/>
    <cacheHierarchy uniqueName="[Measures].[__No measures defined]" caption="__No measures defined" measure="1" displayFolder="" count="0" hidden="1"/>
    <cacheHierarchy uniqueName="[Measures].[Sum of Amount 2]" caption="Sum of Amount 2" measure="1" displayFolder="" measureGroup="Brokerage_fees" count="0" hidden="1">
      <extLst>
        <ext xmlns:x15="http://schemas.microsoft.com/office/spreadsheetml/2010/11/main" uri="{B97F6D7D-B522-45F9-BDA1-12C45D357490}">
          <x15:cacheHierarchy aggregatedColumn="12"/>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57"/>
        </ext>
      </extLst>
    </cacheHierarchy>
    <cacheHierarchy uniqueName="[Measures].[Sum of Amount 4]" caption="Sum of Amount 4" measure="1" displayFolder="" measureGroup="Individual_budget 1" count="0" hidden="1">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 ID]" caption="Count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year]" caption="Sum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year]" caption="Count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6"/>
        </ext>
      </extLst>
    </cacheHierarchy>
    <cacheHierarchy uniqueName="[Measures].[Sum of Sl.No]" caption="Sum of Sl.No" measure="1" displayFolder="" measureGroup="Bridge Table" count="0" hidden="1">
      <extLst>
        <ext xmlns:x15="http://schemas.microsoft.com/office/spreadsheetml/2010/11/main" uri="{B97F6D7D-B522-45F9-BDA1-12C45D357490}">
          <x15:cacheHierarchy aggregatedColumn="0"/>
        </ext>
      </extLst>
    </cacheHierarchy>
    <cacheHierarchy uniqueName="[Measures].[Count of Account Executive]" caption="Count of Account Executive" measure="1" displayFolder="" measureGroup="Bridge Table" count="0" hidden="1">
      <extLst>
        <ext xmlns:x15="http://schemas.microsoft.com/office/spreadsheetml/2010/11/main" uri="{B97F6D7D-B522-45F9-BDA1-12C45D357490}">
          <x15:cacheHierarchy aggregatedColumn="1"/>
        </ext>
      </extLst>
    </cacheHierarchy>
  </cacheHierarchies>
  <kpis count="0"/>
  <dimensions count="9">
    <dimension name="Bridge Table" uniqueName="[Bridge Table]" caption="Bridge Table"/>
    <dimension name="Brokerage_fees" uniqueName="[Brokerage_fees]" caption="Brokerage_fees"/>
    <dimension name="fees_202001231041" uniqueName="[fees_202001231041]" caption="fees_202001231041"/>
    <dimension name="gcrm_opportunity_202001231041" uniqueName="[gcrm_opportunity_202001231041]" caption="gcrm_opportunity_202001231041"/>
    <dimension name="income_class_bridge" uniqueName="[income_class_bridge]" caption="income_class_bridge"/>
    <dimension name="Individual_budget 1" uniqueName="[Individual_budget 1]" caption="Individual_budget 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8">
    <measureGroup name="Bridge Table" caption="Bridge Table"/>
    <measureGroup name="Brokerage_fees" caption="Brokerage_fees"/>
    <measureGroup name="fees_202001231041" caption="fees_202001231041"/>
    <measureGroup name="gcrm_opportunity_202001231041" caption="gcrm_opportunity_202001231041"/>
    <measureGroup name="income_class_bridge" caption="income_class_bridge"/>
    <measureGroup name="Individual_budget 1" caption="Individual_budget 1"/>
    <measureGroup name="invoice_202001231041" caption="invoice_202001231041"/>
    <measureGroup name="meeting_list_202001231041" caption="meeting_list_202001231041"/>
  </measureGroups>
  <maps count="16">
    <map measureGroup="0" dimension="0"/>
    <map measureGroup="1" dimension="0"/>
    <map measureGroup="1" dimension="1"/>
    <map measureGroup="1" dimension="4"/>
    <map measureGroup="2" dimension="2"/>
    <map measureGroup="3" dimension="0"/>
    <map measureGroup="3" dimension="3"/>
    <map measureGroup="4" dimension="4"/>
    <map measureGroup="5" dimension="0"/>
    <map measureGroup="5" dimension="4"/>
    <map measureGroup="5" dimension="5"/>
    <map measureGroup="6" dimension="0"/>
    <map measureGroup="6" dimension="4"/>
    <map measureGroup="6" dimension="6"/>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s v="EL-Group Mediclaim"/>
    <x v="0"/>
    <n v="3"/>
    <s v="Animesh Rawat"/>
    <n v="8000000"/>
    <n v="400000"/>
    <d v="2019-11-13T00:00:00"/>
    <x v="0"/>
    <s v="Ahmedabad"/>
    <s v="Employee Benefits (EB)"/>
    <s v="Employee Benefits"/>
    <s v="Mediclaim"/>
    <s v="Group Medical"/>
  </r>
  <r>
    <s v="AL GPA"/>
    <x v="1"/>
    <n v="1"/>
    <s v="Vinay"/>
    <n v="200000"/>
    <n v="30000"/>
    <d v="2020-03-31T00:00:00"/>
    <x v="0"/>
    <s v="Ahmedabad"/>
    <s v="Employee Benefits (EB)"/>
    <s v="Employee Benefits"/>
    <s v="Mediclaim"/>
    <s v="Group Personal Accident"/>
  </r>
  <r>
    <s v="BL - Marine STOP"/>
    <x v="2"/>
    <n v="1"/>
    <s v="Vinay"/>
    <n v="0"/>
    <n v="100000"/>
    <d v="2020-06-30T00:00:00"/>
    <x v="0"/>
    <s v="Ahmedabad"/>
    <s v="Marine"/>
    <s v="Marine"/>
    <s v="Marine Hull"/>
    <s v="Charterers' Liability Policy"/>
  </r>
  <r>
    <s v="II-Marine"/>
    <x v="3"/>
    <n v="1"/>
    <s v="Vinay"/>
    <n v="0"/>
    <n v="100000"/>
    <d v="2020-03-31T00:00:00"/>
    <x v="0"/>
    <s v="Ahmedabad"/>
    <s v="Marine"/>
    <s v="Marine"/>
    <s v="Marine Hull"/>
    <s v="Charterers' Liability Policy"/>
  </r>
  <r>
    <s v="PIL-Credit Insurance"/>
    <x v="4"/>
    <n v="1"/>
    <s v="Vinay"/>
    <n v="1200000"/>
    <n v="100000"/>
    <d v="2020-03-31T00:00:00"/>
    <x v="0"/>
    <s v="Ahmedabad"/>
    <s v="Trade Credit &amp;amp; Political Risk"/>
    <s v="Miscellaneous"/>
    <s v="Miscellaneous"/>
    <s v="Trade Credit Insurance"/>
  </r>
  <r>
    <s v="PIL-CGL"/>
    <x v="5"/>
    <n v="1"/>
    <s v="Vinay"/>
    <n v="0"/>
    <n v="100000"/>
    <d v="2020-05-31T00:00:00"/>
    <x v="0"/>
    <s v="Ahmedabad"/>
    <s v="Liability"/>
    <s v="Liability"/>
    <s v="Financial Lines"/>
    <s v="Commercial General Liability"/>
  </r>
  <r>
    <s v="PIL -Marine"/>
    <x v="6"/>
    <n v="1"/>
    <s v="Vinay"/>
    <n v="0"/>
    <n v="100000"/>
    <d v="2020-05-31T00:00:00"/>
    <x v="0"/>
    <s v="Ahmedabad"/>
    <s v="Marine"/>
    <s v="Marine"/>
    <s v="Marine Hull"/>
    <s v="Charterers' Liability Policy"/>
  </r>
  <r>
    <s v="SGL- GMC"/>
    <x v="7"/>
    <n v="1"/>
    <s v="Vinay"/>
    <n v="0"/>
    <n v="125000"/>
    <d v="2020-06-30T00:00:00"/>
    <x v="0"/>
    <s v="Ahmedabad"/>
    <s v="Employee Benefits (EB)"/>
    <s v="Employee Benefits"/>
    <s v="Mediclaim"/>
    <s v="Group Medical"/>
  </r>
  <r>
    <s v="Sandesh - Marine"/>
    <x v="8"/>
    <n v="1"/>
    <s v="Vinay"/>
    <n v="0"/>
    <n v="100000"/>
    <d v="2020-03-31T00:00:00"/>
    <x v="0"/>
    <s v="Ahmedabad"/>
    <s v="Marine"/>
    <s v="Marine"/>
    <s v="Marine Hull"/>
    <s v="Charterers' Liability Policy"/>
  </r>
  <r>
    <s v="VS.-Marine"/>
    <x v="9"/>
    <n v="12"/>
    <s v="Shivani Sharma"/>
    <n v="0"/>
    <n v="200000"/>
    <d v="2020-03-31T00:00:00"/>
    <x v="0"/>
    <s v="Ahmedabad"/>
    <s v="Marine"/>
    <s v="Marine"/>
    <s v="Marine Hull"/>
    <s v="Charterers' Liability Policy"/>
  </r>
  <r>
    <s v="II -  GMC"/>
    <x v="10"/>
    <n v="12"/>
    <s v="Shivani Sharma"/>
    <n v="0"/>
    <n v="75000"/>
    <d v="2020-03-31T00:00:00"/>
    <x v="0"/>
    <s v="Ahmedabad"/>
    <s v="Employee Benefits (EB)"/>
    <s v="Employee Benefits"/>
    <s v="Mediclaim"/>
    <s v="Group Medical"/>
  </r>
  <r>
    <s v="II - GPA"/>
    <x v="11"/>
    <n v="12"/>
    <s v="Shivani Sharma"/>
    <n v="0"/>
    <n v="25000"/>
    <d v="2020-03-31T00:00:00"/>
    <x v="0"/>
    <s v="Ahmedabad"/>
    <s v="Employee Benefits (EB)"/>
    <s v="Employee Benefits"/>
    <s v="Mediclaim"/>
    <s v="Group Personal Accident"/>
  </r>
  <r>
    <s v="G R -GMC"/>
    <x v="12"/>
    <n v="12"/>
    <s v="Shivani Sharma"/>
    <n v="2000000"/>
    <n v="150000"/>
    <d v="2020-05-31T00:00:00"/>
    <x v="0"/>
    <s v="Ahmedabad"/>
    <s v="Employee Benefits (EB)"/>
    <s v="Employee Benefits"/>
    <s v="Mediclaim"/>
    <s v="Group Medical"/>
  </r>
  <r>
    <s v="DB- Cyber Liability"/>
    <x v="13"/>
    <n v="12"/>
    <s v="Shivani Sharma"/>
    <n v="500000"/>
    <n v="75000"/>
    <d v="2020-05-31T00:00:00"/>
    <x v="0"/>
    <s v="Ahmedabad"/>
    <s v="Liability"/>
    <s v="Liability"/>
    <s v="Financial Lines"/>
    <s v="Cyber Liability Insurance"/>
  </r>
  <r>
    <s v="KB GMC"/>
    <x v="14"/>
    <n v="3"/>
    <s v="Animesh Rawat"/>
    <n v="2500000"/>
    <n v="125000"/>
    <d v="2019-12-01T00:00:00"/>
    <x v="0"/>
    <s v="Ahmedabad"/>
    <s v="Employee Benefits (EB)"/>
    <s v="Employee Benefits"/>
    <s v="Mediclaim"/>
    <s v="Group Medical"/>
  </r>
  <r>
    <s v="EI- GMC"/>
    <x v="15"/>
    <n v="10"/>
    <s v="Mark"/>
    <n v="1400000"/>
    <n v="100000"/>
    <d v="2019-12-09T00:00:00"/>
    <x v="0"/>
    <s v="Ahmedabad"/>
    <s v="Employee Benefits (EB)"/>
    <s v="Employee Benefits"/>
    <s v="Mediclaim"/>
    <s v="Group Medical"/>
  </r>
  <r>
    <s v="CVP GMC"/>
    <x v="16"/>
    <n v="10"/>
    <s v="Mark"/>
    <n v="4500000"/>
    <n v="350000"/>
    <d v="2019-12-11T00:00:00"/>
    <x v="0"/>
    <s v="Ahmedabad"/>
    <s v="Employee Benefits (EB)"/>
    <s v="Miscellaneous"/>
    <s v="Miscellaneous"/>
    <s v="Group Medical"/>
  </r>
  <r>
    <s v="Sin GMC"/>
    <x v="17"/>
    <n v="3"/>
    <s v="Animesh Rawat"/>
    <n v="9500000"/>
    <n v="200000"/>
    <d v="2019-09-30T00:00:00"/>
    <x v="1"/>
    <s v="Ahmedabad"/>
    <s v="Employee Benefits (EB)"/>
    <s v="Employee Benefits"/>
    <s v="Mediclaim"/>
    <s v="Group Medical"/>
  </r>
  <r>
    <s v="FM-Group Mediclaim"/>
    <x v="18"/>
    <n v="10"/>
    <s v="Mark"/>
    <n v="4500000"/>
    <n v="300000"/>
    <d v="2019-10-29T00:00:00"/>
    <x v="0"/>
    <s v="Ahmedabad"/>
    <s v="Employee Benefits (EB)"/>
    <s v="Employee Benefits"/>
    <s v="Mediclaim"/>
    <s v="Group Medical"/>
  </r>
  <r>
    <s v="Stem GMC"/>
    <x v="19"/>
    <n v="3"/>
    <s v="Animesh Rawat"/>
    <n v="0"/>
    <n v="100000"/>
    <d v="2019-11-15T00:00:00"/>
    <x v="0"/>
    <s v="Ahmedabad"/>
    <s v="Employee Benefits (EB)"/>
    <s v="Employee Benefits"/>
    <s v="Mediclaim"/>
    <s v="Group Medical"/>
  </r>
  <r>
    <s v="DS- Employees GMC"/>
    <x v="20"/>
    <n v="3"/>
    <s v="Animesh Rawat"/>
    <n v="6000000"/>
    <n v="300000"/>
    <d v="2019-12-01T00:00:00"/>
    <x v="0"/>
    <s v="Ahmedabad"/>
    <s v="Employee Benefits (EB)"/>
    <s v="Employee Benefits"/>
    <s v="Mediclaim"/>
    <s v="Group Medical"/>
  </r>
  <r>
    <s v="BVGMC"/>
    <x v="21"/>
    <n v="10"/>
    <s v="Mark"/>
    <n v="600000"/>
    <n v="100000"/>
    <d v="2019-11-30T00:00:00"/>
    <x v="0"/>
    <s v="Ahmedabad"/>
    <s v="Emerging Corporates Group (ECG)"/>
    <s v="Employee Benefits"/>
    <s v="Mediclaim"/>
    <s v="Group Medical"/>
  </r>
  <r>
    <s v="BV GPA"/>
    <x v="22"/>
    <n v="10"/>
    <s v="Mark"/>
    <n v="210000"/>
    <n v="35000"/>
    <d v="2019-11-30T00:00:00"/>
    <x v="0"/>
    <s v="Ahmedabad"/>
    <s v="Emerging Corporates Group (ECG)"/>
    <s v="Employee Benefits"/>
    <s v="Mediclaim"/>
    <s v="Group Personal Accident"/>
  </r>
  <r>
    <s v="GL-CGL"/>
    <x v="23"/>
    <n v="10"/>
    <s v="Mark"/>
    <n v="300000"/>
    <n v="49500"/>
    <d v="2019-09-30T00:00:00"/>
    <x v="1"/>
    <s v="Ahmedabad"/>
    <s v="Liability"/>
    <s v="Liability"/>
    <s v="Financial Lines"/>
    <s v="Commercial General Liability"/>
  </r>
  <r>
    <s v="GL-Crime"/>
    <x v="24"/>
    <n v="10"/>
    <s v="Mark"/>
    <n v="300000"/>
    <n v="49500"/>
    <d v="2019-09-30T00:00:00"/>
    <x v="1"/>
    <s v="Ahmedabad"/>
    <s v="Liability"/>
    <s v="Liability"/>
    <s v="Financial Lines"/>
    <s v="Commercial Crime Insurance"/>
  </r>
  <r>
    <s v="OP-GMC"/>
    <x v="25"/>
    <n v="10"/>
    <s v="Mark"/>
    <n v="5000000"/>
    <n v="250000"/>
    <d v="2019-11-30T00:00:00"/>
    <x v="0"/>
    <s v="Ahmedabad"/>
    <s v="Employee Benefits (EB)"/>
    <s v="Employee Benefits"/>
    <s v="Mediclaim"/>
    <s v="Group Medical"/>
  </r>
  <r>
    <s v="Marine"/>
    <x v="26"/>
    <n v="3"/>
    <s v="Animesh Rawat"/>
    <n v="0"/>
    <n v="100000"/>
    <d v="2019-10-31T00:00:00"/>
    <x v="1"/>
    <s v="Ahmedabad"/>
    <s v="Marine"/>
    <s v="Marine"/>
    <s v="Marine Cargo"/>
    <s v="Marine Combo policy ( EXIM +Inland)"/>
  </r>
  <r>
    <s v="ITNL - IAR (Operational Roads)"/>
    <x v="27"/>
    <n v="12"/>
    <s v="Shivani Sharma"/>
    <n v="90000000"/>
    <n v="200000"/>
    <d v="2020-08-31T00:00:00"/>
    <x v="0"/>
    <s v="Ahmedabad"/>
    <s v="Property / BI"/>
    <s v="Fire"/>
    <s v="Constructions &amp;amp; Infrastructure"/>
    <s v="Industrial All Risks"/>
  </r>
  <r>
    <s v="Maine Open"/>
    <x v="28"/>
    <n v="3"/>
    <s v="Animesh Rawat"/>
    <n v="0"/>
    <n v="10000"/>
    <d v="2019-09-30T00:00:00"/>
    <x v="2"/>
    <s v="Ahmedabad"/>
    <s v="Marine"/>
    <s v="Marine"/>
    <s v="Marine Cargo"/>
    <s v="Marine Cargo"/>
  </r>
  <r>
    <s v="BD PDBI"/>
    <x v="29"/>
    <n v="6"/>
    <s v="Ketan Jain"/>
    <n v="0"/>
    <n v="50000"/>
    <d v="2020-03-31T00:00:00"/>
    <x v="0"/>
    <s v="Ahmedabad"/>
    <s v="Property / BI"/>
    <s v="Fire"/>
    <s v="Constructions &amp;amp; Infrastructure"/>
    <s v="Fire &amp;amp; Special Perils"/>
  </r>
  <r>
    <s v="CI-CAR/EAR Policy"/>
    <x v="30"/>
    <n v="6"/>
    <s v="Ketan Jain"/>
    <n v="300000"/>
    <n v="30000"/>
    <d v="2020-03-31T00:00:00"/>
    <x v="0"/>
    <s v="Ahmedabad"/>
    <s v="Construction, Power &amp; Infrastructure"/>
    <s v="Engineering"/>
    <s v="Engineering"/>
    <s v="Contractors All Risk"/>
  </r>
  <r>
    <s v="Sandesh - PDBI"/>
    <x v="31"/>
    <n v="6"/>
    <s v="Ketan Jain"/>
    <n v="0"/>
    <n v="200000"/>
    <d v="2020-03-31T00:00:00"/>
    <x v="0"/>
    <s v="Ahmedabad"/>
    <s v="Property / BI"/>
    <s v="Fire"/>
    <s v="Constructions &amp;amp; Infrastructure"/>
    <s v="Fire &amp;amp; Special Perils"/>
  </r>
  <r>
    <s v="VS-PDBI"/>
    <x v="32"/>
    <n v="6"/>
    <s v="Ketan Jain"/>
    <n v="300000"/>
    <n v="50000"/>
    <d v="2020-03-31T00:00:00"/>
    <x v="0"/>
    <s v="Ahmedabad"/>
    <s v="Property / BI"/>
    <s v="Fire"/>
    <s v="Constructions &amp;amp; Infrastructure"/>
    <s v="Fire &amp;amp; Special Perils"/>
  </r>
  <r>
    <s v="ag - Property Insurance"/>
    <x v="33"/>
    <n v="6"/>
    <s v="Ketan Jain"/>
    <n v="1000000"/>
    <n v="100000"/>
    <d v="2020-07-31T00:00:00"/>
    <x v="0"/>
    <s v="Ahmedabad"/>
    <s v="Property / BI"/>
    <s v="Fire"/>
    <s v="Constructions &amp;amp; Infrastructure"/>
    <s v="Fire &amp;amp; Special Perils"/>
  </r>
  <r>
    <s v="BE-Mega policy"/>
    <x v="34"/>
    <n v="6"/>
    <s v="Ketan Jain"/>
    <n v="0"/>
    <n v="300000"/>
    <d v="2020-06-30T00:00:00"/>
    <x v="0"/>
    <s v="Ahmedabad"/>
    <s v="Property / BI"/>
    <s v="Fire"/>
    <s v="Constructions &amp;amp; Infrastructure"/>
    <s v="Fire &amp;amp; Special Perils"/>
  </r>
  <r>
    <s v="BC - PDBI"/>
    <x v="35"/>
    <n v="6"/>
    <s v="Ketan Jain"/>
    <n v="0"/>
    <n v="200000"/>
    <d v="2020-06-30T00:00:00"/>
    <x v="0"/>
    <s v="Ahmedabad"/>
    <s v="Property / BI"/>
    <s v="Fire"/>
    <s v="Constructions &amp;amp; Infrastructure"/>
    <s v="Fire &amp;amp; Special Perils"/>
  </r>
  <r>
    <s v="CP-PDBI"/>
    <x v="36"/>
    <n v="6"/>
    <s v="Ketan Jain"/>
    <n v="0"/>
    <n v="200000"/>
    <d v="2020-06-30T00:00:00"/>
    <x v="0"/>
    <s v="Ahmedabad"/>
    <s v="Property / BI"/>
    <s v="Fire"/>
    <s v="Constructions &amp;amp; Infrastructure"/>
    <s v="Fire &amp;amp; Special Perils"/>
  </r>
  <r>
    <s v="DB -Mega Policy"/>
    <x v="37"/>
    <n v="6"/>
    <s v="Ketan Jain"/>
    <n v="0"/>
    <n v="400000"/>
    <d v="2020-06-30T00:00:00"/>
    <x v="0"/>
    <s v="Ahmedabad"/>
    <s v="Property / BI"/>
    <s v="Fire"/>
    <s v="Constructions &amp;amp; Infrastructure"/>
    <s v="Fire &amp;amp; Special Perils"/>
  </r>
  <r>
    <s v="DB -Terrorism Policy"/>
    <x v="38"/>
    <n v="12"/>
    <s v="Shivani Sharma"/>
    <n v="0"/>
    <n v="300000"/>
    <d v="2020-06-30T00:00:00"/>
    <x v="0"/>
    <s v="Ahmedabad"/>
    <s v="Crises Mgmt / Terr / Political Risks / K&amp;amp;R"/>
    <s v="Terrorism"/>
    <s v="Political Risks"/>
    <s v="SABOTAGE &amp;amp; TERRORISM &amp;amp; Political Violence"/>
  </r>
  <r>
    <s v="KG-CAR"/>
    <x v="39"/>
    <n v="12"/>
    <s v="Shivani Sharma"/>
    <n v="500000"/>
    <n v="50000"/>
    <d v="2019-12-31T00:00:00"/>
    <x v="0"/>
    <s v="Ahmedabad"/>
    <s v="Construction, Power &amp; Infrastructure"/>
    <s v="Engineering"/>
    <s v="Engineering"/>
    <s v="Contractors All Risk"/>
  </r>
  <r>
    <s v="G R -CAR"/>
    <x v="40"/>
    <n v="12"/>
    <s v="Shivani Sharma"/>
    <n v="1000000"/>
    <n v="100000"/>
    <d v="2019-09-30T00:00:00"/>
    <x v="0"/>
    <s v="Ahmedabad"/>
    <s v="Construction, Power &amp; Infrastructure"/>
    <s v="Engineering"/>
    <s v="Engineering"/>
    <s v="Contractors All Risk"/>
  </r>
  <r>
    <s v="SI-CAR"/>
    <x v="41"/>
    <n v="10"/>
    <s v="Mark"/>
    <n v="500000"/>
    <n v="62000"/>
    <d v="2019-09-30T00:00:00"/>
    <x v="0"/>
    <s v="Ahmedabad"/>
    <s v="Construction, Power &amp; Infrastructure"/>
    <s v="Engineering"/>
    <s v="Engineering"/>
    <s v="Contractors All Risk"/>
  </r>
  <r>
    <s v="GRTC-CAR"/>
    <x v="42"/>
    <n v="10"/>
    <s v="Mark"/>
    <n v="300000"/>
    <n v="37500"/>
    <d v="2019-09-30T00:00:00"/>
    <x v="0"/>
    <s v="Ahmedabad"/>
    <s v="Construction, Power &amp; Infrastructure"/>
    <s v="Engineering"/>
    <s v="Engineering"/>
    <s v="Contractors All Risk"/>
  </r>
  <r>
    <s v="PDBI"/>
    <x v="43"/>
    <n v="3"/>
    <s v="Animesh Rawat"/>
    <n v="700000"/>
    <n v="100000"/>
    <d v="2019-12-31T00:00:00"/>
    <x v="0"/>
    <s v="Ahmedabad"/>
    <s v="Property / BI"/>
    <s v="Fire"/>
    <s v="Constructions &amp;amp; Infrastructure"/>
    <s v="Fire &amp;amp; Special Perils"/>
  </r>
  <r>
    <s v="Infra-CAR"/>
    <x v="44"/>
    <n v="10"/>
    <s v="Mark"/>
    <n v="800000"/>
    <n v="50000"/>
    <d v="2019-09-30T00:00:00"/>
    <x v="0"/>
    <s v="Ahmedabad"/>
    <s v="Construction, Power &amp; Infrastructure"/>
    <s v="Engineering"/>
    <s v="Engineering"/>
    <s v="Contractors All Risk"/>
  </r>
  <r>
    <s v="Fire"/>
    <x v="45"/>
    <n v="3"/>
    <s v="Animesh Rawat"/>
    <n v="0"/>
    <n v="500000"/>
    <d v="2019-10-01T00:00:00"/>
    <x v="1"/>
    <s v="Ahmedabad"/>
    <s v="Property / BI"/>
    <s v="Fire"/>
    <s v="Constructions &amp;amp; Infrastructure"/>
    <s v="Fire &amp;amp; Special Perils"/>
  </r>
  <r>
    <s v="PI(Operational Road)"/>
    <x v="46"/>
    <n v="12"/>
    <s v="Shivani Sharma"/>
    <n v="1000000"/>
    <n v="100000"/>
    <d v="2019-12-31T00:00:00"/>
    <x v="0"/>
    <s v="Ahmedabad"/>
    <s v="Property / BI"/>
    <s v="Fire"/>
    <s v="Constructions &amp;amp; Infrastructure"/>
    <s v="Fire &amp;amp; Special Perils"/>
  </r>
  <r>
    <s v="SFSP"/>
    <x v="47"/>
    <n v="3"/>
    <s v="Animesh Rawat"/>
    <n v="0"/>
    <n v="50000"/>
    <d v="2019-09-30T00:00:00"/>
    <x v="2"/>
    <s v="Ahmedabad"/>
    <s v="Property / BI"/>
    <s v="Fire"/>
    <s v="Constructions &amp;amp; Infrastructure"/>
    <s v="Fire &amp;amp; Special Perils"/>
  </r>
  <r>
    <s v="VS.-D &amp; O"/>
    <x v="48"/>
    <n v="12"/>
    <s v="Shivani Sharma"/>
    <n v="0"/>
    <n v="50000"/>
    <d v="2020-03-31T00:00:00"/>
    <x v="0"/>
    <s v="Ahmedabad"/>
    <s v="Liability"/>
    <s v="Liability"/>
    <s v="Financial Lines"/>
    <s v="Director &amp;amp; Officers / Management  Liabil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E3EAC5-7BF5-486E-966F-28CA5FACE7C1}"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rowPageCount="1" colPageCount="1"/>
  <pivotFields count="13">
    <pivotField showAll="0"/>
    <pivotField dataField="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showAll="0"/>
    <pivotField numFmtId="14" showAll="0"/>
    <pivotField axis="axisPage" multipleItemSelectionAllowed="1" showAll="0">
      <items count="4">
        <item h="1" x="1"/>
        <item x="2"/>
        <item x="0"/>
        <item t="default"/>
      </items>
    </pivotField>
    <pivotField showAll="0"/>
    <pivotField showAll="0"/>
    <pivotField showAll="0"/>
    <pivotField showAll="0"/>
    <pivotField showAll="0"/>
  </pivotFields>
  <rowItems count="1">
    <i/>
  </rowItems>
  <colItems count="1">
    <i/>
  </colItems>
  <pageFields count="1">
    <pageField fld="7" hier="-1"/>
  </pageFields>
  <dataFields count="1">
    <dataField name="Total Open Opporutunity" fld="1" subtotal="count" baseField="0" baseItem="0"/>
  </dataFields>
  <formats count="12">
    <format dxfId="81">
      <pivotArea outline="0" collapsedLevelsAreSubtotals="1" fieldPosition="0"/>
    </format>
    <format dxfId="80">
      <pivotArea dataOnly="0" labelOnly="1" outline="0" axis="axisValues" fieldPosition="0"/>
    </format>
    <format dxfId="79">
      <pivotArea dataOnly="0" labelOnly="1" outline="0" axis="axisValues" fieldPosition="0"/>
    </format>
    <format dxfId="78">
      <pivotArea dataOnly="0" labelOnly="1" outline="0" axis="axisValues" fieldPosition="0"/>
    </format>
    <format dxfId="77">
      <pivotArea dataOnly="0" labelOnly="1" outline="0" axis="axisValues" fieldPosition="0"/>
    </format>
    <format dxfId="76">
      <pivotArea outline="0" collapsedLevelsAreSubtotals="1" fieldPosition="0"/>
    </format>
    <format dxfId="75">
      <pivotArea outline="0" collapsedLevelsAreSubtotals="1" fieldPosition="0"/>
    </format>
    <format dxfId="74">
      <pivotArea outline="0" collapsedLevelsAreSubtotals="1" fieldPosition="0"/>
    </format>
    <format dxfId="73">
      <pivotArea outline="0" collapsedLevelsAreSubtotals="1" fieldPosition="0"/>
    </format>
    <format dxfId="72">
      <pivotArea dataOnly="0" labelOnly="1" outline="0" axis="axisValues" fieldPosition="0"/>
    </format>
    <format dxfId="71">
      <pivotArea dataOnly="0" labelOnly="1" outline="0" axis="axisValues" fieldPosition="0"/>
    </format>
    <format dxfId="7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CC6504-579C-4A9C-AC90-A7F3A2F210F4}" name="PivotTable1" cacheId="134" applyNumberFormats="0" applyBorderFormats="0" applyFontFormats="0" applyPatternFormats="0" applyAlignmentFormats="0" applyWidthHeightFormats="1" dataCaption="Values" tag="8c8668f2-0f06-4ad0-8c02-8a705862806c" updatedVersion="8" minRefreshableVersion="3" useAutoFormatting="1" itemPrintTitles="1" createdVersion="8" indent="0" outline="1" outlineData="1" multipleFieldFilters="0" chartFormat="9">
  <location ref="A1:B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product_group" fld="1" subtotal="count" baseField="0" baseItem="0"/>
  </dataFields>
  <chartFormats count="3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1" format="8"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0" count="1" selected="0">
            <x v="0"/>
          </reference>
        </references>
      </pivotArea>
    </chartFormat>
    <chartFormat chart="1" format="10">
      <pivotArea type="data" outline="0" fieldPosition="0">
        <references count="2">
          <reference field="4294967294" count="1" selected="0">
            <x v="0"/>
          </reference>
          <reference field="0" count="1" selected="0">
            <x v="1"/>
          </reference>
        </references>
      </pivotArea>
    </chartFormat>
    <chartFormat chart="1" format="11">
      <pivotArea type="data" outline="0" fieldPosition="0">
        <references count="2">
          <reference field="4294967294" count="1" selected="0">
            <x v="0"/>
          </reference>
          <reference field="0" count="1" selected="0">
            <x v="2"/>
          </reference>
        </references>
      </pivotArea>
    </chartFormat>
    <chartFormat chart="1" format="12">
      <pivotArea type="data" outline="0" fieldPosition="0">
        <references count="2">
          <reference field="4294967294" count="1" selected="0">
            <x v="0"/>
          </reference>
          <reference field="0" count="1" selected="0">
            <x v="3"/>
          </reference>
        </references>
      </pivotArea>
    </chartFormat>
    <chartFormat chart="1" format="13">
      <pivotArea type="data" outline="0" fieldPosition="0">
        <references count="2">
          <reference field="4294967294" count="1" selected="0">
            <x v="0"/>
          </reference>
          <reference field="0" count="1" selected="0">
            <x v="4"/>
          </reference>
        </references>
      </pivotArea>
    </chartFormat>
    <chartFormat chart="1" format="14">
      <pivotArea type="data" outline="0" fieldPosition="0">
        <references count="2">
          <reference field="4294967294" count="1" selected="0">
            <x v="0"/>
          </reference>
          <reference field="0" count="1" selected="0">
            <x v="5"/>
          </reference>
        </references>
      </pivotArea>
    </chartFormat>
    <chartFormat chart="1" format="15">
      <pivotArea type="data" outline="0" fieldPosition="0">
        <references count="2">
          <reference field="4294967294" count="1" selected="0">
            <x v="0"/>
          </reference>
          <reference field="0" count="1" selected="0">
            <x v="6"/>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0" count="1" selected="0">
            <x v="0"/>
          </reference>
        </references>
      </pivotArea>
    </chartFormat>
    <chartFormat chart="5" format="18">
      <pivotArea type="data" outline="0" fieldPosition="0">
        <references count="2">
          <reference field="4294967294" count="1" selected="0">
            <x v="0"/>
          </reference>
          <reference field="0" count="1" selected="0">
            <x v="1"/>
          </reference>
        </references>
      </pivotArea>
    </chartFormat>
    <chartFormat chart="5" format="19">
      <pivotArea type="data" outline="0" fieldPosition="0">
        <references count="2">
          <reference field="4294967294" count="1" selected="0">
            <x v="0"/>
          </reference>
          <reference field="0" count="1" selected="0">
            <x v="2"/>
          </reference>
        </references>
      </pivotArea>
    </chartFormat>
    <chartFormat chart="5" format="20">
      <pivotArea type="data" outline="0" fieldPosition="0">
        <references count="2">
          <reference field="4294967294" count="1" selected="0">
            <x v="0"/>
          </reference>
          <reference field="0" count="1" selected="0">
            <x v="3"/>
          </reference>
        </references>
      </pivotArea>
    </chartFormat>
    <chartFormat chart="5" format="21">
      <pivotArea type="data" outline="0" fieldPosition="0">
        <references count="2">
          <reference field="4294967294" count="1" selected="0">
            <x v="0"/>
          </reference>
          <reference field="0" count="1" selected="0">
            <x v="4"/>
          </reference>
        </references>
      </pivotArea>
    </chartFormat>
    <chartFormat chart="5" format="22">
      <pivotArea type="data" outline="0" fieldPosition="0">
        <references count="2">
          <reference field="4294967294" count="1" selected="0">
            <x v="0"/>
          </reference>
          <reference field="0" count="1" selected="0">
            <x v="5"/>
          </reference>
        </references>
      </pivotArea>
    </chartFormat>
    <chartFormat chart="5" format="23">
      <pivotArea type="data" outline="0" fieldPosition="0">
        <references count="2">
          <reference field="4294967294" count="1" selected="0">
            <x v="0"/>
          </reference>
          <reference field="0" count="1" selected="0">
            <x v="6"/>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0" count="1" selected="0">
            <x v="0"/>
          </reference>
        </references>
      </pivotArea>
    </chartFormat>
    <chartFormat chart="6" format="10">
      <pivotArea type="data" outline="0" fieldPosition="0">
        <references count="2">
          <reference field="4294967294" count="1" selected="0">
            <x v="0"/>
          </reference>
          <reference field="0" count="1" selected="0">
            <x v="1"/>
          </reference>
        </references>
      </pivotArea>
    </chartFormat>
    <chartFormat chart="6" format="11">
      <pivotArea type="data" outline="0" fieldPosition="0">
        <references count="2">
          <reference field="4294967294" count="1" selected="0">
            <x v="0"/>
          </reference>
          <reference field="0" count="1" selected="0">
            <x v="2"/>
          </reference>
        </references>
      </pivotArea>
    </chartFormat>
    <chartFormat chart="6" format="12">
      <pivotArea type="data" outline="0" fieldPosition="0">
        <references count="2">
          <reference field="4294967294" count="1" selected="0">
            <x v="0"/>
          </reference>
          <reference field="0" count="1" selected="0">
            <x v="3"/>
          </reference>
        </references>
      </pivotArea>
    </chartFormat>
    <chartFormat chart="6" format="13">
      <pivotArea type="data" outline="0" fieldPosition="0">
        <references count="2">
          <reference field="4294967294" count="1" selected="0">
            <x v="0"/>
          </reference>
          <reference field="0" count="1" selected="0">
            <x v="4"/>
          </reference>
        </references>
      </pivotArea>
    </chartFormat>
    <chartFormat chart="6" format="14">
      <pivotArea type="data" outline="0" fieldPosition="0">
        <references count="2">
          <reference field="4294967294" count="1" selected="0">
            <x v="0"/>
          </reference>
          <reference field="0" count="1" selected="0">
            <x v="5"/>
          </reference>
        </references>
      </pivotArea>
    </chartFormat>
    <chartFormat chart="6" format="15">
      <pivotArea type="data" outline="0" fieldPosition="0">
        <references count="2">
          <reference field="4294967294" count="1" selected="0">
            <x v="0"/>
          </reference>
          <reference field="0" count="1" selected="0">
            <x v="6"/>
          </reference>
        </references>
      </pivotArea>
    </chartFormat>
  </chartFormats>
  <pivotHierarchies count="9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activeTabTopLevelEntity name="[Bridg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A7D974-F931-4C40-807B-7EA9265D7F0F}" name="PivotTable1" cacheId="137" applyNumberFormats="0" applyBorderFormats="0" applyFontFormats="0" applyPatternFormats="0" applyAlignmentFormats="0" applyWidthHeightFormats="1" dataCaption="Values" tag="2cce1de9-7b2a-4718-969e-9f8d8353ae4b" updatedVersion="8" minRefreshableVersion="3" useAutoFormatting="1" subtotalHiddenItems="1" itemPrintTitles="1" createdVersion="8" indent="0" outline="1" outlineData="1" multipleFieldFilters="0" chartFormat="11">
  <location ref="A3:B8" firstHeaderRow="1" firstDataRow="1" firstDataCol="1"/>
  <pivotFields count="3">
    <pivotField axis="axisRow" allDrilled="1" subtotalTop="0" showAll="0" measureFilter="1"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_amount" fld="1" baseField="0" baseItem="0"/>
  </dataFields>
  <chartFormats count="2">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9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88">
      <autoFilter ref="A1">
        <filterColumn colId="0">
          <top10 val="4" filterVal="4"/>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activeTabTopLevelEntity name="[Bridg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36E85B6-A62A-4228-8306-781B64F21ABA}" name="PivotTable1" cacheId="131" applyNumberFormats="0" applyBorderFormats="0" applyFontFormats="0" applyPatternFormats="0" applyAlignmentFormats="0" applyWidthHeightFormats="1" dataCaption="Values" tag="20e84589-5760-4253-b2ba-2a0a6dfab97f" updatedVersion="8" minRefreshableVersion="3" useAutoFormatting="1" itemPrintTitles="1" createdVersion="8" indent="0" outline="1" outlineData="1" multipleFieldFilters="0" chartFormat="9">
  <location ref="A3:B8" firstHeaderRow="1" firstDataRow="1" firstDataCol="1" rowPageCount="1" colPageCount="1"/>
  <pivotFields count="4">
    <pivotField axis="axisRow" allDrilled="1" subtotalTop="0" showAll="0" measureFilter="1" sortType="descending" dataSourceSort="1"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5">
    <i>
      <x v="3"/>
    </i>
    <i>
      <x v="2"/>
    </i>
    <i>
      <x v="1"/>
    </i>
    <i>
      <x/>
    </i>
    <i t="grand">
      <x/>
    </i>
  </rowItems>
  <colItems count="1">
    <i/>
  </colItems>
  <pageFields count="1">
    <pageField fld="2" hier="33" name="[gcrm_opportunity_202001231041].[stage].[All]" cap="All"/>
  </pageFields>
  <dataFields count="1">
    <dataField name="Sum of revenue_amount" fld="1"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9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88">
      <autoFilter ref="A1">
        <filterColumn colId="0">
          <top10 val="4" filterVal="4"/>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1A7D7C-98E1-4CA8-9EFE-F9B5A801DDC3}"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3">
    <pivotField showAll="0"/>
    <pivotField dataField="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showAll="0"/>
    <pivotField numFmtId="14" showAll="0"/>
    <pivotField showAll="0"/>
    <pivotField showAll="0"/>
    <pivotField showAll="0"/>
    <pivotField showAll="0"/>
    <pivotField showAll="0"/>
    <pivotField showAll="0"/>
  </pivotFields>
  <rowItems count="1">
    <i/>
  </rowItems>
  <colItems count="1">
    <i/>
  </colItems>
  <dataFields count="1">
    <dataField name="Total Opporutunity" fld="1" subtotal="count" baseField="0" baseItem="0"/>
  </dataFields>
  <formats count="13">
    <format dxfId="94">
      <pivotArea outline="0" collapsedLevelsAreSubtotals="1" fieldPosition="0"/>
    </format>
    <format dxfId="93">
      <pivotArea dataOnly="0" labelOnly="1" outline="0" axis="axisValues" fieldPosition="0"/>
    </format>
    <format dxfId="92">
      <pivotArea dataOnly="0" labelOnly="1" outline="0" axis="axisValues" fieldPosition="0"/>
    </format>
    <format dxfId="91">
      <pivotArea dataOnly="0" labelOnly="1" outline="0" axis="axisValues" fieldPosition="0"/>
    </format>
    <format dxfId="90">
      <pivotArea dataOnly="0" labelOnly="1" outline="0" axis="axisValues" fieldPosition="0"/>
    </format>
    <format dxfId="89">
      <pivotArea outline="0" collapsedLevelsAreSubtotals="1" fieldPosition="0"/>
    </format>
    <format dxfId="88">
      <pivotArea outline="0" collapsedLevelsAreSubtotals="1" fieldPosition="0"/>
    </format>
    <format dxfId="87">
      <pivotArea outline="0" collapsedLevelsAreSubtotals="1" fieldPosition="0"/>
    </format>
    <format dxfId="86">
      <pivotArea outline="0" collapsedLevelsAreSubtotals="1" fieldPosition="0"/>
    </format>
    <format dxfId="85">
      <pivotArea dataOnly="0" labelOnly="1" outline="0" axis="axisValues" fieldPosition="0"/>
    </format>
    <format dxfId="84">
      <pivotArea dataOnly="0" labelOnly="1" outline="0" axis="axisValues" fieldPosition="0"/>
    </format>
    <format dxfId="83">
      <pivotArea dataOnly="0" labelOnly="1" outline="0" axis="axisValues" fieldPosition="0"/>
    </format>
    <format dxfId="8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92F467-418A-4A26-AC81-0D453F741B4C}" name="PivotTable1" cacheId="143" applyNumberFormats="0" applyBorderFormats="0" applyFontFormats="0" applyPatternFormats="0" applyAlignmentFormats="0" applyWidthHeightFormats="1" dataCaption="Values" tag="323afe9f-236e-46f7-b5b6-8fde7dd6ff5f" updatedVersion="8" minRefreshableVersion="3" useAutoFormatting="1" itemPrintTitles="1" createdVersion="8" indent="0" outline="1" outlineData="1" multipleFieldFilters="0">
  <location ref="C3:E20" firstHeaderRow="1" firstDataRow="1" firstDataCol="0"/>
  <pivotFields count="1">
    <pivotField allDrilled="1" subtotalTop="0" showAll="0" dataSourceSort="1" defaultSubtotal="0" defaultAttributeDrillState="1"/>
  </pivotFields>
  <formats count="2">
    <format dxfId="67">
      <pivotArea dataOnly="0" labelOnly="1" grandRow="1" outline="0" fieldPosition="0"/>
    </format>
    <format dxfId="66">
      <pivotArea dataOnly="0" labelOnly="1" grandRow="1" outline="0" fieldPosition="0"/>
    </format>
  </formats>
  <pivotHierarchies count="9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_budget 1]"/>
        <x15:activeTabTopLevelEntity name="[Bridg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B4205D-BD59-4C12-B60F-3A11B46F96FD}" name="PivotTable4" cacheId="116" applyNumberFormats="0" applyBorderFormats="0" applyFontFormats="0" applyPatternFormats="0" applyAlignmentFormats="0" applyWidthHeightFormats="1" dataCaption="Values" tag="323afe9f-236e-46f7-b5b6-8fde7dd6ff5f" updatedVersion="8" minRefreshableVersion="3" useAutoFormatting="1" itemPrintTitles="1" createdVersion="8" indent="0" outline="1" outlineData="1" multipleFieldFilters="0">
  <location ref="A3:A24" firstHeaderRow="1" firstDataRow="1" firstDataCol="1"/>
  <pivotFields count="1">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pivotHierarchies count="9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_budget 1]"/>
        <x15:activeTabTopLevelEntity name="[Bridg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FE093A-5A41-44C1-8E03-530E5B7D9E5A}" name="PivotTable1" cacheId="122" dataOnRows="1" applyNumberFormats="0" applyBorderFormats="0" applyFontFormats="0" applyPatternFormats="0" applyAlignmentFormats="0" applyWidthHeightFormats="1" dataCaption="Values" tag="6d25e0c5-c305-4239-b585-a1b3a3aaf011" updatedVersion="8" minRefreshableVersion="3" useAutoFormatting="1" rowGrandTotals="0" colGrandTotals="0" itemPrintTitles="1" createdVersion="8" indent="0" outline="1" outlineData="1" multipleFieldFilters="0" chartFormat="23">
  <location ref="A1:B5" firstHeaderRow="1" firstDataRow="2" firstDataCol="1"/>
  <pivotFields count="5">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4">
        <item s="1" x="0"/>
        <item x="1"/>
        <item x="2"/>
        <item x="3"/>
      </items>
    </pivotField>
    <pivotField allDrilled="1" subtotalTop="0" showAll="0" dataSourceSort="1" defaultSubtotal="0" defaultAttributeDrillState="1"/>
  </pivotFields>
  <rowFields count="1">
    <field x="-2"/>
  </rowFields>
  <rowItems count="3">
    <i>
      <x/>
    </i>
    <i i="1">
      <x v="1"/>
    </i>
    <i i="2">
      <x v="2"/>
    </i>
  </rowItems>
  <colFields count="1">
    <field x="3"/>
  </colFields>
  <colItems count="1">
    <i>
      <x/>
    </i>
  </colItems>
  <dataFields count="3">
    <dataField name="Achieved" fld="1" baseField="0" baseItem="1"/>
    <dataField name="Invoiced" fld="2" baseField="0" baseItem="1"/>
    <dataField name="Target" fld="0" baseField="0" baseItem="0"/>
  </dataFields>
  <formats count="3">
    <format dxfId="61">
      <pivotArea outline="0" collapsedLevelsAreSubtotals="1" fieldPosition="0">
        <references count="1">
          <reference field="3" count="0" selected="0"/>
        </references>
      </pivotArea>
    </format>
    <format dxfId="60">
      <pivotArea dataOnly="0" labelOnly="1" outline="0" fieldPosition="0">
        <references count="1">
          <reference field="4294967294" count="3">
            <x v="0"/>
            <x v="1"/>
            <x v="2"/>
          </reference>
        </references>
      </pivotArea>
    </format>
    <format dxfId="59">
      <pivotArea outline="0" collapsedLevelsAreSubtotals="1" fieldPosition="0"/>
    </format>
  </formats>
  <chartFormats count="7">
    <chartFormat chart="12" format="0" series="1">
      <pivotArea type="data" outline="0" fieldPosition="0">
        <references count="2">
          <reference field="4294967294" count="1" selected="0">
            <x v="0"/>
          </reference>
          <reference field="3" count="1" selected="0">
            <x v="0"/>
          </reference>
        </references>
      </pivotArea>
    </chartFormat>
    <chartFormat chart="16" format="1" series="1">
      <pivotArea type="data" outline="0" fieldPosition="0">
        <references count="2">
          <reference field="4294967294" count="1" selected="0">
            <x v="0"/>
          </reference>
          <reference field="3" count="1" selected="0">
            <x v="0"/>
          </reference>
        </references>
      </pivotArea>
    </chartFormat>
    <chartFormat chart="12" format="1" series="1">
      <pivotArea type="data" outline="0" fieldPosition="0">
        <references count="2">
          <reference field="4294967294" count="1" selected="0">
            <x v="0"/>
          </reference>
          <reference field="3" count="1" selected="0">
            <x v="2"/>
          </reference>
        </references>
      </pivotArea>
    </chartFormat>
    <chartFormat chart="12" format="2" series="1">
      <pivotArea type="data" outline="0" fieldPosition="0">
        <references count="2">
          <reference field="4294967294" count="1" selected="0">
            <x v="0"/>
          </reference>
          <reference field="3" count="1" selected="0">
            <x v="3"/>
          </reference>
        </references>
      </pivotArea>
    </chartFormat>
    <chartFormat chart="12" format="3" series="1">
      <pivotArea type="data" outline="0" fieldPosition="0">
        <references count="2">
          <reference field="4294967294" count="1" selected="0">
            <x v="0"/>
          </reference>
          <reference field="3" count="1" selected="0">
            <x v="1"/>
          </reference>
        </references>
      </pivotArea>
    </chartFormat>
    <chartFormat chart="12" format="4"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s>
  <pivotHierarchies count="9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chieved"/>
    <pivotHierarchy dragToData="1" caption="Invoiced"/>
    <pivotHierarchy dragToData="1" caption="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_budget 1]"/>
        <x15:activeTabTopLevelEntity name="[Brokerage_fees]"/>
        <x15:activeTabTopLevelEntity name="[invoice_202001231041]"/>
        <x15:activeTabTopLevelEntity name="[income_class_brid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AB7015-58A2-4B1D-88AD-4F5CCF461CDC}" name="PivotTable1" cacheId="119" dataOnRows="1" applyNumberFormats="0" applyBorderFormats="0" applyFontFormats="0" applyPatternFormats="0" applyAlignmentFormats="0" applyWidthHeightFormats="1" dataCaption="Values" tag="6c981097-10bd-4f7c-b25c-d012a44cc50f" updatedVersion="8" minRefreshableVersion="3" useAutoFormatting="1" subtotalHiddenItems="1" rowGrandTotals="0" colGrandTotals="0" itemPrintTitles="1" createdVersion="8" indent="0" outline="1" outlineData="1" multipleFieldFilters="0" chartFormat="19">
  <location ref="A1:B5" firstHeaderRow="1" firstDataRow="2" firstDataCol="1"/>
  <pivotFields count="5">
    <pivotField axis="axisCol" allDrilled="1" subtotalTop="0" showAll="0" dataSourceSort="1" defaultSubtotal="0" defaultAttributeDrillState="1">
      <items count="4">
        <item s="1"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3">
    <i>
      <x/>
    </i>
    <i i="1">
      <x v="1"/>
    </i>
    <i i="2">
      <x v="2"/>
    </i>
  </rowItems>
  <colFields count="1">
    <field x="0"/>
  </colFields>
  <colItems count="1">
    <i>
      <x/>
    </i>
  </colItems>
  <dataFields count="3">
    <dataField name="Achieved" fld="3" baseField="0" baseItem="0"/>
    <dataField name="Invoiced" fld="2" baseField="0" baseItem="0"/>
    <dataField name="Target" fld="1" baseField="0" baseItem="0"/>
  </dataFields>
  <formats count="4">
    <format dxfId="58">
      <pivotArea outline="0" collapsedLevelsAreSubtotals="1" fieldPosition="0">
        <references count="1">
          <reference field="0" count="0" selected="0"/>
        </references>
      </pivotArea>
    </format>
    <format dxfId="57">
      <pivotArea collapsedLevelsAreSubtotals="1" fieldPosition="0">
        <references count="1">
          <reference field="4294967294" count="1">
            <x v="0"/>
          </reference>
        </references>
      </pivotArea>
    </format>
    <format dxfId="56">
      <pivotArea collapsedLevelsAreSubtotals="1" fieldPosition="0">
        <references count="1">
          <reference field="4294967294" count="1">
            <x v="2"/>
          </reference>
        </references>
      </pivotArea>
    </format>
    <format dxfId="55">
      <pivotArea collapsedLevelsAreSubtotals="1" fieldPosition="0">
        <references count="1">
          <reference field="4294967294" count="1">
            <x v="1"/>
          </reference>
        </references>
      </pivotArea>
    </format>
  </formats>
  <chartFormats count="6">
    <chartFormat chart="13" format="0" series="1">
      <pivotArea type="data" outline="0" fieldPosition="0">
        <references count="2">
          <reference field="4294967294" count="1" selected="0">
            <x v="0"/>
          </reference>
          <reference field="0" count="1" selected="0">
            <x v="0"/>
          </reference>
        </references>
      </pivotArea>
    </chartFormat>
    <chartFormat chart="13" format="1" series="1">
      <pivotArea type="data" outline="0" fieldPosition="0">
        <references count="2">
          <reference field="4294967294" count="1" selected="0">
            <x v="0"/>
          </reference>
          <reference field="0" count="1" selected="0">
            <x v="1"/>
          </reference>
        </references>
      </pivotArea>
    </chartFormat>
    <chartFormat chart="13" format="2" series="1">
      <pivotArea type="data" outline="0" fieldPosition="0">
        <references count="2">
          <reference field="4294967294" count="1" selected="0">
            <x v="0"/>
          </reference>
          <reference field="0" count="1" selected="0">
            <x v="2"/>
          </reference>
        </references>
      </pivotArea>
    </chartFormat>
    <chartFormat chart="13" format="3" series="1">
      <pivotArea type="data" outline="0" fieldPosition="0">
        <references count="2">
          <reference field="4294967294" count="1" selected="0">
            <x v="0"/>
          </reference>
          <reference field="0" count="1" selected="0">
            <x v="3"/>
          </reference>
        </references>
      </pivotArea>
    </chartFormat>
    <chartFormat chart="13" format="4"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s>
  <pivotHierarchies count="9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chieved"/>
    <pivotHierarchy dragToData="1" caption="Invoiced"/>
    <pivotHierarchy dragToData="1" caption="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_class_bridge]"/>
        <x15:activeTabTopLevelEntity name="[Brokerage_fees]"/>
        <x15:activeTabTopLevelEntity name="[Individual_budget 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B1D6EB-05C0-4237-97F2-67C234D03128}" name="PivotTable2" cacheId="140" dataOnRows="1" applyNumberFormats="0" applyBorderFormats="0" applyFontFormats="0" applyPatternFormats="0" applyAlignmentFormats="0" applyWidthHeightFormats="1" dataCaption="Values" tag="88b5535e-56bd-4573-a027-4d650b9a5ffb" updatedVersion="8" minRefreshableVersion="3" useAutoFormatting="1" rowGrandTotals="0" colGrandTotals="0" itemPrintTitles="1" createdVersion="8" indent="0" outline="1" outlineData="1" multipleFieldFilters="0" chartFormat="17">
  <location ref="A1:B5" firstHeaderRow="1" firstDataRow="2" firstDataCol="1"/>
  <pivotFields count="5">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1">
        <item s="1" x="0"/>
      </items>
    </pivotField>
    <pivotField allDrilled="1" subtotalTop="0" showAll="0" dataSourceSort="1" defaultSubtotal="0" defaultAttributeDrillState="1"/>
  </pivotFields>
  <rowFields count="1">
    <field x="-2"/>
  </rowFields>
  <rowItems count="3">
    <i>
      <x/>
    </i>
    <i i="1">
      <x v="1"/>
    </i>
    <i i="2">
      <x v="2"/>
    </i>
  </rowItems>
  <colFields count="1">
    <field x="3"/>
  </colFields>
  <colItems count="1">
    <i>
      <x/>
    </i>
  </colItems>
  <dataFields count="3">
    <dataField name="Achieved" fld="1" baseField="0" baseItem="1" numFmtId="4"/>
    <dataField name="Invoice" fld="2" baseField="0" baseItem="1"/>
    <dataField name="Target" fld="0" baseField="0" baseItem="0"/>
  </dataFields>
  <formats count="3">
    <format dxfId="54">
      <pivotArea outline="0" collapsedLevelsAreSubtotals="1" fieldPosition="0">
        <references count="1">
          <reference field="3" count="0" selected="0"/>
        </references>
      </pivotArea>
    </format>
    <format dxfId="53">
      <pivotArea grandCol="1" outline="0" collapsedLevelsAreSubtotals="1" fieldPosition="0"/>
    </format>
    <format dxfId="52">
      <pivotArea outline="0" collapsedLevelsAreSubtotals="1" fieldPosition="0"/>
    </format>
  </formats>
  <chartFormats count="3">
    <chartFormat chart="11" format="0" series="1">
      <pivotArea type="data" outline="0" fieldPosition="0">
        <references count="2">
          <reference field="4294967294" count="1" selected="0">
            <x v="0"/>
          </reference>
          <reference field="3" count="1" selected="0">
            <x v="0"/>
          </reference>
        </references>
      </pivotArea>
    </chartFormat>
    <chartFormat chart="11" format="1"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Hierarchies count="9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chieved"/>
    <pivotHierarchy dragToData="1" caption="Invoice"/>
    <pivotHierarchy dragToData="1" caption="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_budget 1]"/>
        <x15:activeTabTopLevelEntity name="[Brokerage_fees]"/>
        <x15:activeTabTopLevelEntity name="[invoice_202001231041]"/>
        <x15:activeTabTopLevelEntity name="[income_class_brid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D83711-B056-44E4-B211-B1DFE0D6CD1B}" name="PivotTable5" cacheId="128" applyNumberFormats="0" applyBorderFormats="0" applyFontFormats="0" applyPatternFormats="0" applyAlignmentFormats="0" applyWidthHeightFormats="1" dataCaption="Values" tag="e7f88049-91e6-4d5e-ac40-8cd70fe65043" updatedVersion="8" minRefreshableVersion="3" useAutoFormatting="1" subtotalHiddenItems="1" itemPrintTitles="1" createdVersion="8" indent="0" outline="1" outlineData="1" multipleFieldFilters="0" chartFormat="10">
  <location ref="A4:B14" firstHeaderRow="1" firstDataRow="1" firstDataCol="1" rowPageCount="2"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9">
        <item x="0"/>
        <item x="1"/>
        <item x="2"/>
        <item x="3"/>
        <item x="4"/>
        <item x="5"/>
        <item x="6"/>
        <item x="7"/>
        <item x="8"/>
      </items>
    </pivotField>
    <pivotField axis="axisPage" allDrilled="1" subtotalTop="0" showAll="0" dataSourceSort="1" defaultSubtotal="0" defaultAttributeDrillState="1"/>
  </pivotFields>
  <rowFields count="1">
    <field x="2"/>
  </rowFields>
  <rowItems count="10">
    <i>
      <x/>
    </i>
    <i>
      <x v="1"/>
    </i>
    <i>
      <x v="2"/>
    </i>
    <i>
      <x v="3"/>
    </i>
    <i>
      <x v="4"/>
    </i>
    <i>
      <x v="5"/>
    </i>
    <i>
      <x v="6"/>
    </i>
    <i>
      <x v="7"/>
    </i>
    <i>
      <x v="8"/>
    </i>
    <i t="grand">
      <x/>
    </i>
  </rowItems>
  <colItems count="1">
    <i/>
  </colItems>
  <pageFields count="2">
    <pageField fld="1" hier="1" name="[Bridge Table].[Account Executive].[All]" cap="All"/>
    <pageField fld="3" hier="64" name="[meeting_list_202001231041].[year].&amp;[2020]" cap="2020"/>
  </pageFields>
  <dataFields count="1">
    <dataField name="Count of year" fld="0" subtotal="count" baseField="0" baseItem="0"/>
  </dataFields>
  <chartFormats count="2">
    <chartFormat chart="2" format="0" series="1">
      <pivotArea type="data" outline="0" fieldPosition="0">
        <references count="1">
          <reference field="4294967294" count="1" selected="0">
            <x v="0"/>
          </reference>
        </references>
      </pivotArea>
    </chartFormat>
    <chartFormat chart="9" format="11" series="1">
      <pivotArea type="data" outline="0" fieldPosition="0">
        <references count="1">
          <reference field="4294967294" count="1" selected="0">
            <x v="0"/>
          </reference>
        </references>
      </pivotArea>
    </chartFormat>
  </chartFormats>
  <pivotHierarchies count="9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year"/>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_202001231041]"/>
        <x15:activeTabTopLevelEntity name="[Bridg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B2AE52-9D75-4426-9724-8975CE08EAA2}" name="PivotTable3" cacheId="125" applyNumberFormats="0" applyBorderFormats="0" applyFontFormats="0" applyPatternFormats="0" applyAlignmentFormats="0" applyWidthHeightFormats="1" dataCaption="Values" tag="c84a711c-b47e-4a8f-af73-192430a03c4f" updatedVersion="8" minRefreshableVersion="3" useAutoFormatting="1" subtotalHiddenItems="1" itemPrintTitles="1" createdVersion="8" indent="0" outline="1" outlineData="1" multipleFieldFilters="0" chartFormat="17">
  <location ref="A3:F16" firstHeaderRow="1" firstDataRow="2" firstDataCol="1" rowPageCount="1" colPageCount="1"/>
  <pivotFields count="4">
    <pivotField axis="axisRow" allDrilled="1" subtotalTop="0" showAll="0"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s>
  <rowFields count="1">
    <field x="0"/>
  </rowFields>
  <rowItems count="12">
    <i>
      <x v="6"/>
    </i>
    <i>
      <x v="5"/>
    </i>
    <i>
      <x v="4"/>
    </i>
    <i>
      <x/>
    </i>
    <i>
      <x v="7"/>
    </i>
    <i>
      <x v="8"/>
    </i>
    <i>
      <x v="10"/>
    </i>
    <i>
      <x v="1"/>
    </i>
    <i>
      <x v="9"/>
    </i>
    <i>
      <x v="2"/>
    </i>
    <i>
      <x v="3"/>
    </i>
    <i t="grand">
      <x/>
    </i>
  </rowItems>
  <colFields count="1">
    <field x="2"/>
  </colFields>
  <colItems count="5">
    <i>
      <x/>
    </i>
    <i>
      <x v="1"/>
    </i>
    <i>
      <x v="2"/>
    </i>
    <i>
      <x v="3"/>
    </i>
    <i t="grand">
      <x/>
    </i>
  </colItems>
  <pageFields count="1">
    <pageField fld="3" hier="1" name="[Bridge Table].[Account Executive].[All]" cap="All"/>
  </pageFields>
  <dataFields count="1">
    <dataField name="Count of invoice_number" fld="1" subtotal="count" baseField="0" baseItem="0"/>
  </dataFields>
  <chartFormats count="13">
    <chartFormat chart="7" format="0" series="1">
      <pivotArea type="data" outline="0" fieldPosition="0">
        <references count="1">
          <reference field="4294967294" count="1" selected="0">
            <x v="0"/>
          </reference>
        </references>
      </pivotArea>
    </chartFormat>
    <chartFormat chart="7" format="2" series="1">
      <pivotArea type="data" outline="0" fieldPosition="0">
        <references count="2">
          <reference field="4294967294" count="1" selected="0">
            <x v="0"/>
          </reference>
          <reference field="2" count="1" selected="0">
            <x v="1"/>
          </reference>
        </references>
      </pivotArea>
    </chartFormat>
    <chartFormat chart="7" format="3" series="1">
      <pivotArea type="data" outline="0" fieldPosition="0">
        <references count="2">
          <reference field="4294967294" count="1" selected="0">
            <x v="0"/>
          </reference>
          <reference field="2" count="1" selected="0">
            <x v="2"/>
          </reference>
        </references>
      </pivotArea>
    </chartFormat>
    <chartFormat chart="7" format="4" series="1">
      <pivotArea type="data" outline="0" fieldPosition="0">
        <references count="2">
          <reference field="4294967294" count="1" selected="0">
            <x v="0"/>
          </reference>
          <reference field="2" count="1" selected="0">
            <x v="3"/>
          </reference>
        </references>
      </pivotArea>
    </chartFormat>
    <chartFormat chart="7" format="5" series="1">
      <pivotArea type="data" outline="0" fieldPosition="0">
        <references count="2">
          <reference field="4294967294" count="1" selected="0">
            <x v="0"/>
          </reference>
          <reference field="2" count="1" selected="0">
            <x v="0"/>
          </reference>
        </references>
      </pivotArea>
    </chartFormat>
    <chartFormat chart="12" format="19" series="1">
      <pivotArea type="data" outline="0" fieldPosition="0">
        <references count="2">
          <reference field="4294967294" count="1" selected="0">
            <x v="0"/>
          </reference>
          <reference field="2" count="1" selected="0">
            <x v="0"/>
          </reference>
        </references>
      </pivotArea>
    </chartFormat>
    <chartFormat chart="12" format="20" series="1">
      <pivotArea type="data" outline="0" fieldPosition="0">
        <references count="2">
          <reference field="4294967294" count="1" selected="0">
            <x v="0"/>
          </reference>
          <reference field="2" count="1" selected="0">
            <x v="1"/>
          </reference>
        </references>
      </pivotArea>
    </chartFormat>
    <chartFormat chart="12" format="21" series="1">
      <pivotArea type="data" outline="0" fieldPosition="0">
        <references count="2">
          <reference field="4294967294" count="1" selected="0">
            <x v="0"/>
          </reference>
          <reference field="2" count="1" selected="0">
            <x v="2"/>
          </reference>
        </references>
      </pivotArea>
    </chartFormat>
    <chartFormat chart="12" format="22" series="1">
      <pivotArea type="data" outline="0" fieldPosition="0">
        <references count="2">
          <reference field="4294967294" count="1" selected="0">
            <x v="0"/>
          </reference>
          <reference field="2" count="1" selected="0">
            <x v="3"/>
          </reference>
        </references>
      </pivotArea>
    </chartFormat>
    <chartFormat chart="16" format="23" series="1">
      <pivotArea type="data" outline="0" fieldPosition="0">
        <references count="2">
          <reference field="4294967294" count="1" selected="0">
            <x v="0"/>
          </reference>
          <reference field="2" count="1" selected="0">
            <x v="0"/>
          </reference>
        </references>
      </pivotArea>
    </chartFormat>
    <chartFormat chart="16" format="24" series="1">
      <pivotArea type="data" outline="0" fieldPosition="0">
        <references count="2">
          <reference field="4294967294" count="1" selected="0">
            <x v="0"/>
          </reference>
          <reference field="2" count="1" selected="0">
            <x v="1"/>
          </reference>
        </references>
      </pivotArea>
    </chartFormat>
    <chartFormat chart="16" format="25" series="1">
      <pivotArea type="data" outline="0" fieldPosition="0">
        <references count="2">
          <reference field="4294967294" count="1" selected="0">
            <x v="0"/>
          </reference>
          <reference field="2" count="1" selected="0">
            <x v="2"/>
          </reference>
        </references>
      </pivotArea>
    </chartFormat>
    <chartFormat chart="16" format="26" series="1">
      <pivotArea type="data" outline="0" fieldPosition="0">
        <references count="2">
          <reference field="4294967294" count="1" selected="0">
            <x v="0"/>
          </reference>
          <reference field="2" count="1" selected="0">
            <x v="3"/>
          </reference>
        </references>
      </pivotArea>
    </chartFormat>
  </chartFormats>
  <pivotHierarchies count="9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invoice_number"/>
    <pivotHierarchy dragToData="1"/>
    <pivotHierarchy dragToData="1" caption="Count of Account Exe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202001231041]"/>
        <x15:activeTabTopLevelEntity name="[income_class_bridge]"/>
        <x15:activeTabTopLevelEntity name="[Bridge 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71C5A75A-2298-42CB-99C1-65FB0044856F}" autoFormatId="16" applyNumberFormats="0" applyBorderFormats="0" applyFontFormats="0" applyPatternFormats="0" applyAlignmentFormats="0" applyWidthHeightFormats="0">
  <queryTableRefresh nextId="19">
    <queryTableFields count="15">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8" name="Account Executiv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7" name="last_updated_date" tableColumnId="17"/>
    </queryTableFields>
    <queryTableDeletedFields count="3">
      <deletedField name="Salesperson ID"/>
      <deletedField name="lapse_reason"/>
      <deletedField name="Account Id"/>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5" xr16:uid="{8027A5DD-A83E-4018-9A62-16DEF926DFD2}" autoFormatId="16" applyNumberFormats="0" applyBorderFormats="0" applyFontFormats="0" applyPatternFormats="0" applyAlignmentFormats="0" applyWidthHeightFormats="0">
  <queryTableRefresh nextId="7">
    <queryTableFields count="6">
      <queryTableField id="1" name="Branch" tableColumnId="1"/>
      <queryTableField id="2" name="Sales person ID" tableColumnId="2"/>
      <queryTableField id="3" name="Employee Name" tableColumnId="3"/>
      <queryTableField id="4" name="New Role2" tableColumnId="4"/>
      <queryTableField id="5" name="Income_class" tableColumnId="5"/>
      <queryTableField id="6" name="Amount"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CA2D5440-784A-4220-A0E8-8B5BBFB135D5}" autoFormatId="16" applyNumberFormats="0" applyBorderFormats="0" applyFontFormats="0" applyPatternFormats="0" applyAlignmentFormats="0" applyWidthHeightFormats="0">
  <queryTableRefresh nextId="3">
    <queryTableFields count="2">
      <queryTableField id="1" name="Attribute" tableColumnId="1"/>
      <queryTableField id="2" name="Valu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7C8F39FA-21D2-49D4-81A7-3766D04096BD}" sourceName="[Bridge Table].[Account Executive]">
  <pivotTables>
    <pivotTable tabId="34" name="PivotTable4"/>
    <pivotTable tabId="16" name="PivotTable1"/>
    <pivotTable tabId="19" name="PivotTable1"/>
    <pivotTable tabId="21" name="PivotTable3"/>
    <pivotTable tabId="23" name="PivotTable5"/>
    <pivotTable tabId="27" name="PivotTable1"/>
    <pivotTable tabId="26" name="PivotTable1"/>
    <pivotTable tabId="25" name="PivotTable1"/>
    <pivotTable tabId="20" name="PivotTable2"/>
    <pivotTable tabId="34" name="PivotTable1"/>
  </pivotTables>
  <data>
    <olap pivotCacheId="197054963">
      <levels count="2">
        <level uniqueName="[Bridge Table].[Account Executive].[(All)]" sourceCaption="(All)" count="0"/>
        <level uniqueName="[Bridge Table].[Account Executive].[Account Executive]" sourceCaption="Account Executive" count="20">
          <ranges>
            <range startItem="0">
              <i n="[Bridge Table].[Account Executive].&amp;[Abhinav Shivam]" c="Abhinav Shivam"/>
              <i n="[Bridge Table].[Account Executive].&amp;[Animesh Rawat]" c="Animesh Rawat"/>
              <i n="[Bridge Table].[Account Executive].&amp;[Ankita Shah]" c="Ankita Shah"/>
              <i n="[Bridge Table].[Account Executive].&amp;[Divya Dhingra]" c="Divya Dhingra"/>
              <i n="[Bridge Table].[Account Executive].&amp;[Gautam Murkunde]" c="Gautam Murkunde"/>
              <i n="[Bridge Table].[Account Executive].&amp;[Gilbert]" c="Gilbert"/>
              <i n="[Bridge Table].[Account Executive].&amp;[Juli]" c="Juli"/>
              <i n="[Bridge Table].[Account Executive].&amp;[Ketan Jain]" c="Ketan Jain"/>
              <i n="[Bridge Table].[Account Executive].&amp;[Kumar Jha]" c="Kumar Jha"/>
              <i n="[Bridge Table].[Account Executive].&amp;[Manish Sharma]" c="Manish Sharma"/>
              <i n="[Bridge Table].[Account Executive].&amp;[Mark]" c="Mark"/>
              <i n="[Bridge Table].[Account Executive].&amp;[Neel Jain]" c="Neel Jain"/>
              <i n="[Bridge Table].[Account Executive].&amp;[Nishant Sharma]" c="Nishant Sharma"/>
              <i n="[Bridge Table].[Account Executive].&amp;[Raju Kumar]" c="Raju Kumar"/>
              <i n="[Bridge Table].[Account Executive].&amp;[Shivani Sharma]" c="Shivani Sharma"/>
              <i n="[Bridge Table].[Account Executive].&amp;[Shloka Shelat]" c="Shloka Shelat"/>
              <i n="[Bridge Table].[Account Executive].&amp;[Shobhit Agarwal]" c="Shobhit Agarwal"/>
              <i n="[Bridge Table].[Account Executive].&amp;[Vidit Shah]" c="Vidit Shah"/>
              <i n="[Bridge Table].[Account Executive].&amp;[Vinay]" c="Vinay"/>
              <i n="[Bridge Table].[Account Executive].&amp;" c="(blank)"/>
            </range>
          </ranges>
        </level>
      </levels>
      <selections count="1">
        <selection n="[Bridge Table].[Account Executiv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E76C14B9-5E39-44C4-82EA-48431D392BA0}" sourceName="[Individual_budget 1].[Employee Name]">
  <pivotTables>
    <pivotTable tabId="34" name="PivotTable4"/>
    <pivotTable tabId="34" name="PivotTable1"/>
  </pivotTables>
  <data>
    <olap pivotCacheId="197054963">
      <levels count="2">
        <level uniqueName="[Individual_budget 1].[Employee Name].[(All)]" sourceCaption="(All)" count="0"/>
        <level uniqueName="[Individual_budget 1].[Employee Name].[Employee Name]" sourceCaption="Employee Name" count="10">
          <ranges>
            <range startItem="0">
              <i n="[Individual_budget 1].[Employee Name].&amp;[Abhinav Shivam]" c="Abhinav Shivam"/>
              <i n="[Individual_budget 1].[Employee Name].&amp;[Animesh Rawat]" c="Animesh Rawat"/>
              <i n="[Individual_budget 1].[Employee Name].&amp;[Gilbert]" c="Gilbert"/>
              <i n="[Individual_budget 1].[Employee Name].&amp;[Juli]" c="Juli"/>
              <i n="[Individual_budget 1].[Employee Name].&amp;[Ketan Jain]" c="Ketan Jain"/>
              <i n="[Individual_budget 1].[Employee Name].&amp;[Kumar Jha]" c="Kumar Jha"/>
              <i n="[Individual_budget 1].[Employee Name].&amp;[Manish Sharma]" c="Manish Sharma"/>
              <i n="[Individual_budget 1].[Employee Name].&amp;[Mark]" c="Mark"/>
              <i n="[Individual_budget 1].[Employee Name].&amp;[Vidit Shah]" c="Vidit Shah"/>
              <i n="[Individual_budget 1].[Employee Name].&amp;[Vinay]" c="Vinay"/>
            </range>
          </ranges>
        </level>
      </levels>
      <selections count="1">
        <selection n="[Individual_budget 1].[Employee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1" xr10:uid="{2AD44F8A-0CD4-4ED5-B12D-C7D45406A91E}" cache="Slicer_Account_Executive" caption="Account Executiv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D55559E1-44EE-4A71-B963-59F3046D06BD}" cache="Slicer_Account_Executive" caption="Account Executive" level="1" style="SlicerStyleLight1" rowHeight="234950"/>
  <slicer name="Account Executive 2" xr10:uid="{6F520CF4-9697-48EB-8CB1-DFC376832FCB}" cache="Slicer_Account_Executive" caption="Account Executive" level="1" style="SlicerStyleLight1" rowHeight="234950"/>
  <slicer name="Employee Name" xr10:uid="{05CE787E-3879-48AA-AAFE-19519AB1BE70}" cache="Slicer_Employee_Name" caption="Employee Name" level="1" style="SlicerStyleLight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31AF9A-50EA-4B58-B4C1-4D1E5B63A42D}" name="Table2" displayName="Table2" ref="A1:B4" totalsRowShown="0">
  <autoFilter ref="A1:B4" xr:uid="{078E59AE-9DD8-4C12-8D93-51C45E903D85}"/>
  <tableColumns count="2">
    <tableColumn id="1" xr3:uid="{40A82233-867C-49DC-84DF-A5BF508E9806}" name="Sl.No"/>
    <tableColumn id="2" xr3:uid="{F2B16FE2-A33E-4D65-9FB6-1C36AC701AF1}" name="Income Class"/>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BEE6319-E484-4EE4-B9EC-1A87704448AB}" name="Append1" displayName="Append1" ref="A1:O971" tableType="queryTable" totalsRowShown="0">
  <autoFilter ref="A1:O971" xr:uid="{DBEE6319-E484-4EE4-B9EC-1A87704448AB}">
    <filterColumn colId="8">
      <filters>
        <filter val="Small Medium Enterpries (SME)"/>
      </filters>
    </filterColumn>
    <filterColumn colId="9">
      <filters>
        <filter val="New"/>
      </filters>
    </filterColumn>
  </autoFilter>
  <tableColumns count="15">
    <tableColumn id="1" xr3:uid="{649CCAF6-63E6-4EFE-9A44-ADF496DEF069}" uniqueName="1" name="client_name" queryTableFieldId="1" dataDxfId="110"/>
    <tableColumn id="2" xr3:uid="{6EDC4303-4264-4968-A190-C2BB6F8EA175}" uniqueName="2" name="policy_number" queryTableFieldId="2"/>
    <tableColumn id="3" xr3:uid="{68ABA538-69AD-41B1-97B6-1D5F06F2E263}" uniqueName="3" name="policy_status" queryTableFieldId="3" dataDxfId="109"/>
    <tableColumn id="4" xr3:uid="{FB21170E-4722-4D1D-B8E0-1A92DB11CC2F}" uniqueName="4" name="policy_start_date" queryTableFieldId="4" dataDxfId="108"/>
    <tableColumn id="5" xr3:uid="{C41B9835-997F-4AE9-B21B-DC6A6D70550F}" uniqueName="5" name="policy_end_date" queryTableFieldId="5" dataDxfId="107"/>
    <tableColumn id="6" xr3:uid="{C2BDE99E-14D6-454B-A019-0A8ABE3E5FC1}" uniqueName="6" name="product_group" queryTableFieldId="6" dataDxfId="106"/>
    <tableColumn id="8" xr3:uid="{05E56AAE-E486-45D1-923C-257AE7A2FD1B}" uniqueName="8" name="Account Executive" queryTableFieldId="8" dataDxfId="105"/>
    <tableColumn id="9" xr3:uid="{525A2009-7754-4A88-81D4-593B629D4AA3}" uniqueName="9" name="branch_name" queryTableFieldId="9" dataDxfId="104"/>
    <tableColumn id="10" xr3:uid="{B4EF64BA-721E-40E7-AF62-FF54C52070F3}" uniqueName="10" name="solution_group" queryTableFieldId="10" dataDxfId="103"/>
    <tableColumn id="11" xr3:uid="{E6071AA9-9CC8-4163-8471-31C1A9F1C566}" uniqueName="11" name="income_class" queryTableFieldId="11" dataDxfId="102"/>
    <tableColumn id="12" xr3:uid="{9C6742B7-AF63-4377-846A-44F1A4528ABD}" uniqueName="12" name="Amount" queryTableFieldId="12"/>
    <tableColumn id="13" xr3:uid="{444EAAA4-B932-4422-A5A3-472EE630C3FF}" uniqueName="13" name="income_due_date" queryTableFieldId="13" dataDxfId="101"/>
    <tableColumn id="14" xr3:uid="{BFC8238A-DD97-414B-8C03-4836EFEC2CB3}" uniqueName="14" name="revenue_transaction_type" queryTableFieldId="14" dataDxfId="100"/>
    <tableColumn id="15" xr3:uid="{CC3E9532-AD57-491C-AB24-17E3DE8D09FC}" uniqueName="15" name="renewal_status" queryTableFieldId="15" dataDxfId="99"/>
    <tableColumn id="17" xr3:uid="{B448A91B-2E34-4AF1-A5FB-7B902825FF17}" uniqueName="17" name="last_updated_date" queryTableFieldId="17" dataDxfId="9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ADC0579-9A6B-479A-A63F-C6E3105FD624}" name="Table6" displayName="Table6" ref="A1:L205" totalsRowShown="0" headerRowDxfId="97">
  <autoFilter ref="A1:L205" xr:uid="{00000000-0009-0000-0000-000000000000}">
    <filterColumn colId="4">
      <filters>
        <filter val="Small Medium Enterpries (SME)"/>
      </filters>
    </filterColumn>
  </autoFilter>
  <tableColumns count="12">
    <tableColumn id="1" xr3:uid="{5148697C-ED40-4B8D-BF9D-A0B11CE22598}" name="invoice_number"/>
    <tableColumn id="2" xr3:uid="{D1C8F94D-4504-4FCE-B6ED-A3FDF158AE98}" name="invoice_date" dataDxfId="96"/>
    <tableColumn id="3" xr3:uid="{9036163C-DA2D-414C-A6BE-265CABC87AB5}" name="revenue_transaction_type"/>
    <tableColumn id="4" xr3:uid="{26D93000-CCA7-4F56-9934-7DFB11DADB44}" name="branch_name"/>
    <tableColumn id="5" xr3:uid="{0CEFF0B5-921C-4F40-9C82-2410AC734329}" name="solution_group"/>
    <tableColumn id="6" xr3:uid="{1000DCB4-96C1-4E24-A663-D1DA79F3B81F}" name="Account Exe ID"/>
    <tableColumn id="7" xr3:uid="{E081304A-FF3A-4122-9117-B9A6BB40D8FE}" name="Account Executive"/>
    <tableColumn id="8" xr3:uid="{1CD54DE4-DEE6-4681-B151-D2141F961C22}" name="income_class"/>
    <tableColumn id="9" xr3:uid="{413610E6-A555-4C79-81BB-9D64D8E2AF93}" name="client_name"/>
    <tableColumn id="10" xr3:uid="{1180816C-F853-45F0-9705-CB7AC2049F83}" name="policy_number"/>
    <tableColumn id="11" xr3:uid="{1047E534-BA04-4BA6-A652-DCD69BA79B2F}" name="Amount"/>
    <tableColumn id="12" xr3:uid="{17BB49D6-B327-4209-9F4F-C17215B2812C}" name="income_due_date" dataDxfId="9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2CD2C2E-A08D-46C1-BAAE-3D94637725C0}" name="Table8" displayName="Table8" ref="A1:M50" totalsRowShown="0" headerRowDxfId="69">
  <autoFilter ref="A1:M50" xr:uid="{00000000-0009-0000-0000-000000000000}"/>
  <tableColumns count="13">
    <tableColumn id="1" xr3:uid="{81F28A43-E2FC-4970-A71C-E78054375B8A}" name="opportunity_name"/>
    <tableColumn id="2" xr3:uid="{9D2EC0D0-EF66-4265-87C4-598906CEE5E9}" name="opportunity_id"/>
    <tableColumn id="3" xr3:uid="{6391C7C4-BAC5-41EA-A45E-4A5E8ACB4100}" name="Account Exe Id"/>
    <tableColumn id="4" xr3:uid="{C4BC8D14-1A2B-47A7-AE0E-38A6B066D2BD}" name="Account Executive"/>
    <tableColumn id="5" xr3:uid="{CE5326FD-6A9D-42E5-A0DE-DB62660B5F12}" name="premium_amount"/>
    <tableColumn id="6" xr3:uid="{6685C877-33C4-4EBF-9CFF-032575CCE265}" name="revenue_amount"/>
    <tableColumn id="7" xr3:uid="{6A2B3878-170D-4D1C-9E44-88CAB4A6922B}" name="closing_date" dataDxfId="68"/>
    <tableColumn id="8" xr3:uid="{170C8786-7142-4AB7-8BA8-7C5039891DB2}" name="stage"/>
    <tableColumn id="9" xr3:uid="{912B4E5B-2D62-4ED5-AF62-601D0253059D}" name="branch"/>
    <tableColumn id="10" xr3:uid="{22ED3AAA-FD9F-4C5A-9ED5-2F74EC305B9E}" name="specialty"/>
    <tableColumn id="11" xr3:uid="{A25C7D18-C835-491A-A728-CFC114123A55}" name="product_group"/>
    <tableColumn id="12" xr3:uid="{632277E3-9BF0-4A15-AE76-9C4F43682A66}" name="product_sub_group"/>
    <tableColumn id="13" xr3:uid="{93421290-D5C7-4006-9F32-99BB73CB9C29}" name="risk_detail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C3B622-CD05-4335-B295-DFE71793BA49}" name="Individual_budget" displayName="Individual_budget" ref="A1:F31" tableType="queryTable" totalsRowShown="0">
  <autoFilter ref="A1:F31" xr:uid="{D7C3B622-CD05-4335-B295-DFE71793BA49}"/>
  <tableColumns count="6">
    <tableColumn id="1" xr3:uid="{D4EBB7BE-6FF4-4B55-8FC0-F1AF5B397182}" uniqueName="1" name="Branch" queryTableFieldId="1" dataDxfId="65"/>
    <tableColumn id="2" xr3:uid="{81105917-2F65-4A3B-91E1-FCD3BD71EC0C}" uniqueName="2" name="Sales person ID" queryTableFieldId="2"/>
    <tableColumn id="3" xr3:uid="{FACCC52D-398A-45A3-B8AF-4B4135982080}" uniqueName="3" name="Employee Name" queryTableFieldId="3" dataDxfId="64"/>
    <tableColumn id="4" xr3:uid="{C1A7ED82-D0C9-4946-98DE-34870887B484}" uniqueName="4" name="New Role2" queryTableFieldId="4" dataDxfId="63"/>
    <tableColumn id="5" xr3:uid="{3D19D2C5-522A-43CC-916D-6FC58300C07D}" uniqueName="5" name="Income_class" queryTableFieldId="5" dataDxfId="62"/>
    <tableColumn id="6" xr3:uid="{B468E640-72C9-4D58-9159-6E6D99A6094E}" uniqueName="6" name="Amount" queryTableFieldId="6"/>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0E8CD0-4740-43A9-B85D-0315F14EF136}" name="gcrm_opportunity_202001231041" displayName="gcrm_opportunity_202001231041" ref="A1:B4" tableType="queryTable" totalsRowShown="0">
  <autoFilter ref="A1:B4" xr:uid="{330E8CD0-4740-43A9-B85D-0315F14EF136}"/>
  <tableColumns count="2">
    <tableColumn id="1" xr3:uid="{81AF6833-4BFE-4A9E-85DC-EBA0A86F1D00}" uniqueName="1" name="Attribute" queryTableFieldId="1" dataDxfId="51"/>
    <tableColumn id="2" xr3:uid="{494CF038-C07A-4A76-A532-84A18377E497}" uniqueName="2" name="Value" queryTableFieldId="2" dataDxfId="5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2.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F87C0-7CB5-4A1F-ACA4-0A8D6DEC72A1}">
  <dimension ref="E8:W9"/>
  <sheetViews>
    <sheetView showGridLines="0" tabSelected="1" zoomScale="103" zoomScaleNormal="110" workbookViewId="0">
      <selection activeCell="Y20" sqref="Y20"/>
    </sheetView>
  </sheetViews>
  <sheetFormatPr defaultColWidth="8.85546875" defaultRowHeight="15.75" x14ac:dyDescent="0.25"/>
  <cols>
    <col min="1" max="4" width="8.85546875" style="28"/>
    <col min="5" max="5" width="8.85546875" style="30"/>
    <col min="6" max="11" width="8.85546875" style="28"/>
    <col min="12" max="12" width="7" style="28" customWidth="1"/>
    <col min="13" max="13" width="5.85546875" style="28" customWidth="1"/>
    <col min="14" max="14" width="8.85546875" style="28"/>
    <col min="15" max="15" width="5.7109375" style="28" customWidth="1"/>
    <col min="16" max="16" width="1.28515625" style="28" customWidth="1"/>
    <col min="17" max="17" width="5.7109375" style="28" customWidth="1"/>
    <col min="18" max="16384" width="8.85546875" style="28"/>
  </cols>
  <sheetData>
    <row r="8" spans="5:23" x14ac:dyDescent="0.25">
      <c r="E8" s="49"/>
      <c r="F8" s="50"/>
      <c r="G8" s="50"/>
    </row>
    <row r="9" spans="5:23" ht="18.75" x14ac:dyDescent="0.3">
      <c r="E9" s="51">
        <v>0.65</v>
      </c>
      <c r="F9" s="52"/>
      <c r="G9" s="52"/>
      <c r="H9" s="29"/>
      <c r="I9" s="31">
        <v>0.14000000000000001</v>
      </c>
      <c r="L9" s="48">
        <v>0.18</v>
      </c>
      <c r="M9" s="48"/>
      <c r="O9" s="48"/>
      <c r="P9" s="48"/>
      <c r="Q9" s="46">
        <v>0.03</v>
      </c>
      <c r="R9" s="48"/>
      <c r="S9" s="48"/>
      <c r="T9" s="47">
        <v>1.5</v>
      </c>
      <c r="U9" s="48"/>
      <c r="V9" s="48"/>
      <c r="W9" s="47">
        <v>0.67</v>
      </c>
    </row>
  </sheetData>
  <mergeCells count="6">
    <mergeCell ref="U9:V9"/>
    <mergeCell ref="E8:G8"/>
    <mergeCell ref="E9:G9"/>
    <mergeCell ref="L9:M9"/>
    <mergeCell ref="O9:P9"/>
    <mergeCell ref="R9:S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C2CD6-15C6-4798-888C-47DCE945F35C}">
  <dimension ref="A1:F31"/>
  <sheetViews>
    <sheetView workbookViewId="0">
      <selection activeCell="J9" sqref="J9"/>
    </sheetView>
  </sheetViews>
  <sheetFormatPr defaultRowHeight="15" x14ac:dyDescent="0.25"/>
  <cols>
    <col min="1" max="1" width="10.7109375" bestFit="1" customWidth="1"/>
    <col min="2" max="2" width="16" bestFit="1" customWidth="1"/>
    <col min="3" max="3" width="17.28515625" bestFit="1" customWidth="1"/>
    <col min="4" max="4" width="15.5703125" bestFit="1" customWidth="1"/>
    <col min="5" max="5" width="14.42578125" bestFit="1" customWidth="1"/>
    <col min="6" max="6" width="10.28515625" bestFit="1" customWidth="1"/>
  </cols>
  <sheetData>
    <row r="1" spans="1:6" x14ac:dyDescent="0.25">
      <c r="A1" t="s">
        <v>196</v>
      </c>
      <c r="B1" t="s">
        <v>197</v>
      </c>
      <c r="C1" t="s">
        <v>198</v>
      </c>
      <c r="D1" t="s">
        <v>199</v>
      </c>
      <c r="E1" t="s">
        <v>367</v>
      </c>
      <c r="F1" t="s">
        <v>144</v>
      </c>
    </row>
    <row r="2" spans="1:6" x14ac:dyDescent="0.25">
      <c r="A2" t="s">
        <v>28</v>
      </c>
      <c r="B2">
        <v>1</v>
      </c>
      <c r="C2" t="s">
        <v>188</v>
      </c>
      <c r="D2" t="s">
        <v>200</v>
      </c>
      <c r="E2" t="s">
        <v>142</v>
      </c>
      <c r="F2">
        <v>12788092</v>
      </c>
    </row>
    <row r="3" spans="1:6" x14ac:dyDescent="0.25">
      <c r="A3" t="s">
        <v>28</v>
      </c>
      <c r="B3">
        <v>1</v>
      </c>
      <c r="C3" t="s">
        <v>188</v>
      </c>
      <c r="D3" t="s">
        <v>200</v>
      </c>
      <c r="E3" t="s">
        <v>374</v>
      </c>
      <c r="F3">
        <v>250000</v>
      </c>
    </row>
    <row r="4" spans="1:6" x14ac:dyDescent="0.25">
      <c r="A4" t="s">
        <v>28</v>
      </c>
      <c r="B4">
        <v>1</v>
      </c>
      <c r="C4" t="s">
        <v>188</v>
      </c>
      <c r="D4" t="s">
        <v>200</v>
      </c>
      <c r="E4" t="s">
        <v>25</v>
      </c>
      <c r="F4">
        <v>1500000</v>
      </c>
    </row>
    <row r="5" spans="1:6" x14ac:dyDescent="0.25">
      <c r="A5" t="s">
        <v>28</v>
      </c>
      <c r="B5">
        <v>2</v>
      </c>
      <c r="C5" t="s">
        <v>189</v>
      </c>
      <c r="D5" t="s">
        <v>201</v>
      </c>
      <c r="E5" t="s">
        <v>142</v>
      </c>
      <c r="F5">
        <v>129902</v>
      </c>
    </row>
    <row r="6" spans="1:6" x14ac:dyDescent="0.25">
      <c r="A6" t="s">
        <v>28</v>
      </c>
      <c r="B6">
        <v>2</v>
      </c>
      <c r="C6" t="s">
        <v>189</v>
      </c>
      <c r="D6" t="s">
        <v>201</v>
      </c>
      <c r="E6" t="s">
        <v>374</v>
      </c>
      <c r="F6">
        <v>129000</v>
      </c>
    </row>
    <row r="7" spans="1:6" x14ac:dyDescent="0.25">
      <c r="A7" t="s">
        <v>28</v>
      </c>
      <c r="B7">
        <v>2</v>
      </c>
      <c r="C7" t="s">
        <v>189</v>
      </c>
      <c r="D7" t="s">
        <v>201</v>
      </c>
      <c r="E7" t="s">
        <v>25</v>
      </c>
      <c r="F7">
        <v>1289000</v>
      </c>
    </row>
    <row r="8" spans="1:6" x14ac:dyDescent="0.25">
      <c r="A8" t="s">
        <v>28</v>
      </c>
      <c r="B8">
        <v>3</v>
      </c>
      <c r="C8" t="s">
        <v>180</v>
      </c>
      <c r="D8" t="s">
        <v>201</v>
      </c>
      <c r="E8" t="s">
        <v>142</v>
      </c>
      <c r="F8">
        <v>1278023</v>
      </c>
    </row>
    <row r="9" spans="1:6" x14ac:dyDescent="0.25">
      <c r="A9" t="s">
        <v>28</v>
      </c>
      <c r="B9">
        <v>3</v>
      </c>
      <c r="C9" t="s">
        <v>180</v>
      </c>
      <c r="D9" t="s">
        <v>201</v>
      </c>
      <c r="E9" t="s">
        <v>374</v>
      </c>
      <c r="F9">
        <v>12365300</v>
      </c>
    </row>
    <row r="10" spans="1:6" x14ac:dyDescent="0.25">
      <c r="A10" t="s">
        <v>28</v>
      </c>
      <c r="B10">
        <v>3</v>
      </c>
      <c r="C10" t="s">
        <v>180</v>
      </c>
      <c r="D10" t="s">
        <v>201</v>
      </c>
      <c r="E10" t="s">
        <v>25</v>
      </c>
      <c r="F10">
        <v>12900</v>
      </c>
    </row>
    <row r="11" spans="1:6" x14ac:dyDescent="0.25">
      <c r="A11" t="s">
        <v>28</v>
      </c>
      <c r="B11">
        <v>4</v>
      </c>
      <c r="C11" t="s">
        <v>181</v>
      </c>
      <c r="D11" t="s">
        <v>202</v>
      </c>
      <c r="E11" t="s">
        <v>142</v>
      </c>
      <c r="F11">
        <v>1000000</v>
      </c>
    </row>
    <row r="12" spans="1:6" x14ac:dyDescent="0.25">
      <c r="A12" t="s">
        <v>28</v>
      </c>
      <c r="B12">
        <v>4</v>
      </c>
      <c r="C12" t="s">
        <v>181</v>
      </c>
      <c r="D12" t="s">
        <v>202</v>
      </c>
      <c r="E12" t="s">
        <v>374</v>
      </c>
      <c r="F12">
        <v>500000</v>
      </c>
    </row>
    <row r="13" spans="1:6" x14ac:dyDescent="0.25">
      <c r="A13" t="s">
        <v>28</v>
      </c>
      <c r="B13">
        <v>4</v>
      </c>
      <c r="C13" t="s">
        <v>181</v>
      </c>
      <c r="D13" t="s">
        <v>202</v>
      </c>
      <c r="E13" t="s">
        <v>25</v>
      </c>
      <c r="F13">
        <v>1010000</v>
      </c>
    </row>
    <row r="14" spans="1:6" x14ac:dyDescent="0.25">
      <c r="A14" t="s">
        <v>28</v>
      </c>
      <c r="B14">
        <v>5</v>
      </c>
      <c r="C14" t="s">
        <v>183</v>
      </c>
      <c r="D14" t="s">
        <v>200</v>
      </c>
      <c r="E14" t="s">
        <v>142</v>
      </c>
      <c r="F14">
        <v>1250000</v>
      </c>
    </row>
    <row r="15" spans="1:6" x14ac:dyDescent="0.25">
      <c r="A15" t="s">
        <v>28</v>
      </c>
      <c r="B15">
        <v>5</v>
      </c>
      <c r="C15" t="s">
        <v>183</v>
      </c>
      <c r="D15" t="s">
        <v>200</v>
      </c>
      <c r="E15" t="s">
        <v>374</v>
      </c>
      <c r="F15">
        <v>3500000</v>
      </c>
    </row>
    <row r="16" spans="1:6" x14ac:dyDescent="0.25">
      <c r="A16" t="s">
        <v>28</v>
      </c>
      <c r="B16">
        <v>5</v>
      </c>
      <c r="C16" t="s">
        <v>183</v>
      </c>
      <c r="D16" t="s">
        <v>200</v>
      </c>
      <c r="E16" t="s">
        <v>25</v>
      </c>
      <c r="F16">
        <v>750000</v>
      </c>
    </row>
    <row r="17" spans="1:6" x14ac:dyDescent="0.25">
      <c r="A17" t="s">
        <v>28</v>
      </c>
      <c r="B17">
        <v>8</v>
      </c>
      <c r="C17" t="s">
        <v>185</v>
      </c>
      <c r="D17" t="s">
        <v>203</v>
      </c>
      <c r="E17" t="s">
        <v>142</v>
      </c>
      <c r="F17">
        <v>1345000</v>
      </c>
    </row>
    <row r="18" spans="1:6" x14ac:dyDescent="0.25">
      <c r="A18" t="s">
        <v>28</v>
      </c>
      <c r="B18">
        <v>8</v>
      </c>
      <c r="C18" t="s">
        <v>185</v>
      </c>
      <c r="D18" t="s">
        <v>203</v>
      </c>
      <c r="E18" t="s">
        <v>374</v>
      </c>
      <c r="F18">
        <v>170034</v>
      </c>
    </row>
    <row r="19" spans="1:6" x14ac:dyDescent="0.25">
      <c r="A19" t="s">
        <v>28</v>
      </c>
      <c r="B19">
        <v>8</v>
      </c>
      <c r="C19" t="s">
        <v>185</v>
      </c>
      <c r="D19" t="s">
        <v>203</v>
      </c>
      <c r="E19" t="s">
        <v>25</v>
      </c>
      <c r="F19">
        <v>1298673</v>
      </c>
    </row>
    <row r="20" spans="1:6" x14ac:dyDescent="0.25">
      <c r="A20" t="s">
        <v>28</v>
      </c>
      <c r="B20">
        <v>6</v>
      </c>
      <c r="C20" t="s">
        <v>182</v>
      </c>
      <c r="D20" t="s">
        <v>200</v>
      </c>
      <c r="E20" t="s">
        <v>142</v>
      </c>
      <c r="F20">
        <v>500000</v>
      </c>
    </row>
    <row r="21" spans="1:6" x14ac:dyDescent="0.25">
      <c r="A21" t="s">
        <v>28</v>
      </c>
      <c r="B21">
        <v>6</v>
      </c>
      <c r="C21" t="s">
        <v>182</v>
      </c>
      <c r="D21" t="s">
        <v>200</v>
      </c>
      <c r="E21" t="s">
        <v>374</v>
      </c>
      <c r="F21">
        <v>1250000</v>
      </c>
    </row>
    <row r="22" spans="1:6" x14ac:dyDescent="0.25">
      <c r="A22" t="s">
        <v>28</v>
      </c>
      <c r="B22">
        <v>6</v>
      </c>
      <c r="C22" t="s">
        <v>182</v>
      </c>
      <c r="D22" t="s">
        <v>200</v>
      </c>
      <c r="E22" t="s">
        <v>25</v>
      </c>
      <c r="F22">
        <v>500000</v>
      </c>
    </row>
    <row r="23" spans="1:6" x14ac:dyDescent="0.25">
      <c r="A23" t="s">
        <v>28</v>
      </c>
      <c r="B23">
        <v>9</v>
      </c>
      <c r="C23" t="s">
        <v>186</v>
      </c>
      <c r="D23" t="s">
        <v>200</v>
      </c>
      <c r="E23" t="s">
        <v>142</v>
      </c>
      <c r="F23">
        <v>1350000</v>
      </c>
    </row>
    <row r="24" spans="1:6" x14ac:dyDescent="0.25">
      <c r="A24" t="s">
        <v>28</v>
      </c>
      <c r="B24">
        <v>9</v>
      </c>
      <c r="C24" t="s">
        <v>186</v>
      </c>
      <c r="D24" t="s">
        <v>200</v>
      </c>
      <c r="E24" t="s">
        <v>374</v>
      </c>
      <c r="F24">
        <v>750000</v>
      </c>
    </row>
    <row r="25" spans="1:6" x14ac:dyDescent="0.25">
      <c r="A25" t="s">
        <v>28</v>
      </c>
      <c r="B25">
        <v>9</v>
      </c>
      <c r="C25" t="s">
        <v>186</v>
      </c>
      <c r="D25" t="s">
        <v>200</v>
      </c>
      <c r="E25" t="s">
        <v>25</v>
      </c>
      <c r="F25">
        <v>750000</v>
      </c>
    </row>
    <row r="26" spans="1:6" x14ac:dyDescent="0.25">
      <c r="A26" t="s">
        <v>28</v>
      </c>
      <c r="B26">
        <v>10</v>
      </c>
      <c r="C26" t="s">
        <v>179</v>
      </c>
      <c r="D26" t="s">
        <v>201</v>
      </c>
      <c r="E26" t="s">
        <v>142</v>
      </c>
      <c r="F26">
        <v>19888</v>
      </c>
    </row>
    <row r="27" spans="1:6" x14ac:dyDescent="0.25">
      <c r="A27" t="s">
        <v>28</v>
      </c>
      <c r="B27">
        <v>10</v>
      </c>
      <c r="C27" t="s">
        <v>179</v>
      </c>
      <c r="D27" t="s">
        <v>201</v>
      </c>
      <c r="E27" t="s">
        <v>374</v>
      </c>
      <c r="F27">
        <v>128777</v>
      </c>
    </row>
    <row r="28" spans="1:6" x14ac:dyDescent="0.25">
      <c r="A28" t="s">
        <v>28</v>
      </c>
      <c r="B28">
        <v>10</v>
      </c>
      <c r="C28" t="s">
        <v>179</v>
      </c>
      <c r="D28" t="s">
        <v>201</v>
      </c>
      <c r="E28" t="s">
        <v>25</v>
      </c>
      <c r="F28">
        <v>198882</v>
      </c>
    </row>
    <row r="29" spans="1:6" x14ac:dyDescent="0.25">
      <c r="A29" t="s">
        <v>28</v>
      </c>
      <c r="B29">
        <v>13</v>
      </c>
      <c r="C29" t="s">
        <v>204</v>
      </c>
      <c r="D29" t="s">
        <v>205</v>
      </c>
      <c r="E29" t="s">
        <v>142</v>
      </c>
      <c r="F29">
        <v>12888</v>
      </c>
    </row>
    <row r="30" spans="1:6" x14ac:dyDescent="0.25">
      <c r="A30" t="s">
        <v>28</v>
      </c>
      <c r="B30">
        <v>13</v>
      </c>
      <c r="C30" t="s">
        <v>204</v>
      </c>
      <c r="D30" t="s">
        <v>205</v>
      </c>
      <c r="E30" t="s">
        <v>374</v>
      </c>
      <c r="F30">
        <v>1040000</v>
      </c>
    </row>
    <row r="31" spans="1:6" x14ac:dyDescent="0.25">
      <c r="A31" t="s">
        <v>28</v>
      </c>
      <c r="B31">
        <v>13</v>
      </c>
      <c r="C31" t="s">
        <v>204</v>
      </c>
      <c r="D31" t="s">
        <v>205</v>
      </c>
      <c r="E31" t="s">
        <v>25</v>
      </c>
      <c r="F31">
        <v>5010000</v>
      </c>
    </row>
  </sheetData>
  <pageMargins left="0.7" right="0.7" top="0.75" bottom="0.75" header="0.3" footer="0.3"/>
  <headerFooter>
    <oddFooter>&amp;C_x000D_&amp;1#&amp;"Calibri"&amp;6&amp;K626469 Public</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D8010-89AA-4DD2-BD2D-0A1300DD428F}">
  <dimension ref="A1:M15"/>
  <sheetViews>
    <sheetView zoomScale="111" workbookViewId="0">
      <selection activeCell="D11" sqref="D11"/>
    </sheetView>
  </sheetViews>
  <sheetFormatPr defaultRowHeight="15" x14ac:dyDescent="0.25"/>
  <cols>
    <col min="1" max="1" width="10.140625" bestFit="1" customWidth="1"/>
    <col min="2" max="2" width="16.28515625" bestFit="1" customWidth="1"/>
    <col min="3" max="3" width="10.7109375" bestFit="1" customWidth="1"/>
    <col min="4" max="4" width="11.140625" bestFit="1" customWidth="1"/>
    <col min="5" max="5" width="8.7109375" bestFit="1" customWidth="1"/>
    <col min="6" max="6" width="11.7109375" bestFit="1" customWidth="1"/>
    <col min="12" max="12" width="19" bestFit="1" customWidth="1"/>
  </cols>
  <sheetData>
    <row r="1" spans="1:13" x14ac:dyDescent="0.25">
      <c r="B1" s="3" t="s">
        <v>372</v>
      </c>
    </row>
    <row r="2" spans="1:13" x14ac:dyDescent="0.25">
      <c r="A2" s="3" t="s">
        <v>373</v>
      </c>
      <c r="B2" t="s">
        <v>142</v>
      </c>
    </row>
    <row r="3" spans="1:13" x14ac:dyDescent="0.25">
      <c r="A3" s="5" t="s">
        <v>370</v>
      </c>
      <c r="B3" s="22">
        <v>3531629.3099999991</v>
      </c>
    </row>
    <row r="4" spans="1:13" x14ac:dyDescent="0.25">
      <c r="A4" s="5" t="s">
        <v>371</v>
      </c>
      <c r="B4" s="22">
        <v>569815</v>
      </c>
    </row>
    <row r="5" spans="1:13" x14ac:dyDescent="0.25">
      <c r="A5" s="5" t="s">
        <v>369</v>
      </c>
      <c r="B5" s="22">
        <v>19673793</v>
      </c>
    </row>
    <row r="14" spans="1:13" ht="15.75" x14ac:dyDescent="0.25">
      <c r="L14" s="25" t="s">
        <v>389</v>
      </c>
      <c r="M14" s="26">
        <f>GETPIVOTDATA("[Measures].[Sum of Amount 2]",$A$1,"[income_class_bridge].[Income Class]","[income_class_bridge].[Income Class].&amp;[New]")/GETPIVOTDATA("[Measures].[Sum of Amount 4]",$A$1,"[income_class_bridge].[Income Class]","[income_class_bridge].[Income Class].&amp;[New]")</f>
        <v>0.17950932542596129</v>
      </c>
    </row>
    <row r="15" spans="1:13" ht="15.75" x14ac:dyDescent="0.25">
      <c r="L15" s="25" t="s">
        <v>390</v>
      </c>
      <c r="M15" s="26">
        <f>GETPIVOTDATA("[Measures].[Sum of Amount 3]",$A$1,"[income_class_bridge].[Income Class]","[income_class_bridge].[Income Class].&amp;[New]")/GETPIVOTDATA("[Measures].[Sum of Amount 4]",$A$1,"[income_class_bridge].[Income Class]","[income_class_bridge].[Income Class].&amp;[New]")</f>
        <v>2.8963149098905329E-2</v>
      </c>
    </row>
  </sheetData>
  <pageMargins left="0.7" right="0.7" top="0.75" bottom="0.75" header="0.3" footer="0.3"/>
  <headerFooter>
    <oddFooter>&amp;C_x000D_&amp;1#&amp;"Calibri"&amp;6&amp;K626469 Public</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91B31-F880-4D04-BF29-8977F3650C19}">
  <dimension ref="A1:N20"/>
  <sheetViews>
    <sheetView workbookViewId="0">
      <selection activeCell="A2" sqref="A2"/>
    </sheetView>
  </sheetViews>
  <sheetFormatPr defaultRowHeight="15" x14ac:dyDescent="0.25"/>
  <cols>
    <col min="1" max="1" width="9.28515625" bestFit="1" customWidth="1"/>
    <col min="2" max="2" width="16.28515625" bestFit="1" customWidth="1"/>
    <col min="3" max="3" width="10.7109375" bestFit="1" customWidth="1"/>
    <col min="4" max="4" width="11.140625" bestFit="1" customWidth="1"/>
    <col min="5" max="5" width="8.7109375" bestFit="1" customWidth="1"/>
    <col min="6" max="6" width="11.7109375" bestFit="1" customWidth="1"/>
    <col min="12" max="12" width="23.7109375" customWidth="1"/>
    <col min="13" max="13" width="19" bestFit="1" customWidth="1"/>
    <col min="14" max="14" width="17.42578125" bestFit="1" customWidth="1"/>
  </cols>
  <sheetData>
    <row r="1" spans="1:14" x14ac:dyDescent="0.25">
      <c r="B1" s="3" t="s">
        <v>372</v>
      </c>
    </row>
    <row r="2" spans="1:14" x14ac:dyDescent="0.25">
      <c r="A2" s="3" t="s">
        <v>373</v>
      </c>
      <c r="B2" t="s">
        <v>143</v>
      </c>
    </row>
    <row r="3" spans="1:14" x14ac:dyDescent="0.25">
      <c r="A3" s="4" t="s">
        <v>370</v>
      </c>
      <c r="B3" s="22">
        <v>13041253.300000001</v>
      </c>
    </row>
    <row r="4" spans="1:14" x14ac:dyDescent="0.25">
      <c r="A4" s="4" t="s">
        <v>371</v>
      </c>
      <c r="B4" s="22">
        <v>2853842</v>
      </c>
    </row>
    <row r="5" spans="1:14" x14ac:dyDescent="0.25">
      <c r="A5" s="4" t="s">
        <v>369</v>
      </c>
      <c r="B5" s="22">
        <v>20083111</v>
      </c>
    </row>
    <row r="8" spans="1:14" x14ac:dyDescent="0.25">
      <c r="E8" s="24"/>
    </row>
    <row r="15" spans="1:14" ht="15.75" x14ac:dyDescent="0.25">
      <c r="M15" s="44" t="s">
        <v>389</v>
      </c>
      <c r="N15" s="26">
        <f>GETPIVOTDATA("[Measures].[Sum of Amount 2]",$A$1,"[income_class_bridge].[Income Class]","[income_class_bridge].[Income Class].&amp;[Cross Sell]")/GETPIVOTDATA("[Measures].[Sum of Amount 4]",$A$1,"[income_class_bridge].[Income Class]","[income_class_bridge].[Income Class].&amp;[Cross Sell]")</f>
        <v>0.64936419960035074</v>
      </c>
    </row>
    <row r="16" spans="1:14" ht="15.75" x14ac:dyDescent="0.25">
      <c r="M16" s="44" t="s">
        <v>390</v>
      </c>
      <c r="N16" s="26">
        <f>GETPIVOTDATA("[Measures].[Sum of Amount 3]",$A$1,"[income_class_bridge].[Income Class]","[income_class_bridge].[Income Class].&amp;[Cross Sell]")/GETPIVOTDATA("[Measures].[Sum of Amount 4]",$A$1,"[income_class_bridge].[Income Class]","[income_class_bridge].[Income Class].&amp;[Cross Sell]")</f>
        <v>0.14210158973876108</v>
      </c>
    </row>
    <row r="19" spans="12:12" ht="15.75" x14ac:dyDescent="0.25">
      <c r="L19" s="41"/>
    </row>
    <row r="20" spans="12:12" ht="15.75" x14ac:dyDescent="0.25">
      <c r="L20" s="26"/>
    </row>
  </sheetData>
  <pageMargins left="0.7" right="0.7" top="0.75" bottom="0.75" header="0.3" footer="0.3"/>
  <pageSetup orientation="portrait" r:id="rId2"/>
  <headerFooter>
    <oddFooter>&amp;C_x000D_&amp;1#&amp;"Calibri"&amp;6&amp;K626469 Public</oddFooter>
  </headerFooter>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C5C24-63FB-48A2-8D24-84C193DEAC7D}">
  <dimension ref="A1:N14"/>
  <sheetViews>
    <sheetView workbookViewId="0">
      <selection activeCell="N7" sqref="N7"/>
    </sheetView>
  </sheetViews>
  <sheetFormatPr defaultRowHeight="15" x14ac:dyDescent="0.25"/>
  <cols>
    <col min="1" max="1" width="9.28515625" bestFit="1" customWidth="1"/>
    <col min="2" max="2" width="16.28515625" bestFit="1" customWidth="1"/>
    <col min="3" max="3" width="10.7109375" bestFit="1" customWidth="1"/>
    <col min="4" max="4" width="8" bestFit="1" customWidth="1"/>
    <col min="13" max="13" width="19" bestFit="1" customWidth="1"/>
  </cols>
  <sheetData>
    <row r="1" spans="1:14" x14ac:dyDescent="0.25">
      <c r="B1" s="3" t="s">
        <v>372</v>
      </c>
    </row>
    <row r="2" spans="1:14" x14ac:dyDescent="0.25">
      <c r="A2" s="3" t="s">
        <v>373</v>
      </c>
      <c r="B2" t="s">
        <v>25</v>
      </c>
    </row>
    <row r="3" spans="1:14" x14ac:dyDescent="0.25">
      <c r="A3" s="4" t="s">
        <v>370</v>
      </c>
      <c r="B3" s="22">
        <v>18507270.640000008</v>
      </c>
    </row>
    <row r="4" spans="1:14" x14ac:dyDescent="0.25">
      <c r="A4" s="4" t="s">
        <v>376</v>
      </c>
      <c r="B4" s="22">
        <v>8244310</v>
      </c>
    </row>
    <row r="5" spans="1:14" x14ac:dyDescent="0.25">
      <c r="A5" s="4" t="s">
        <v>369</v>
      </c>
      <c r="B5" s="22">
        <v>12319455</v>
      </c>
    </row>
    <row r="13" spans="1:14" x14ac:dyDescent="0.25">
      <c r="M13" s="45" t="s">
        <v>389</v>
      </c>
      <c r="N13" s="23">
        <f>GETPIVOTDATA("[Measures].[Sum of Amount 2]",$A$1,"[income_class_bridge].[Income Class]","[income_class_bridge].[Income Class].&amp;[Renewal]")/GETPIVOTDATA("[Measures].[Sum of Amount 4]",$A$1,"[income_class_bridge].[Income Class]","[income_class_bridge].[Income Class].&amp;[Renewal]")</f>
        <v>1.5022799823531161</v>
      </c>
    </row>
    <row r="14" spans="1:14" x14ac:dyDescent="0.25">
      <c r="M14" s="45" t="s">
        <v>390</v>
      </c>
      <c r="N14" s="23">
        <f>GETPIVOTDATA("[Measures].[Sum of Amount 3]",$A$1,"[income_class_bridge].[Income Class]","[income_class_bridge].[Income Class].&amp;[Renewal]")/GETPIVOTDATA("[Measures].[Sum of Amount 4]",$A$1,"[income_class_bridge].[Income Class]","[income_class_bridge].[Income Class].&amp;[Renewal]")</f>
        <v>0.66921061037196861</v>
      </c>
    </row>
  </sheetData>
  <pageMargins left="0.7" right="0.7" top="0.75" bottom="0.75" header="0.3" footer="0.3"/>
  <headerFooter>
    <oddFooter>&amp;C_x000D_&amp;1#&amp;"Calibri"&amp;6&amp;K626469 Public</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16EBF-BBE2-49A3-B6D9-7D2605F09702}">
  <dimension ref="A1:C26"/>
  <sheetViews>
    <sheetView topLeftCell="A15" zoomScale="205" zoomScaleNormal="205" workbookViewId="0">
      <selection activeCell="E26" sqref="E26"/>
    </sheetView>
  </sheetViews>
  <sheetFormatPr defaultRowHeight="15" x14ac:dyDescent="0.25"/>
  <cols>
    <col min="1" max="1" width="17.42578125" bestFit="1" customWidth="1"/>
    <col min="2" max="2" width="12.85546875" bestFit="1" customWidth="1"/>
    <col min="3" max="3" width="14.28515625" bestFit="1" customWidth="1"/>
    <col min="4" max="4" width="6.5703125" bestFit="1" customWidth="1"/>
    <col min="5" max="5" width="9.5703125" bestFit="1" customWidth="1"/>
    <col min="6" max="6" width="14.28515625" bestFit="1" customWidth="1"/>
    <col min="7" max="7" width="5.42578125" bestFit="1" customWidth="1"/>
    <col min="8" max="8" width="10.7109375" bestFit="1" customWidth="1"/>
    <col min="9" max="9" width="14.28515625" bestFit="1" customWidth="1"/>
    <col min="10" max="10" width="5.7109375" bestFit="1" customWidth="1"/>
    <col min="11" max="11" width="10.7109375" bestFit="1" customWidth="1"/>
    <col min="12" max="14" width="10.28515625" bestFit="1" customWidth="1"/>
    <col min="15" max="15" width="10.7109375" bestFit="1" customWidth="1"/>
  </cols>
  <sheetData>
    <row r="1" spans="1:2" x14ac:dyDescent="0.25">
      <c r="A1" s="3" t="s">
        <v>192</v>
      </c>
      <c r="B1" t="s" vm="2">
        <v>383</v>
      </c>
    </row>
    <row r="2" spans="1:2" x14ac:dyDescent="0.25">
      <c r="A2" s="3" t="s">
        <v>379</v>
      </c>
      <c r="B2" t="s" vm="3">
        <v>387</v>
      </c>
    </row>
    <row r="4" spans="1:2" x14ac:dyDescent="0.25">
      <c r="A4" s="3" t="s">
        <v>375</v>
      </c>
      <c r="B4" t="s">
        <v>380</v>
      </c>
    </row>
    <row r="5" spans="1:2" x14ac:dyDescent="0.25">
      <c r="A5" s="4" t="s">
        <v>189</v>
      </c>
      <c r="B5" s="55">
        <v>4</v>
      </c>
    </row>
    <row r="6" spans="1:2" x14ac:dyDescent="0.25">
      <c r="A6" s="4" t="s">
        <v>180</v>
      </c>
      <c r="B6" s="55">
        <v>4</v>
      </c>
    </row>
    <row r="7" spans="1:2" x14ac:dyDescent="0.25">
      <c r="A7" s="4" t="s">
        <v>181</v>
      </c>
      <c r="B7" s="55">
        <v>3</v>
      </c>
    </row>
    <row r="8" spans="1:2" x14ac:dyDescent="0.25">
      <c r="A8" s="4" t="s">
        <v>182</v>
      </c>
      <c r="B8" s="55">
        <v>4</v>
      </c>
    </row>
    <row r="9" spans="1:2" x14ac:dyDescent="0.25">
      <c r="A9" s="4" t="s">
        <v>186</v>
      </c>
      <c r="B9" s="55">
        <v>3</v>
      </c>
    </row>
    <row r="10" spans="1:2" x14ac:dyDescent="0.25">
      <c r="A10" s="4" t="s">
        <v>179</v>
      </c>
      <c r="B10" s="55">
        <v>2</v>
      </c>
    </row>
    <row r="11" spans="1:2" x14ac:dyDescent="0.25">
      <c r="A11" s="4" t="s">
        <v>184</v>
      </c>
      <c r="B11" s="55">
        <v>2</v>
      </c>
    </row>
    <row r="12" spans="1:2" x14ac:dyDescent="0.25">
      <c r="A12" s="4" t="s">
        <v>178</v>
      </c>
      <c r="B12" s="55">
        <v>4</v>
      </c>
    </row>
    <row r="13" spans="1:2" x14ac:dyDescent="0.25">
      <c r="A13" s="4" t="s">
        <v>188</v>
      </c>
      <c r="B13" s="55">
        <v>5</v>
      </c>
    </row>
    <row r="14" spans="1:2" x14ac:dyDescent="0.25">
      <c r="A14" s="4" t="s">
        <v>368</v>
      </c>
      <c r="B14" s="55">
        <v>31</v>
      </c>
    </row>
    <row r="24" spans="2:3" ht="18.75" x14ac:dyDescent="0.3">
      <c r="B24" s="53" t="s">
        <v>388</v>
      </c>
      <c r="C24" s="54"/>
    </row>
    <row r="25" spans="2:3" ht="21" x14ac:dyDescent="0.25">
      <c r="B25" s="21">
        <v>2019</v>
      </c>
      <c r="C25" s="21">
        <v>2020</v>
      </c>
    </row>
    <row r="26" spans="2:3" ht="21" x14ac:dyDescent="0.25">
      <c r="B26" s="21">
        <v>3</v>
      </c>
      <c r="C26" s="21">
        <v>31</v>
      </c>
    </row>
  </sheetData>
  <mergeCells count="1">
    <mergeCell ref="B24:C24"/>
  </mergeCells>
  <pageMargins left="0.7" right="0.7" top="0.75" bottom="0.75" header="0.3" footer="0.3"/>
  <headerFooter>
    <oddFooter>&amp;C_x000D_&amp;1#&amp;"Calibri"&amp;6&amp;K626469 Public</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E85F0-DDDA-4ECB-B6B9-93DD654D122A}">
  <dimension ref="A1:F16"/>
  <sheetViews>
    <sheetView topLeftCell="C1" workbookViewId="0">
      <selection activeCell="P19" sqref="P19"/>
    </sheetView>
  </sheetViews>
  <sheetFormatPr defaultRowHeight="15" x14ac:dyDescent="0.25"/>
  <cols>
    <col min="1" max="1" width="23.85546875" bestFit="1" customWidth="1"/>
    <col min="2" max="2" width="16.28515625" bestFit="1" customWidth="1"/>
    <col min="3" max="3" width="5.140625" bestFit="1" customWidth="1"/>
    <col min="4" max="4" width="8.7109375" bestFit="1" customWidth="1"/>
    <col min="5" max="5" width="7.28515625" bestFit="1" customWidth="1"/>
    <col min="6" max="6" width="11.28515625" bestFit="1" customWidth="1"/>
    <col min="7" max="7" width="8.42578125" bestFit="1" customWidth="1"/>
    <col min="8" max="8" width="12.28515625" bestFit="1" customWidth="1"/>
    <col min="9" max="9" width="14.7109375" bestFit="1" customWidth="1"/>
    <col min="10" max="10" width="11.28515625" bestFit="1" customWidth="1"/>
    <col min="11" max="11" width="12.7109375" bestFit="1" customWidth="1"/>
    <col min="12" max="12" width="17.28515625" bestFit="1" customWidth="1"/>
    <col min="13" max="13" width="12.28515625" bestFit="1" customWidth="1"/>
    <col min="14" max="14" width="9.5703125" bestFit="1" customWidth="1"/>
    <col min="15" max="15" width="11.28515625" bestFit="1" customWidth="1"/>
    <col min="16" max="16" width="12.7109375" bestFit="1" customWidth="1"/>
    <col min="17" max="17" width="17.28515625" bestFit="1" customWidth="1"/>
    <col min="18" max="18" width="14.7109375" bestFit="1" customWidth="1"/>
    <col min="19" max="19" width="10.7109375" bestFit="1" customWidth="1"/>
  </cols>
  <sheetData>
    <row r="1" spans="1:6" x14ac:dyDescent="0.25">
      <c r="A1" s="3" t="s">
        <v>192</v>
      </c>
      <c r="B1" t="s" vm="2">
        <v>383</v>
      </c>
    </row>
    <row r="3" spans="1:6" x14ac:dyDescent="0.25">
      <c r="A3" s="3" t="s">
        <v>377</v>
      </c>
      <c r="B3" s="3" t="s">
        <v>372</v>
      </c>
    </row>
    <row r="4" spans="1:6" x14ac:dyDescent="0.25">
      <c r="A4" s="3" t="s">
        <v>375</v>
      </c>
      <c r="B4" t="s">
        <v>143</v>
      </c>
      <c r="C4" t="s">
        <v>142</v>
      </c>
      <c r="D4" t="s">
        <v>25</v>
      </c>
      <c r="E4" t="s">
        <v>378</v>
      </c>
      <c r="F4" t="s">
        <v>368</v>
      </c>
    </row>
    <row r="5" spans="1:6" x14ac:dyDescent="0.25">
      <c r="A5" s="4" t="s">
        <v>208</v>
      </c>
      <c r="B5" s="55"/>
      <c r="C5" s="55">
        <v>1</v>
      </c>
      <c r="D5" s="55"/>
      <c r="E5" s="55"/>
      <c r="F5" s="55">
        <v>1</v>
      </c>
    </row>
    <row r="6" spans="1:6" x14ac:dyDescent="0.25">
      <c r="A6" s="4" t="s">
        <v>179</v>
      </c>
      <c r="B6" s="55">
        <v>2</v>
      </c>
      <c r="C6" s="55"/>
      <c r="D6" s="55"/>
      <c r="E6" s="55"/>
      <c r="F6" s="55">
        <v>2</v>
      </c>
    </row>
    <row r="7" spans="1:6" x14ac:dyDescent="0.25">
      <c r="A7" s="4" t="s">
        <v>213</v>
      </c>
      <c r="B7" s="55"/>
      <c r="C7" s="55"/>
      <c r="D7" s="55">
        <v>3</v>
      </c>
      <c r="E7" s="55">
        <v>1</v>
      </c>
      <c r="F7" s="55">
        <v>4</v>
      </c>
    </row>
    <row r="8" spans="1:6" x14ac:dyDescent="0.25">
      <c r="A8" s="4" t="s">
        <v>189</v>
      </c>
      <c r="B8" s="55">
        <v>10</v>
      </c>
      <c r="C8" s="55"/>
      <c r="D8" s="55"/>
      <c r="E8" s="55"/>
      <c r="F8" s="55">
        <v>10</v>
      </c>
    </row>
    <row r="9" spans="1:6" x14ac:dyDescent="0.25">
      <c r="A9" s="4" t="s">
        <v>210</v>
      </c>
      <c r="B9" s="55"/>
      <c r="C9" s="55">
        <v>7</v>
      </c>
      <c r="D9" s="55">
        <v>3</v>
      </c>
      <c r="E9" s="55"/>
      <c r="F9" s="55">
        <v>10</v>
      </c>
    </row>
    <row r="10" spans="1:6" x14ac:dyDescent="0.25">
      <c r="A10" s="4" t="s">
        <v>214</v>
      </c>
      <c r="B10" s="55"/>
      <c r="C10" s="55">
        <v>8</v>
      </c>
      <c r="D10" s="55"/>
      <c r="E10" s="55">
        <v>4</v>
      </c>
      <c r="F10" s="55">
        <v>12</v>
      </c>
    </row>
    <row r="11" spans="1:6" x14ac:dyDescent="0.25">
      <c r="A11" s="4" t="s">
        <v>188</v>
      </c>
      <c r="B11" s="55">
        <v>19</v>
      </c>
      <c r="C11" s="55"/>
      <c r="D11" s="55"/>
      <c r="E11" s="55"/>
      <c r="F11" s="55">
        <v>19</v>
      </c>
    </row>
    <row r="12" spans="1:6" x14ac:dyDescent="0.25">
      <c r="A12" s="4" t="s">
        <v>180</v>
      </c>
      <c r="B12" s="55">
        <v>20</v>
      </c>
      <c r="C12" s="55"/>
      <c r="D12" s="55"/>
      <c r="E12" s="55"/>
      <c r="F12" s="55">
        <v>20</v>
      </c>
    </row>
    <row r="13" spans="1:6" x14ac:dyDescent="0.25">
      <c r="A13" s="4" t="s">
        <v>204</v>
      </c>
      <c r="B13" s="55">
        <v>12</v>
      </c>
      <c r="C13" s="55"/>
      <c r="D13" s="55">
        <v>15</v>
      </c>
      <c r="E13" s="55"/>
      <c r="F13" s="55">
        <v>27</v>
      </c>
    </row>
    <row r="14" spans="1:6" x14ac:dyDescent="0.25">
      <c r="A14" s="4" t="s">
        <v>211</v>
      </c>
      <c r="B14" s="55"/>
      <c r="C14" s="55"/>
      <c r="D14" s="55">
        <v>18</v>
      </c>
      <c r="E14" s="55">
        <v>18</v>
      </c>
      <c r="F14" s="55">
        <v>36</v>
      </c>
    </row>
    <row r="15" spans="1:6" x14ac:dyDescent="0.25">
      <c r="A15" s="4" t="s">
        <v>209</v>
      </c>
      <c r="B15" s="55"/>
      <c r="C15" s="55"/>
      <c r="D15" s="55">
        <v>58</v>
      </c>
      <c r="E15" s="55">
        <v>5</v>
      </c>
      <c r="F15" s="55">
        <v>63</v>
      </c>
    </row>
    <row r="16" spans="1:6" x14ac:dyDescent="0.25">
      <c r="A16" s="4" t="s">
        <v>368</v>
      </c>
      <c r="B16" s="55">
        <v>63</v>
      </c>
      <c r="C16" s="55">
        <v>16</v>
      </c>
      <c r="D16" s="55">
        <v>97</v>
      </c>
      <c r="E16" s="55">
        <v>28</v>
      </c>
      <c r="F16" s="55">
        <v>204</v>
      </c>
    </row>
  </sheetData>
  <pageMargins left="0.7" right="0.7" top="0.75" bottom="0.75" header="0.3" footer="0.3"/>
  <headerFooter>
    <oddFooter>&amp;C_x000D_&amp;1#&amp;"Calibri"&amp;6&amp;K626469 Public</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C361D-6E9B-4882-9D81-3EF4E1FADFFA}">
  <dimension ref="A1:B9"/>
  <sheetViews>
    <sheetView workbookViewId="0">
      <selection activeCell="M10" sqref="M10"/>
    </sheetView>
  </sheetViews>
  <sheetFormatPr defaultRowHeight="15" x14ac:dyDescent="0.25"/>
  <cols>
    <col min="1" max="1" width="18" bestFit="1" customWidth="1"/>
    <col min="2" max="2" width="22.42578125" bestFit="1" customWidth="1"/>
  </cols>
  <sheetData>
    <row r="1" spans="1:2" x14ac:dyDescent="0.25">
      <c r="A1" s="3" t="s">
        <v>375</v>
      </c>
      <c r="B1" t="s">
        <v>382</v>
      </c>
    </row>
    <row r="2" spans="1:2" x14ac:dyDescent="0.25">
      <c r="A2" s="4" t="s">
        <v>18</v>
      </c>
      <c r="B2" s="55">
        <v>15</v>
      </c>
    </row>
    <row r="3" spans="1:2" x14ac:dyDescent="0.25">
      <c r="A3" s="4" t="s">
        <v>26</v>
      </c>
      <c r="B3" s="55">
        <v>6</v>
      </c>
    </row>
    <row r="4" spans="1:2" x14ac:dyDescent="0.25">
      <c r="A4" s="4" t="s">
        <v>22</v>
      </c>
      <c r="B4" s="55">
        <v>13</v>
      </c>
    </row>
    <row r="5" spans="1:2" x14ac:dyDescent="0.25">
      <c r="A5" s="4" t="s">
        <v>15</v>
      </c>
      <c r="B5" s="55">
        <v>5</v>
      </c>
    </row>
    <row r="6" spans="1:2" x14ac:dyDescent="0.25">
      <c r="A6" s="4" t="s">
        <v>21</v>
      </c>
      <c r="B6" s="55">
        <v>7</v>
      </c>
    </row>
    <row r="7" spans="1:2" x14ac:dyDescent="0.25">
      <c r="A7" s="4" t="s">
        <v>24</v>
      </c>
      <c r="B7" s="55">
        <v>2</v>
      </c>
    </row>
    <row r="8" spans="1:2" x14ac:dyDescent="0.25">
      <c r="A8" s="4" t="s">
        <v>342</v>
      </c>
      <c r="B8" s="55">
        <v>1</v>
      </c>
    </row>
    <row r="9" spans="1:2" x14ac:dyDescent="0.25">
      <c r="A9" s="4" t="s">
        <v>368</v>
      </c>
      <c r="B9" s="55">
        <v>49</v>
      </c>
    </row>
  </sheetData>
  <pageMargins left="0.7" right="0.7" top="0.75" bottom="0.75" header="0.3" footer="0.3"/>
  <headerFooter>
    <oddFooter>&amp;C_x000D_&amp;1#&amp;"Calibri"&amp;6&amp;K626469 Public</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19551-E53D-4056-8274-3ABF7DAFE319}">
  <dimension ref="A3:B8"/>
  <sheetViews>
    <sheetView workbookViewId="0">
      <selection activeCell="B24" sqref="B24"/>
    </sheetView>
  </sheetViews>
  <sheetFormatPr defaultRowHeight="15" x14ac:dyDescent="0.25"/>
  <cols>
    <col min="1" max="1" width="19" bestFit="1" customWidth="1"/>
    <col min="2" max="2" width="23.28515625" bestFit="1" customWidth="1"/>
  </cols>
  <sheetData>
    <row r="3" spans="1:2" x14ac:dyDescent="0.25">
      <c r="A3" s="3" t="s">
        <v>375</v>
      </c>
      <c r="B3" t="s">
        <v>381</v>
      </c>
    </row>
    <row r="4" spans="1:2" x14ac:dyDescent="0.25">
      <c r="A4" s="4" t="s">
        <v>287</v>
      </c>
      <c r="B4" s="55">
        <v>350000</v>
      </c>
    </row>
    <row r="5" spans="1:2" x14ac:dyDescent="0.25">
      <c r="A5" s="4" t="s">
        <v>337</v>
      </c>
      <c r="B5" s="55">
        <v>400000</v>
      </c>
    </row>
    <row r="6" spans="1:2" x14ac:dyDescent="0.25">
      <c r="A6" s="4" t="s">
        <v>245</v>
      </c>
      <c r="B6" s="55">
        <v>400000</v>
      </c>
    </row>
    <row r="7" spans="1:2" x14ac:dyDescent="0.25">
      <c r="A7" s="4" t="s">
        <v>22</v>
      </c>
      <c r="B7" s="55">
        <v>500000</v>
      </c>
    </row>
    <row r="8" spans="1:2" x14ac:dyDescent="0.25">
      <c r="A8" s="4" t="s">
        <v>368</v>
      </c>
      <c r="B8" s="55">
        <v>1650000</v>
      </c>
    </row>
  </sheetData>
  <pageMargins left="0.7" right="0.7" top="0.75" bottom="0.75" header="0.3" footer="0.3"/>
  <headerFooter>
    <oddFooter>&amp;C_x000D_&amp;1#&amp;"Calibri"&amp;6&amp;K626469 Public</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9169F-A604-46C4-81CD-3DB5658BA1CA}">
  <dimension ref="A1:B8"/>
  <sheetViews>
    <sheetView topLeftCell="A3" workbookViewId="0">
      <selection activeCell="D10" sqref="D10"/>
    </sheetView>
  </sheetViews>
  <sheetFormatPr defaultRowHeight="15" x14ac:dyDescent="0.25"/>
  <cols>
    <col min="1" max="1" width="19" bestFit="1" customWidth="1"/>
    <col min="2" max="2" width="23.28515625" bestFit="1" customWidth="1"/>
  </cols>
  <sheetData>
    <row r="1" spans="1:2" x14ac:dyDescent="0.25">
      <c r="A1" s="3" t="s">
        <v>240</v>
      </c>
      <c r="B1" t="s" vm="1">
        <v>383</v>
      </c>
    </row>
    <row r="3" spans="1:2" x14ac:dyDescent="0.25">
      <c r="A3" s="3" t="s">
        <v>375</v>
      </c>
      <c r="B3" t="s">
        <v>381</v>
      </c>
    </row>
    <row r="4" spans="1:2" x14ac:dyDescent="0.25">
      <c r="A4" s="4" t="s">
        <v>22</v>
      </c>
      <c r="B4" s="55">
        <v>500000</v>
      </c>
    </row>
    <row r="5" spans="1:2" x14ac:dyDescent="0.25">
      <c r="A5" s="4" t="s">
        <v>245</v>
      </c>
      <c r="B5" s="55">
        <v>400000</v>
      </c>
    </row>
    <row r="6" spans="1:2" x14ac:dyDescent="0.25">
      <c r="A6" s="4" t="s">
        <v>337</v>
      </c>
      <c r="B6" s="55">
        <v>400000</v>
      </c>
    </row>
    <row r="7" spans="1:2" x14ac:dyDescent="0.25">
      <c r="A7" s="4" t="s">
        <v>287</v>
      </c>
      <c r="B7" s="55">
        <v>350000</v>
      </c>
    </row>
    <row r="8" spans="1:2" x14ac:dyDescent="0.25">
      <c r="A8" s="4" t="s">
        <v>368</v>
      </c>
      <c r="B8" s="55">
        <v>1650000</v>
      </c>
    </row>
  </sheetData>
  <pageMargins left="0.7" right="0.7" top="0.75" bottom="0.75" header="0.3" footer="0.3"/>
  <headerFooter>
    <oddFooter>&amp;C_x000D_&amp;1#&amp;"Calibri"&amp;6&amp;K626469 Public</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6448B-74B4-4174-8804-22330394A325}">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0041-5E62-4687-94A0-1D6B08DE8538}">
  <dimension ref="A1"/>
  <sheetViews>
    <sheetView workbookViewId="0"/>
  </sheetViews>
  <sheetFormatPr defaultRowHeight="15"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F27D5-06E8-43ED-812F-FEB876DDCA56}">
  <dimension ref="A1:B4"/>
  <sheetViews>
    <sheetView workbookViewId="0">
      <selection activeCell="D33" sqref="D33"/>
    </sheetView>
  </sheetViews>
  <sheetFormatPr defaultRowHeight="15" x14ac:dyDescent="0.25"/>
  <cols>
    <col min="1" max="1" width="17.28515625" bestFit="1" customWidth="1"/>
    <col min="2" max="2" width="8" bestFit="1" customWidth="1"/>
  </cols>
  <sheetData>
    <row r="1" spans="1:2" x14ac:dyDescent="0.25">
      <c r="A1" t="s">
        <v>384</v>
      </c>
      <c r="B1" t="s">
        <v>385</v>
      </c>
    </row>
    <row r="2" spans="1:2" x14ac:dyDescent="0.25">
      <c r="A2" t="s">
        <v>247</v>
      </c>
      <c r="B2" s="20">
        <f>SUMIF(opportunity!H:H,$A2,opportunity!F:F)</f>
        <v>5919500</v>
      </c>
    </row>
    <row r="3" spans="1:2" x14ac:dyDescent="0.25">
      <c r="A3" t="s">
        <v>291</v>
      </c>
      <c r="B3" s="20">
        <f>SUMIF(opportunity!H:H,$A3,opportunity!F:F)</f>
        <v>899000</v>
      </c>
    </row>
    <row r="4" spans="1:2" x14ac:dyDescent="0.25">
      <c r="A4" t="s">
        <v>318</v>
      </c>
      <c r="B4" s="20">
        <f>SUMIF(opportunity!H:H,$A4,opportunity!F:F)</f>
        <v>60000</v>
      </c>
    </row>
  </sheetData>
  <pageMargins left="0.7" right="0.7" top="0.75" bottom="0.75" header="0.3" footer="0.3"/>
  <headerFooter>
    <oddFooter>&amp;C_x000D_&amp;1#&amp;"Calibri"&amp;6&amp;K626469 Public</oddFooter>
  </headerFooter>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E59AE-9DD8-4C12-8D93-51C45E903D85}">
  <dimension ref="A1:B4"/>
  <sheetViews>
    <sheetView workbookViewId="0">
      <selection activeCell="D23" sqref="D23"/>
    </sheetView>
  </sheetViews>
  <sheetFormatPr defaultRowHeight="15" x14ac:dyDescent="0.25"/>
  <cols>
    <col min="2" max="2" width="13.7109375" bestFit="1" customWidth="1"/>
  </cols>
  <sheetData>
    <row r="1" spans="1:2" x14ac:dyDescent="0.25">
      <c r="A1" t="s">
        <v>365</v>
      </c>
      <c r="B1" t="s">
        <v>366</v>
      </c>
    </row>
    <row r="2" spans="1:2" x14ac:dyDescent="0.25">
      <c r="A2">
        <v>1</v>
      </c>
      <c r="B2" t="s">
        <v>143</v>
      </c>
    </row>
    <row r="3" spans="1:2" x14ac:dyDescent="0.25">
      <c r="A3">
        <v>2</v>
      </c>
      <c r="B3" t="s">
        <v>25</v>
      </c>
    </row>
    <row r="4" spans="1:2" x14ac:dyDescent="0.25">
      <c r="A4">
        <v>3</v>
      </c>
      <c r="B4" t="s">
        <v>142</v>
      </c>
    </row>
  </sheetData>
  <pageMargins left="0.7" right="0.7" top="0.75" bottom="0.75" header="0.3" footer="0.3"/>
  <headerFooter>
    <oddFooter>&amp;C_x000D_&amp;1#&amp;"Calibri"&amp;6&amp;K626469 Public</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02BC6-83B1-4A64-8241-AA25FD57B0E1}">
  <dimension ref="A1:O971"/>
  <sheetViews>
    <sheetView topLeftCell="D1" workbookViewId="0">
      <selection activeCell="I478" sqref="I478"/>
    </sheetView>
  </sheetViews>
  <sheetFormatPr defaultRowHeight="15" x14ac:dyDescent="0.25"/>
  <cols>
    <col min="1" max="1" width="13.5703125" bestFit="1" customWidth="1"/>
    <col min="2" max="2" width="53.7109375" bestFit="1" customWidth="1"/>
    <col min="3" max="3" width="14.28515625" bestFit="1" customWidth="1"/>
    <col min="4" max="4" width="17.7109375" bestFit="1" customWidth="1"/>
    <col min="5" max="5" width="17.28515625" bestFit="1" customWidth="1"/>
    <col min="6" max="6" width="16.28515625" bestFit="1" customWidth="1"/>
    <col min="7" max="8" width="18.7109375" bestFit="1" customWidth="1"/>
    <col min="9" max="9" width="31.5703125" bestFit="1" customWidth="1"/>
    <col min="10" max="10" width="14.28515625" bestFit="1" customWidth="1"/>
    <col min="11" max="11" width="11" bestFit="1" customWidth="1"/>
    <col min="12" max="13" width="18.5703125" bestFit="1" customWidth="1"/>
    <col min="14" max="14" width="25.7109375" bestFit="1" customWidth="1"/>
    <col min="15" max="15" width="19.140625" bestFit="1" customWidth="1"/>
    <col min="16" max="16" width="19.28515625" bestFit="1" customWidth="1"/>
    <col min="17" max="17" width="15.5703125" bestFit="1" customWidth="1"/>
  </cols>
  <sheetData>
    <row r="1" spans="1:15" x14ac:dyDescent="0.25">
      <c r="A1" t="s">
        <v>0</v>
      </c>
      <c r="B1" t="s">
        <v>1</v>
      </c>
      <c r="C1" t="s">
        <v>2</v>
      </c>
      <c r="D1" t="s">
        <v>3</v>
      </c>
      <c r="E1" t="s">
        <v>4</v>
      </c>
      <c r="F1" t="s">
        <v>5</v>
      </c>
      <c r="G1" t="s">
        <v>192</v>
      </c>
      <c r="H1" t="s">
        <v>6</v>
      </c>
      <c r="I1" t="s">
        <v>7</v>
      </c>
      <c r="J1" t="s">
        <v>8</v>
      </c>
      <c r="K1" t="s">
        <v>144</v>
      </c>
      <c r="L1" t="s">
        <v>9</v>
      </c>
      <c r="M1" t="s">
        <v>10</v>
      </c>
      <c r="N1" t="s">
        <v>11</v>
      </c>
      <c r="O1" t="s">
        <v>12</v>
      </c>
    </row>
    <row r="2" spans="1:15" hidden="1" x14ac:dyDescent="0.25">
      <c r="A2" t="s">
        <v>145</v>
      </c>
      <c r="C2" t="s">
        <v>13</v>
      </c>
      <c r="D2" s="1">
        <v>43209</v>
      </c>
      <c r="E2" s="1">
        <v>43573</v>
      </c>
      <c r="F2" t="s">
        <v>21</v>
      </c>
      <c r="G2" t="s">
        <v>188</v>
      </c>
      <c r="H2" t="s">
        <v>28</v>
      </c>
      <c r="I2" t="s">
        <v>21</v>
      </c>
      <c r="J2" t="s">
        <v>25</v>
      </c>
      <c r="K2">
        <v>32186.720000000001</v>
      </c>
      <c r="L2" s="1">
        <v>43209</v>
      </c>
      <c r="M2" t="s">
        <v>16</v>
      </c>
      <c r="N2" t="s">
        <v>14</v>
      </c>
      <c r="O2" s="1">
        <v>43852</v>
      </c>
    </row>
    <row r="3" spans="1:15" hidden="1" x14ac:dyDescent="0.25">
      <c r="A3" t="s">
        <v>190</v>
      </c>
      <c r="C3" t="s">
        <v>13</v>
      </c>
      <c r="D3" s="1">
        <v>43586</v>
      </c>
      <c r="E3" s="1">
        <v>43951</v>
      </c>
      <c r="F3" t="s">
        <v>21</v>
      </c>
      <c r="G3" t="s">
        <v>189</v>
      </c>
      <c r="H3" t="s">
        <v>28</v>
      </c>
      <c r="I3" t="s">
        <v>21</v>
      </c>
      <c r="J3" t="s">
        <v>142</v>
      </c>
      <c r="K3">
        <v>23590.71</v>
      </c>
      <c r="L3" s="1">
        <v>43586</v>
      </c>
      <c r="M3" t="s">
        <v>16</v>
      </c>
      <c r="N3" t="s">
        <v>14</v>
      </c>
      <c r="O3" s="1">
        <v>43852</v>
      </c>
    </row>
    <row r="4" spans="1:15" hidden="1" x14ac:dyDescent="0.25">
      <c r="A4" t="s">
        <v>146</v>
      </c>
      <c r="C4" t="s">
        <v>17</v>
      </c>
      <c r="D4" s="1">
        <v>43356</v>
      </c>
      <c r="E4" s="1">
        <v>43720</v>
      </c>
      <c r="F4" t="s">
        <v>22</v>
      </c>
      <c r="G4" t="s">
        <v>188</v>
      </c>
      <c r="H4" t="s">
        <v>28</v>
      </c>
      <c r="I4" t="s">
        <v>32</v>
      </c>
      <c r="J4" t="s">
        <v>25</v>
      </c>
      <c r="K4">
        <v>4611.96</v>
      </c>
      <c r="L4" s="1">
        <v>43356</v>
      </c>
      <c r="M4" t="s">
        <v>16</v>
      </c>
      <c r="N4" t="s">
        <v>14</v>
      </c>
      <c r="O4" s="1">
        <v>43852</v>
      </c>
    </row>
    <row r="5" spans="1:15" hidden="1" x14ac:dyDescent="0.25">
      <c r="A5" t="s">
        <v>146</v>
      </c>
      <c r="C5" t="s">
        <v>13</v>
      </c>
      <c r="D5" s="1">
        <v>43721</v>
      </c>
      <c r="E5" s="1">
        <v>44086</v>
      </c>
      <c r="F5" t="s">
        <v>22</v>
      </c>
      <c r="G5" t="s">
        <v>188</v>
      </c>
      <c r="H5" t="s">
        <v>28</v>
      </c>
      <c r="I5" t="s">
        <v>32</v>
      </c>
      <c r="J5" t="s">
        <v>25</v>
      </c>
      <c r="K5">
        <v>4975.41</v>
      </c>
      <c r="L5" s="1">
        <v>43721</v>
      </c>
      <c r="M5" t="s">
        <v>16</v>
      </c>
      <c r="N5" t="s">
        <v>25</v>
      </c>
      <c r="O5" s="1">
        <v>43852</v>
      </c>
    </row>
    <row r="6" spans="1:15" hidden="1" x14ac:dyDescent="0.25">
      <c r="A6" t="s">
        <v>146</v>
      </c>
      <c r="C6" t="s">
        <v>13</v>
      </c>
      <c r="D6" s="1">
        <v>43410</v>
      </c>
      <c r="E6" s="1">
        <v>43774</v>
      </c>
      <c r="F6" t="s">
        <v>24</v>
      </c>
      <c r="G6" t="s">
        <v>188</v>
      </c>
      <c r="H6" t="s">
        <v>28</v>
      </c>
      <c r="I6" t="s">
        <v>15</v>
      </c>
      <c r="J6" t="s">
        <v>25</v>
      </c>
      <c r="K6">
        <v>1198.8800000000001</v>
      </c>
      <c r="L6" s="1">
        <v>43410</v>
      </c>
      <c r="M6" t="s">
        <v>16</v>
      </c>
      <c r="N6" t="s">
        <v>14</v>
      </c>
      <c r="O6" s="1">
        <v>43852</v>
      </c>
    </row>
    <row r="7" spans="1:15" hidden="1" x14ac:dyDescent="0.25">
      <c r="A7" t="s">
        <v>147</v>
      </c>
      <c r="C7" t="s">
        <v>13</v>
      </c>
      <c r="D7" s="1">
        <v>43497</v>
      </c>
      <c r="E7" s="1">
        <v>43861</v>
      </c>
      <c r="F7" t="s">
        <v>18</v>
      </c>
      <c r="G7" t="s">
        <v>179</v>
      </c>
      <c r="H7" t="s">
        <v>28</v>
      </c>
      <c r="I7" t="s">
        <v>19</v>
      </c>
      <c r="J7" t="s">
        <v>25</v>
      </c>
      <c r="K7">
        <v>1825.43</v>
      </c>
      <c r="L7" s="1">
        <v>43497</v>
      </c>
      <c r="M7" t="s">
        <v>16</v>
      </c>
      <c r="N7" t="s">
        <v>14</v>
      </c>
      <c r="O7" s="1">
        <v>43852</v>
      </c>
    </row>
    <row r="8" spans="1:15" hidden="1" x14ac:dyDescent="0.25">
      <c r="A8" t="s">
        <v>148</v>
      </c>
      <c r="C8" t="s">
        <v>13</v>
      </c>
      <c r="D8" s="1">
        <v>43641</v>
      </c>
      <c r="E8" s="1">
        <v>44006</v>
      </c>
      <c r="F8" t="s">
        <v>18</v>
      </c>
      <c r="G8" t="s">
        <v>189</v>
      </c>
      <c r="H8" t="s">
        <v>28</v>
      </c>
      <c r="I8" t="s">
        <v>19</v>
      </c>
      <c r="J8" t="s">
        <v>142</v>
      </c>
      <c r="K8">
        <v>79833.600000000006</v>
      </c>
      <c r="L8" s="1">
        <v>43641</v>
      </c>
      <c r="M8" t="s">
        <v>16</v>
      </c>
      <c r="N8" t="s">
        <v>30</v>
      </c>
      <c r="O8" s="1">
        <v>43852</v>
      </c>
    </row>
    <row r="9" spans="1:15" hidden="1" x14ac:dyDescent="0.25">
      <c r="A9" t="s">
        <v>148</v>
      </c>
      <c r="C9" t="s">
        <v>13</v>
      </c>
      <c r="D9" s="1">
        <v>43641</v>
      </c>
      <c r="E9" s="1">
        <v>44006</v>
      </c>
      <c r="F9" t="s">
        <v>18</v>
      </c>
      <c r="G9" t="s">
        <v>189</v>
      </c>
      <c r="H9" t="s">
        <v>28</v>
      </c>
      <c r="I9" t="s">
        <v>19</v>
      </c>
      <c r="J9" t="s">
        <v>142</v>
      </c>
      <c r="K9">
        <v>11435.86</v>
      </c>
      <c r="L9" s="1">
        <v>43679</v>
      </c>
      <c r="M9" t="s">
        <v>31</v>
      </c>
      <c r="N9" t="s">
        <v>30</v>
      </c>
      <c r="O9" s="1">
        <v>43852</v>
      </c>
    </row>
    <row r="10" spans="1:15" hidden="1" x14ac:dyDescent="0.25">
      <c r="A10" t="s">
        <v>149</v>
      </c>
      <c r="C10" t="s">
        <v>13</v>
      </c>
      <c r="D10" s="1">
        <v>43215</v>
      </c>
      <c r="E10" s="1">
        <v>43579</v>
      </c>
      <c r="F10" t="s">
        <v>24</v>
      </c>
      <c r="G10" t="s">
        <v>188</v>
      </c>
      <c r="H10" t="s">
        <v>28</v>
      </c>
      <c r="I10" t="s">
        <v>19</v>
      </c>
      <c r="J10" t="s">
        <v>25</v>
      </c>
      <c r="K10">
        <v>847.38</v>
      </c>
      <c r="L10" s="1">
        <v>43215</v>
      </c>
      <c r="M10" t="s">
        <v>16</v>
      </c>
      <c r="N10" t="s">
        <v>14</v>
      </c>
      <c r="O10" s="1">
        <v>43852</v>
      </c>
    </row>
    <row r="11" spans="1:15" hidden="1" x14ac:dyDescent="0.25">
      <c r="A11" t="s">
        <v>149</v>
      </c>
      <c r="C11" t="s">
        <v>17</v>
      </c>
      <c r="D11" s="1">
        <v>43215</v>
      </c>
      <c r="E11" s="1">
        <v>43579</v>
      </c>
      <c r="F11" t="s">
        <v>21</v>
      </c>
      <c r="G11" t="s">
        <v>188</v>
      </c>
      <c r="H11" t="s">
        <v>28</v>
      </c>
      <c r="I11" t="s">
        <v>21</v>
      </c>
      <c r="J11" t="s">
        <v>25</v>
      </c>
      <c r="K11">
        <v>9900</v>
      </c>
      <c r="L11" s="1">
        <v>43215</v>
      </c>
      <c r="M11" t="s">
        <v>16</v>
      </c>
      <c r="N11" t="s">
        <v>14</v>
      </c>
      <c r="O11" s="1">
        <v>43852</v>
      </c>
    </row>
    <row r="12" spans="1:15" hidden="1" x14ac:dyDescent="0.25">
      <c r="A12" t="s">
        <v>149</v>
      </c>
      <c r="C12" t="s">
        <v>13</v>
      </c>
      <c r="D12" s="1">
        <v>43476</v>
      </c>
      <c r="E12" s="1">
        <v>43840</v>
      </c>
      <c r="F12" t="s">
        <v>21</v>
      </c>
      <c r="G12" t="s">
        <v>188</v>
      </c>
      <c r="H12" t="s">
        <v>28</v>
      </c>
      <c r="I12" t="s">
        <v>21</v>
      </c>
      <c r="J12" t="s">
        <v>25</v>
      </c>
      <c r="K12">
        <v>8250</v>
      </c>
      <c r="L12" s="1">
        <v>43476</v>
      </c>
      <c r="M12" t="s">
        <v>16</v>
      </c>
      <c r="N12" t="s">
        <v>25</v>
      </c>
      <c r="O12" s="1">
        <v>43852</v>
      </c>
    </row>
    <row r="13" spans="1:15" hidden="1" x14ac:dyDescent="0.25">
      <c r="A13" t="s">
        <v>149</v>
      </c>
      <c r="C13" t="s">
        <v>13</v>
      </c>
      <c r="D13" s="1">
        <v>43215</v>
      </c>
      <c r="E13" s="1">
        <v>43579</v>
      </c>
      <c r="F13" t="s">
        <v>22</v>
      </c>
      <c r="G13" t="s">
        <v>188</v>
      </c>
      <c r="H13" t="s">
        <v>28</v>
      </c>
      <c r="I13" t="s">
        <v>23</v>
      </c>
      <c r="J13" t="s">
        <v>25</v>
      </c>
      <c r="K13">
        <v>4093.2</v>
      </c>
      <c r="L13" s="1">
        <v>43215</v>
      </c>
      <c r="M13" t="s">
        <v>16</v>
      </c>
      <c r="N13" t="s">
        <v>14</v>
      </c>
      <c r="O13" s="1">
        <v>43852</v>
      </c>
    </row>
    <row r="14" spans="1:15" hidden="1" x14ac:dyDescent="0.25">
      <c r="A14" t="s">
        <v>150</v>
      </c>
      <c r="C14" t="s">
        <v>13</v>
      </c>
      <c r="D14" s="1">
        <v>43605</v>
      </c>
      <c r="E14" s="1">
        <v>43970</v>
      </c>
      <c r="F14" t="s">
        <v>24</v>
      </c>
      <c r="G14" t="s">
        <v>188</v>
      </c>
      <c r="H14" t="s">
        <v>28</v>
      </c>
      <c r="I14" t="s">
        <v>15</v>
      </c>
      <c r="J14" t="s">
        <v>25</v>
      </c>
      <c r="K14">
        <v>8117</v>
      </c>
      <c r="L14" s="1">
        <v>43850</v>
      </c>
      <c r="M14" t="s">
        <v>16</v>
      </c>
      <c r="N14" t="s">
        <v>25</v>
      </c>
      <c r="O14" s="1">
        <v>43852</v>
      </c>
    </row>
    <row r="15" spans="1:15" hidden="1" x14ac:dyDescent="0.25">
      <c r="A15" t="s">
        <v>150</v>
      </c>
      <c r="C15" t="s">
        <v>17</v>
      </c>
      <c r="D15" s="1">
        <v>43240</v>
      </c>
      <c r="E15" s="1">
        <v>43604</v>
      </c>
      <c r="F15" t="s">
        <v>24</v>
      </c>
      <c r="G15" t="s">
        <v>188</v>
      </c>
      <c r="H15" t="s">
        <v>28</v>
      </c>
      <c r="I15" t="s">
        <v>15</v>
      </c>
      <c r="J15" t="s">
        <v>25</v>
      </c>
      <c r="K15">
        <v>6101.25</v>
      </c>
      <c r="L15" s="1">
        <v>43240</v>
      </c>
      <c r="M15" t="s">
        <v>16</v>
      </c>
      <c r="N15" t="s">
        <v>14</v>
      </c>
      <c r="O15" s="1">
        <v>43852</v>
      </c>
    </row>
    <row r="16" spans="1:15" hidden="1" x14ac:dyDescent="0.25">
      <c r="A16" t="s">
        <v>151</v>
      </c>
      <c r="C16" t="s">
        <v>13</v>
      </c>
      <c r="D16" s="1">
        <v>43263</v>
      </c>
      <c r="E16" s="1">
        <v>43627</v>
      </c>
      <c r="F16" t="s">
        <v>21</v>
      </c>
      <c r="G16" t="s">
        <v>186</v>
      </c>
      <c r="H16" t="s">
        <v>28</v>
      </c>
      <c r="I16" t="s">
        <v>35</v>
      </c>
      <c r="J16" t="s">
        <v>25</v>
      </c>
      <c r="K16">
        <v>1980</v>
      </c>
      <c r="L16" s="1">
        <v>43263</v>
      </c>
      <c r="M16" t="s">
        <v>16</v>
      </c>
      <c r="N16" t="s">
        <v>30</v>
      </c>
      <c r="O16" s="1">
        <v>43852</v>
      </c>
    </row>
    <row r="17" spans="1:15" hidden="1" x14ac:dyDescent="0.25">
      <c r="A17" t="s">
        <v>151</v>
      </c>
      <c r="C17" t="s">
        <v>13</v>
      </c>
      <c r="D17" s="1">
        <v>43263</v>
      </c>
      <c r="E17" s="1">
        <v>43627</v>
      </c>
      <c r="F17" t="s">
        <v>21</v>
      </c>
      <c r="G17" t="s">
        <v>186</v>
      </c>
      <c r="H17" t="s">
        <v>28</v>
      </c>
      <c r="I17" t="s">
        <v>35</v>
      </c>
      <c r="J17" t="s">
        <v>25</v>
      </c>
      <c r="K17">
        <v>1980</v>
      </c>
      <c r="L17" s="1">
        <v>43475</v>
      </c>
      <c r="M17" t="s">
        <v>31</v>
      </c>
      <c r="N17" t="s">
        <v>30</v>
      </c>
      <c r="O17" s="1">
        <v>43852</v>
      </c>
    </row>
    <row r="18" spans="1:15" hidden="1" x14ac:dyDescent="0.25">
      <c r="A18" t="s">
        <v>152</v>
      </c>
      <c r="C18" t="s">
        <v>13</v>
      </c>
      <c r="D18" s="1">
        <v>43703</v>
      </c>
      <c r="E18" s="1">
        <v>44068</v>
      </c>
      <c r="F18" t="s">
        <v>24</v>
      </c>
      <c r="G18" t="s">
        <v>180</v>
      </c>
      <c r="H18" t="s">
        <v>28</v>
      </c>
      <c r="I18" t="s">
        <v>27</v>
      </c>
      <c r="J18" t="s">
        <v>143</v>
      </c>
      <c r="K18">
        <v>2089.25</v>
      </c>
      <c r="L18" s="1">
        <v>43703</v>
      </c>
      <c r="M18" t="s">
        <v>16</v>
      </c>
      <c r="N18" t="s">
        <v>14</v>
      </c>
      <c r="O18" s="1">
        <v>43852</v>
      </c>
    </row>
    <row r="19" spans="1:15" hidden="1" x14ac:dyDescent="0.25">
      <c r="A19" t="s">
        <v>152</v>
      </c>
      <c r="C19" t="s">
        <v>13</v>
      </c>
      <c r="D19" s="1">
        <v>43466</v>
      </c>
      <c r="E19" s="1">
        <v>43830</v>
      </c>
      <c r="F19" t="s">
        <v>21</v>
      </c>
      <c r="G19" t="s">
        <v>180</v>
      </c>
      <c r="H19" t="s">
        <v>28</v>
      </c>
      <c r="I19" t="s">
        <v>27</v>
      </c>
      <c r="J19" t="s">
        <v>143</v>
      </c>
      <c r="K19">
        <v>21768.61</v>
      </c>
      <c r="L19" s="1">
        <v>43466</v>
      </c>
      <c r="M19" t="s">
        <v>16</v>
      </c>
      <c r="N19" t="s">
        <v>14</v>
      </c>
      <c r="O19" s="1">
        <v>43852</v>
      </c>
    </row>
    <row r="20" spans="1:15" hidden="1" x14ac:dyDescent="0.25">
      <c r="A20" t="s">
        <v>152</v>
      </c>
      <c r="C20" t="s">
        <v>13</v>
      </c>
      <c r="D20" s="1">
        <v>43466</v>
      </c>
      <c r="E20" s="1">
        <v>43830</v>
      </c>
      <c r="F20" t="s">
        <v>15</v>
      </c>
      <c r="G20" t="s">
        <v>180</v>
      </c>
      <c r="H20" t="s">
        <v>28</v>
      </c>
      <c r="I20" t="s">
        <v>27</v>
      </c>
      <c r="J20" t="s">
        <v>143</v>
      </c>
      <c r="K20">
        <v>12019.2</v>
      </c>
      <c r="L20" s="1">
        <v>43466</v>
      </c>
      <c r="M20" t="s">
        <v>16</v>
      </c>
      <c r="N20" t="s">
        <v>14</v>
      </c>
      <c r="O20" s="1">
        <v>43852</v>
      </c>
    </row>
    <row r="21" spans="1:15" hidden="1" x14ac:dyDescent="0.25">
      <c r="A21" t="s">
        <v>153</v>
      </c>
      <c r="C21" t="s">
        <v>13</v>
      </c>
      <c r="D21" s="1">
        <v>43191</v>
      </c>
      <c r="E21" s="1">
        <v>43555</v>
      </c>
      <c r="F21" t="s">
        <v>24</v>
      </c>
      <c r="G21" t="s">
        <v>180</v>
      </c>
      <c r="H21" t="s">
        <v>28</v>
      </c>
      <c r="I21" t="s">
        <v>27</v>
      </c>
      <c r="J21" t="s">
        <v>25</v>
      </c>
      <c r="K21">
        <v>66937.72</v>
      </c>
      <c r="L21" s="1">
        <v>43191</v>
      </c>
      <c r="M21" t="s">
        <v>16</v>
      </c>
      <c r="N21" t="s">
        <v>14</v>
      </c>
      <c r="O21" s="1">
        <v>43852</v>
      </c>
    </row>
    <row r="22" spans="1:15" hidden="1" x14ac:dyDescent="0.25">
      <c r="A22" t="s">
        <v>153</v>
      </c>
      <c r="C22" t="s">
        <v>13</v>
      </c>
      <c r="D22" s="1">
        <v>43231</v>
      </c>
      <c r="E22" s="1">
        <v>43595</v>
      </c>
      <c r="F22" t="s">
        <v>21</v>
      </c>
      <c r="G22" t="s">
        <v>180</v>
      </c>
      <c r="H22" t="s">
        <v>28</v>
      </c>
      <c r="I22" t="s">
        <v>27</v>
      </c>
      <c r="J22" t="s">
        <v>25</v>
      </c>
      <c r="K22">
        <v>78374.84</v>
      </c>
      <c r="L22" s="1">
        <v>43231</v>
      </c>
      <c r="M22" t="s">
        <v>16</v>
      </c>
      <c r="N22" t="s">
        <v>14</v>
      </c>
      <c r="O22" s="1">
        <v>43852</v>
      </c>
    </row>
    <row r="23" spans="1:15" hidden="1" x14ac:dyDescent="0.25">
      <c r="A23" t="s">
        <v>153</v>
      </c>
      <c r="C23" t="s">
        <v>17</v>
      </c>
      <c r="D23" s="1">
        <v>43191</v>
      </c>
      <c r="E23" s="1">
        <v>43555</v>
      </c>
      <c r="F23" t="s">
        <v>18</v>
      </c>
      <c r="G23" t="s">
        <v>179</v>
      </c>
      <c r="H23" t="s">
        <v>28</v>
      </c>
      <c r="I23" t="s">
        <v>19</v>
      </c>
      <c r="J23" t="s">
        <v>25</v>
      </c>
      <c r="K23">
        <v>60000</v>
      </c>
      <c r="L23" s="1">
        <v>43191</v>
      </c>
      <c r="M23" t="s">
        <v>16</v>
      </c>
      <c r="N23" t="s">
        <v>14</v>
      </c>
      <c r="O23" s="1">
        <v>43852</v>
      </c>
    </row>
    <row r="24" spans="1:15" hidden="1" x14ac:dyDescent="0.25">
      <c r="A24" t="s">
        <v>153</v>
      </c>
      <c r="C24" t="s">
        <v>13</v>
      </c>
      <c r="D24" s="1">
        <v>43556</v>
      </c>
      <c r="E24" s="1">
        <v>43921</v>
      </c>
      <c r="F24" t="s">
        <v>18</v>
      </c>
      <c r="G24" t="s">
        <v>179</v>
      </c>
      <c r="H24" t="s">
        <v>28</v>
      </c>
      <c r="I24" t="s">
        <v>19</v>
      </c>
      <c r="J24" t="s">
        <v>25</v>
      </c>
      <c r="K24">
        <v>60000</v>
      </c>
      <c r="L24" s="1">
        <v>43556</v>
      </c>
      <c r="M24" t="s">
        <v>16</v>
      </c>
      <c r="N24" t="s">
        <v>25</v>
      </c>
      <c r="O24" s="1">
        <v>43852</v>
      </c>
    </row>
    <row r="25" spans="1:15" hidden="1" x14ac:dyDescent="0.25">
      <c r="A25" t="s">
        <v>153</v>
      </c>
      <c r="C25" t="s">
        <v>13</v>
      </c>
      <c r="D25" s="1">
        <v>43556</v>
      </c>
      <c r="E25" s="1">
        <v>43921</v>
      </c>
      <c r="F25" t="s">
        <v>18</v>
      </c>
      <c r="G25" t="s">
        <v>179</v>
      </c>
      <c r="H25" t="s">
        <v>28</v>
      </c>
      <c r="I25" t="s">
        <v>19</v>
      </c>
      <c r="J25" t="s">
        <v>25</v>
      </c>
      <c r="K25">
        <v>60000</v>
      </c>
      <c r="L25" s="1">
        <v>43556</v>
      </c>
      <c r="M25" t="s">
        <v>16</v>
      </c>
      <c r="N25" t="s">
        <v>25</v>
      </c>
      <c r="O25" s="1">
        <v>43852</v>
      </c>
    </row>
    <row r="26" spans="1:15" hidden="1" x14ac:dyDescent="0.25">
      <c r="A26" t="s">
        <v>153</v>
      </c>
      <c r="C26" t="s">
        <v>13</v>
      </c>
      <c r="D26" s="1">
        <v>43191</v>
      </c>
      <c r="E26" s="1">
        <v>43555</v>
      </c>
      <c r="F26" t="s">
        <v>24</v>
      </c>
      <c r="G26" t="s">
        <v>180</v>
      </c>
      <c r="H26" t="s">
        <v>28</v>
      </c>
      <c r="I26" t="s">
        <v>27</v>
      </c>
      <c r="J26" t="s">
        <v>25</v>
      </c>
      <c r="K26">
        <v>4715.63</v>
      </c>
      <c r="L26" s="1">
        <v>43191</v>
      </c>
      <c r="M26" t="s">
        <v>16</v>
      </c>
      <c r="N26" t="s">
        <v>14</v>
      </c>
      <c r="O26" s="1">
        <v>43852</v>
      </c>
    </row>
    <row r="27" spans="1:15" hidden="1" x14ac:dyDescent="0.25">
      <c r="A27" t="s">
        <v>153</v>
      </c>
      <c r="C27" t="s">
        <v>13</v>
      </c>
      <c r="D27" s="1">
        <v>43191</v>
      </c>
      <c r="E27" s="1">
        <v>43555</v>
      </c>
      <c r="F27" t="s">
        <v>15</v>
      </c>
      <c r="G27" t="s">
        <v>180</v>
      </c>
      <c r="H27" t="s">
        <v>28</v>
      </c>
      <c r="I27" t="s">
        <v>27</v>
      </c>
      <c r="J27" t="s">
        <v>25</v>
      </c>
      <c r="K27">
        <v>22755.25</v>
      </c>
      <c r="L27" s="1">
        <v>43191</v>
      </c>
      <c r="M27" t="s">
        <v>16</v>
      </c>
      <c r="N27" t="s">
        <v>14</v>
      </c>
      <c r="O27" s="1">
        <v>43852</v>
      </c>
    </row>
    <row r="28" spans="1:15" hidden="1" x14ac:dyDescent="0.25">
      <c r="A28" t="s">
        <v>153</v>
      </c>
      <c r="C28" t="s">
        <v>13</v>
      </c>
      <c r="D28" s="1">
        <v>43191</v>
      </c>
      <c r="E28" s="1">
        <v>43555</v>
      </c>
      <c r="F28" t="s">
        <v>15</v>
      </c>
      <c r="G28" t="s">
        <v>178</v>
      </c>
      <c r="H28" t="s">
        <v>28</v>
      </c>
      <c r="I28" t="s">
        <v>27</v>
      </c>
      <c r="J28" t="s">
        <v>25</v>
      </c>
      <c r="K28">
        <v>26443.63</v>
      </c>
      <c r="L28" s="1">
        <v>43191</v>
      </c>
      <c r="M28" t="s">
        <v>16</v>
      </c>
      <c r="N28" t="s">
        <v>14</v>
      </c>
      <c r="O28" s="1">
        <v>43852</v>
      </c>
    </row>
    <row r="29" spans="1:15" hidden="1" x14ac:dyDescent="0.25">
      <c r="A29" t="s">
        <v>154</v>
      </c>
      <c r="C29" t="s">
        <v>17</v>
      </c>
      <c r="D29" s="1">
        <v>43196</v>
      </c>
      <c r="E29" s="1">
        <v>43560</v>
      </c>
      <c r="F29" t="s">
        <v>21</v>
      </c>
      <c r="G29" t="s">
        <v>188</v>
      </c>
      <c r="H29" t="s">
        <v>28</v>
      </c>
      <c r="I29" t="s">
        <v>21</v>
      </c>
      <c r="J29" t="s">
        <v>25</v>
      </c>
      <c r="K29">
        <v>49499.839999999997</v>
      </c>
      <c r="L29" s="1">
        <v>43196</v>
      </c>
      <c r="M29" t="s">
        <v>16</v>
      </c>
      <c r="N29" t="s">
        <v>30</v>
      </c>
      <c r="O29" s="1">
        <v>43852</v>
      </c>
    </row>
    <row r="30" spans="1:15" hidden="1" x14ac:dyDescent="0.25">
      <c r="A30" t="s">
        <v>154</v>
      </c>
      <c r="C30" t="s">
        <v>17</v>
      </c>
      <c r="D30" s="1">
        <v>43196</v>
      </c>
      <c r="E30" s="1">
        <v>43560</v>
      </c>
      <c r="F30" t="s">
        <v>21</v>
      </c>
      <c r="G30" t="s">
        <v>188</v>
      </c>
      <c r="H30" t="s">
        <v>28</v>
      </c>
      <c r="I30" t="s">
        <v>21</v>
      </c>
      <c r="J30" t="s">
        <v>25</v>
      </c>
      <c r="L30" s="1">
        <v>43384</v>
      </c>
      <c r="M30" t="s">
        <v>31</v>
      </c>
      <c r="N30" t="s">
        <v>30</v>
      </c>
      <c r="O30" s="1">
        <v>43852</v>
      </c>
    </row>
    <row r="31" spans="1:15" hidden="1" x14ac:dyDescent="0.25">
      <c r="A31" t="s">
        <v>154</v>
      </c>
      <c r="C31" t="s">
        <v>17</v>
      </c>
      <c r="D31" s="1">
        <v>43196</v>
      </c>
      <c r="E31" s="1">
        <v>43560</v>
      </c>
      <c r="F31" t="s">
        <v>21</v>
      </c>
      <c r="G31" t="s">
        <v>188</v>
      </c>
      <c r="H31" t="s">
        <v>28</v>
      </c>
      <c r="I31" t="s">
        <v>21</v>
      </c>
      <c r="J31" t="s">
        <v>25</v>
      </c>
      <c r="K31">
        <v>16500</v>
      </c>
      <c r="L31" s="1">
        <v>43482</v>
      </c>
      <c r="M31" t="s">
        <v>31</v>
      </c>
      <c r="N31" t="s">
        <v>30</v>
      </c>
      <c r="O31" s="1">
        <v>43852</v>
      </c>
    </row>
    <row r="32" spans="1:15" hidden="1" x14ac:dyDescent="0.25">
      <c r="A32" t="s">
        <v>154</v>
      </c>
      <c r="C32" t="s">
        <v>13</v>
      </c>
      <c r="D32" s="1">
        <v>43561</v>
      </c>
      <c r="E32" s="1">
        <v>43926</v>
      </c>
      <c r="F32" t="s">
        <v>21</v>
      </c>
      <c r="G32" t="s">
        <v>188</v>
      </c>
      <c r="H32" t="s">
        <v>28</v>
      </c>
      <c r="I32" t="s">
        <v>21</v>
      </c>
      <c r="J32" t="s">
        <v>25</v>
      </c>
      <c r="K32">
        <v>26400</v>
      </c>
      <c r="L32" s="1">
        <v>43561</v>
      </c>
      <c r="M32" t="s">
        <v>16</v>
      </c>
      <c r="N32" t="s">
        <v>25</v>
      </c>
      <c r="O32" s="1">
        <v>43852</v>
      </c>
    </row>
    <row r="33" spans="1:15" hidden="1" x14ac:dyDescent="0.25">
      <c r="A33" t="s">
        <v>154</v>
      </c>
      <c r="C33" t="s">
        <v>13</v>
      </c>
      <c r="D33" s="1">
        <v>43332</v>
      </c>
      <c r="E33" s="1">
        <v>43696</v>
      </c>
      <c r="F33" t="s">
        <v>21</v>
      </c>
      <c r="G33" t="s">
        <v>188</v>
      </c>
      <c r="H33" t="s">
        <v>28</v>
      </c>
      <c r="I33" t="s">
        <v>21</v>
      </c>
      <c r="J33" t="s">
        <v>25</v>
      </c>
      <c r="K33">
        <v>3300</v>
      </c>
      <c r="L33" s="1">
        <v>43332</v>
      </c>
      <c r="M33" t="s">
        <v>16</v>
      </c>
      <c r="N33" t="s">
        <v>14</v>
      </c>
      <c r="O33" s="1">
        <v>43852</v>
      </c>
    </row>
    <row r="34" spans="1:15" hidden="1" x14ac:dyDescent="0.25">
      <c r="A34" t="s">
        <v>154</v>
      </c>
      <c r="C34" t="s">
        <v>13</v>
      </c>
      <c r="D34" s="1">
        <v>43354</v>
      </c>
      <c r="E34" s="1">
        <v>43718</v>
      </c>
      <c r="F34" t="s">
        <v>21</v>
      </c>
      <c r="G34" t="s">
        <v>188</v>
      </c>
      <c r="H34" t="s">
        <v>28</v>
      </c>
      <c r="I34" t="s">
        <v>21</v>
      </c>
      <c r="J34" t="s">
        <v>25</v>
      </c>
      <c r="K34">
        <v>1072.5</v>
      </c>
      <c r="L34" s="1">
        <v>43354</v>
      </c>
      <c r="M34" t="s">
        <v>16</v>
      </c>
      <c r="N34" t="s">
        <v>14</v>
      </c>
      <c r="O34" s="1">
        <v>43852</v>
      </c>
    </row>
    <row r="35" spans="1:15" hidden="1" x14ac:dyDescent="0.25">
      <c r="A35" t="s">
        <v>154</v>
      </c>
      <c r="C35" t="s">
        <v>13</v>
      </c>
      <c r="D35" s="1">
        <v>43186</v>
      </c>
      <c r="E35" s="1">
        <v>43550</v>
      </c>
      <c r="F35" t="s">
        <v>22</v>
      </c>
      <c r="G35" t="s">
        <v>188</v>
      </c>
      <c r="H35" t="s">
        <v>28</v>
      </c>
      <c r="I35" t="s">
        <v>23</v>
      </c>
      <c r="J35" t="s">
        <v>25</v>
      </c>
      <c r="K35">
        <v>4002.46</v>
      </c>
      <c r="L35" s="1">
        <v>43186</v>
      </c>
      <c r="M35" t="s">
        <v>16</v>
      </c>
      <c r="N35" t="s">
        <v>14</v>
      </c>
      <c r="O35" s="1">
        <v>43852</v>
      </c>
    </row>
    <row r="36" spans="1:15" hidden="1" x14ac:dyDescent="0.25">
      <c r="A36" t="s">
        <v>154</v>
      </c>
      <c r="C36" t="s">
        <v>13</v>
      </c>
      <c r="D36" s="1">
        <v>43326</v>
      </c>
      <c r="E36" s="1">
        <v>43690</v>
      </c>
      <c r="F36" t="s">
        <v>22</v>
      </c>
      <c r="G36" t="s">
        <v>188</v>
      </c>
      <c r="H36" t="s">
        <v>28</v>
      </c>
      <c r="I36" t="s">
        <v>23</v>
      </c>
      <c r="J36" t="s">
        <v>25</v>
      </c>
      <c r="K36">
        <v>1374.25</v>
      </c>
      <c r="L36" s="1">
        <v>43326</v>
      </c>
      <c r="M36" t="s">
        <v>16</v>
      </c>
      <c r="N36" t="s">
        <v>14</v>
      </c>
      <c r="O36" s="1">
        <v>43852</v>
      </c>
    </row>
    <row r="37" spans="1:15" hidden="1" x14ac:dyDescent="0.25">
      <c r="A37" t="s">
        <v>154</v>
      </c>
      <c r="C37" t="s">
        <v>13</v>
      </c>
      <c r="D37" s="1">
        <v>43186</v>
      </c>
      <c r="E37" s="1">
        <v>43550</v>
      </c>
      <c r="F37" t="s">
        <v>22</v>
      </c>
      <c r="G37" t="s">
        <v>188</v>
      </c>
      <c r="H37" t="s">
        <v>28</v>
      </c>
      <c r="I37" t="s">
        <v>23</v>
      </c>
      <c r="J37" t="s">
        <v>143</v>
      </c>
      <c r="K37">
        <v>566.25</v>
      </c>
      <c r="L37" s="1">
        <v>43186</v>
      </c>
      <c r="M37" t="s">
        <v>16</v>
      </c>
      <c r="N37" t="s">
        <v>14</v>
      </c>
      <c r="O37" s="1">
        <v>43852</v>
      </c>
    </row>
    <row r="38" spans="1:15" hidden="1" x14ac:dyDescent="0.25">
      <c r="A38" t="s">
        <v>154</v>
      </c>
      <c r="C38" t="s">
        <v>13</v>
      </c>
      <c r="D38" s="1">
        <v>43326</v>
      </c>
      <c r="E38" s="1">
        <v>43690</v>
      </c>
      <c r="F38" t="s">
        <v>24</v>
      </c>
      <c r="G38" t="s">
        <v>188</v>
      </c>
      <c r="H38" t="s">
        <v>28</v>
      </c>
      <c r="I38" t="s">
        <v>23</v>
      </c>
      <c r="J38" t="s">
        <v>25</v>
      </c>
      <c r="K38">
        <v>445</v>
      </c>
      <c r="L38" s="1">
        <v>43326</v>
      </c>
      <c r="M38" t="s">
        <v>16</v>
      </c>
      <c r="N38" t="s">
        <v>14</v>
      </c>
      <c r="O38" s="1">
        <v>43852</v>
      </c>
    </row>
    <row r="39" spans="1:15" hidden="1" x14ac:dyDescent="0.25">
      <c r="A39" t="s">
        <v>155</v>
      </c>
      <c r="C39" t="s">
        <v>13</v>
      </c>
      <c r="D39" s="1">
        <v>43709</v>
      </c>
      <c r="E39" s="1">
        <v>44074</v>
      </c>
      <c r="F39" t="s">
        <v>22</v>
      </c>
      <c r="G39" t="s">
        <v>188</v>
      </c>
      <c r="H39" t="s">
        <v>28</v>
      </c>
      <c r="I39" t="s">
        <v>23</v>
      </c>
      <c r="J39" t="s">
        <v>25</v>
      </c>
      <c r="K39">
        <v>13114.95</v>
      </c>
      <c r="L39" s="1">
        <v>43709</v>
      </c>
      <c r="M39" t="s">
        <v>16</v>
      </c>
      <c r="N39" t="s">
        <v>25</v>
      </c>
      <c r="O39" s="1">
        <v>43852</v>
      </c>
    </row>
    <row r="40" spans="1:15" hidden="1" x14ac:dyDescent="0.25">
      <c r="A40" t="s">
        <v>155</v>
      </c>
      <c r="C40" t="s">
        <v>17</v>
      </c>
      <c r="D40" s="1">
        <v>43344</v>
      </c>
      <c r="E40" s="1">
        <v>43708</v>
      </c>
      <c r="F40" t="s">
        <v>22</v>
      </c>
      <c r="G40" t="s">
        <v>188</v>
      </c>
      <c r="H40" t="s">
        <v>28</v>
      </c>
      <c r="I40" t="s">
        <v>23</v>
      </c>
      <c r="J40" t="s">
        <v>25</v>
      </c>
      <c r="K40">
        <v>2049.42</v>
      </c>
      <c r="L40" s="1">
        <v>43344</v>
      </c>
      <c r="M40" t="s">
        <v>16</v>
      </c>
      <c r="N40" t="s">
        <v>14</v>
      </c>
      <c r="O40" s="1">
        <v>43852</v>
      </c>
    </row>
    <row r="41" spans="1:15" hidden="1" x14ac:dyDescent="0.25">
      <c r="A41" t="s">
        <v>156</v>
      </c>
      <c r="C41" t="s">
        <v>13</v>
      </c>
      <c r="D41" s="1">
        <v>43313</v>
      </c>
      <c r="E41" s="1">
        <v>43677</v>
      </c>
      <c r="F41" t="s">
        <v>15</v>
      </c>
      <c r="G41" t="s">
        <v>182</v>
      </c>
      <c r="H41" t="s">
        <v>28</v>
      </c>
      <c r="I41" t="s">
        <v>15</v>
      </c>
      <c r="J41" t="s">
        <v>25</v>
      </c>
      <c r="K41">
        <v>61425</v>
      </c>
      <c r="L41" s="1">
        <v>43313</v>
      </c>
      <c r="M41" t="s">
        <v>16</v>
      </c>
      <c r="N41" t="s">
        <v>14</v>
      </c>
      <c r="O41" s="1">
        <v>43852</v>
      </c>
    </row>
    <row r="42" spans="1:15" hidden="1" x14ac:dyDescent="0.25">
      <c r="A42" t="s">
        <v>157</v>
      </c>
      <c r="C42" t="s">
        <v>13</v>
      </c>
      <c r="D42" s="1">
        <v>43370</v>
      </c>
      <c r="E42" s="1">
        <v>43734</v>
      </c>
      <c r="F42" t="s">
        <v>21</v>
      </c>
      <c r="G42" t="s">
        <v>188</v>
      </c>
      <c r="H42" t="s">
        <v>28</v>
      </c>
      <c r="I42" t="s">
        <v>21</v>
      </c>
      <c r="J42" t="s">
        <v>25</v>
      </c>
      <c r="K42">
        <v>1650</v>
      </c>
      <c r="L42" s="1">
        <v>43370</v>
      </c>
      <c r="M42" t="s">
        <v>16</v>
      </c>
      <c r="N42" t="s">
        <v>14</v>
      </c>
      <c r="O42" s="1">
        <v>43852</v>
      </c>
    </row>
    <row r="43" spans="1:15" hidden="1" x14ac:dyDescent="0.25">
      <c r="A43" t="s">
        <v>158</v>
      </c>
      <c r="C43" t="s">
        <v>17</v>
      </c>
      <c r="D43" s="1">
        <v>43160</v>
      </c>
      <c r="E43" s="1">
        <v>43524</v>
      </c>
      <c r="F43" t="s">
        <v>21</v>
      </c>
      <c r="G43" t="s">
        <v>180</v>
      </c>
      <c r="H43" t="s">
        <v>28</v>
      </c>
      <c r="I43" t="s">
        <v>27</v>
      </c>
      <c r="J43" t="s">
        <v>25</v>
      </c>
      <c r="K43">
        <v>16335</v>
      </c>
      <c r="L43" s="1">
        <v>43160</v>
      </c>
      <c r="M43" t="s">
        <v>16</v>
      </c>
      <c r="N43" t="s">
        <v>14</v>
      </c>
      <c r="O43" s="1">
        <v>43852</v>
      </c>
    </row>
    <row r="44" spans="1:15" hidden="1" x14ac:dyDescent="0.25">
      <c r="A44" t="s">
        <v>158</v>
      </c>
      <c r="C44" t="s">
        <v>13</v>
      </c>
      <c r="D44" s="1">
        <v>43525</v>
      </c>
      <c r="E44" s="1">
        <v>43890</v>
      </c>
      <c r="F44" t="s">
        <v>21</v>
      </c>
      <c r="G44" t="s">
        <v>180</v>
      </c>
      <c r="H44" t="s">
        <v>28</v>
      </c>
      <c r="I44" t="s">
        <v>27</v>
      </c>
      <c r="J44" t="s">
        <v>25</v>
      </c>
      <c r="K44">
        <v>18562.5</v>
      </c>
      <c r="L44" s="1">
        <v>43525</v>
      </c>
      <c r="M44" t="s">
        <v>16</v>
      </c>
      <c r="N44" t="s">
        <v>25</v>
      </c>
      <c r="O44" s="1">
        <v>43852</v>
      </c>
    </row>
    <row r="45" spans="1:15" hidden="1" x14ac:dyDescent="0.25">
      <c r="A45" t="s">
        <v>161</v>
      </c>
      <c r="C45" t="s">
        <v>13</v>
      </c>
      <c r="D45" s="1">
        <v>43192</v>
      </c>
      <c r="E45" s="1">
        <v>43556</v>
      </c>
      <c r="F45" t="s">
        <v>15</v>
      </c>
      <c r="G45" t="s">
        <v>178</v>
      </c>
      <c r="H45" t="s">
        <v>28</v>
      </c>
      <c r="I45" t="s">
        <v>27</v>
      </c>
      <c r="J45" t="s">
        <v>25</v>
      </c>
      <c r="K45">
        <v>0</v>
      </c>
      <c r="L45" s="1">
        <v>43314</v>
      </c>
      <c r="M45" t="s">
        <v>16</v>
      </c>
      <c r="N45" t="s">
        <v>14</v>
      </c>
      <c r="O45" s="1">
        <v>43852</v>
      </c>
    </row>
    <row r="46" spans="1:15" hidden="1" x14ac:dyDescent="0.25">
      <c r="A46" t="s">
        <v>160</v>
      </c>
      <c r="C46" t="s">
        <v>17</v>
      </c>
      <c r="D46" s="1">
        <v>43280</v>
      </c>
      <c r="E46" s="1">
        <v>43644</v>
      </c>
      <c r="F46" t="s">
        <v>18</v>
      </c>
      <c r="G46" t="s">
        <v>179</v>
      </c>
      <c r="H46" t="s">
        <v>28</v>
      </c>
      <c r="I46" t="s">
        <v>19</v>
      </c>
      <c r="J46" t="s">
        <v>25</v>
      </c>
      <c r="K46">
        <v>4330.05</v>
      </c>
      <c r="L46" s="1">
        <v>43280</v>
      </c>
      <c r="M46" t="s">
        <v>16</v>
      </c>
      <c r="N46" t="s">
        <v>30</v>
      </c>
      <c r="O46" s="1">
        <v>43852</v>
      </c>
    </row>
    <row r="47" spans="1:15" hidden="1" x14ac:dyDescent="0.25">
      <c r="A47" t="s">
        <v>160</v>
      </c>
      <c r="C47" t="s">
        <v>17</v>
      </c>
      <c r="D47" s="1">
        <v>43280</v>
      </c>
      <c r="E47" s="1">
        <v>43644</v>
      </c>
      <c r="F47" t="s">
        <v>18</v>
      </c>
      <c r="G47" t="s">
        <v>179</v>
      </c>
      <c r="H47" t="s">
        <v>28</v>
      </c>
      <c r="I47" t="s">
        <v>19</v>
      </c>
      <c r="J47" t="s">
        <v>25</v>
      </c>
      <c r="L47" s="1">
        <v>43286</v>
      </c>
      <c r="M47" t="s">
        <v>31</v>
      </c>
      <c r="N47" t="s">
        <v>30</v>
      </c>
      <c r="O47" s="1">
        <v>43852</v>
      </c>
    </row>
    <row r="48" spans="1:15" hidden="1" x14ac:dyDescent="0.25">
      <c r="A48" t="s">
        <v>160</v>
      </c>
      <c r="C48" t="s">
        <v>13</v>
      </c>
      <c r="D48" s="1">
        <v>43645</v>
      </c>
      <c r="E48" s="1">
        <v>44010</v>
      </c>
      <c r="F48" t="s">
        <v>18</v>
      </c>
      <c r="G48" t="s">
        <v>179</v>
      </c>
      <c r="H48" t="s">
        <v>28</v>
      </c>
      <c r="I48" t="s">
        <v>19</v>
      </c>
      <c r="J48" t="s">
        <v>25</v>
      </c>
      <c r="K48">
        <v>8604.68</v>
      </c>
      <c r="L48" s="1">
        <v>43645</v>
      </c>
      <c r="M48" t="s">
        <v>16</v>
      </c>
      <c r="N48" t="s">
        <v>25</v>
      </c>
      <c r="O48" s="1">
        <v>43852</v>
      </c>
    </row>
    <row r="49" spans="1:15" hidden="1" x14ac:dyDescent="0.25">
      <c r="A49" t="s">
        <v>160</v>
      </c>
      <c r="C49" t="s">
        <v>17</v>
      </c>
      <c r="D49" s="1">
        <v>43280</v>
      </c>
      <c r="E49" s="1">
        <v>43644</v>
      </c>
      <c r="F49" t="s">
        <v>18</v>
      </c>
      <c r="G49" t="s">
        <v>179</v>
      </c>
      <c r="H49" t="s">
        <v>28</v>
      </c>
      <c r="I49" t="s">
        <v>19</v>
      </c>
      <c r="J49" t="s">
        <v>25</v>
      </c>
      <c r="K49">
        <v>41313.599999999999</v>
      </c>
      <c r="L49" s="1">
        <v>43280</v>
      </c>
      <c r="M49" t="s">
        <v>16</v>
      </c>
      <c r="N49" t="s">
        <v>30</v>
      </c>
      <c r="O49" s="1">
        <v>43852</v>
      </c>
    </row>
    <row r="50" spans="1:15" hidden="1" x14ac:dyDescent="0.25">
      <c r="A50" t="s">
        <v>160</v>
      </c>
      <c r="C50" t="s">
        <v>17</v>
      </c>
      <c r="D50" s="1">
        <v>43280</v>
      </c>
      <c r="E50" s="1">
        <v>43644</v>
      </c>
      <c r="F50" t="s">
        <v>18</v>
      </c>
      <c r="G50" t="s">
        <v>179</v>
      </c>
      <c r="H50" t="s">
        <v>28</v>
      </c>
      <c r="I50" t="s">
        <v>19</v>
      </c>
      <c r="J50" t="s">
        <v>25</v>
      </c>
      <c r="L50" s="1">
        <v>43312</v>
      </c>
      <c r="M50" t="s">
        <v>31</v>
      </c>
      <c r="N50" t="s">
        <v>30</v>
      </c>
      <c r="O50" s="1">
        <v>43852</v>
      </c>
    </row>
    <row r="51" spans="1:15" hidden="1" x14ac:dyDescent="0.25">
      <c r="A51" t="s">
        <v>160</v>
      </c>
      <c r="C51" t="s">
        <v>13</v>
      </c>
      <c r="D51" s="1">
        <v>43645</v>
      </c>
      <c r="E51" s="1">
        <v>44010</v>
      </c>
      <c r="F51" t="s">
        <v>18</v>
      </c>
      <c r="G51" t="s">
        <v>179</v>
      </c>
      <c r="H51" t="s">
        <v>28</v>
      </c>
      <c r="I51" t="s">
        <v>19</v>
      </c>
      <c r="J51" t="s">
        <v>25</v>
      </c>
      <c r="K51">
        <v>74672.78</v>
      </c>
      <c r="L51" s="1">
        <v>43645</v>
      </c>
      <c r="M51" t="s">
        <v>16</v>
      </c>
      <c r="N51" t="s">
        <v>25</v>
      </c>
      <c r="O51" s="1">
        <v>43852</v>
      </c>
    </row>
    <row r="52" spans="1:15" hidden="1" x14ac:dyDescent="0.25">
      <c r="A52" t="s">
        <v>161</v>
      </c>
      <c r="C52" t="s">
        <v>13</v>
      </c>
      <c r="D52" s="1">
        <v>43103</v>
      </c>
      <c r="E52" s="1">
        <v>43467</v>
      </c>
      <c r="F52" t="s">
        <v>21</v>
      </c>
      <c r="G52" t="s">
        <v>178</v>
      </c>
      <c r="H52" t="s">
        <v>28</v>
      </c>
      <c r="I52" t="s">
        <v>27</v>
      </c>
      <c r="J52" t="s">
        <v>25</v>
      </c>
      <c r="K52">
        <v>66622.350000000006</v>
      </c>
      <c r="L52" s="1">
        <v>43103</v>
      </c>
      <c r="M52" t="s">
        <v>16</v>
      </c>
      <c r="N52" t="s">
        <v>14</v>
      </c>
      <c r="O52" s="1">
        <v>43852</v>
      </c>
    </row>
    <row r="53" spans="1:15" hidden="1" x14ac:dyDescent="0.25">
      <c r="A53" t="s">
        <v>161</v>
      </c>
      <c r="C53" t="s">
        <v>13</v>
      </c>
      <c r="D53" s="1">
        <v>43191</v>
      </c>
      <c r="E53" s="1">
        <v>43555</v>
      </c>
      <c r="F53" t="s">
        <v>15</v>
      </c>
      <c r="G53" t="s">
        <v>178</v>
      </c>
      <c r="H53" t="s">
        <v>28</v>
      </c>
      <c r="I53" t="s">
        <v>27</v>
      </c>
      <c r="J53" t="s">
        <v>25</v>
      </c>
      <c r="K53">
        <v>0</v>
      </c>
      <c r="L53" s="1">
        <v>43191</v>
      </c>
      <c r="M53" t="s">
        <v>16</v>
      </c>
      <c r="N53" t="s">
        <v>14</v>
      </c>
      <c r="O53" s="1">
        <v>43852</v>
      </c>
    </row>
    <row r="54" spans="1:15" hidden="1" x14ac:dyDescent="0.25">
      <c r="A54" t="s">
        <v>162</v>
      </c>
      <c r="C54" t="s">
        <v>17</v>
      </c>
      <c r="D54" s="1">
        <v>43405</v>
      </c>
      <c r="E54" s="1">
        <v>43769</v>
      </c>
      <c r="F54" t="s">
        <v>21</v>
      </c>
      <c r="G54" t="s">
        <v>188</v>
      </c>
      <c r="H54" t="s">
        <v>28</v>
      </c>
      <c r="I54" t="s">
        <v>21</v>
      </c>
      <c r="J54" t="s">
        <v>25</v>
      </c>
      <c r="K54">
        <v>92812.5</v>
      </c>
      <c r="L54" s="1">
        <v>43405</v>
      </c>
      <c r="M54" t="s">
        <v>16</v>
      </c>
      <c r="N54" t="s">
        <v>25</v>
      </c>
      <c r="O54" s="1">
        <v>43852</v>
      </c>
    </row>
    <row r="55" spans="1:15" hidden="1" x14ac:dyDescent="0.25">
      <c r="A55" t="s">
        <v>162</v>
      </c>
      <c r="C55" t="s">
        <v>13</v>
      </c>
      <c r="D55" s="1">
        <v>43783</v>
      </c>
      <c r="E55" s="1">
        <v>44148</v>
      </c>
      <c r="F55" t="s">
        <v>21</v>
      </c>
      <c r="G55" t="s">
        <v>188</v>
      </c>
      <c r="H55" t="s">
        <v>28</v>
      </c>
      <c r="I55" t="s">
        <v>21</v>
      </c>
      <c r="J55" t="s">
        <v>25</v>
      </c>
      <c r="K55">
        <v>18562.5</v>
      </c>
      <c r="L55" s="1">
        <v>43783</v>
      </c>
      <c r="M55" t="s">
        <v>16</v>
      </c>
      <c r="N55" t="s">
        <v>25</v>
      </c>
      <c r="O55" s="1">
        <v>43852</v>
      </c>
    </row>
    <row r="56" spans="1:15" hidden="1" x14ac:dyDescent="0.25">
      <c r="A56" t="s">
        <v>162</v>
      </c>
      <c r="C56" t="s">
        <v>13</v>
      </c>
      <c r="D56" s="1">
        <v>43381</v>
      </c>
      <c r="E56" s="1">
        <v>43745</v>
      </c>
      <c r="F56" t="s">
        <v>21</v>
      </c>
      <c r="G56" t="s">
        <v>188</v>
      </c>
      <c r="H56" t="s">
        <v>28</v>
      </c>
      <c r="I56" t="s">
        <v>21</v>
      </c>
      <c r="J56" t="s">
        <v>25</v>
      </c>
      <c r="K56">
        <v>3526.88</v>
      </c>
      <c r="L56" s="1">
        <v>43746</v>
      </c>
      <c r="M56" t="s">
        <v>16</v>
      </c>
      <c r="N56" t="s">
        <v>25</v>
      </c>
      <c r="O56" s="1">
        <v>43852</v>
      </c>
    </row>
    <row r="57" spans="1:15" hidden="1" x14ac:dyDescent="0.25">
      <c r="A57" t="s">
        <v>162</v>
      </c>
      <c r="C57" t="s">
        <v>13</v>
      </c>
      <c r="D57" s="1">
        <v>43016</v>
      </c>
      <c r="E57" s="1">
        <v>43380</v>
      </c>
      <c r="F57" t="s">
        <v>21</v>
      </c>
      <c r="G57" t="s">
        <v>183</v>
      </c>
      <c r="H57" t="s">
        <v>28</v>
      </c>
      <c r="I57" t="s">
        <v>21</v>
      </c>
      <c r="J57" t="s">
        <v>25</v>
      </c>
      <c r="K57">
        <v>34950.980000000003</v>
      </c>
      <c r="L57" s="1">
        <v>43016</v>
      </c>
      <c r="M57" t="s">
        <v>16</v>
      </c>
      <c r="N57" t="s">
        <v>14</v>
      </c>
      <c r="O57" s="1">
        <v>43852</v>
      </c>
    </row>
    <row r="58" spans="1:15" hidden="1" x14ac:dyDescent="0.25">
      <c r="A58" t="s">
        <v>162</v>
      </c>
      <c r="C58" t="s">
        <v>13</v>
      </c>
      <c r="D58" s="1">
        <v>43040</v>
      </c>
      <c r="E58" s="1">
        <v>43404</v>
      </c>
      <c r="F58" t="s">
        <v>21</v>
      </c>
      <c r="G58" t="s">
        <v>183</v>
      </c>
      <c r="H58" t="s">
        <v>28</v>
      </c>
      <c r="I58" t="s">
        <v>21</v>
      </c>
      <c r="J58" t="s">
        <v>25</v>
      </c>
      <c r="K58">
        <v>55687.5</v>
      </c>
      <c r="L58" s="1">
        <v>43040</v>
      </c>
      <c r="M58" t="s">
        <v>16</v>
      </c>
      <c r="N58" t="s">
        <v>14</v>
      </c>
      <c r="O58" s="1">
        <v>43852</v>
      </c>
    </row>
    <row r="59" spans="1:15" hidden="1" x14ac:dyDescent="0.25">
      <c r="A59" t="s">
        <v>163</v>
      </c>
      <c r="C59" t="s">
        <v>13</v>
      </c>
      <c r="D59" s="1">
        <v>43567</v>
      </c>
      <c r="E59" s="1">
        <v>43932</v>
      </c>
      <c r="F59" t="s">
        <v>22</v>
      </c>
      <c r="G59" t="s">
        <v>184</v>
      </c>
      <c r="H59" t="s">
        <v>28</v>
      </c>
      <c r="I59" t="s">
        <v>23</v>
      </c>
      <c r="J59" t="s">
        <v>25</v>
      </c>
      <c r="K59">
        <v>5187.3100000000004</v>
      </c>
      <c r="L59" s="1">
        <v>43567</v>
      </c>
      <c r="M59" t="s">
        <v>16</v>
      </c>
      <c r="N59" t="s">
        <v>14</v>
      </c>
      <c r="O59" s="1">
        <v>43852</v>
      </c>
    </row>
    <row r="60" spans="1:15" hidden="1" x14ac:dyDescent="0.25">
      <c r="A60" t="s">
        <v>159</v>
      </c>
      <c r="C60" t="s">
        <v>13</v>
      </c>
      <c r="D60" s="1">
        <v>43337</v>
      </c>
      <c r="E60" s="1">
        <v>43701</v>
      </c>
      <c r="F60" t="s">
        <v>22</v>
      </c>
      <c r="G60" t="s">
        <v>188</v>
      </c>
      <c r="H60" t="s">
        <v>28</v>
      </c>
      <c r="I60" t="s">
        <v>23</v>
      </c>
      <c r="J60" t="s">
        <v>143</v>
      </c>
      <c r="K60">
        <v>2116.48</v>
      </c>
      <c r="L60" s="1">
        <v>43337</v>
      </c>
      <c r="M60" t="s">
        <v>16</v>
      </c>
      <c r="N60" t="s">
        <v>14</v>
      </c>
      <c r="O60" s="1">
        <v>43852</v>
      </c>
    </row>
    <row r="61" spans="1:15" hidden="1" x14ac:dyDescent="0.25">
      <c r="A61" t="s">
        <v>159</v>
      </c>
      <c r="C61" t="s">
        <v>13</v>
      </c>
      <c r="D61" s="1">
        <v>43434</v>
      </c>
      <c r="E61" s="1">
        <v>43798</v>
      </c>
      <c r="F61" t="s">
        <v>22</v>
      </c>
      <c r="G61" t="s">
        <v>188</v>
      </c>
      <c r="H61" t="s">
        <v>28</v>
      </c>
      <c r="I61" t="s">
        <v>23</v>
      </c>
      <c r="J61" t="s">
        <v>25</v>
      </c>
      <c r="K61">
        <v>810.28</v>
      </c>
      <c r="L61" s="1">
        <v>43434</v>
      </c>
      <c r="M61" t="s">
        <v>16</v>
      </c>
      <c r="N61" t="s">
        <v>14</v>
      </c>
      <c r="O61" s="1">
        <v>43852</v>
      </c>
    </row>
    <row r="62" spans="1:15" hidden="1" x14ac:dyDescent="0.25">
      <c r="A62" t="s">
        <v>165</v>
      </c>
      <c r="C62" t="s">
        <v>13</v>
      </c>
      <c r="D62" s="1">
        <v>43586</v>
      </c>
      <c r="E62" s="1">
        <v>43951</v>
      </c>
      <c r="F62" t="s">
        <v>24</v>
      </c>
      <c r="G62" t="s">
        <v>182</v>
      </c>
      <c r="H62" t="s">
        <v>28</v>
      </c>
      <c r="I62" t="s">
        <v>33</v>
      </c>
      <c r="J62" t="s">
        <v>142</v>
      </c>
      <c r="K62">
        <v>379836.08</v>
      </c>
      <c r="L62" s="1">
        <v>43586</v>
      </c>
      <c r="M62" t="s">
        <v>16</v>
      </c>
      <c r="N62" t="s">
        <v>14</v>
      </c>
      <c r="O62" s="1">
        <v>43852</v>
      </c>
    </row>
    <row r="63" spans="1:15" hidden="1" x14ac:dyDescent="0.25">
      <c r="A63" t="s">
        <v>165</v>
      </c>
      <c r="C63" t="s">
        <v>13</v>
      </c>
      <c r="D63" s="1">
        <v>43555</v>
      </c>
      <c r="E63" s="1">
        <v>43920</v>
      </c>
      <c r="F63" t="s">
        <v>15</v>
      </c>
      <c r="G63" t="s">
        <v>182</v>
      </c>
      <c r="H63" t="s">
        <v>28</v>
      </c>
      <c r="I63" t="s">
        <v>15</v>
      </c>
      <c r="J63" t="s">
        <v>143</v>
      </c>
      <c r="K63">
        <v>28087.5</v>
      </c>
      <c r="L63" s="1">
        <v>43555</v>
      </c>
      <c r="M63" t="s">
        <v>16</v>
      </c>
      <c r="N63" t="s">
        <v>14</v>
      </c>
      <c r="O63" s="1">
        <v>43852</v>
      </c>
    </row>
    <row r="64" spans="1:15" hidden="1" x14ac:dyDescent="0.25">
      <c r="A64" t="s">
        <v>166</v>
      </c>
      <c r="C64" t="s">
        <v>13</v>
      </c>
      <c r="D64" s="1">
        <v>43466</v>
      </c>
      <c r="E64" s="1">
        <v>43830</v>
      </c>
      <c r="F64" t="s">
        <v>15</v>
      </c>
      <c r="G64" t="s">
        <v>188</v>
      </c>
      <c r="H64" t="s">
        <v>28</v>
      </c>
      <c r="I64" t="s">
        <v>15</v>
      </c>
      <c r="J64" t="s">
        <v>25</v>
      </c>
      <c r="K64">
        <v>137500</v>
      </c>
      <c r="L64" s="1">
        <v>43466</v>
      </c>
      <c r="M64" t="s">
        <v>16</v>
      </c>
      <c r="N64" t="s">
        <v>14</v>
      </c>
      <c r="O64" s="1">
        <v>43852</v>
      </c>
    </row>
    <row r="65" spans="1:15" hidden="1" x14ac:dyDescent="0.25">
      <c r="A65" t="s">
        <v>166</v>
      </c>
      <c r="C65" t="s">
        <v>13</v>
      </c>
      <c r="D65" s="1">
        <v>43377</v>
      </c>
      <c r="E65" s="1">
        <v>43741</v>
      </c>
      <c r="F65" t="s">
        <v>15</v>
      </c>
      <c r="G65" t="s">
        <v>188</v>
      </c>
      <c r="H65" t="s">
        <v>28</v>
      </c>
      <c r="I65" t="s">
        <v>15</v>
      </c>
      <c r="J65" t="s">
        <v>143</v>
      </c>
      <c r="K65">
        <v>18750</v>
      </c>
      <c r="L65" s="1">
        <v>43377</v>
      </c>
      <c r="M65" t="s">
        <v>16</v>
      </c>
      <c r="N65" t="s">
        <v>14</v>
      </c>
      <c r="O65" s="1">
        <v>43852</v>
      </c>
    </row>
    <row r="66" spans="1:15" hidden="1" x14ac:dyDescent="0.25">
      <c r="A66" t="s">
        <v>166</v>
      </c>
      <c r="C66" t="s">
        <v>13</v>
      </c>
      <c r="D66" s="1">
        <v>43801</v>
      </c>
      <c r="E66" s="1">
        <v>44166</v>
      </c>
      <c r="F66" t="s">
        <v>15</v>
      </c>
      <c r="G66" t="s">
        <v>188</v>
      </c>
      <c r="H66" t="s">
        <v>28</v>
      </c>
      <c r="I66" t="s">
        <v>15</v>
      </c>
      <c r="J66" t="s">
        <v>25</v>
      </c>
      <c r="K66">
        <v>8125</v>
      </c>
      <c r="L66" s="1">
        <v>43801</v>
      </c>
      <c r="M66" t="s">
        <v>16</v>
      </c>
      <c r="N66" t="s">
        <v>14</v>
      </c>
      <c r="O66" s="1">
        <v>43852</v>
      </c>
    </row>
    <row r="67" spans="1:15" x14ac:dyDescent="0.25">
      <c r="A67" t="s">
        <v>167</v>
      </c>
      <c r="C67" t="s">
        <v>13</v>
      </c>
      <c r="D67" s="1">
        <v>43160</v>
      </c>
      <c r="E67" s="1">
        <v>43524</v>
      </c>
      <c r="F67" t="s">
        <v>22</v>
      </c>
      <c r="G67" t="s">
        <v>183</v>
      </c>
      <c r="H67" t="s">
        <v>28</v>
      </c>
      <c r="I67" t="s">
        <v>35</v>
      </c>
      <c r="J67" t="s">
        <v>142</v>
      </c>
      <c r="K67">
        <v>116487.03999999999</v>
      </c>
      <c r="L67" s="1">
        <v>43160</v>
      </c>
      <c r="M67" t="s">
        <v>16</v>
      </c>
      <c r="N67" t="s">
        <v>14</v>
      </c>
      <c r="O67" s="1">
        <v>43852</v>
      </c>
    </row>
    <row r="68" spans="1:15" x14ac:dyDescent="0.25">
      <c r="A68" t="s">
        <v>167</v>
      </c>
      <c r="C68" t="s">
        <v>13</v>
      </c>
      <c r="D68" s="1">
        <v>43160</v>
      </c>
      <c r="E68" s="1">
        <v>43524</v>
      </c>
      <c r="F68" t="s">
        <v>22</v>
      </c>
      <c r="G68" t="s">
        <v>183</v>
      </c>
      <c r="H68" t="s">
        <v>28</v>
      </c>
      <c r="I68" t="s">
        <v>35</v>
      </c>
      <c r="J68" t="s">
        <v>142</v>
      </c>
      <c r="K68">
        <v>2988.62</v>
      </c>
      <c r="L68" s="1">
        <v>43160</v>
      </c>
      <c r="M68" t="s">
        <v>16</v>
      </c>
      <c r="N68" t="s">
        <v>14</v>
      </c>
      <c r="O68" s="1">
        <v>43852</v>
      </c>
    </row>
    <row r="69" spans="1:15" x14ac:dyDescent="0.25">
      <c r="A69" t="s">
        <v>167</v>
      </c>
      <c r="C69" t="s">
        <v>13</v>
      </c>
      <c r="D69" s="1">
        <v>43160</v>
      </c>
      <c r="E69" s="1">
        <v>43524</v>
      </c>
      <c r="F69" t="s">
        <v>24</v>
      </c>
      <c r="G69" t="s">
        <v>183</v>
      </c>
      <c r="H69" t="s">
        <v>28</v>
      </c>
      <c r="I69" t="s">
        <v>35</v>
      </c>
      <c r="J69" t="s">
        <v>142</v>
      </c>
      <c r="K69">
        <v>14627.5</v>
      </c>
      <c r="L69" s="1">
        <v>43160</v>
      </c>
      <c r="M69" t="s">
        <v>16</v>
      </c>
      <c r="N69" t="s">
        <v>14</v>
      </c>
      <c r="O69" s="1">
        <v>43852</v>
      </c>
    </row>
    <row r="70" spans="1:15" x14ac:dyDescent="0.25">
      <c r="A70" t="s">
        <v>167</v>
      </c>
      <c r="C70" t="s">
        <v>13</v>
      </c>
      <c r="D70" s="1">
        <v>43160</v>
      </c>
      <c r="E70" s="1">
        <v>43524</v>
      </c>
      <c r="F70" t="s">
        <v>24</v>
      </c>
      <c r="G70" t="s">
        <v>183</v>
      </c>
      <c r="H70" t="s">
        <v>28</v>
      </c>
      <c r="I70" t="s">
        <v>35</v>
      </c>
      <c r="J70" t="s">
        <v>142</v>
      </c>
      <c r="K70">
        <v>2020.5</v>
      </c>
      <c r="L70" s="1">
        <v>43160</v>
      </c>
      <c r="M70" t="s">
        <v>16</v>
      </c>
      <c r="N70" t="s">
        <v>14</v>
      </c>
      <c r="O70" s="1">
        <v>43852</v>
      </c>
    </row>
    <row r="71" spans="1:15" x14ac:dyDescent="0.25">
      <c r="A71" t="s">
        <v>167</v>
      </c>
      <c r="C71" t="s">
        <v>13</v>
      </c>
      <c r="D71" s="1">
        <v>43160</v>
      </c>
      <c r="E71" s="1">
        <v>43524</v>
      </c>
      <c r="F71" t="s">
        <v>24</v>
      </c>
      <c r="G71" t="s">
        <v>183</v>
      </c>
      <c r="H71" t="s">
        <v>28</v>
      </c>
      <c r="I71" t="s">
        <v>35</v>
      </c>
      <c r="J71" t="s">
        <v>142</v>
      </c>
      <c r="K71">
        <v>625.13</v>
      </c>
      <c r="L71" s="1">
        <v>43160</v>
      </c>
      <c r="M71" t="s">
        <v>16</v>
      </c>
      <c r="N71" t="s">
        <v>14</v>
      </c>
      <c r="O71" s="1">
        <v>43852</v>
      </c>
    </row>
    <row r="72" spans="1:15" hidden="1" x14ac:dyDescent="0.25">
      <c r="A72" t="s">
        <v>167</v>
      </c>
      <c r="C72" t="s">
        <v>13</v>
      </c>
      <c r="D72" s="1">
        <v>43160</v>
      </c>
      <c r="E72" s="1">
        <v>43524</v>
      </c>
      <c r="F72" t="s">
        <v>24</v>
      </c>
      <c r="G72" t="s">
        <v>183</v>
      </c>
      <c r="H72" t="s">
        <v>28</v>
      </c>
      <c r="I72" t="s">
        <v>35</v>
      </c>
      <c r="J72" t="s">
        <v>143</v>
      </c>
      <c r="K72">
        <v>417</v>
      </c>
      <c r="L72" s="1">
        <v>43160</v>
      </c>
      <c r="M72" t="s">
        <v>16</v>
      </c>
      <c r="N72" t="s">
        <v>14</v>
      </c>
      <c r="O72" s="1">
        <v>43852</v>
      </c>
    </row>
    <row r="73" spans="1:15" x14ac:dyDescent="0.25">
      <c r="A73" t="s">
        <v>167</v>
      </c>
      <c r="C73" t="s">
        <v>13</v>
      </c>
      <c r="D73" s="1">
        <v>43160</v>
      </c>
      <c r="E73" s="1">
        <v>43524</v>
      </c>
      <c r="F73" t="s">
        <v>24</v>
      </c>
      <c r="G73" t="s">
        <v>183</v>
      </c>
      <c r="H73" t="s">
        <v>28</v>
      </c>
      <c r="I73" t="s">
        <v>35</v>
      </c>
      <c r="J73" t="s">
        <v>142</v>
      </c>
      <c r="K73">
        <v>687.63</v>
      </c>
      <c r="L73" s="1">
        <v>43160</v>
      </c>
      <c r="M73" t="s">
        <v>16</v>
      </c>
      <c r="N73" t="s">
        <v>14</v>
      </c>
      <c r="O73" s="1">
        <v>43852</v>
      </c>
    </row>
    <row r="74" spans="1:15" x14ac:dyDescent="0.25">
      <c r="A74" t="s">
        <v>167</v>
      </c>
      <c r="C74" t="s">
        <v>13</v>
      </c>
      <c r="D74" s="1">
        <v>43160</v>
      </c>
      <c r="E74" s="1">
        <v>43524</v>
      </c>
      <c r="F74" t="s">
        <v>15</v>
      </c>
      <c r="G74" t="s">
        <v>183</v>
      </c>
      <c r="H74" t="s">
        <v>28</v>
      </c>
      <c r="I74" t="s">
        <v>35</v>
      </c>
      <c r="J74" t="s">
        <v>142</v>
      </c>
      <c r="K74">
        <v>374.88</v>
      </c>
      <c r="L74" s="1">
        <v>43160</v>
      </c>
      <c r="M74" t="s">
        <v>16</v>
      </c>
      <c r="N74" t="s">
        <v>14</v>
      </c>
      <c r="O74" s="1">
        <v>43852</v>
      </c>
    </row>
    <row r="75" spans="1:15" x14ac:dyDescent="0.25">
      <c r="A75" t="s">
        <v>167</v>
      </c>
      <c r="C75" t="s">
        <v>13</v>
      </c>
      <c r="D75" s="1">
        <v>43160</v>
      </c>
      <c r="E75" s="1">
        <v>43524</v>
      </c>
      <c r="F75" t="s">
        <v>24</v>
      </c>
      <c r="G75" t="s">
        <v>183</v>
      </c>
      <c r="H75" t="s">
        <v>28</v>
      </c>
      <c r="I75" t="s">
        <v>35</v>
      </c>
      <c r="J75" t="s">
        <v>142</v>
      </c>
      <c r="K75">
        <v>3537.25</v>
      </c>
      <c r="L75" s="1">
        <v>43160</v>
      </c>
      <c r="M75" t="s">
        <v>16</v>
      </c>
      <c r="N75" t="s">
        <v>14</v>
      </c>
      <c r="O75" s="1">
        <v>43852</v>
      </c>
    </row>
    <row r="76" spans="1:15" x14ac:dyDescent="0.25">
      <c r="A76" t="s">
        <v>167</v>
      </c>
      <c r="C76" t="s">
        <v>13</v>
      </c>
      <c r="D76" s="1">
        <v>43160</v>
      </c>
      <c r="E76" s="1">
        <v>43524</v>
      </c>
      <c r="F76" t="s">
        <v>24</v>
      </c>
      <c r="G76" t="s">
        <v>183</v>
      </c>
      <c r="H76" t="s">
        <v>28</v>
      </c>
      <c r="I76" t="s">
        <v>35</v>
      </c>
      <c r="J76" t="s">
        <v>142</v>
      </c>
      <c r="K76">
        <v>8881.5</v>
      </c>
      <c r="L76" s="1">
        <v>43160</v>
      </c>
      <c r="M76" t="s">
        <v>16</v>
      </c>
      <c r="N76" t="s">
        <v>14</v>
      </c>
      <c r="O76" s="1">
        <v>43852</v>
      </c>
    </row>
    <row r="77" spans="1:15" hidden="1" x14ac:dyDescent="0.25">
      <c r="A77" t="s">
        <v>168</v>
      </c>
      <c r="C77" t="s">
        <v>13</v>
      </c>
      <c r="D77" s="1">
        <v>43608</v>
      </c>
      <c r="E77" s="1">
        <v>43973</v>
      </c>
      <c r="F77" t="s">
        <v>15</v>
      </c>
      <c r="G77" t="s">
        <v>188</v>
      </c>
      <c r="H77" t="s">
        <v>28</v>
      </c>
      <c r="I77" t="s">
        <v>15</v>
      </c>
      <c r="J77" t="s">
        <v>25</v>
      </c>
      <c r="K77">
        <v>28125</v>
      </c>
      <c r="L77" s="1">
        <v>43608</v>
      </c>
      <c r="M77" t="s">
        <v>16</v>
      </c>
      <c r="N77" t="s">
        <v>14</v>
      </c>
      <c r="O77" s="1">
        <v>43852</v>
      </c>
    </row>
    <row r="78" spans="1:15" hidden="1" x14ac:dyDescent="0.25">
      <c r="A78" t="s">
        <v>168</v>
      </c>
      <c r="C78" t="s">
        <v>13</v>
      </c>
      <c r="D78" s="1">
        <v>43608</v>
      </c>
      <c r="E78" s="1">
        <v>43973</v>
      </c>
      <c r="F78" t="s">
        <v>15</v>
      </c>
      <c r="G78" t="s">
        <v>188</v>
      </c>
      <c r="H78" t="s">
        <v>28</v>
      </c>
      <c r="I78" t="s">
        <v>15</v>
      </c>
      <c r="J78" t="s">
        <v>25</v>
      </c>
      <c r="K78">
        <v>131250</v>
      </c>
      <c r="L78" s="1">
        <v>43608</v>
      </c>
      <c r="M78" t="s">
        <v>16</v>
      </c>
      <c r="N78" t="s">
        <v>14</v>
      </c>
      <c r="O78" s="1">
        <v>43852</v>
      </c>
    </row>
    <row r="79" spans="1:15" hidden="1" x14ac:dyDescent="0.25">
      <c r="A79" t="s">
        <v>169</v>
      </c>
      <c r="C79" t="s">
        <v>17</v>
      </c>
      <c r="D79" s="1">
        <v>43348</v>
      </c>
      <c r="E79" s="1">
        <v>43712</v>
      </c>
      <c r="F79" t="s">
        <v>24</v>
      </c>
      <c r="G79" t="s">
        <v>180</v>
      </c>
      <c r="H79" t="s">
        <v>28</v>
      </c>
      <c r="I79" t="s">
        <v>27</v>
      </c>
      <c r="J79" t="s">
        <v>25</v>
      </c>
      <c r="K79">
        <v>6058.38</v>
      </c>
      <c r="L79" s="1">
        <v>43348</v>
      </c>
      <c r="M79" t="s">
        <v>16</v>
      </c>
      <c r="N79" t="s">
        <v>14</v>
      </c>
      <c r="O79" s="1">
        <v>43852</v>
      </c>
    </row>
    <row r="80" spans="1:15" hidden="1" x14ac:dyDescent="0.25">
      <c r="A80" t="s">
        <v>169</v>
      </c>
      <c r="C80" t="s">
        <v>13</v>
      </c>
      <c r="D80" s="1">
        <v>43025</v>
      </c>
      <c r="E80" s="1">
        <v>43389</v>
      </c>
      <c r="F80" t="s">
        <v>22</v>
      </c>
      <c r="G80" t="s">
        <v>180</v>
      </c>
      <c r="H80" t="s">
        <v>28</v>
      </c>
      <c r="I80" t="s">
        <v>27</v>
      </c>
      <c r="J80" t="s">
        <v>25</v>
      </c>
      <c r="K80">
        <v>29608.99</v>
      </c>
      <c r="L80" s="1">
        <v>43025</v>
      </c>
      <c r="M80" t="s">
        <v>16</v>
      </c>
      <c r="N80" t="s">
        <v>14</v>
      </c>
      <c r="O80" s="1">
        <v>43852</v>
      </c>
    </row>
    <row r="81" spans="1:15" hidden="1" x14ac:dyDescent="0.25">
      <c r="A81" t="s">
        <v>169</v>
      </c>
      <c r="C81" t="s">
        <v>13</v>
      </c>
      <c r="D81" s="1">
        <v>43025</v>
      </c>
      <c r="E81" s="1">
        <v>43389</v>
      </c>
      <c r="F81" t="s">
        <v>22</v>
      </c>
      <c r="G81" t="s">
        <v>180</v>
      </c>
      <c r="H81" t="s">
        <v>28</v>
      </c>
      <c r="I81" t="s">
        <v>27</v>
      </c>
      <c r="J81" t="s">
        <v>25</v>
      </c>
      <c r="K81">
        <v>29638.400000000001</v>
      </c>
      <c r="L81" s="1">
        <v>43025</v>
      </c>
      <c r="M81" t="s">
        <v>16</v>
      </c>
      <c r="N81" t="s">
        <v>14</v>
      </c>
      <c r="O81" s="1">
        <v>43852</v>
      </c>
    </row>
    <row r="82" spans="1:15" hidden="1" x14ac:dyDescent="0.25">
      <c r="A82" t="s">
        <v>169</v>
      </c>
      <c r="C82" t="s">
        <v>13</v>
      </c>
      <c r="D82" s="1">
        <v>43025</v>
      </c>
      <c r="E82" s="1">
        <v>43389</v>
      </c>
      <c r="F82" t="s">
        <v>22</v>
      </c>
      <c r="G82" t="s">
        <v>180</v>
      </c>
      <c r="H82" t="s">
        <v>28</v>
      </c>
      <c r="I82" t="s">
        <v>27</v>
      </c>
      <c r="J82" t="s">
        <v>25</v>
      </c>
      <c r="K82">
        <v>237107.16</v>
      </c>
      <c r="L82" s="1">
        <v>43025</v>
      </c>
      <c r="M82" t="s">
        <v>16</v>
      </c>
      <c r="N82" t="s">
        <v>14</v>
      </c>
      <c r="O82" s="1">
        <v>43852</v>
      </c>
    </row>
    <row r="83" spans="1:15" hidden="1" x14ac:dyDescent="0.25">
      <c r="A83" t="s">
        <v>169</v>
      </c>
      <c r="C83" t="s">
        <v>13</v>
      </c>
      <c r="D83" s="1">
        <v>43390</v>
      </c>
      <c r="E83" s="1">
        <v>43754</v>
      </c>
      <c r="F83" t="s">
        <v>24</v>
      </c>
      <c r="G83" t="s">
        <v>180</v>
      </c>
      <c r="H83" t="s">
        <v>28</v>
      </c>
      <c r="I83" t="s">
        <v>27</v>
      </c>
      <c r="J83" t="s">
        <v>25</v>
      </c>
      <c r="K83">
        <v>295501.76</v>
      </c>
      <c r="L83" s="1">
        <v>43390</v>
      </c>
      <c r="M83" t="s">
        <v>16</v>
      </c>
      <c r="N83" t="s">
        <v>14</v>
      </c>
      <c r="O83" s="1">
        <v>43852</v>
      </c>
    </row>
    <row r="84" spans="1:15" hidden="1" x14ac:dyDescent="0.25">
      <c r="A84" t="s">
        <v>169</v>
      </c>
      <c r="C84" t="s">
        <v>13</v>
      </c>
      <c r="D84" s="1">
        <v>43713</v>
      </c>
      <c r="E84" s="1">
        <v>44078</v>
      </c>
      <c r="F84" t="s">
        <v>24</v>
      </c>
      <c r="G84" t="s">
        <v>180</v>
      </c>
      <c r="H84" t="s">
        <v>28</v>
      </c>
      <c r="I84" t="s">
        <v>27</v>
      </c>
      <c r="J84" t="s">
        <v>25</v>
      </c>
      <c r="K84">
        <v>5612.25</v>
      </c>
      <c r="L84" s="1">
        <v>43713</v>
      </c>
      <c r="M84" t="s">
        <v>16</v>
      </c>
      <c r="N84" t="s">
        <v>25</v>
      </c>
      <c r="O84" s="1">
        <v>43852</v>
      </c>
    </row>
    <row r="85" spans="1:15" hidden="1" x14ac:dyDescent="0.25">
      <c r="A85" t="s">
        <v>169</v>
      </c>
      <c r="C85" t="s">
        <v>13</v>
      </c>
      <c r="D85" s="1">
        <v>43101</v>
      </c>
      <c r="E85" s="1">
        <v>43465</v>
      </c>
      <c r="F85" t="s">
        <v>15</v>
      </c>
      <c r="G85" t="s">
        <v>180</v>
      </c>
      <c r="H85" t="s">
        <v>28</v>
      </c>
      <c r="I85" t="s">
        <v>27</v>
      </c>
      <c r="J85" t="s">
        <v>25</v>
      </c>
      <c r="K85">
        <v>30875</v>
      </c>
      <c r="L85" s="1">
        <v>43101</v>
      </c>
      <c r="M85" t="s">
        <v>16</v>
      </c>
      <c r="N85" t="s">
        <v>14</v>
      </c>
      <c r="O85" s="1">
        <v>43852</v>
      </c>
    </row>
    <row r="86" spans="1:15" hidden="1" x14ac:dyDescent="0.25">
      <c r="A86" t="s">
        <v>169</v>
      </c>
      <c r="C86" t="s">
        <v>13</v>
      </c>
      <c r="D86" s="1">
        <v>43703</v>
      </c>
      <c r="E86" s="1">
        <v>44068</v>
      </c>
      <c r="F86" t="s">
        <v>24</v>
      </c>
      <c r="G86" t="s">
        <v>180</v>
      </c>
      <c r="H86" t="s">
        <v>28</v>
      </c>
      <c r="I86" t="s">
        <v>27</v>
      </c>
      <c r="J86" t="s">
        <v>143</v>
      </c>
      <c r="K86">
        <v>7022.25</v>
      </c>
      <c r="L86" s="1">
        <v>43703</v>
      </c>
      <c r="M86" t="s">
        <v>16</v>
      </c>
      <c r="N86" t="s">
        <v>14</v>
      </c>
      <c r="O86" s="1">
        <v>43852</v>
      </c>
    </row>
    <row r="87" spans="1:15" hidden="1" x14ac:dyDescent="0.25">
      <c r="A87" t="s">
        <v>169</v>
      </c>
      <c r="C87" t="s">
        <v>13</v>
      </c>
      <c r="D87" s="1">
        <v>43466</v>
      </c>
      <c r="E87" s="1">
        <v>43830</v>
      </c>
      <c r="F87" t="s">
        <v>21</v>
      </c>
      <c r="G87" t="s">
        <v>180</v>
      </c>
      <c r="H87" t="s">
        <v>28</v>
      </c>
      <c r="I87" t="s">
        <v>27</v>
      </c>
      <c r="J87" t="s">
        <v>143</v>
      </c>
      <c r="K87">
        <v>77787.360000000001</v>
      </c>
      <c r="L87" s="1">
        <v>43466</v>
      </c>
      <c r="M87" t="s">
        <v>16</v>
      </c>
      <c r="N87" t="s">
        <v>14</v>
      </c>
      <c r="O87" s="1">
        <v>43852</v>
      </c>
    </row>
    <row r="88" spans="1:15" hidden="1" x14ac:dyDescent="0.25">
      <c r="A88" t="s">
        <v>169</v>
      </c>
      <c r="C88" t="s">
        <v>13</v>
      </c>
      <c r="D88" s="1">
        <v>43466</v>
      </c>
      <c r="E88" s="1">
        <v>43830</v>
      </c>
      <c r="F88" t="s">
        <v>15</v>
      </c>
      <c r="G88" t="s">
        <v>180</v>
      </c>
      <c r="H88" t="s">
        <v>28</v>
      </c>
      <c r="I88" t="s">
        <v>27</v>
      </c>
      <c r="J88" t="s">
        <v>143</v>
      </c>
      <c r="K88">
        <v>30048.080000000002</v>
      </c>
      <c r="L88" s="1">
        <v>43466</v>
      </c>
      <c r="M88" t="s">
        <v>16</v>
      </c>
      <c r="N88" t="s">
        <v>14</v>
      </c>
      <c r="O88" s="1">
        <v>43852</v>
      </c>
    </row>
    <row r="89" spans="1:15" hidden="1" x14ac:dyDescent="0.25">
      <c r="A89" t="s">
        <v>169</v>
      </c>
      <c r="C89" t="s">
        <v>13</v>
      </c>
      <c r="D89" s="1">
        <v>43724</v>
      </c>
      <c r="E89" s="1">
        <v>44089</v>
      </c>
      <c r="F89" t="s">
        <v>18</v>
      </c>
      <c r="G89" t="s">
        <v>180</v>
      </c>
      <c r="H89" t="s">
        <v>28</v>
      </c>
      <c r="I89" t="s">
        <v>27</v>
      </c>
      <c r="J89" t="s">
        <v>143</v>
      </c>
      <c r="K89">
        <v>7690.95</v>
      </c>
      <c r="L89" s="1">
        <v>43724</v>
      </c>
      <c r="M89" t="s">
        <v>16</v>
      </c>
      <c r="N89" t="s">
        <v>14</v>
      </c>
      <c r="O89" s="1">
        <v>43852</v>
      </c>
    </row>
    <row r="90" spans="1:15" hidden="1" x14ac:dyDescent="0.25">
      <c r="A90" t="s">
        <v>169</v>
      </c>
      <c r="C90" t="s">
        <v>17</v>
      </c>
      <c r="D90" s="1">
        <v>43322</v>
      </c>
      <c r="E90" s="1">
        <v>43686</v>
      </c>
      <c r="F90" t="s">
        <v>24</v>
      </c>
      <c r="G90" t="s">
        <v>178</v>
      </c>
      <c r="H90" t="s">
        <v>28</v>
      </c>
      <c r="I90" t="s">
        <v>27</v>
      </c>
      <c r="J90" t="s">
        <v>25</v>
      </c>
      <c r="K90">
        <v>86400</v>
      </c>
      <c r="L90" s="1">
        <v>43322</v>
      </c>
      <c r="M90" t="s">
        <v>16</v>
      </c>
      <c r="N90" t="s">
        <v>14</v>
      </c>
      <c r="O90" s="1">
        <v>43852</v>
      </c>
    </row>
    <row r="91" spans="1:15" hidden="1" x14ac:dyDescent="0.25">
      <c r="A91" t="s">
        <v>169</v>
      </c>
      <c r="C91" t="s">
        <v>17</v>
      </c>
      <c r="D91" s="1">
        <v>43322</v>
      </c>
      <c r="E91" s="1">
        <v>43686</v>
      </c>
      <c r="F91" t="s">
        <v>24</v>
      </c>
      <c r="G91" t="s">
        <v>178</v>
      </c>
      <c r="H91" t="s">
        <v>28</v>
      </c>
      <c r="I91" t="s">
        <v>27</v>
      </c>
      <c r="J91" t="s">
        <v>25</v>
      </c>
      <c r="K91">
        <v>345705</v>
      </c>
      <c r="L91" s="1">
        <v>43322</v>
      </c>
      <c r="M91" t="s">
        <v>16</v>
      </c>
      <c r="N91" t="s">
        <v>14</v>
      </c>
      <c r="O91" s="1">
        <v>43852</v>
      </c>
    </row>
    <row r="92" spans="1:15" hidden="1" x14ac:dyDescent="0.25">
      <c r="A92" t="s">
        <v>169</v>
      </c>
      <c r="C92" t="s">
        <v>13</v>
      </c>
      <c r="D92" s="1">
        <v>43687</v>
      </c>
      <c r="E92" s="1">
        <v>44052</v>
      </c>
      <c r="F92" t="s">
        <v>24</v>
      </c>
      <c r="G92" t="s">
        <v>180</v>
      </c>
      <c r="H92" t="s">
        <v>28</v>
      </c>
      <c r="I92" t="s">
        <v>27</v>
      </c>
      <c r="J92" t="s">
        <v>25</v>
      </c>
      <c r="K92">
        <v>77400</v>
      </c>
      <c r="L92" s="1">
        <v>43687</v>
      </c>
      <c r="M92" t="s">
        <v>16</v>
      </c>
      <c r="N92" t="s">
        <v>25</v>
      </c>
      <c r="O92" s="1">
        <v>43852</v>
      </c>
    </row>
    <row r="93" spans="1:15" hidden="1" x14ac:dyDescent="0.25">
      <c r="A93" t="s">
        <v>169</v>
      </c>
      <c r="C93" t="s">
        <v>13</v>
      </c>
      <c r="D93" s="1">
        <v>43687</v>
      </c>
      <c r="E93" s="1">
        <v>44052</v>
      </c>
      <c r="F93" t="s">
        <v>24</v>
      </c>
      <c r="G93" t="s">
        <v>180</v>
      </c>
      <c r="H93" t="s">
        <v>28</v>
      </c>
      <c r="I93" t="s">
        <v>27</v>
      </c>
      <c r="J93" t="s">
        <v>25</v>
      </c>
      <c r="K93">
        <v>302811.08</v>
      </c>
      <c r="L93" s="1">
        <v>43687</v>
      </c>
      <c r="M93" t="s">
        <v>16</v>
      </c>
      <c r="N93" t="s">
        <v>25</v>
      </c>
      <c r="O93" s="1">
        <v>43852</v>
      </c>
    </row>
    <row r="94" spans="1:15" hidden="1" x14ac:dyDescent="0.25">
      <c r="A94" t="s">
        <v>169</v>
      </c>
      <c r="C94" t="s">
        <v>13</v>
      </c>
      <c r="D94" s="1">
        <v>43282</v>
      </c>
      <c r="E94" s="1">
        <v>43646</v>
      </c>
      <c r="F94" t="s">
        <v>15</v>
      </c>
      <c r="G94" t="s">
        <v>178</v>
      </c>
      <c r="H94" t="s">
        <v>28</v>
      </c>
      <c r="I94" t="s">
        <v>27</v>
      </c>
      <c r="J94" t="s">
        <v>25</v>
      </c>
      <c r="K94">
        <v>1183.3800000000001</v>
      </c>
      <c r="L94" s="1">
        <v>43282</v>
      </c>
      <c r="M94" t="s">
        <v>16</v>
      </c>
      <c r="N94" t="s">
        <v>14</v>
      </c>
      <c r="O94" s="1">
        <v>43852</v>
      </c>
    </row>
    <row r="95" spans="1:15" hidden="1" x14ac:dyDescent="0.25">
      <c r="A95" t="s">
        <v>164</v>
      </c>
      <c r="C95" t="s">
        <v>13</v>
      </c>
      <c r="D95" s="1">
        <v>43359</v>
      </c>
      <c r="E95" s="1">
        <v>43723</v>
      </c>
      <c r="F95" t="s">
        <v>22</v>
      </c>
      <c r="G95" t="s">
        <v>188</v>
      </c>
      <c r="H95" t="s">
        <v>28</v>
      </c>
      <c r="I95" t="s">
        <v>23</v>
      </c>
      <c r="J95" t="s">
        <v>25</v>
      </c>
      <c r="K95">
        <v>33977.82</v>
      </c>
      <c r="L95" s="1">
        <v>43359</v>
      </c>
      <c r="M95" t="s">
        <v>16</v>
      </c>
      <c r="N95" t="s">
        <v>14</v>
      </c>
      <c r="O95" s="1">
        <v>43852</v>
      </c>
    </row>
    <row r="96" spans="1:15" hidden="1" x14ac:dyDescent="0.25">
      <c r="A96" t="s">
        <v>169</v>
      </c>
      <c r="C96" t="s">
        <v>13</v>
      </c>
      <c r="D96" s="1">
        <v>43066</v>
      </c>
      <c r="E96" s="1">
        <v>44161</v>
      </c>
      <c r="F96" t="s">
        <v>26</v>
      </c>
      <c r="G96" t="s">
        <v>184</v>
      </c>
      <c r="H96" t="s">
        <v>28</v>
      </c>
      <c r="I96" t="s">
        <v>32</v>
      </c>
      <c r="J96" t="s">
        <v>143</v>
      </c>
      <c r="K96">
        <v>25303.02</v>
      </c>
      <c r="L96" s="1">
        <v>43247</v>
      </c>
      <c r="M96" t="s">
        <v>16</v>
      </c>
      <c r="N96" t="s">
        <v>14</v>
      </c>
      <c r="O96" s="1">
        <v>43852</v>
      </c>
    </row>
    <row r="97" spans="1:15" hidden="1" x14ac:dyDescent="0.25">
      <c r="A97" t="s">
        <v>169</v>
      </c>
      <c r="C97" t="s">
        <v>13</v>
      </c>
      <c r="D97" s="1">
        <v>43066</v>
      </c>
      <c r="E97" s="1">
        <v>44161</v>
      </c>
      <c r="F97" t="s">
        <v>26</v>
      </c>
      <c r="G97" t="s">
        <v>184</v>
      </c>
      <c r="H97" t="s">
        <v>28</v>
      </c>
      <c r="I97" t="s">
        <v>32</v>
      </c>
      <c r="J97" t="s">
        <v>143</v>
      </c>
      <c r="K97">
        <v>25302.959999999999</v>
      </c>
      <c r="L97" s="1">
        <v>43612</v>
      </c>
      <c r="M97" t="s">
        <v>16</v>
      </c>
      <c r="N97" t="s">
        <v>14</v>
      </c>
      <c r="O97" s="1">
        <v>43852</v>
      </c>
    </row>
    <row r="98" spans="1:15" hidden="1" x14ac:dyDescent="0.25">
      <c r="A98" t="s">
        <v>169</v>
      </c>
      <c r="C98" t="s">
        <v>13</v>
      </c>
      <c r="D98" s="1">
        <v>43066</v>
      </c>
      <c r="E98" s="1">
        <v>44161</v>
      </c>
      <c r="F98" t="s">
        <v>26</v>
      </c>
      <c r="G98" t="s">
        <v>184</v>
      </c>
      <c r="H98" t="s">
        <v>28</v>
      </c>
      <c r="I98" t="s">
        <v>32</v>
      </c>
      <c r="J98" t="s">
        <v>143</v>
      </c>
      <c r="K98">
        <v>25302.959999999999</v>
      </c>
      <c r="L98" s="1">
        <v>43704</v>
      </c>
      <c r="M98" t="s">
        <v>16</v>
      </c>
      <c r="N98" t="s">
        <v>14</v>
      </c>
      <c r="O98" s="1">
        <v>43852</v>
      </c>
    </row>
    <row r="99" spans="1:15" hidden="1" x14ac:dyDescent="0.25">
      <c r="A99" t="s">
        <v>169</v>
      </c>
      <c r="C99" t="s">
        <v>13</v>
      </c>
      <c r="D99" s="1">
        <v>43066</v>
      </c>
      <c r="E99" s="1">
        <v>44161</v>
      </c>
      <c r="F99" t="s">
        <v>26</v>
      </c>
      <c r="G99" t="s">
        <v>184</v>
      </c>
      <c r="H99" t="s">
        <v>28</v>
      </c>
      <c r="I99" t="s">
        <v>32</v>
      </c>
      <c r="J99" t="s">
        <v>143</v>
      </c>
      <c r="K99">
        <v>25302.959999999999</v>
      </c>
      <c r="L99" s="1">
        <v>43796</v>
      </c>
      <c r="M99" t="s">
        <v>16</v>
      </c>
      <c r="N99" t="s">
        <v>14</v>
      </c>
      <c r="O99" s="1">
        <v>43852</v>
      </c>
    </row>
    <row r="100" spans="1:15" hidden="1" x14ac:dyDescent="0.25">
      <c r="A100" t="s">
        <v>169</v>
      </c>
      <c r="C100" t="s">
        <v>13</v>
      </c>
      <c r="D100" s="1">
        <v>43066</v>
      </c>
      <c r="E100" s="1">
        <v>44161</v>
      </c>
      <c r="F100" t="s">
        <v>26</v>
      </c>
      <c r="G100" t="s">
        <v>184</v>
      </c>
      <c r="H100" t="s">
        <v>28</v>
      </c>
      <c r="I100" t="s">
        <v>32</v>
      </c>
      <c r="J100" t="s">
        <v>143</v>
      </c>
      <c r="K100">
        <v>25302.959999999999</v>
      </c>
      <c r="L100" s="1">
        <v>43888</v>
      </c>
      <c r="M100" t="s">
        <v>16</v>
      </c>
      <c r="N100" t="s">
        <v>14</v>
      </c>
      <c r="O100" s="1">
        <v>43852</v>
      </c>
    </row>
    <row r="101" spans="1:15" hidden="1" x14ac:dyDescent="0.25">
      <c r="A101" t="s">
        <v>169</v>
      </c>
      <c r="C101" t="s">
        <v>13</v>
      </c>
      <c r="D101" s="1">
        <v>43066</v>
      </c>
      <c r="E101" s="1">
        <v>44161</v>
      </c>
      <c r="F101" t="s">
        <v>26</v>
      </c>
      <c r="G101" t="s">
        <v>184</v>
      </c>
      <c r="H101" t="s">
        <v>28</v>
      </c>
      <c r="I101" t="s">
        <v>32</v>
      </c>
      <c r="J101" t="s">
        <v>143</v>
      </c>
      <c r="K101">
        <v>25302.959999999999</v>
      </c>
      <c r="L101" s="1">
        <v>43978</v>
      </c>
      <c r="M101" t="s">
        <v>16</v>
      </c>
      <c r="N101" t="s">
        <v>14</v>
      </c>
      <c r="O101" s="1">
        <v>43852</v>
      </c>
    </row>
    <row r="102" spans="1:15" hidden="1" x14ac:dyDescent="0.25">
      <c r="A102" t="s">
        <v>169</v>
      </c>
      <c r="C102" t="s">
        <v>13</v>
      </c>
      <c r="D102" s="1">
        <v>43066</v>
      </c>
      <c r="E102" s="1">
        <v>44161</v>
      </c>
      <c r="F102" t="s">
        <v>26</v>
      </c>
      <c r="G102" t="s">
        <v>184</v>
      </c>
      <c r="H102" t="s">
        <v>28</v>
      </c>
      <c r="I102" t="s">
        <v>32</v>
      </c>
      <c r="J102" t="s">
        <v>143</v>
      </c>
      <c r="K102">
        <v>25302.959999999999</v>
      </c>
      <c r="L102" s="1">
        <v>43339</v>
      </c>
      <c r="M102" t="s">
        <v>16</v>
      </c>
      <c r="N102" t="s">
        <v>14</v>
      </c>
      <c r="O102" s="1">
        <v>43852</v>
      </c>
    </row>
    <row r="103" spans="1:15" hidden="1" x14ac:dyDescent="0.25">
      <c r="A103" t="s">
        <v>169</v>
      </c>
      <c r="C103" t="s">
        <v>13</v>
      </c>
      <c r="D103" s="1">
        <v>43066</v>
      </c>
      <c r="E103" s="1">
        <v>44161</v>
      </c>
      <c r="F103" t="s">
        <v>26</v>
      </c>
      <c r="G103" t="s">
        <v>184</v>
      </c>
      <c r="H103" t="s">
        <v>28</v>
      </c>
      <c r="I103" t="s">
        <v>32</v>
      </c>
      <c r="J103" t="s">
        <v>143</v>
      </c>
      <c r="K103">
        <v>25302.959999999999</v>
      </c>
      <c r="L103" s="1">
        <v>43431</v>
      </c>
      <c r="M103" t="s">
        <v>16</v>
      </c>
      <c r="N103" t="s">
        <v>14</v>
      </c>
      <c r="O103" s="1">
        <v>43852</v>
      </c>
    </row>
    <row r="104" spans="1:15" hidden="1" x14ac:dyDescent="0.25">
      <c r="A104" t="s">
        <v>169</v>
      </c>
      <c r="C104" t="s">
        <v>13</v>
      </c>
      <c r="D104" s="1">
        <v>43066</v>
      </c>
      <c r="E104" s="1">
        <v>44161</v>
      </c>
      <c r="F104" t="s">
        <v>26</v>
      </c>
      <c r="G104" t="s">
        <v>184</v>
      </c>
      <c r="H104" t="s">
        <v>28</v>
      </c>
      <c r="I104" t="s">
        <v>32</v>
      </c>
      <c r="J104" t="s">
        <v>143</v>
      </c>
      <c r="K104">
        <v>25302.959999999999</v>
      </c>
      <c r="L104" s="1">
        <v>43523</v>
      </c>
      <c r="M104" t="s">
        <v>16</v>
      </c>
      <c r="N104" t="s">
        <v>14</v>
      </c>
      <c r="O104" s="1">
        <v>43852</v>
      </c>
    </row>
    <row r="105" spans="1:15" hidden="1" x14ac:dyDescent="0.25">
      <c r="A105" t="s">
        <v>169</v>
      </c>
      <c r="C105" t="s">
        <v>13</v>
      </c>
      <c r="D105" s="1">
        <v>43066</v>
      </c>
      <c r="E105" s="1">
        <v>44161</v>
      </c>
      <c r="F105" t="s">
        <v>26</v>
      </c>
      <c r="G105" t="s">
        <v>184</v>
      </c>
      <c r="H105" t="s">
        <v>28</v>
      </c>
      <c r="I105" t="s">
        <v>32</v>
      </c>
      <c r="J105" t="s">
        <v>143</v>
      </c>
      <c r="K105">
        <v>25303.02</v>
      </c>
      <c r="L105" s="1">
        <v>43158</v>
      </c>
      <c r="M105" t="s">
        <v>16</v>
      </c>
      <c r="N105" t="s">
        <v>14</v>
      </c>
      <c r="O105" s="1">
        <v>43852</v>
      </c>
    </row>
    <row r="106" spans="1:15" hidden="1" x14ac:dyDescent="0.25">
      <c r="A106" t="s">
        <v>169</v>
      </c>
      <c r="C106" t="s">
        <v>13</v>
      </c>
      <c r="D106" s="1">
        <v>43066</v>
      </c>
      <c r="E106" s="1">
        <v>44161</v>
      </c>
      <c r="F106" t="s">
        <v>26</v>
      </c>
      <c r="G106" t="s">
        <v>184</v>
      </c>
      <c r="H106" t="s">
        <v>28</v>
      </c>
      <c r="I106" t="s">
        <v>32</v>
      </c>
      <c r="J106" t="s">
        <v>143</v>
      </c>
      <c r="K106">
        <v>39952.080000000002</v>
      </c>
      <c r="L106" s="1">
        <v>43066</v>
      </c>
      <c r="M106" t="s">
        <v>16</v>
      </c>
      <c r="N106" t="s">
        <v>14</v>
      </c>
      <c r="O106" s="1">
        <v>43852</v>
      </c>
    </row>
    <row r="107" spans="1:15" hidden="1" x14ac:dyDescent="0.25">
      <c r="A107" t="s">
        <v>169</v>
      </c>
      <c r="C107" t="s">
        <v>17</v>
      </c>
      <c r="D107" s="1">
        <v>43158</v>
      </c>
      <c r="E107" s="1">
        <v>43522</v>
      </c>
      <c r="F107" t="s">
        <v>22</v>
      </c>
      <c r="G107" t="s">
        <v>188</v>
      </c>
      <c r="H107" t="s">
        <v>28</v>
      </c>
      <c r="I107" t="s">
        <v>23</v>
      </c>
      <c r="J107" t="s">
        <v>25</v>
      </c>
      <c r="K107">
        <v>562.24</v>
      </c>
      <c r="L107" s="1">
        <v>43158</v>
      </c>
      <c r="M107" t="s">
        <v>16</v>
      </c>
      <c r="N107" t="s">
        <v>14</v>
      </c>
      <c r="O107" s="1">
        <v>43852</v>
      </c>
    </row>
    <row r="108" spans="1:15" hidden="1" x14ac:dyDescent="0.25">
      <c r="A108" t="s">
        <v>169</v>
      </c>
      <c r="C108" t="s">
        <v>13</v>
      </c>
      <c r="D108" s="1">
        <v>43523</v>
      </c>
      <c r="E108" s="1">
        <v>43887</v>
      </c>
      <c r="F108" t="s">
        <v>22</v>
      </c>
      <c r="G108" t="s">
        <v>188</v>
      </c>
      <c r="H108" t="s">
        <v>28</v>
      </c>
      <c r="I108" t="s">
        <v>23</v>
      </c>
      <c r="J108" t="s">
        <v>25</v>
      </c>
      <c r="K108">
        <v>628.70000000000005</v>
      </c>
      <c r="L108" s="1">
        <v>43526</v>
      </c>
      <c r="M108" t="s">
        <v>16</v>
      </c>
      <c r="N108" t="s">
        <v>25</v>
      </c>
      <c r="O108" s="1">
        <v>43852</v>
      </c>
    </row>
    <row r="109" spans="1:15" hidden="1" x14ac:dyDescent="0.25">
      <c r="A109" t="s">
        <v>169</v>
      </c>
      <c r="C109" t="s">
        <v>17</v>
      </c>
      <c r="D109" s="1">
        <v>43191</v>
      </c>
      <c r="E109" s="1">
        <v>43555</v>
      </c>
      <c r="F109" t="s">
        <v>15</v>
      </c>
      <c r="G109" t="s">
        <v>178</v>
      </c>
      <c r="H109" t="s">
        <v>28</v>
      </c>
      <c r="I109" t="s">
        <v>27</v>
      </c>
      <c r="J109" t="s">
        <v>25</v>
      </c>
      <c r="K109">
        <v>5075.5</v>
      </c>
      <c r="L109" s="1">
        <v>43191</v>
      </c>
      <c r="M109" t="s">
        <v>16</v>
      </c>
      <c r="N109" t="s">
        <v>14</v>
      </c>
      <c r="O109" s="1">
        <v>43852</v>
      </c>
    </row>
    <row r="110" spans="1:15" hidden="1" x14ac:dyDescent="0.25">
      <c r="A110" t="s">
        <v>169</v>
      </c>
      <c r="C110" t="s">
        <v>13</v>
      </c>
      <c r="D110" s="1">
        <v>43556</v>
      </c>
      <c r="E110" s="1">
        <v>43921</v>
      </c>
      <c r="F110" t="s">
        <v>15</v>
      </c>
      <c r="G110" t="s">
        <v>180</v>
      </c>
      <c r="H110" t="s">
        <v>28</v>
      </c>
      <c r="I110" t="s">
        <v>27</v>
      </c>
      <c r="J110" t="s">
        <v>25</v>
      </c>
      <c r="K110">
        <v>5206</v>
      </c>
      <c r="L110" s="1">
        <v>43556</v>
      </c>
      <c r="M110" t="s">
        <v>16</v>
      </c>
      <c r="N110" t="s">
        <v>25</v>
      </c>
      <c r="O110" s="1">
        <v>43852</v>
      </c>
    </row>
    <row r="111" spans="1:15" hidden="1" x14ac:dyDescent="0.25">
      <c r="A111" t="s">
        <v>170</v>
      </c>
      <c r="C111" t="s">
        <v>13</v>
      </c>
      <c r="D111" s="1">
        <v>43494</v>
      </c>
      <c r="E111" s="1">
        <v>43858</v>
      </c>
      <c r="F111" t="s">
        <v>22</v>
      </c>
      <c r="G111" t="s">
        <v>187</v>
      </c>
      <c r="H111" t="s">
        <v>28</v>
      </c>
      <c r="I111" t="s">
        <v>23</v>
      </c>
      <c r="J111" t="s">
        <v>142</v>
      </c>
      <c r="K111">
        <v>5462.5</v>
      </c>
      <c r="L111" s="1">
        <v>43494</v>
      </c>
      <c r="M111" t="s">
        <v>16</v>
      </c>
      <c r="N111" t="s">
        <v>14</v>
      </c>
      <c r="O111" s="1">
        <v>43852</v>
      </c>
    </row>
    <row r="112" spans="1:15" hidden="1" x14ac:dyDescent="0.25">
      <c r="A112" t="s">
        <v>170</v>
      </c>
      <c r="C112" t="s">
        <v>13</v>
      </c>
      <c r="D112" s="1">
        <v>43472</v>
      </c>
      <c r="E112" s="1">
        <v>43836</v>
      </c>
      <c r="F112" t="s">
        <v>21</v>
      </c>
      <c r="G112" t="s">
        <v>188</v>
      </c>
      <c r="H112" t="s">
        <v>28</v>
      </c>
      <c r="I112" t="s">
        <v>21</v>
      </c>
      <c r="J112" t="s">
        <v>25</v>
      </c>
      <c r="K112">
        <v>13612.5</v>
      </c>
      <c r="L112" s="1">
        <v>43472</v>
      </c>
      <c r="M112" t="s">
        <v>16</v>
      </c>
      <c r="N112" t="s">
        <v>30</v>
      </c>
      <c r="O112" s="1">
        <v>43852</v>
      </c>
    </row>
    <row r="113" spans="1:15" hidden="1" x14ac:dyDescent="0.25">
      <c r="A113" t="s">
        <v>170</v>
      </c>
      <c r="C113" t="s">
        <v>13</v>
      </c>
      <c r="D113" s="1">
        <v>43472</v>
      </c>
      <c r="E113" s="1">
        <v>43836</v>
      </c>
      <c r="F113" t="s">
        <v>21</v>
      </c>
      <c r="G113" t="s">
        <v>188</v>
      </c>
      <c r="H113" t="s">
        <v>28</v>
      </c>
      <c r="I113" t="s">
        <v>21</v>
      </c>
      <c r="J113" t="s">
        <v>25</v>
      </c>
      <c r="K113">
        <v>6991.55</v>
      </c>
      <c r="L113" s="1">
        <v>43559</v>
      </c>
      <c r="M113" t="s">
        <v>31</v>
      </c>
      <c r="N113" t="s">
        <v>30</v>
      </c>
      <c r="O113" s="1">
        <v>43852</v>
      </c>
    </row>
    <row r="114" spans="1:15" hidden="1" x14ac:dyDescent="0.25">
      <c r="A114" t="s">
        <v>170</v>
      </c>
      <c r="C114" t="s">
        <v>13</v>
      </c>
      <c r="D114" s="1">
        <v>43339</v>
      </c>
      <c r="E114" s="1">
        <v>43703</v>
      </c>
      <c r="F114" t="s">
        <v>15</v>
      </c>
      <c r="G114" t="s">
        <v>188</v>
      </c>
      <c r="H114" t="s">
        <v>28</v>
      </c>
      <c r="I114" t="s">
        <v>15</v>
      </c>
      <c r="J114" t="s">
        <v>25</v>
      </c>
      <c r="K114">
        <v>13750</v>
      </c>
      <c r="L114" s="1">
        <v>43339</v>
      </c>
      <c r="M114" t="s">
        <v>16</v>
      </c>
      <c r="N114" t="s">
        <v>14</v>
      </c>
      <c r="O114" s="1">
        <v>43852</v>
      </c>
    </row>
    <row r="115" spans="1:15" hidden="1" x14ac:dyDescent="0.25">
      <c r="A115" t="s">
        <v>170</v>
      </c>
      <c r="C115" t="s">
        <v>13</v>
      </c>
      <c r="D115" s="1">
        <v>43543</v>
      </c>
      <c r="E115" s="1">
        <v>43908</v>
      </c>
      <c r="F115" t="s">
        <v>15</v>
      </c>
      <c r="G115" t="s">
        <v>187</v>
      </c>
      <c r="H115" t="s">
        <v>28</v>
      </c>
      <c r="I115" t="s">
        <v>15</v>
      </c>
      <c r="J115" t="s">
        <v>142</v>
      </c>
      <c r="K115">
        <v>70125</v>
      </c>
      <c r="L115" s="1">
        <v>43543</v>
      </c>
      <c r="M115" t="s">
        <v>16</v>
      </c>
      <c r="N115" t="s">
        <v>14</v>
      </c>
      <c r="O115" s="1">
        <v>43852</v>
      </c>
    </row>
    <row r="116" spans="1:15" hidden="1" x14ac:dyDescent="0.25">
      <c r="A116" t="s">
        <v>170</v>
      </c>
      <c r="C116" t="s">
        <v>13</v>
      </c>
      <c r="D116" s="1">
        <v>43543</v>
      </c>
      <c r="E116" s="1">
        <v>43908</v>
      </c>
      <c r="F116" t="s">
        <v>15</v>
      </c>
      <c r="G116" t="s">
        <v>187</v>
      </c>
      <c r="H116" t="s">
        <v>28</v>
      </c>
      <c r="I116" t="s">
        <v>15</v>
      </c>
      <c r="J116" t="s">
        <v>142</v>
      </c>
      <c r="K116">
        <v>70125</v>
      </c>
      <c r="L116" s="1">
        <v>43543</v>
      </c>
      <c r="M116" t="s">
        <v>16</v>
      </c>
      <c r="N116" t="s">
        <v>14</v>
      </c>
      <c r="O116" s="1">
        <v>43852</v>
      </c>
    </row>
    <row r="117" spans="1:15" hidden="1" x14ac:dyDescent="0.25">
      <c r="A117" t="s">
        <v>170</v>
      </c>
      <c r="C117" t="s">
        <v>17</v>
      </c>
      <c r="D117" s="1">
        <v>43191</v>
      </c>
      <c r="E117" s="1">
        <v>43555</v>
      </c>
      <c r="F117" t="s">
        <v>21</v>
      </c>
      <c r="G117" t="s">
        <v>180</v>
      </c>
      <c r="H117" t="s">
        <v>28</v>
      </c>
      <c r="I117" t="s">
        <v>27</v>
      </c>
      <c r="J117" t="s">
        <v>25</v>
      </c>
      <c r="K117">
        <v>208122.92</v>
      </c>
      <c r="L117" s="1">
        <v>43191</v>
      </c>
      <c r="M117" t="s">
        <v>16</v>
      </c>
      <c r="N117" t="s">
        <v>14</v>
      </c>
      <c r="O117" s="1">
        <v>43852</v>
      </c>
    </row>
    <row r="118" spans="1:15" hidden="1" x14ac:dyDescent="0.25">
      <c r="A118" t="s">
        <v>170</v>
      </c>
      <c r="C118" t="s">
        <v>17</v>
      </c>
      <c r="D118" s="1">
        <v>43160</v>
      </c>
      <c r="E118" s="1">
        <v>43524</v>
      </c>
      <c r="F118" t="s">
        <v>21</v>
      </c>
      <c r="G118" t="s">
        <v>180</v>
      </c>
      <c r="H118" t="s">
        <v>28</v>
      </c>
      <c r="I118" t="s">
        <v>27</v>
      </c>
      <c r="J118" t="s">
        <v>25</v>
      </c>
      <c r="K118">
        <v>45375.15</v>
      </c>
      <c r="L118" s="1">
        <v>43160</v>
      </c>
      <c r="M118" t="s">
        <v>16</v>
      </c>
      <c r="N118" t="s">
        <v>30</v>
      </c>
      <c r="O118" s="1">
        <v>43852</v>
      </c>
    </row>
    <row r="119" spans="1:15" hidden="1" x14ac:dyDescent="0.25">
      <c r="A119" t="s">
        <v>170</v>
      </c>
      <c r="C119" t="s">
        <v>17</v>
      </c>
      <c r="D119" s="1">
        <v>43160</v>
      </c>
      <c r="E119" s="1">
        <v>43524</v>
      </c>
      <c r="F119" t="s">
        <v>21</v>
      </c>
      <c r="G119" t="s">
        <v>180</v>
      </c>
      <c r="H119" t="s">
        <v>28</v>
      </c>
      <c r="I119" t="s">
        <v>27</v>
      </c>
      <c r="J119" t="s">
        <v>25</v>
      </c>
      <c r="K119">
        <v>18150</v>
      </c>
      <c r="L119" s="1">
        <v>43468</v>
      </c>
      <c r="M119" t="s">
        <v>31</v>
      </c>
      <c r="N119" t="s">
        <v>30</v>
      </c>
      <c r="O119" s="1">
        <v>43852</v>
      </c>
    </row>
    <row r="120" spans="1:15" hidden="1" x14ac:dyDescent="0.25">
      <c r="A120" t="s">
        <v>170</v>
      </c>
      <c r="C120" t="s">
        <v>13</v>
      </c>
      <c r="D120" s="1">
        <v>43525</v>
      </c>
      <c r="E120" s="1">
        <v>44012</v>
      </c>
      <c r="F120" t="s">
        <v>21</v>
      </c>
      <c r="G120" t="s">
        <v>180</v>
      </c>
      <c r="H120" t="s">
        <v>28</v>
      </c>
      <c r="I120" t="s">
        <v>27</v>
      </c>
      <c r="J120" t="s">
        <v>25</v>
      </c>
      <c r="K120">
        <v>45375.15</v>
      </c>
      <c r="L120" s="1">
        <v>43525</v>
      </c>
      <c r="M120" t="s">
        <v>16</v>
      </c>
      <c r="N120" t="s">
        <v>30</v>
      </c>
      <c r="O120" s="1">
        <v>43852</v>
      </c>
    </row>
    <row r="121" spans="1:15" hidden="1" x14ac:dyDescent="0.25">
      <c r="A121" t="s">
        <v>170</v>
      </c>
      <c r="C121" t="s">
        <v>13</v>
      </c>
      <c r="D121" s="1">
        <v>43525</v>
      </c>
      <c r="E121" s="1">
        <v>43890</v>
      </c>
      <c r="F121" t="s">
        <v>21</v>
      </c>
      <c r="G121" t="s">
        <v>180</v>
      </c>
      <c r="H121" t="s">
        <v>28</v>
      </c>
      <c r="I121" t="s">
        <v>27</v>
      </c>
      <c r="J121" t="s">
        <v>25</v>
      </c>
      <c r="K121">
        <v>45375</v>
      </c>
      <c r="L121" s="1">
        <v>43666</v>
      </c>
      <c r="M121" t="s">
        <v>31</v>
      </c>
      <c r="N121" t="s">
        <v>30</v>
      </c>
      <c r="O121" s="1">
        <v>43852</v>
      </c>
    </row>
    <row r="122" spans="1:15" hidden="1" x14ac:dyDescent="0.25">
      <c r="A122" t="s">
        <v>170</v>
      </c>
      <c r="C122" t="s">
        <v>13</v>
      </c>
      <c r="D122" s="1">
        <v>43525</v>
      </c>
      <c r="E122" s="1">
        <v>43890</v>
      </c>
      <c r="F122" t="s">
        <v>21</v>
      </c>
      <c r="G122" t="s">
        <v>180</v>
      </c>
      <c r="H122" t="s">
        <v>28</v>
      </c>
      <c r="I122" t="s">
        <v>27</v>
      </c>
      <c r="J122" t="s">
        <v>25</v>
      </c>
      <c r="K122">
        <v>0</v>
      </c>
      <c r="L122" s="1"/>
      <c r="M122" t="s">
        <v>31</v>
      </c>
      <c r="N122" t="s">
        <v>30</v>
      </c>
      <c r="O122" s="1">
        <v>43852</v>
      </c>
    </row>
    <row r="123" spans="1:15" hidden="1" x14ac:dyDescent="0.25">
      <c r="A123" t="s">
        <v>170</v>
      </c>
      <c r="C123" t="s">
        <v>17</v>
      </c>
      <c r="D123" s="1">
        <v>43405</v>
      </c>
      <c r="E123" s="1">
        <v>43769</v>
      </c>
      <c r="F123" t="s">
        <v>18</v>
      </c>
      <c r="G123" t="s">
        <v>179</v>
      </c>
      <c r="H123" t="s">
        <v>28</v>
      </c>
      <c r="I123" t="s">
        <v>19</v>
      </c>
      <c r="J123" t="s">
        <v>25</v>
      </c>
      <c r="K123">
        <v>6157.88</v>
      </c>
      <c r="L123" s="1">
        <v>43405</v>
      </c>
      <c r="M123" t="s">
        <v>16</v>
      </c>
      <c r="N123" t="s">
        <v>30</v>
      </c>
      <c r="O123" s="1">
        <v>43852</v>
      </c>
    </row>
    <row r="124" spans="1:15" hidden="1" x14ac:dyDescent="0.25">
      <c r="A124" t="s">
        <v>170</v>
      </c>
      <c r="C124" t="s">
        <v>17</v>
      </c>
      <c r="D124" s="1">
        <v>43405</v>
      </c>
      <c r="E124" s="1">
        <v>43769</v>
      </c>
      <c r="F124" t="s">
        <v>18</v>
      </c>
      <c r="G124" t="s">
        <v>179</v>
      </c>
      <c r="H124" t="s">
        <v>28</v>
      </c>
      <c r="I124" t="s">
        <v>19</v>
      </c>
      <c r="J124" t="s">
        <v>25</v>
      </c>
      <c r="L124" s="1">
        <v>43439</v>
      </c>
      <c r="M124" t="s">
        <v>31</v>
      </c>
      <c r="N124" t="s">
        <v>30</v>
      </c>
      <c r="O124" s="1">
        <v>43852</v>
      </c>
    </row>
    <row r="125" spans="1:15" hidden="1" x14ac:dyDescent="0.25">
      <c r="A125" t="s">
        <v>170</v>
      </c>
      <c r="C125" t="s">
        <v>17</v>
      </c>
      <c r="D125" s="1">
        <v>43405</v>
      </c>
      <c r="E125" s="1">
        <v>43769</v>
      </c>
      <c r="F125" t="s">
        <v>18</v>
      </c>
      <c r="G125" t="s">
        <v>179</v>
      </c>
      <c r="H125" t="s">
        <v>28</v>
      </c>
      <c r="I125" t="s">
        <v>19</v>
      </c>
      <c r="J125" t="s">
        <v>25</v>
      </c>
      <c r="K125">
        <v>113.48</v>
      </c>
      <c r="L125" s="1">
        <v>43504</v>
      </c>
      <c r="M125" t="s">
        <v>31</v>
      </c>
      <c r="N125" t="s">
        <v>30</v>
      </c>
      <c r="O125" s="1">
        <v>43852</v>
      </c>
    </row>
    <row r="126" spans="1:15" hidden="1" x14ac:dyDescent="0.25">
      <c r="A126" t="s">
        <v>170</v>
      </c>
      <c r="C126" t="s">
        <v>13</v>
      </c>
      <c r="D126" s="1">
        <v>43770</v>
      </c>
      <c r="E126" s="1">
        <v>44135</v>
      </c>
      <c r="F126" t="s">
        <v>18</v>
      </c>
      <c r="G126" t="s">
        <v>179</v>
      </c>
      <c r="H126" t="s">
        <v>28</v>
      </c>
      <c r="I126" t="s">
        <v>19</v>
      </c>
      <c r="J126" t="s">
        <v>25</v>
      </c>
      <c r="K126">
        <v>4302.3</v>
      </c>
      <c r="L126" s="1">
        <v>43770</v>
      </c>
      <c r="M126" t="s">
        <v>16</v>
      </c>
      <c r="N126" t="s">
        <v>25</v>
      </c>
      <c r="O126" s="1">
        <v>43852</v>
      </c>
    </row>
    <row r="127" spans="1:15" hidden="1" x14ac:dyDescent="0.25">
      <c r="A127" t="s">
        <v>170</v>
      </c>
      <c r="C127" t="s">
        <v>13</v>
      </c>
      <c r="D127" s="1">
        <v>43602</v>
      </c>
      <c r="E127" s="1">
        <v>43967</v>
      </c>
      <c r="F127" t="s">
        <v>18</v>
      </c>
      <c r="G127" t="s">
        <v>179</v>
      </c>
      <c r="H127" t="s">
        <v>28</v>
      </c>
      <c r="I127" t="s">
        <v>19</v>
      </c>
      <c r="J127" t="s">
        <v>25</v>
      </c>
      <c r="K127">
        <v>52500</v>
      </c>
      <c r="L127" s="1">
        <v>43602</v>
      </c>
      <c r="M127" t="s">
        <v>16</v>
      </c>
      <c r="N127" t="s">
        <v>14</v>
      </c>
      <c r="O127" s="1">
        <v>43852</v>
      </c>
    </row>
    <row r="128" spans="1:15" hidden="1" x14ac:dyDescent="0.25">
      <c r="A128" t="s">
        <v>170</v>
      </c>
      <c r="C128" t="s">
        <v>17</v>
      </c>
      <c r="D128" s="1">
        <v>43282</v>
      </c>
      <c r="E128" s="1">
        <v>43646</v>
      </c>
      <c r="F128" t="s">
        <v>24</v>
      </c>
      <c r="G128" t="s">
        <v>180</v>
      </c>
      <c r="H128" t="s">
        <v>28</v>
      </c>
      <c r="I128" t="s">
        <v>27</v>
      </c>
      <c r="J128" t="s">
        <v>143</v>
      </c>
      <c r="K128">
        <v>1147.82</v>
      </c>
      <c r="L128" s="1">
        <v>43646</v>
      </c>
      <c r="M128" t="s">
        <v>16</v>
      </c>
      <c r="N128" t="s">
        <v>14</v>
      </c>
      <c r="O128" s="1">
        <v>43852</v>
      </c>
    </row>
    <row r="129" spans="1:15" hidden="1" x14ac:dyDescent="0.25">
      <c r="A129" t="s">
        <v>170</v>
      </c>
      <c r="C129" t="s">
        <v>17</v>
      </c>
      <c r="D129" s="1">
        <v>43282</v>
      </c>
      <c r="E129" s="1">
        <v>43646</v>
      </c>
      <c r="F129" t="s">
        <v>15</v>
      </c>
      <c r="G129" t="s">
        <v>180</v>
      </c>
      <c r="H129" t="s">
        <v>28</v>
      </c>
      <c r="I129" t="s">
        <v>27</v>
      </c>
      <c r="J129" t="s">
        <v>25</v>
      </c>
      <c r="K129">
        <v>1896.63</v>
      </c>
      <c r="L129" s="1">
        <v>43282</v>
      </c>
      <c r="M129" t="s">
        <v>16</v>
      </c>
      <c r="N129" t="s">
        <v>14</v>
      </c>
      <c r="O129" s="1">
        <v>43852</v>
      </c>
    </row>
    <row r="130" spans="1:15" hidden="1" x14ac:dyDescent="0.25">
      <c r="A130" t="s">
        <v>170</v>
      </c>
      <c r="C130" t="s">
        <v>17</v>
      </c>
      <c r="D130" s="1">
        <v>43283</v>
      </c>
      <c r="E130" s="1">
        <v>43646</v>
      </c>
      <c r="F130" t="s">
        <v>15</v>
      </c>
      <c r="G130" t="s">
        <v>180</v>
      </c>
      <c r="H130" t="s">
        <v>28</v>
      </c>
      <c r="I130" t="s">
        <v>27</v>
      </c>
      <c r="J130" t="s">
        <v>25</v>
      </c>
      <c r="K130">
        <v>0</v>
      </c>
      <c r="L130" s="1">
        <v>43646</v>
      </c>
      <c r="M130" t="s">
        <v>16</v>
      </c>
      <c r="N130" t="s">
        <v>14</v>
      </c>
      <c r="O130" s="1">
        <v>43852</v>
      </c>
    </row>
    <row r="131" spans="1:15" hidden="1" x14ac:dyDescent="0.25">
      <c r="A131" t="s">
        <v>170</v>
      </c>
      <c r="C131" t="s">
        <v>17</v>
      </c>
      <c r="D131" s="1">
        <v>43282</v>
      </c>
      <c r="E131" s="1">
        <v>43646</v>
      </c>
      <c r="F131" t="s">
        <v>15</v>
      </c>
      <c r="G131" t="s">
        <v>180</v>
      </c>
      <c r="H131" t="s">
        <v>28</v>
      </c>
      <c r="I131" t="s">
        <v>27</v>
      </c>
      <c r="J131" t="s">
        <v>25</v>
      </c>
      <c r="K131">
        <v>48125</v>
      </c>
      <c r="L131" s="1">
        <v>43282</v>
      </c>
      <c r="M131" t="s">
        <v>16</v>
      </c>
      <c r="N131" t="s">
        <v>14</v>
      </c>
      <c r="O131" s="1">
        <v>43852</v>
      </c>
    </row>
    <row r="132" spans="1:15" hidden="1" x14ac:dyDescent="0.25">
      <c r="A132" t="s">
        <v>170</v>
      </c>
      <c r="C132" t="s">
        <v>17</v>
      </c>
      <c r="D132" s="1">
        <v>43282</v>
      </c>
      <c r="E132" s="1">
        <v>43646</v>
      </c>
      <c r="F132" t="s">
        <v>22</v>
      </c>
      <c r="G132" t="s">
        <v>180</v>
      </c>
      <c r="H132" t="s">
        <v>28</v>
      </c>
      <c r="I132" t="s">
        <v>27</v>
      </c>
      <c r="J132" t="s">
        <v>25</v>
      </c>
      <c r="K132">
        <v>13560.92</v>
      </c>
      <c r="L132" s="1">
        <v>43282</v>
      </c>
      <c r="M132" t="s">
        <v>16</v>
      </c>
      <c r="N132" t="s">
        <v>14</v>
      </c>
      <c r="O132" s="1">
        <v>43852</v>
      </c>
    </row>
    <row r="133" spans="1:15" hidden="1" x14ac:dyDescent="0.25">
      <c r="A133" t="s">
        <v>170</v>
      </c>
      <c r="C133" t="s">
        <v>17</v>
      </c>
      <c r="D133" s="1">
        <v>43282</v>
      </c>
      <c r="E133" s="1">
        <v>43646</v>
      </c>
      <c r="F133" t="s">
        <v>22</v>
      </c>
      <c r="G133" t="s">
        <v>180</v>
      </c>
      <c r="H133" t="s">
        <v>28</v>
      </c>
      <c r="I133" t="s">
        <v>27</v>
      </c>
      <c r="J133" t="s">
        <v>25</v>
      </c>
      <c r="K133">
        <v>55052.69</v>
      </c>
      <c r="L133" s="1">
        <v>43282</v>
      </c>
      <c r="M133" t="s">
        <v>16</v>
      </c>
      <c r="N133" t="s">
        <v>14</v>
      </c>
      <c r="O133" s="1">
        <v>43852</v>
      </c>
    </row>
    <row r="134" spans="1:15" hidden="1" x14ac:dyDescent="0.25">
      <c r="A134" t="s">
        <v>170</v>
      </c>
      <c r="C134" t="s">
        <v>17</v>
      </c>
      <c r="D134" s="1">
        <v>43282</v>
      </c>
      <c r="E134" s="1">
        <v>43646</v>
      </c>
      <c r="F134" t="s">
        <v>22</v>
      </c>
      <c r="G134" t="s">
        <v>180</v>
      </c>
      <c r="H134" t="s">
        <v>28</v>
      </c>
      <c r="I134" t="s">
        <v>27</v>
      </c>
      <c r="J134" t="s">
        <v>25</v>
      </c>
      <c r="K134">
        <v>14131.43</v>
      </c>
      <c r="L134" s="1">
        <v>43282</v>
      </c>
      <c r="M134" t="s">
        <v>16</v>
      </c>
      <c r="N134" t="s">
        <v>14</v>
      </c>
      <c r="O134" s="1">
        <v>43852</v>
      </c>
    </row>
    <row r="135" spans="1:15" hidden="1" x14ac:dyDescent="0.25">
      <c r="A135" t="s">
        <v>170</v>
      </c>
      <c r="C135" t="s">
        <v>17</v>
      </c>
      <c r="D135" s="1">
        <v>43282</v>
      </c>
      <c r="E135" s="1">
        <v>43646</v>
      </c>
      <c r="F135" t="s">
        <v>24</v>
      </c>
      <c r="G135" t="s">
        <v>180</v>
      </c>
      <c r="H135" t="s">
        <v>28</v>
      </c>
      <c r="I135" t="s">
        <v>27</v>
      </c>
      <c r="J135" t="s">
        <v>25</v>
      </c>
      <c r="K135">
        <v>3125</v>
      </c>
      <c r="L135" s="1">
        <v>43282</v>
      </c>
      <c r="M135" t="s">
        <v>16</v>
      </c>
      <c r="N135" t="s">
        <v>14</v>
      </c>
      <c r="O135" s="1">
        <v>43852</v>
      </c>
    </row>
    <row r="136" spans="1:15" hidden="1" x14ac:dyDescent="0.25">
      <c r="A136" t="s">
        <v>170</v>
      </c>
      <c r="C136" t="s">
        <v>17</v>
      </c>
      <c r="D136" s="1">
        <v>43282</v>
      </c>
      <c r="E136" s="1">
        <v>43646</v>
      </c>
      <c r="F136" t="s">
        <v>24</v>
      </c>
      <c r="G136" t="s">
        <v>180</v>
      </c>
      <c r="H136" t="s">
        <v>28</v>
      </c>
      <c r="I136" t="s">
        <v>27</v>
      </c>
      <c r="J136" t="s">
        <v>25</v>
      </c>
      <c r="K136">
        <v>1125</v>
      </c>
      <c r="L136" s="1">
        <v>43282</v>
      </c>
      <c r="M136" t="s">
        <v>16</v>
      </c>
      <c r="N136" t="s">
        <v>14</v>
      </c>
      <c r="O136" s="1">
        <v>43852</v>
      </c>
    </row>
    <row r="137" spans="1:15" hidden="1" x14ac:dyDescent="0.25">
      <c r="A137" t="s">
        <v>170</v>
      </c>
      <c r="C137" t="s">
        <v>17</v>
      </c>
      <c r="D137" s="1">
        <v>43282</v>
      </c>
      <c r="E137" s="1">
        <v>43646</v>
      </c>
      <c r="F137" t="s">
        <v>24</v>
      </c>
      <c r="G137" t="s">
        <v>180</v>
      </c>
      <c r="H137" t="s">
        <v>28</v>
      </c>
      <c r="I137" t="s">
        <v>27</v>
      </c>
      <c r="J137" t="s">
        <v>25</v>
      </c>
      <c r="K137">
        <v>4706.25</v>
      </c>
      <c r="L137" s="1">
        <v>43282</v>
      </c>
      <c r="M137" t="s">
        <v>16</v>
      </c>
      <c r="N137" t="s">
        <v>14</v>
      </c>
      <c r="O137" s="1">
        <v>43852</v>
      </c>
    </row>
    <row r="138" spans="1:15" hidden="1" x14ac:dyDescent="0.25">
      <c r="A138" t="s">
        <v>170</v>
      </c>
      <c r="C138" t="s">
        <v>13</v>
      </c>
      <c r="D138" s="1">
        <v>43647</v>
      </c>
      <c r="E138" s="1">
        <v>44012</v>
      </c>
      <c r="F138" t="s">
        <v>24</v>
      </c>
      <c r="G138" t="s">
        <v>180</v>
      </c>
      <c r="H138" t="s">
        <v>28</v>
      </c>
      <c r="I138" t="s">
        <v>27</v>
      </c>
      <c r="J138" t="s">
        <v>25</v>
      </c>
      <c r="K138">
        <v>825</v>
      </c>
      <c r="L138" s="1">
        <v>43647</v>
      </c>
      <c r="M138" t="s">
        <v>16</v>
      </c>
      <c r="N138" t="s">
        <v>25</v>
      </c>
      <c r="O138" s="1">
        <v>43852</v>
      </c>
    </row>
    <row r="139" spans="1:15" hidden="1" x14ac:dyDescent="0.25">
      <c r="A139" t="s">
        <v>170</v>
      </c>
      <c r="C139" t="s">
        <v>13</v>
      </c>
      <c r="D139" s="1">
        <v>43647</v>
      </c>
      <c r="E139" s="1">
        <v>44012</v>
      </c>
      <c r="F139" t="s">
        <v>15</v>
      </c>
      <c r="G139" t="s">
        <v>180</v>
      </c>
      <c r="H139" t="s">
        <v>28</v>
      </c>
      <c r="I139" t="s">
        <v>27</v>
      </c>
      <c r="J139" t="s">
        <v>25</v>
      </c>
      <c r="K139">
        <v>1896.63</v>
      </c>
      <c r="L139" s="1">
        <v>43647</v>
      </c>
      <c r="M139" t="s">
        <v>16</v>
      </c>
      <c r="N139" t="s">
        <v>25</v>
      </c>
      <c r="O139" s="1">
        <v>43852</v>
      </c>
    </row>
    <row r="140" spans="1:15" hidden="1" x14ac:dyDescent="0.25">
      <c r="A140" t="s">
        <v>170</v>
      </c>
      <c r="C140" t="s">
        <v>13</v>
      </c>
      <c r="D140" s="1">
        <v>43679</v>
      </c>
      <c r="E140" s="1">
        <v>44044</v>
      </c>
      <c r="F140" t="s">
        <v>15</v>
      </c>
      <c r="G140" t="s">
        <v>180</v>
      </c>
      <c r="H140" t="s">
        <v>28</v>
      </c>
      <c r="I140" t="s">
        <v>27</v>
      </c>
      <c r="J140" t="s">
        <v>25</v>
      </c>
      <c r="K140">
        <v>19181.25</v>
      </c>
      <c r="L140" s="1">
        <v>43679</v>
      </c>
      <c r="M140" t="s">
        <v>16</v>
      </c>
      <c r="N140" t="s">
        <v>25</v>
      </c>
      <c r="O140" s="1">
        <v>43852</v>
      </c>
    </row>
    <row r="141" spans="1:15" hidden="1" x14ac:dyDescent="0.25">
      <c r="A141" t="s">
        <v>170</v>
      </c>
      <c r="C141" t="s">
        <v>13</v>
      </c>
      <c r="D141" s="1">
        <v>43647</v>
      </c>
      <c r="E141" s="1">
        <v>44012</v>
      </c>
      <c r="F141" t="s">
        <v>15</v>
      </c>
      <c r="G141" t="s">
        <v>180</v>
      </c>
      <c r="H141" t="s">
        <v>28</v>
      </c>
      <c r="I141" t="s">
        <v>27</v>
      </c>
      <c r="J141" t="s">
        <v>25</v>
      </c>
      <c r="K141">
        <v>42500</v>
      </c>
      <c r="L141" s="1">
        <v>43647</v>
      </c>
      <c r="M141" t="s">
        <v>16</v>
      </c>
      <c r="N141" t="s">
        <v>25</v>
      </c>
      <c r="O141" s="1">
        <v>43852</v>
      </c>
    </row>
    <row r="142" spans="1:15" hidden="1" x14ac:dyDescent="0.25">
      <c r="A142" t="s">
        <v>170</v>
      </c>
      <c r="C142" t="s">
        <v>13</v>
      </c>
      <c r="D142" s="1">
        <v>43647</v>
      </c>
      <c r="E142" s="1">
        <v>44012</v>
      </c>
      <c r="F142" t="s">
        <v>22</v>
      </c>
      <c r="G142" t="s">
        <v>180</v>
      </c>
      <c r="H142" t="s">
        <v>28</v>
      </c>
      <c r="I142" t="s">
        <v>27</v>
      </c>
      <c r="J142" t="s">
        <v>25</v>
      </c>
      <c r="K142">
        <v>10917.07</v>
      </c>
      <c r="L142" s="1">
        <v>43647</v>
      </c>
      <c r="M142" t="s">
        <v>16</v>
      </c>
      <c r="N142" t="s">
        <v>25</v>
      </c>
      <c r="O142" s="1">
        <v>43852</v>
      </c>
    </row>
    <row r="143" spans="1:15" hidden="1" x14ac:dyDescent="0.25">
      <c r="A143" t="s">
        <v>170</v>
      </c>
      <c r="C143" t="s">
        <v>13</v>
      </c>
      <c r="D143" s="1">
        <v>43647</v>
      </c>
      <c r="E143" s="1">
        <v>44012</v>
      </c>
      <c r="F143" t="s">
        <v>22</v>
      </c>
      <c r="G143" t="s">
        <v>180</v>
      </c>
      <c r="H143" t="s">
        <v>28</v>
      </c>
      <c r="I143" t="s">
        <v>27</v>
      </c>
      <c r="J143" t="s">
        <v>25</v>
      </c>
      <c r="K143">
        <v>60713.1</v>
      </c>
      <c r="L143" s="1">
        <v>43647</v>
      </c>
      <c r="M143" t="s">
        <v>16</v>
      </c>
      <c r="N143" t="s">
        <v>25</v>
      </c>
      <c r="O143" s="1">
        <v>43852</v>
      </c>
    </row>
    <row r="144" spans="1:15" hidden="1" x14ac:dyDescent="0.25">
      <c r="A144" t="s">
        <v>170</v>
      </c>
      <c r="C144" t="s">
        <v>13</v>
      </c>
      <c r="D144" s="1">
        <v>43647</v>
      </c>
      <c r="E144" s="1">
        <v>44012</v>
      </c>
      <c r="F144" t="s">
        <v>22</v>
      </c>
      <c r="G144" t="s">
        <v>180</v>
      </c>
      <c r="H144" t="s">
        <v>28</v>
      </c>
      <c r="I144" t="s">
        <v>27</v>
      </c>
      <c r="J144" t="s">
        <v>25</v>
      </c>
      <c r="K144">
        <v>12349.97</v>
      </c>
      <c r="L144" s="1">
        <v>43647</v>
      </c>
      <c r="M144" t="s">
        <v>16</v>
      </c>
      <c r="N144" t="s">
        <v>25</v>
      </c>
      <c r="O144" s="1">
        <v>43852</v>
      </c>
    </row>
    <row r="145" spans="1:15" hidden="1" x14ac:dyDescent="0.25">
      <c r="A145" t="s">
        <v>170</v>
      </c>
      <c r="C145" t="s">
        <v>13</v>
      </c>
      <c r="D145" s="1">
        <v>43647</v>
      </c>
      <c r="E145" s="1">
        <v>44012</v>
      </c>
      <c r="F145" t="s">
        <v>24</v>
      </c>
      <c r="G145" t="s">
        <v>180</v>
      </c>
      <c r="H145" t="s">
        <v>28</v>
      </c>
      <c r="I145" t="s">
        <v>27</v>
      </c>
      <c r="J145" t="s">
        <v>25</v>
      </c>
      <c r="K145">
        <v>3375</v>
      </c>
      <c r="L145" s="1">
        <v>43647</v>
      </c>
      <c r="M145" t="s">
        <v>16</v>
      </c>
      <c r="N145" t="s">
        <v>25</v>
      </c>
      <c r="O145" s="1">
        <v>43852</v>
      </c>
    </row>
    <row r="146" spans="1:15" hidden="1" x14ac:dyDescent="0.25">
      <c r="A146" t="s">
        <v>170</v>
      </c>
      <c r="C146" t="s">
        <v>13</v>
      </c>
      <c r="D146" s="1">
        <v>43647</v>
      </c>
      <c r="E146" s="1">
        <v>44012</v>
      </c>
      <c r="F146" t="s">
        <v>24</v>
      </c>
      <c r="G146" t="s">
        <v>180</v>
      </c>
      <c r="H146" t="s">
        <v>28</v>
      </c>
      <c r="I146" t="s">
        <v>27</v>
      </c>
      <c r="J146" t="s">
        <v>25</v>
      </c>
      <c r="K146">
        <v>875</v>
      </c>
      <c r="L146" s="1">
        <v>43647</v>
      </c>
      <c r="M146" t="s">
        <v>16</v>
      </c>
      <c r="N146" t="s">
        <v>25</v>
      </c>
      <c r="O146" s="1">
        <v>43852</v>
      </c>
    </row>
    <row r="147" spans="1:15" hidden="1" x14ac:dyDescent="0.25">
      <c r="A147" t="s">
        <v>170</v>
      </c>
      <c r="C147" t="s">
        <v>13</v>
      </c>
      <c r="D147" s="1">
        <v>43647</v>
      </c>
      <c r="E147" s="1">
        <v>44012</v>
      </c>
      <c r="F147" t="s">
        <v>24</v>
      </c>
      <c r="G147" t="s">
        <v>180</v>
      </c>
      <c r="H147" t="s">
        <v>28</v>
      </c>
      <c r="I147" t="s">
        <v>27</v>
      </c>
      <c r="J147" t="s">
        <v>25</v>
      </c>
      <c r="K147">
        <v>1556.25</v>
      </c>
      <c r="L147" s="1">
        <v>43647</v>
      </c>
      <c r="M147" t="s">
        <v>16</v>
      </c>
      <c r="N147" t="s">
        <v>25</v>
      </c>
      <c r="O147" s="1">
        <v>43852</v>
      </c>
    </row>
    <row r="148" spans="1:15" hidden="1" x14ac:dyDescent="0.25">
      <c r="A148" t="s">
        <v>170</v>
      </c>
      <c r="C148" t="s">
        <v>17</v>
      </c>
      <c r="D148" s="1">
        <v>43373</v>
      </c>
      <c r="E148" s="1">
        <v>43737</v>
      </c>
      <c r="F148" t="s">
        <v>15</v>
      </c>
      <c r="G148" t="s">
        <v>180</v>
      </c>
      <c r="H148" t="s">
        <v>28</v>
      </c>
      <c r="I148" t="s">
        <v>27</v>
      </c>
      <c r="J148" t="s">
        <v>25</v>
      </c>
      <c r="K148">
        <v>186534.13</v>
      </c>
      <c r="L148" s="1">
        <v>43373</v>
      </c>
      <c r="M148" t="s">
        <v>16</v>
      </c>
      <c r="N148" t="s">
        <v>14</v>
      </c>
      <c r="O148" s="1">
        <v>43852</v>
      </c>
    </row>
    <row r="149" spans="1:15" hidden="1" x14ac:dyDescent="0.25">
      <c r="A149" t="s">
        <v>170</v>
      </c>
      <c r="C149" t="s">
        <v>13</v>
      </c>
      <c r="D149" s="1">
        <v>43738</v>
      </c>
      <c r="E149" s="1">
        <v>44103</v>
      </c>
      <c r="F149" t="s">
        <v>15</v>
      </c>
      <c r="G149" t="s">
        <v>180</v>
      </c>
      <c r="H149" t="s">
        <v>28</v>
      </c>
      <c r="I149" t="s">
        <v>27</v>
      </c>
      <c r="J149" t="s">
        <v>25</v>
      </c>
      <c r="K149">
        <v>202350</v>
      </c>
      <c r="L149" s="1">
        <v>43738</v>
      </c>
      <c r="M149" t="s">
        <v>16</v>
      </c>
      <c r="N149" t="s">
        <v>25</v>
      </c>
      <c r="O149" s="1">
        <v>43852</v>
      </c>
    </row>
    <row r="150" spans="1:15" hidden="1" x14ac:dyDescent="0.25">
      <c r="A150" t="s">
        <v>170</v>
      </c>
      <c r="C150" t="s">
        <v>17</v>
      </c>
      <c r="D150" s="1">
        <v>43175</v>
      </c>
      <c r="E150" s="1">
        <v>43539</v>
      </c>
      <c r="F150" t="s">
        <v>24</v>
      </c>
      <c r="G150" t="s">
        <v>180</v>
      </c>
      <c r="H150" t="s">
        <v>28</v>
      </c>
      <c r="I150" t="s">
        <v>27</v>
      </c>
      <c r="J150" t="s">
        <v>143</v>
      </c>
      <c r="K150">
        <v>750.63</v>
      </c>
      <c r="L150" s="1">
        <v>43175</v>
      </c>
      <c r="M150" t="s">
        <v>16</v>
      </c>
      <c r="N150" t="s">
        <v>14</v>
      </c>
      <c r="O150" s="1">
        <v>43852</v>
      </c>
    </row>
    <row r="151" spans="1:15" hidden="1" x14ac:dyDescent="0.25">
      <c r="A151" t="s">
        <v>170</v>
      </c>
      <c r="C151" t="s">
        <v>17</v>
      </c>
      <c r="D151" s="1">
        <v>43540</v>
      </c>
      <c r="E151" s="1">
        <v>43570</v>
      </c>
      <c r="F151" t="s">
        <v>24</v>
      </c>
      <c r="G151" t="s">
        <v>180</v>
      </c>
      <c r="H151" t="s">
        <v>28</v>
      </c>
      <c r="I151" t="s">
        <v>27</v>
      </c>
      <c r="J151" t="s">
        <v>25</v>
      </c>
      <c r="K151">
        <v>63.75</v>
      </c>
      <c r="L151" s="1">
        <v>43540</v>
      </c>
      <c r="M151" t="s">
        <v>16</v>
      </c>
      <c r="N151" t="s">
        <v>25</v>
      </c>
      <c r="O151" s="1">
        <v>43852</v>
      </c>
    </row>
    <row r="152" spans="1:15" hidden="1" x14ac:dyDescent="0.25">
      <c r="A152" t="s">
        <v>170</v>
      </c>
      <c r="C152" t="s">
        <v>13</v>
      </c>
      <c r="D152" s="1">
        <v>43571</v>
      </c>
      <c r="E152" s="1">
        <v>43936</v>
      </c>
      <c r="F152" t="s">
        <v>24</v>
      </c>
      <c r="G152" t="s">
        <v>180</v>
      </c>
      <c r="H152" t="s">
        <v>28</v>
      </c>
      <c r="I152" t="s">
        <v>27</v>
      </c>
      <c r="J152" t="s">
        <v>25</v>
      </c>
      <c r="K152">
        <v>1556.5</v>
      </c>
      <c r="L152" s="1">
        <v>43571</v>
      </c>
      <c r="M152" t="s">
        <v>16</v>
      </c>
      <c r="N152" t="s">
        <v>25</v>
      </c>
      <c r="O152" s="1">
        <v>43852</v>
      </c>
    </row>
    <row r="153" spans="1:15" hidden="1" x14ac:dyDescent="0.25">
      <c r="A153" t="s">
        <v>170</v>
      </c>
      <c r="C153" t="s">
        <v>17</v>
      </c>
      <c r="D153" s="1">
        <v>43192</v>
      </c>
      <c r="E153" s="1">
        <v>43556</v>
      </c>
      <c r="F153" t="s">
        <v>22</v>
      </c>
      <c r="G153" t="s">
        <v>180</v>
      </c>
      <c r="H153" t="s">
        <v>28</v>
      </c>
      <c r="I153" t="s">
        <v>27</v>
      </c>
      <c r="J153" t="s">
        <v>25</v>
      </c>
      <c r="K153">
        <v>46087.63</v>
      </c>
      <c r="L153" s="1">
        <v>43192</v>
      </c>
      <c r="M153" t="s">
        <v>16</v>
      </c>
      <c r="N153" t="s">
        <v>14</v>
      </c>
      <c r="O153" s="1">
        <v>43852</v>
      </c>
    </row>
    <row r="154" spans="1:15" hidden="1" x14ac:dyDescent="0.25">
      <c r="A154" t="s">
        <v>170</v>
      </c>
      <c r="C154" t="s">
        <v>17</v>
      </c>
      <c r="D154" s="1">
        <v>43557</v>
      </c>
      <c r="E154" s="1">
        <v>43571</v>
      </c>
      <c r="F154" t="s">
        <v>24</v>
      </c>
      <c r="G154" t="s">
        <v>180</v>
      </c>
      <c r="H154" t="s">
        <v>28</v>
      </c>
      <c r="I154" t="s">
        <v>27</v>
      </c>
      <c r="J154" t="s">
        <v>25</v>
      </c>
      <c r="K154">
        <v>4362.38</v>
      </c>
      <c r="L154" s="1">
        <v>43557</v>
      </c>
      <c r="M154" t="s">
        <v>16</v>
      </c>
      <c r="N154" t="s">
        <v>25</v>
      </c>
      <c r="O154" s="1">
        <v>43852</v>
      </c>
    </row>
    <row r="155" spans="1:15" hidden="1" x14ac:dyDescent="0.25">
      <c r="A155" t="s">
        <v>170</v>
      </c>
      <c r="C155" t="s">
        <v>13</v>
      </c>
      <c r="D155" s="1">
        <v>43572</v>
      </c>
      <c r="E155" s="1">
        <v>43922</v>
      </c>
      <c r="F155" t="s">
        <v>24</v>
      </c>
      <c r="G155" t="s">
        <v>180</v>
      </c>
      <c r="H155" t="s">
        <v>28</v>
      </c>
      <c r="I155" t="s">
        <v>27</v>
      </c>
      <c r="J155" t="s">
        <v>25</v>
      </c>
      <c r="K155">
        <v>65370</v>
      </c>
      <c r="L155" s="1">
        <v>43572</v>
      </c>
      <c r="M155" t="s">
        <v>16</v>
      </c>
      <c r="N155" t="s">
        <v>25</v>
      </c>
      <c r="O155" s="1">
        <v>43852</v>
      </c>
    </row>
    <row r="156" spans="1:15" hidden="1" x14ac:dyDescent="0.25">
      <c r="A156" t="s">
        <v>170</v>
      </c>
      <c r="C156" t="s">
        <v>13</v>
      </c>
      <c r="D156" s="1">
        <v>43738</v>
      </c>
      <c r="E156" s="1">
        <v>44103</v>
      </c>
      <c r="F156" t="s">
        <v>21</v>
      </c>
      <c r="G156" t="s">
        <v>180</v>
      </c>
      <c r="H156" t="s">
        <v>28</v>
      </c>
      <c r="I156" t="s">
        <v>27</v>
      </c>
      <c r="J156" t="s">
        <v>143</v>
      </c>
      <c r="K156">
        <v>44259.67</v>
      </c>
      <c r="L156" s="1">
        <v>43738</v>
      </c>
      <c r="M156" t="s">
        <v>16</v>
      </c>
      <c r="N156" t="s">
        <v>14</v>
      </c>
      <c r="O156" s="1">
        <v>43852</v>
      </c>
    </row>
    <row r="157" spans="1:15" hidden="1" x14ac:dyDescent="0.25">
      <c r="A157" t="s">
        <v>170</v>
      </c>
      <c r="C157" t="s">
        <v>13</v>
      </c>
      <c r="D157" s="1">
        <v>43765</v>
      </c>
      <c r="E157" s="1">
        <v>44130</v>
      </c>
      <c r="F157" t="s">
        <v>21</v>
      </c>
      <c r="G157" t="s">
        <v>180</v>
      </c>
      <c r="H157" t="s">
        <v>28</v>
      </c>
      <c r="I157" t="s">
        <v>21</v>
      </c>
      <c r="J157" t="s">
        <v>25</v>
      </c>
      <c r="K157">
        <v>35112</v>
      </c>
      <c r="L157" s="1">
        <v>43765</v>
      </c>
      <c r="M157" t="s">
        <v>16</v>
      </c>
      <c r="N157" t="s">
        <v>25</v>
      </c>
      <c r="O157" s="1">
        <v>43852</v>
      </c>
    </row>
    <row r="158" spans="1:15" hidden="1" x14ac:dyDescent="0.25">
      <c r="A158" t="s">
        <v>170</v>
      </c>
      <c r="C158" t="s">
        <v>13</v>
      </c>
      <c r="D158" s="1">
        <v>43765</v>
      </c>
      <c r="E158" s="1">
        <v>44130</v>
      </c>
      <c r="F158" t="s">
        <v>21</v>
      </c>
      <c r="G158" t="s">
        <v>180</v>
      </c>
      <c r="H158" t="s">
        <v>28</v>
      </c>
      <c r="I158" t="s">
        <v>21</v>
      </c>
      <c r="J158" t="s">
        <v>25</v>
      </c>
      <c r="K158">
        <v>15048</v>
      </c>
      <c r="L158" s="1">
        <v>43765</v>
      </c>
      <c r="M158" t="s">
        <v>16</v>
      </c>
      <c r="N158" t="s">
        <v>25</v>
      </c>
      <c r="O158" s="1">
        <v>43852</v>
      </c>
    </row>
    <row r="159" spans="1:15" hidden="1" x14ac:dyDescent="0.25">
      <c r="A159" t="s">
        <v>170</v>
      </c>
      <c r="C159" t="s">
        <v>17</v>
      </c>
      <c r="D159" s="1">
        <v>43123</v>
      </c>
      <c r="E159" s="1">
        <v>43487</v>
      </c>
      <c r="F159" t="s">
        <v>26</v>
      </c>
      <c r="G159" t="s">
        <v>178</v>
      </c>
      <c r="H159" t="s">
        <v>28</v>
      </c>
      <c r="I159" t="s">
        <v>27</v>
      </c>
      <c r="J159" t="s">
        <v>25</v>
      </c>
      <c r="K159">
        <v>1072.3399999999999</v>
      </c>
      <c r="L159" s="1">
        <v>43123</v>
      </c>
      <c r="M159" t="s">
        <v>16</v>
      </c>
      <c r="N159" t="s">
        <v>14</v>
      </c>
      <c r="O159" s="1">
        <v>43852</v>
      </c>
    </row>
    <row r="160" spans="1:15" hidden="1" x14ac:dyDescent="0.25">
      <c r="A160" t="s">
        <v>170</v>
      </c>
      <c r="C160" t="s">
        <v>13</v>
      </c>
      <c r="D160" s="1">
        <v>43488</v>
      </c>
      <c r="E160" s="1">
        <v>43852</v>
      </c>
      <c r="F160" t="s">
        <v>26</v>
      </c>
      <c r="G160" t="s">
        <v>180</v>
      </c>
      <c r="H160" t="s">
        <v>28</v>
      </c>
      <c r="I160" t="s">
        <v>27</v>
      </c>
      <c r="J160" t="s">
        <v>25</v>
      </c>
      <c r="K160">
        <v>1111.77</v>
      </c>
      <c r="L160" s="1">
        <v>43488</v>
      </c>
      <c r="M160" t="s">
        <v>16</v>
      </c>
      <c r="N160" t="s">
        <v>25</v>
      </c>
      <c r="O160" s="1">
        <v>43852</v>
      </c>
    </row>
    <row r="161" spans="1:15" hidden="1" x14ac:dyDescent="0.25">
      <c r="A161" t="s">
        <v>170</v>
      </c>
      <c r="C161" t="s">
        <v>17</v>
      </c>
      <c r="D161" s="1">
        <v>43312</v>
      </c>
      <c r="E161" s="1">
        <v>43676</v>
      </c>
      <c r="F161" t="s">
        <v>26</v>
      </c>
      <c r="G161" t="s">
        <v>180</v>
      </c>
      <c r="H161" t="s">
        <v>28</v>
      </c>
      <c r="I161" t="s">
        <v>27</v>
      </c>
      <c r="J161" t="s">
        <v>143</v>
      </c>
      <c r="K161">
        <v>27057.200000000001</v>
      </c>
      <c r="L161" s="1">
        <v>43312</v>
      </c>
      <c r="M161" t="s">
        <v>16</v>
      </c>
      <c r="N161" t="s">
        <v>14</v>
      </c>
      <c r="O161" s="1">
        <v>43852</v>
      </c>
    </row>
    <row r="162" spans="1:15" hidden="1" x14ac:dyDescent="0.25">
      <c r="A162" t="s">
        <v>170</v>
      </c>
      <c r="C162" t="s">
        <v>13</v>
      </c>
      <c r="D162" s="1">
        <v>43677</v>
      </c>
      <c r="E162" s="1">
        <v>44042</v>
      </c>
      <c r="F162" t="s">
        <v>26</v>
      </c>
      <c r="G162" t="s">
        <v>180</v>
      </c>
      <c r="H162" t="s">
        <v>28</v>
      </c>
      <c r="I162" t="s">
        <v>27</v>
      </c>
      <c r="J162" t="s">
        <v>143</v>
      </c>
      <c r="K162">
        <v>87500</v>
      </c>
      <c r="L162" s="1">
        <v>43677</v>
      </c>
      <c r="M162" t="s">
        <v>16</v>
      </c>
      <c r="N162" t="s">
        <v>25</v>
      </c>
      <c r="O162" s="1">
        <v>43852</v>
      </c>
    </row>
    <row r="163" spans="1:15" hidden="1" x14ac:dyDescent="0.25">
      <c r="A163" t="s">
        <v>170</v>
      </c>
      <c r="C163" t="s">
        <v>17</v>
      </c>
      <c r="D163" s="1">
        <v>43431</v>
      </c>
      <c r="E163" s="1">
        <v>43795</v>
      </c>
      <c r="F163" t="s">
        <v>18</v>
      </c>
      <c r="G163" t="s">
        <v>179</v>
      </c>
      <c r="H163" t="s">
        <v>28</v>
      </c>
      <c r="I163" t="s">
        <v>19</v>
      </c>
      <c r="J163" t="s">
        <v>25</v>
      </c>
      <c r="K163">
        <v>7647.1</v>
      </c>
      <c r="L163" s="1">
        <v>43431</v>
      </c>
      <c r="M163" t="s">
        <v>16</v>
      </c>
      <c r="N163" t="s">
        <v>14</v>
      </c>
      <c r="O163" s="1">
        <v>43852</v>
      </c>
    </row>
    <row r="164" spans="1:15" hidden="1" x14ac:dyDescent="0.25">
      <c r="A164" t="s">
        <v>170</v>
      </c>
      <c r="C164" t="s">
        <v>13</v>
      </c>
      <c r="D164" s="1">
        <v>43796</v>
      </c>
      <c r="E164" s="1">
        <v>44161</v>
      </c>
      <c r="F164" t="s">
        <v>18</v>
      </c>
      <c r="G164" t="s">
        <v>179</v>
      </c>
      <c r="H164" t="s">
        <v>28</v>
      </c>
      <c r="I164" t="s">
        <v>19</v>
      </c>
      <c r="J164" t="s">
        <v>25</v>
      </c>
      <c r="K164">
        <v>12491.85</v>
      </c>
      <c r="L164" s="1">
        <v>43796</v>
      </c>
      <c r="M164" t="s">
        <v>16</v>
      </c>
      <c r="N164" t="s">
        <v>25</v>
      </c>
      <c r="O164" s="1">
        <v>43852</v>
      </c>
    </row>
    <row r="165" spans="1:15" hidden="1" x14ac:dyDescent="0.25">
      <c r="A165" t="s">
        <v>170</v>
      </c>
      <c r="C165" t="s">
        <v>17</v>
      </c>
      <c r="D165" s="1">
        <v>43431</v>
      </c>
      <c r="E165" s="1">
        <v>43795</v>
      </c>
      <c r="F165" t="s">
        <v>18</v>
      </c>
      <c r="G165" t="s">
        <v>179</v>
      </c>
      <c r="H165" t="s">
        <v>28</v>
      </c>
      <c r="I165" t="s">
        <v>19</v>
      </c>
      <c r="J165" t="s">
        <v>25</v>
      </c>
      <c r="K165">
        <v>30620.9</v>
      </c>
      <c r="L165" s="1">
        <v>43431</v>
      </c>
      <c r="M165" t="s">
        <v>16</v>
      </c>
      <c r="N165" t="s">
        <v>14</v>
      </c>
      <c r="O165" s="1">
        <v>43852</v>
      </c>
    </row>
    <row r="166" spans="1:15" hidden="1" x14ac:dyDescent="0.25">
      <c r="A166" t="s">
        <v>170</v>
      </c>
      <c r="C166" t="s">
        <v>13</v>
      </c>
      <c r="D166" s="1">
        <v>43796</v>
      </c>
      <c r="E166" s="1">
        <v>44161</v>
      </c>
      <c r="F166" t="s">
        <v>18</v>
      </c>
      <c r="G166" t="s">
        <v>179</v>
      </c>
      <c r="H166" t="s">
        <v>28</v>
      </c>
      <c r="I166" t="s">
        <v>19</v>
      </c>
      <c r="J166" t="s">
        <v>25</v>
      </c>
      <c r="K166">
        <v>61342.1</v>
      </c>
      <c r="L166" s="1">
        <v>43796</v>
      </c>
      <c r="M166" t="s">
        <v>16</v>
      </c>
      <c r="N166" t="s">
        <v>25</v>
      </c>
      <c r="O166" s="1">
        <v>43852</v>
      </c>
    </row>
    <row r="167" spans="1:15" hidden="1" x14ac:dyDescent="0.25">
      <c r="A167" t="s">
        <v>170</v>
      </c>
      <c r="C167" t="s">
        <v>13</v>
      </c>
      <c r="D167" s="1">
        <v>43203</v>
      </c>
      <c r="E167" s="1">
        <v>43567</v>
      </c>
      <c r="F167" t="s">
        <v>24</v>
      </c>
      <c r="G167" t="s">
        <v>180</v>
      </c>
      <c r="H167" t="s">
        <v>28</v>
      </c>
      <c r="I167" t="s">
        <v>27</v>
      </c>
      <c r="J167" t="s">
        <v>25</v>
      </c>
      <c r="K167">
        <v>3125</v>
      </c>
      <c r="L167" s="1">
        <v>43203</v>
      </c>
      <c r="M167" t="s">
        <v>16</v>
      </c>
      <c r="N167" t="s">
        <v>14</v>
      </c>
      <c r="O167" s="1">
        <v>43852</v>
      </c>
    </row>
    <row r="168" spans="1:15" hidden="1" x14ac:dyDescent="0.25">
      <c r="A168" t="s">
        <v>170</v>
      </c>
      <c r="C168" t="s">
        <v>13</v>
      </c>
      <c r="D168" s="1">
        <v>43035</v>
      </c>
      <c r="E168" s="1">
        <v>43399</v>
      </c>
      <c r="F168" t="s">
        <v>21</v>
      </c>
      <c r="G168" t="s">
        <v>180</v>
      </c>
      <c r="H168" t="s">
        <v>28</v>
      </c>
      <c r="I168" t="s">
        <v>27</v>
      </c>
      <c r="J168" t="s">
        <v>25</v>
      </c>
      <c r="K168">
        <v>62714.03</v>
      </c>
      <c r="L168" s="1">
        <v>43035</v>
      </c>
      <c r="M168" t="s">
        <v>16</v>
      </c>
      <c r="N168" t="s">
        <v>14</v>
      </c>
      <c r="O168" s="1">
        <v>43852</v>
      </c>
    </row>
    <row r="169" spans="1:15" hidden="1" x14ac:dyDescent="0.25">
      <c r="A169" t="s">
        <v>170</v>
      </c>
      <c r="C169" t="s">
        <v>17</v>
      </c>
      <c r="D169" s="1">
        <v>43400</v>
      </c>
      <c r="E169" s="1">
        <v>43764</v>
      </c>
      <c r="F169" t="s">
        <v>21</v>
      </c>
      <c r="G169" t="s">
        <v>180</v>
      </c>
      <c r="H169" t="s">
        <v>28</v>
      </c>
      <c r="I169" t="s">
        <v>27</v>
      </c>
      <c r="J169" t="s">
        <v>25</v>
      </c>
      <c r="K169">
        <v>85800</v>
      </c>
      <c r="L169" s="1">
        <v>43400</v>
      </c>
      <c r="M169" t="s">
        <v>16</v>
      </c>
      <c r="N169" t="s">
        <v>30</v>
      </c>
      <c r="O169" s="1">
        <v>43852</v>
      </c>
    </row>
    <row r="170" spans="1:15" hidden="1" x14ac:dyDescent="0.25">
      <c r="A170" t="s">
        <v>170</v>
      </c>
      <c r="C170" t="s">
        <v>17</v>
      </c>
      <c r="D170" s="1">
        <v>43400</v>
      </c>
      <c r="E170" s="1">
        <v>43764</v>
      </c>
      <c r="F170" t="s">
        <v>21</v>
      </c>
      <c r="G170" t="s">
        <v>180</v>
      </c>
      <c r="H170" t="s">
        <v>28</v>
      </c>
      <c r="I170" t="s">
        <v>27</v>
      </c>
      <c r="J170" t="s">
        <v>25</v>
      </c>
      <c r="K170">
        <v>21450</v>
      </c>
      <c r="L170" s="1">
        <v>43400</v>
      </c>
      <c r="M170" t="s">
        <v>16</v>
      </c>
      <c r="N170" t="s">
        <v>30</v>
      </c>
      <c r="O170" s="1">
        <v>43852</v>
      </c>
    </row>
    <row r="171" spans="1:15" hidden="1" x14ac:dyDescent="0.25">
      <c r="A171" t="s">
        <v>170</v>
      </c>
      <c r="C171" t="s">
        <v>17</v>
      </c>
      <c r="D171" s="1">
        <v>43400</v>
      </c>
      <c r="E171" s="1">
        <v>43764</v>
      </c>
      <c r="F171" t="s">
        <v>21</v>
      </c>
      <c r="G171" t="s">
        <v>180</v>
      </c>
      <c r="H171" t="s">
        <v>28</v>
      </c>
      <c r="I171" t="s">
        <v>27</v>
      </c>
      <c r="J171" t="s">
        <v>25</v>
      </c>
      <c r="K171">
        <v>71765.36</v>
      </c>
      <c r="L171" s="1">
        <v>43764</v>
      </c>
      <c r="M171" t="s">
        <v>31</v>
      </c>
      <c r="N171" t="s">
        <v>30</v>
      </c>
      <c r="O171" s="1">
        <v>43852</v>
      </c>
    </row>
    <row r="172" spans="1:15" hidden="1" x14ac:dyDescent="0.25">
      <c r="A172" t="s">
        <v>170</v>
      </c>
      <c r="C172" t="s">
        <v>17</v>
      </c>
      <c r="D172" s="1">
        <v>43400</v>
      </c>
      <c r="E172" s="1">
        <v>43764</v>
      </c>
      <c r="F172" t="s">
        <v>21</v>
      </c>
      <c r="G172" t="s">
        <v>180</v>
      </c>
      <c r="H172" t="s">
        <v>28</v>
      </c>
      <c r="I172" t="s">
        <v>27</v>
      </c>
      <c r="J172" t="s">
        <v>25</v>
      </c>
      <c r="K172">
        <v>17941.34</v>
      </c>
      <c r="L172" s="1">
        <v>43764</v>
      </c>
      <c r="M172" t="s">
        <v>31</v>
      </c>
      <c r="N172" t="s">
        <v>30</v>
      </c>
      <c r="O172" s="1">
        <v>43852</v>
      </c>
    </row>
    <row r="173" spans="1:15" hidden="1" x14ac:dyDescent="0.25">
      <c r="A173" t="s">
        <v>170</v>
      </c>
      <c r="C173" t="s">
        <v>13</v>
      </c>
      <c r="D173" s="1">
        <v>43518</v>
      </c>
      <c r="E173" s="1">
        <v>43882</v>
      </c>
      <c r="F173" t="s">
        <v>18</v>
      </c>
      <c r="G173" t="s">
        <v>182</v>
      </c>
      <c r="H173" t="s">
        <v>28</v>
      </c>
      <c r="I173" t="s">
        <v>19</v>
      </c>
      <c r="J173" t="s">
        <v>142</v>
      </c>
      <c r="K173">
        <v>44999.85</v>
      </c>
      <c r="L173" s="1">
        <v>43882</v>
      </c>
      <c r="M173" t="s">
        <v>16</v>
      </c>
      <c r="N173" t="s">
        <v>14</v>
      </c>
      <c r="O173" s="1">
        <v>43852</v>
      </c>
    </row>
    <row r="174" spans="1:15" hidden="1" x14ac:dyDescent="0.25">
      <c r="A174" t="s">
        <v>170</v>
      </c>
      <c r="C174" t="s">
        <v>13</v>
      </c>
      <c r="D174" s="1">
        <v>43738</v>
      </c>
      <c r="E174" s="1">
        <v>45929</v>
      </c>
      <c r="F174" t="s">
        <v>15</v>
      </c>
      <c r="G174" t="s">
        <v>187</v>
      </c>
      <c r="H174" t="s">
        <v>28</v>
      </c>
      <c r="I174" t="s">
        <v>15</v>
      </c>
      <c r="J174" t="s">
        <v>143</v>
      </c>
      <c r="K174">
        <v>47500</v>
      </c>
      <c r="L174" s="1">
        <v>43738</v>
      </c>
      <c r="M174" t="s">
        <v>16</v>
      </c>
      <c r="N174" t="s">
        <v>14</v>
      </c>
      <c r="O174" s="1">
        <v>43852</v>
      </c>
    </row>
    <row r="175" spans="1:15" hidden="1" x14ac:dyDescent="0.25">
      <c r="A175" t="s">
        <v>170</v>
      </c>
      <c r="C175" t="s">
        <v>17</v>
      </c>
      <c r="D175" s="1">
        <v>43502</v>
      </c>
      <c r="E175" s="1">
        <v>43683</v>
      </c>
      <c r="F175" t="s">
        <v>24</v>
      </c>
      <c r="G175" t="s">
        <v>187</v>
      </c>
      <c r="H175" t="s">
        <v>28</v>
      </c>
      <c r="I175" t="s">
        <v>15</v>
      </c>
      <c r="J175" t="s">
        <v>143</v>
      </c>
      <c r="K175">
        <v>6183.87</v>
      </c>
      <c r="L175" s="1">
        <v>43502</v>
      </c>
      <c r="M175" t="s">
        <v>16</v>
      </c>
      <c r="N175" t="s">
        <v>14</v>
      </c>
      <c r="O175" s="1">
        <v>43852</v>
      </c>
    </row>
    <row r="176" spans="1:15" hidden="1" x14ac:dyDescent="0.25">
      <c r="A176" t="s">
        <v>170</v>
      </c>
      <c r="C176" t="s">
        <v>13</v>
      </c>
      <c r="D176" s="1">
        <v>43684</v>
      </c>
      <c r="E176" s="1">
        <v>43867</v>
      </c>
      <c r="F176" t="s">
        <v>24</v>
      </c>
      <c r="G176" t="s">
        <v>187</v>
      </c>
      <c r="H176" t="s">
        <v>28</v>
      </c>
      <c r="I176" t="s">
        <v>15</v>
      </c>
      <c r="J176" t="s">
        <v>143</v>
      </c>
      <c r="K176">
        <v>6183.87</v>
      </c>
      <c r="L176" s="1">
        <v>43684</v>
      </c>
      <c r="M176" t="s">
        <v>16</v>
      </c>
      <c r="N176" t="s">
        <v>25</v>
      </c>
      <c r="O176" s="1">
        <v>43852</v>
      </c>
    </row>
    <row r="177" spans="1:15" hidden="1" x14ac:dyDescent="0.25">
      <c r="A177" t="s">
        <v>170</v>
      </c>
      <c r="C177" t="s">
        <v>13</v>
      </c>
      <c r="D177" s="1">
        <v>43777</v>
      </c>
      <c r="E177" s="1">
        <v>44142</v>
      </c>
      <c r="F177" t="s">
        <v>15</v>
      </c>
      <c r="G177" t="s">
        <v>189</v>
      </c>
      <c r="H177" t="s">
        <v>28</v>
      </c>
      <c r="I177" t="s">
        <v>15</v>
      </c>
      <c r="J177" t="s">
        <v>142</v>
      </c>
      <c r="K177">
        <v>13200</v>
      </c>
      <c r="L177" s="1">
        <v>43777</v>
      </c>
      <c r="M177" t="s">
        <v>16</v>
      </c>
      <c r="N177" t="s">
        <v>14</v>
      </c>
      <c r="O177" s="1">
        <v>43852</v>
      </c>
    </row>
    <row r="178" spans="1:15" x14ac:dyDescent="0.25">
      <c r="A178" t="s">
        <v>170</v>
      </c>
      <c r="C178" t="s">
        <v>13</v>
      </c>
      <c r="D178" s="1">
        <v>43518</v>
      </c>
      <c r="E178" s="1">
        <v>43882</v>
      </c>
      <c r="F178" t="s">
        <v>22</v>
      </c>
      <c r="G178" t="s">
        <v>189</v>
      </c>
      <c r="H178" t="s">
        <v>28</v>
      </c>
      <c r="I178" t="s">
        <v>35</v>
      </c>
      <c r="J178" t="s">
        <v>142</v>
      </c>
      <c r="K178">
        <v>16258</v>
      </c>
      <c r="L178" s="1">
        <v>43518</v>
      </c>
      <c r="M178" t="s">
        <v>16</v>
      </c>
      <c r="N178" t="s">
        <v>14</v>
      </c>
      <c r="O178" s="1">
        <v>43852</v>
      </c>
    </row>
    <row r="179" spans="1:15" x14ac:dyDescent="0.25">
      <c r="A179" t="s">
        <v>170</v>
      </c>
      <c r="C179" t="s">
        <v>13</v>
      </c>
      <c r="D179" s="1">
        <v>43524</v>
      </c>
      <c r="E179" s="1">
        <v>43888</v>
      </c>
      <c r="F179" t="s">
        <v>22</v>
      </c>
      <c r="G179" t="s">
        <v>189</v>
      </c>
      <c r="H179" t="s">
        <v>28</v>
      </c>
      <c r="I179" t="s">
        <v>35</v>
      </c>
      <c r="J179" t="s">
        <v>142</v>
      </c>
      <c r="K179">
        <v>8227.7900000000009</v>
      </c>
      <c r="L179" s="1">
        <v>43524</v>
      </c>
      <c r="M179" t="s">
        <v>16</v>
      </c>
      <c r="N179" t="s">
        <v>30</v>
      </c>
      <c r="O179" s="1">
        <v>43852</v>
      </c>
    </row>
    <row r="180" spans="1:15" x14ac:dyDescent="0.25">
      <c r="A180" t="s">
        <v>170</v>
      </c>
      <c r="C180" t="s">
        <v>13</v>
      </c>
      <c r="D180" s="1">
        <v>43524</v>
      </c>
      <c r="E180" s="1">
        <v>43888</v>
      </c>
      <c r="F180" t="s">
        <v>22</v>
      </c>
      <c r="G180" t="s">
        <v>189</v>
      </c>
      <c r="H180" t="s">
        <v>28</v>
      </c>
      <c r="I180" t="s">
        <v>35</v>
      </c>
      <c r="J180" t="s">
        <v>142</v>
      </c>
      <c r="K180">
        <v>2925.72</v>
      </c>
      <c r="L180" s="1">
        <v>43628</v>
      </c>
      <c r="M180" t="s">
        <v>31</v>
      </c>
      <c r="N180" t="s">
        <v>30</v>
      </c>
      <c r="O180" s="1">
        <v>43852</v>
      </c>
    </row>
    <row r="181" spans="1:15" x14ac:dyDescent="0.25">
      <c r="A181" t="s">
        <v>170</v>
      </c>
      <c r="C181" t="s">
        <v>13</v>
      </c>
      <c r="D181" s="1">
        <v>43524</v>
      </c>
      <c r="E181" s="1">
        <v>43888</v>
      </c>
      <c r="F181" t="s">
        <v>22</v>
      </c>
      <c r="G181" t="s">
        <v>189</v>
      </c>
      <c r="H181" t="s">
        <v>28</v>
      </c>
      <c r="I181" t="s">
        <v>35</v>
      </c>
      <c r="J181" t="s">
        <v>142</v>
      </c>
      <c r="K181">
        <v>2925.72</v>
      </c>
      <c r="L181" s="1">
        <v>43628</v>
      </c>
      <c r="M181" t="s">
        <v>31</v>
      </c>
      <c r="N181" t="s">
        <v>30</v>
      </c>
      <c r="O181" s="1">
        <v>43852</v>
      </c>
    </row>
    <row r="182" spans="1:15" x14ac:dyDescent="0.25">
      <c r="A182" t="s">
        <v>170</v>
      </c>
      <c r="C182" t="s">
        <v>13</v>
      </c>
      <c r="D182" s="1">
        <v>43524</v>
      </c>
      <c r="E182" s="1">
        <v>43888</v>
      </c>
      <c r="F182" t="s">
        <v>22</v>
      </c>
      <c r="G182" t="s">
        <v>189</v>
      </c>
      <c r="H182" t="s">
        <v>28</v>
      </c>
      <c r="I182" t="s">
        <v>35</v>
      </c>
      <c r="J182" t="s">
        <v>142</v>
      </c>
      <c r="K182">
        <v>5240.78</v>
      </c>
      <c r="L182" s="1">
        <v>43658</v>
      </c>
      <c r="M182" t="s">
        <v>31</v>
      </c>
      <c r="N182" t="s">
        <v>30</v>
      </c>
      <c r="O182" s="1">
        <v>43852</v>
      </c>
    </row>
    <row r="183" spans="1:15" x14ac:dyDescent="0.25">
      <c r="A183" t="s">
        <v>170</v>
      </c>
      <c r="C183" t="s">
        <v>13</v>
      </c>
      <c r="D183" s="1">
        <v>43777</v>
      </c>
      <c r="E183" s="1">
        <v>44142</v>
      </c>
      <c r="F183" t="s">
        <v>22</v>
      </c>
      <c r="G183" t="s">
        <v>189</v>
      </c>
      <c r="H183" t="s">
        <v>28</v>
      </c>
      <c r="I183" t="s">
        <v>35</v>
      </c>
      <c r="J183" t="s">
        <v>142</v>
      </c>
      <c r="K183">
        <v>17232.75</v>
      </c>
      <c r="L183" s="1">
        <v>43777</v>
      </c>
      <c r="M183" t="s">
        <v>16</v>
      </c>
      <c r="N183" t="s">
        <v>14</v>
      </c>
      <c r="O183" s="1">
        <v>43852</v>
      </c>
    </row>
    <row r="184" spans="1:15" hidden="1" x14ac:dyDescent="0.25">
      <c r="A184" t="s">
        <v>170</v>
      </c>
      <c r="C184" t="s">
        <v>13</v>
      </c>
      <c r="D184" s="1">
        <v>43777</v>
      </c>
      <c r="E184" s="1">
        <v>44142</v>
      </c>
      <c r="F184" t="s">
        <v>15</v>
      </c>
      <c r="G184" t="s">
        <v>189</v>
      </c>
      <c r="H184" t="s">
        <v>28</v>
      </c>
      <c r="I184" t="s">
        <v>15</v>
      </c>
      <c r="J184" t="s">
        <v>142</v>
      </c>
      <c r="K184">
        <v>6250</v>
      </c>
      <c r="L184" s="1">
        <v>43777</v>
      </c>
      <c r="M184" t="s">
        <v>16</v>
      </c>
      <c r="N184" t="s">
        <v>14</v>
      </c>
      <c r="O184" s="1">
        <v>43852</v>
      </c>
    </row>
    <row r="185" spans="1:15" x14ac:dyDescent="0.25">
      <c r="A185" t="s">
        <v>170</v>
      </c>
      <c r="C185" t="s">
        <v>13</v>
      </c>
      <c r="D185" s="1">
        <v>43716</v>
      </c>
      <c r="E185" s="1">
        <v>44081</v>
      </c>
      <c r="F185" t="s">
        <v>22</v>
      </c>
      <c r="G185" t="s">
        <v>189</v>
      </c>
      <c r="H185" t="s">
        <v>28</v>
      </c>
      <c r="I185" t="s">
        <v>35</v>
      </c>
      <c r="J185" t="s">
        <v>142</v>
      </c>
      <c r="K185">
        <v>72138.929999999993</v>
      </c>
      <c r="L185" s="1">
        <v>43716</v>
      </c>
      <c r="M185" t="s">
        <v>16</v>
      </c>
      <c r="N185" t="s">
        <v>14</v>
      </c>
      <c r="O185" s="1">
        <v>43852</v>
      </c>
    </row>
    <row r="186" spans="1:15" x14ac:dyDescent="0.25">
      <c r="A186" t="s">
        <v>170</v>
      </c>
      <c r="C186" t="s">
        <v>13</v>
      </c>
      <c r="D186" s="1">
        <v>43716</v>
      </c>
      <c r="E186" s="1">
        <v>44081</v>
      </c>
      <c r="F186" t="s">
        <v>22</v>
      </c>
      <c r="G186" t="s">
        <v>189</v>
      </c>
      <c r="H186" t="s">
        <v>28</v>
      </c>
      <c r="I186" t="s">
        <v>35</v>
      </c>
      <c r="J186" t="s">
        <v>142</v>
      </c>
      <c r="K186">
        <v>43032.54</v>
      </c>
      <c r="L186" s="1">
        <v>43716</v>
      </c>
      <c r="M186" t="s">
        <v>16</v>
      </c>
      <c r="N186" t="s">
        <v>14</v>
      </c>
      <c r="O186" s="1">
        <v>43852</v>
      </c>
    </row>
    <row r="187" spans="1:15" hidden="1" x14ac:dyDescent="0.25">
      <c r="A187" t="s">
        <v>170</v>
      </c>
      <c r="C187" t="s">
        <v>13</v>
      </c>
      <c r="D187" s="1">
        <v>43716</v>
      </c>
      <c r="E187" s="1">
        <v>44081</v>
      </c>
      <c r="F187" t="s">
        <v>24</v>
      </c>
      <c r="G187" t="s">
        <v>189</v>
      </c>
      <c r="H187" t="s">
        <v>28</v>
      </c>
      <c r="I187" t="s">
        <v>23</v>
      </c>
      <c r="J187" t="s">
        <v>142</v>
      </c>
      <c r="K187">
        <v>11550</v>
      </c>
      <c r="L187" s="1">
        <v>43716</v>
      </c>
      <c r="M187" t="s">
        <v>16</v>
      </c>
      <c r="N187" t="s">
        <v>14</v>
      </c>
      <c r="O187" s="1">
        <v>43852</v>
      </c>
    </row>
    <row r="188" spans="1:15" hidden="1" x14ac:dyDescent="0.25">
      <c r="A188" t="s">
        <v>170</v>
      </c>
      <c r="C188" t="s">
        <v>13</v>
      </c>
      <c r="D188" s="1">
        <v>43716</v>
      </c>
      <c r="E188" s="1">
        <v>44081</v>
      </c>
      <c r="F188" t="s">
        <v>24</v>
      </c>
      <c r="G188" t="s">
        <v>189</v>
      </c>
      <c r="H188" t="s">
        <v>28</v>
      </c>
      <c r="I188" t="s">
        <v>23</v>
      </c>
      <c r="J188" t="s">
        <v>142</v>
      </c>
      <c r="K188">
        <v>7700</v>
      </c>
      <c r="L188" s="1">
        <v>43716</v>
      </c>
      <c r="M188" t="s">
        <v>16</v>
      </c>
      <c r="N188" t="s">
        <v>14</v>
      </c>
      <c r="O188" s="1">
        <v>43852</v>
      </c>
    </row>
    <row r="189" spans="1:15" x14ac:dyDescent="0.25">
      <c r="A189" t="s">
        <v>170</v>
      </c>
      <c r="C189" t="s">
        <v>13</v>
      </c>
      <c r="D189" s="1">
        <v>43716</v>
      </c>
      <c r="E189" s="1">
        <v>44081</v>
      </c>
      <c r="F189" t="s">
        <v>24</v>
      </c>
      <c r="G189" t="s">
        <v>189</v>
      </c>
      <c r="H189" t="s">
        <v>28</v>
      </c>
      <c r="I189" t="s">
        <v>35</v>
      </c>
      <c r="J189" t="s">
        <v>142</v>
      </c>
      <c r="K189">
        <v>14461.25</v>
      </c>
      <c r="L189" s="1">
        <v>43716</v>
      </c>
      <c r="M189" t="s">
        <v>16</v>
      </c>
      <c r="N189" t="s">
        <v>30</v>
      </c>
      <c r="O189" s="1">
        <v>43852</v>
      </c>
    </row>
    <row r="190" spans="1:15" x14ac:dyDescent="0.25">
      <c r="A190" t="s">
        <v>170</v>
      </c>
      <c r="C190" t="s">
        <v>13</v>
      </c>
      <c r="D190" s="1">
        <v>43716</v>
      </c>
      <c r="E190" s="1">
        <v>44081</v>
      </c>
      <c r="F190" t="s">
        <v>24</v>
      </c>
      <c r="G190" t="s">
        <v>189</v>
      </c>
      <c r="H190" t="s">
        <v>28</v>
      </c>
      <c r="I190" t="s">
        <v>35</v>
      </c>
      <c r="J190" t="s">
        <v>142</v>
      </c>
      <c r="K190">
        <v>13153.63</v>
      </c>
      <c r="L190" s="1">
        <v>43748</v>
      </c>
      <c r="M190" t="s">
        <v>31</v>
      </c>
      <c r="N190" t="s">
        <v>30</v>
      </c>
      <c r="O190" s="1">
        <v>43852</v>
      </c>
    </row>
    <row r="191" spans="1:15" hidden="1" x14ac:dyDescent="0.25">
      <c r="A191" t="s">
        <v>170</v>
      </c>
      <c r="C191" t="s">
        <v>17</v>
      </c>
      <c r="D191" s="1">
        <v>43194</v>
      </c>
      <c r="E191" s="1">
        <v>45478</v>
      </c>
      <c r="F191" t="s">
        <v>26</v>
      </c>
      <c r="G191" t="s">
        <v>187</v>
      </c>
      <c r="H191" t="s">
        <v>28</v>
      </c>
      <c r="I191" t="s">
        <v>32</v>
      </c>
      <c r="J191" t="s">
        <v>142</v>
      </c>
      <c r="K191">
        <v>0</v>
      </c>
      <c r="L191" s="1">
        <v>43194</v>
      </c>
      <c r="M191" t="s">
        <v>16</v>
      </c>
      <c r="N191" t="s">
        <v>20</v>
      </c>
      <c r="O191" s="1">
        <v>43852</v>
      </c>
    </row>
    <row r="192" spans="1:15" hidden="1" x14ac:dyDescent="0.25">
      <c r="A192" t="s">
        <v>170</v>
      </c>
      <c r="C192" t="s">
        <v>17</v>
      </c>
      <c r="D192" s="1">
        <v>43273</v>
      </c>
      <c r="E192" s="1">
        <v>43729</v>
      </c>
      <c r="F192" t="s">
        <v>26</v>
      </c>
      <c r="G192" t="s">
        <v>187</v>
      </c>
      <c r="H192" t="s">
        <v>28</v>
      </c>
      <c r="I192" t="s">
        <v>32</v>
      </c>
      <c r="J192" t="s">
        <v>143</v>
      </c>
      <c r="K192">
        <v>15625</v>
      </c>
      <c r="L192" s="1">
        <v>43273</v>
      </c>
      <c r="M192" t="s">
        <v>16</v>
      </c>
      <c r="N192" t="s">
        <v>20</v>
      </c>
      <c r="O192" s="1">
        <v>43852</v>
      </c>
    </row>
    <row r="193" spans="1:15" hidden="1" x14ac:dyDescent="0.25">
      <c r="A193" t="s">
        <v>170</v>
      </c>
      <c r="C193" t="s">
        <v>13</v>
      </c>
      <c r="D193" s="1">
        <v>43580</v>
      </c>
      <c r="E193" s="1">
        <v>44310</v>
      </c>
      <c r="F193" t="s">
        <v>26</v>
      </c>
      <c r="G193" t="s">
        <v>187</v>
      </c>
      <c r="H193" t="s">
        <v>28</v>
      </c>
      <c r="I193" t="s">
        <v>32</v>
      </c>
      <c r="J193" t="s">
        <v>143</v>
      </c>
      <c r="K193">
        <v>134736.13</v>
      </c>
      <c r="L193" s="1">
        <v>43580</v>
      </c>
      <c r="M193" t="s">
        <v>16</v>
      </c>
      <c r="N193" t="s">
        <v>14</v>
      </c>
      <c r="O193" s="1">
        <v>43852</v>
      </c>
    </row>
    <row r="194" spans="1:15" hidden="1" x14ac:dyDescent="0.25">
      <c r="A194" t="s">
        <v>170</v>
      </c>
      <c r="C194" t="s">
        <v>13</v>
      </c>
      <c r="D194" s="1">
        <v>43719</v>
      </c>
      <c r="E194" s="1">
        <v>44084</v>
      </c>
      <c r="F194" t="s">
        <v>26</v>
      </c>
      <c r="G194" t="s">
        <v>187</v>
      </c>
      <c r="H194" t="s">
        <v>28</v>
      </c>
      <c r="I194" t="s">
        <v>32</v>
      </c>
      <c r="J194" t="s">
        <v>143</v>
      </c>
      <c r="K194">
        <v>32584.880000000001</v>
      </c>
      <c r="L194" s="1">
        <v>43719</v>
      </c>
      <c r="M194" t="s">
        <v>16</v>
      </c>
      <c r="N194" t="s">
        <v>14</v>
      </c>
      <c r="O194" s="1">
        <v>43852</v>
      </c>
    </row>
    <row r="195" spans="1:15" hidden="1" x14ac:dyDescent="0.25">
      <c r="A195" t="s">
        <v>170</v>
      </c>
      <c r="C195" t="s">
        <v>13</v>
      </c>
      <c r="D195" s="1">
        <v>43730</v>
      </c>
      <c r="E195" s="1">
        <v>43911</v>
      </c>
      <c r="F195" t="s">
        <v>26</v>
      </c>
      <c r="G195" t="s">
        <v>187</v>
      </c>
      <c r="H195" t="s">
        <v>28</v>
      </c>
      <c r="I195" t="s">
        <v>32</v>
      </c>
      <c r="J195" t="s">
        <v>143</v>
      </c>
      <c r="K195">
        <v>8044.5</v>
      </c>
      <c r="L195" s="1">
        <v>43730</v>
      </c>
      <c r="M195" t="s">
        <v>16</v>
      </c>
      <c r="N195" t="s">
        <v>14</v>
      </c>
      <c r="O195" s="1">
        <v>43852</v>
      </c>
    </row>
    <row r="196" spans="1:15" hidden="1" x14ac:dyDescent="0.25">
      <c r="A196" t="s">
        <v>170</v>
      </c>
      <c r="C196" t="s">
        <v>17</v>
      </c>
      <c r="D196" s="1">
        <v>43523</v>
      </c>
      <c r="E196" s="1">
        <v>43887</v>
      </c>
      <c r="F196" t="s">
        <v>22</v>
      </c>
      <c r="G196" t="s">
        <v>188</v>
      </c>
      <c r="H196" t="s">
        <v>28</v>
      </c>
      <c r="I196" t="s">
        <v>23</v>
      </c>
      <c r="J196" t="s">
        <v>25</v>
      </c>
      <c r="K196">
        <v>2141.5500000000002</v>
      </c>
      <c r="L196" s="1">
        <v>43523</v>
      </c>
      <c r="M196" t="s">
        <v>16</v>
      </c>
      <c r="N196" t="s">
        <v>20</v>
      </c>
      <c r="O196" s="1">
        <v>43852</v>
      </c>
    </row>
    <row r="197" spans="1:15" hidden="1" x14ac:dyDescent="0.25">
      <c r="A197" t="s">
        <v>170</v>
      </c>
      <c r="C197" t="s">
        <v>13</v>
      </c>
      <c r="D197" s="1">
        <v>43158</v>
      </c>
      <c r="E197" s="1">
        <v>43522</v>
      </c>
      <c r="F197" t="s">
        <v>22</v>
      </c>
      <c r="G197" t="s">
        <v>188</v>
      </c>
      <c r="H197" t="s">
        <v>28</v>
      </c>
      <c r="I197" t="s">
        <v>23</v>
      </c>
      <c r="J197" t="s">
        <v>25</v>
      </c>
      <c r="K197">
        <v>2486.0700000000002</v>
      </c>
      <c r="L197" s="1">
        <v>43158</v>
      </c>
      <c r="M197" t="s">
        <v>16</v>
      </c>
      <c r="N197" t="s">
        <v>14</v>
      </c>
      <c r="O197" s="1">
        <v>43852</v>
      </c>
    </row>
    <row r="198" spans="1:15" hidden="1" x14ac:dyDescent="0.25">
      <c r="A198" t="s">
        <v>170</v>
      </c>
      <c r="C198" t="s">
        <v>17</v>
      </c>
      <c r="D198" s="1">
        <v>43158</v>
      </c>
      <c r="E198" s="1">
        <v>43522</v>
      </c>
      <c r="F198" t="s">
        <v>22</v>
      </c>
      <c r="G198" t="s">
        <v>188</v>
      </c>
      <c r="H198" t="s">
        <v>28</v>
      </c>
      <c r="I198" t="s">
        <v>23</v>
      </c>
      <c r="J198" t="s">
        <v>25</v>
      </c>
      <c r="K198">
        <v>6653.1</v>
      </c>
      <c r="L198" s="1">
        <v>43158</v>
      </c>
      <c r="M198" t="s">
        <v>16</v>
      </c>
      <c r="N198" t="s">
        <v>14</v>
      </c>
      <c r="O198" s="1">
        <v>43852</v>
      </c>
    </row>
    <row r="199" spans="1:15" hidden="1" x14ac:dyDescent="0.25">
      <c r="A199" t="s">
        <v>170</v>
      </c>
      <c r="C199" t="s">
        <v>13</v>
      </c>
      <c r="D199" s="1">
        <v>43523</v>
      </c>
      <c r="E199" s="1">
        <v>43887</v>
      </c>
      <c r="F199" t="s">
        <v>22</v>
      </c>
      <c r="G199" t="s">
        <v>188</v>
      </c>
      <c r="H199" t="s">
        <v>28</v>
      </c>
      <c r="I199" t="s">
        <v>23</v>
      </c>
      <c r="J199" t="s">
        <v>25</v>
      </c>
      <c r="K199">
        <v>6979.74</v>
      </c>
      <c r="L199" s="1">
        <v>43523</v>
      </c>
      <c r="M199" t="s">
        <v>16</v>
      </c>
      <c r="N199" t="s">
        <v>25</v>
      </c>
      <c r="O199" s="1">
        <v>43852</v>
      </c>
    </row>
    <row r="200" spans="1:15" hidden="1" x14ac:dyDescent="0.25">
      <c r="A200" t="s">
        <v>170</v>
      </c>
      <c r="C200" t="s">
        <v>13</v>
      </c>
      <c r="D200" s="1">
        <v>43158</v>
      </c>
      <c r="E200" s="1">
        <v>43522</v>
      </c>
      <c r="F200" t="s">
        <v>22</v>
      </c>
      <c r="G200" t="s">
        <v>188</v>
      </c>
      <c r="H200" t="s">
        <v>28</v>
      </c>
      <c r="I200" t="s">
        <v>23</v>
      </c>
      <c r="J200" t="s">
        <v>143</v>
      </c>
      <c r="K200">
        <v>2283.33</v>
      </c>
      <c r="L200" s="1">
        <v>43158</v>
      </c>
      <c r="M200" t="s">
        <v>16</v>
      </c>
      <c r="N200" t="s">
        <v>14</v>
      </c>
      <c r="O200" s="1">
        <v>43852</v>
      </c>
    </row>
    <row r="201" spans="1:15" hidden="1" x14ac:dyDescent="0.25">
      <c r="A201" t="s">
        <v>171</v>
      </c>
      <c r="C201" t="s">
        <v>13</v>
      </c>
      <c r="D201" s="1">
        <v>43554</v>
      </c>
      <c r="E201" s="1">
        <v>43919</v>
      </c>
      <c r="F201" t="s">
        <v>15</v>
      </c>
      <c r="G201" t="s">
        <v>182</v>
      </c>
      <c r="H201" t="s">
        <v>28</v>
      </c>
      <c r="I201" t="s">
        <v>15</v>
      </c>
      <c r="J201" t="s">
        <v>142</v>
      </c>
      <c r="K201">
        <v>14107.5</v>
      </c>
      <c r="L201" s="1">
        <v>43554</v>
      </c>
      <c r="M201" t="s">
        <v>16</v>
      </c>
      <c r="N201" t="s">
        <v>14</v>
      </c>
      <c r="O201" s="1">
        <v>43852</v>
      </c>
    </row>
    <row r="202" spans="1:15" hidden="1" x14ac:dyDescent="0.25">
      <c r="A202" t="s">
        <v>171</v>
      </c>
      <c r="C202" t="s">
        <v>13</v>
      </c>
      <c r="D202" s="1">
        <v>43100</v>
      </c>
      <c r="E202" s="1">
        <v>43464</v>
      </c>
      <c r="F202" t="s">
        <v>24</v>
      </c>
      <c r="G202" t="s">
        <v>188</v>
      </c>
      <c r="H202" t="s">
        <v>28</v>
      </c>
      <c r="I202" t="s">
        <v>23</v>
      </c>
      <c r="J202" t="s">
        <v>25</v>
      </c>
      <c r="K202">
        <v>2535.87</v>
      </c>
      <c r="L202" s="1">
        <v>43100</v>
      </c>
      <c r="M202" t="s">
        <v>16</v>
      </c>
      <c r="N202" t="s">
        <v>14</v>
      </c>
      <c r="O202" s="1">
        <v>43852</v>
      </c>
    </row>
    <row r="203" spans="1:15" hidden="1" x14ac:dyDescent="0.25">
      <c r="A203" t="s">
        <v>171</v>
      </c>
      <c r="C203" t="s">
        <v>17</v>
      </c>
      <c r="D203" s="1">
        <v>43131</v>
      </c>
      <c r="E203" s="1">
        <v>43495</v>
      </c>
      <c r="F203" t="s">
        <v>15</v>
      </c>
      <c r="G203" t="s">
        <v>188</v>
      </c>
      <c r="H203" t="s">
        <v>28</v>
      </c>
      <c r="I203" t="s">
        <v>15</v>
      </c>
      <c r="J203" t="s">
        <v>25</v>
      </c>
      <c r="K203">
        <v>125000</v>
      </c>
      <c r="L203" s="1">
        <v>43131</v>
      </c>
      <c r="M203" t="s">
        <v>16</v>
      </c>
      <c r="N203" t="s">
        <v>14</v>
      </c>
      <c r="O203" s="1">
        <v>43852</v>
      </c>
    </row>
    <row r="204" spans="1:15" hidden="1" x14ac:dyDescent="0.25">
      <c r="A204" t="s">
        <v>171</v>
      </c>
      <c r="C204" t="s">
        <v>13</v>
      </c>
      <c r="D204" s="1">
        <v>43496</v>
      </c>
      <c r="E204" s="1">
        <v>43860</v>
      </c>
      <c r="F204" t="s">
        <v>15</v>
      </c>
      <c r="G204" t="s">
        <v>188</v>
      </c>
      <c r="H204" t="s">
        <v>28</v>
      </c>
      <c r="I204" t="s">
        <v>15</v>
      </c>
      <c r="J204" t="s">
        <v>25</v>
      </c>
      <c r="K204">
        <v>125000</v>
      </c>
      <c r="L204" s="1">
        <v>43496</v>
      </c>
      <c r="M204" t="s">
        <v>16</v>
      </c>
      <c r="N204" t="s">
        <v>25</v>
      </c>
      <c r="O204" s="1">
        <v>43852</v>
      </c>
    </row>
    <row r="205" spans="1:15" hidden="1" x14ac:dyDescent="0.25">
      <c r="A205" t="s">
        <v>171</v>
      </c>
      <c r="C205" t="s">
        <v>17</v>
      </c>
      <c r="D205" s="1">
        <v>43131</v>
      </c>
      <c r="E205" s="1">
        <v>43495</v>
      </c>
      <c r="F205" t="s">
        <v>15</v>
      </c>
      <c r="G205" t="s">
        <v>188</v>
      </c>
      <c r="H205" t="s">
        <v>28</v>
      </c>
      <c r="I205" t="s">
        <v>15</v>
      </c>
      <c r="J205" t="s">
        <v>25</v>
      </c>
      <c r="K205">
        <v>80000</v>
      </c>
      <c r="L205" s="1">
        <v>43131</v>
      </c>
      <c r="M205" t="s">
        <v>16</v>
      </c>
      <c r="N205" t="s">
        <v>14</v>
      </c>
      <c r="O205" s="1">
        <v>43852</v>
      </c>
    </row>
    <row r="206" spans="1:15" hidden="1" x14ac:dyDescent="0.25">
      <c r="A206" t="s">
        <v>171</v>
      </c>
      <c r="C206" t="s">
        <v>17</v>
      </c>
      <c r="D206" s="1">
        <v>43131</v>
      </c>
      <c r="E206" s="1">
        <v>43495</v>
      </c>
      <c r="F206" t="s">
        <v>15</v>
      </c>
      <c r="G206" t="s">
        <v>188</v>
      </c>
      <c r="H206" t="s">
        <v>28</v>
      </c>
      <c r="I206" t="s">
        <v>15</v>
      </c>
      <c r="J206" t="s">
        <v>25</v>
      </c>
      <c r="K206">
        <v>320000</v>
      </c>
      <c r="L206" s="1">
        <v>43131</v>
      </c>
      <c r="M206" t="s">
        <v>16</v>
      </c>
      <c r="N206" t="s">
        <v>14</v>
      </c>
      <c r="O206" s="1">
        <v>43852</v>
      </c>
    </row>
    <row r="207" spans="1:15" hidden="1" x14ac:dyDescent="0.25">
      <c r="A207" t="s">
        <v>171</v>
      </c>
      <c r="C207" t="s">
        <v>13</v>
      </c>
      <c r="D207" s="1">
        <v>43496</v>
      </c>
      <c r="E207" s="1">
        <v>43860</v>
      </c>
      <c r="F207" t="s">
        <v>15</v>
      </c>
      <c r="G207" t="s">
        <v>188</v>
      </c>
      <c r="H207" t="s">
        <v>28</v>
      </c>
      <c r="I207" t="s">
        <v>15</v>
      </c>
      <c r="J207" t="s">
        <v>25</v>
      </c>
      <c r="K207">
        <v>320000</v>
      </c>
      <c r="L207" s="1">
        <v>43496</v>
      </c>
      <c r="M207" t="s">
        <v>16</v>
      </c>
      <c r="N207" t="s">
        <v>25</v>
      </c>
      <c r="O207" s="1">
        <v>43852</v>
      </c>
    </row>
    <row r="208" spans="1:15" hidden="1" x14ac:dyDescent="0.25">
      <c r="A208" t="s">
        <v>171</v>
      </c>
      <c r="C208" t="s">
        <v>17</v>
      </c>
      <c r="D208" s="1">
        <v>43100</v>
      </c>
      <c r="E208" s="1">
        <v>43464</v>
      </c>
      <c r="F208" t="s">
        <v>24</v>
      </c>
      <c r="G208" t="s">
        <v>188</v>
      </c>
      <c r="H208" t="s">
        <v>28</v>
      </c>
      <c r="I208" t="s">
        <v>23</v>
      </c>
      <c r="J208" t="s">
        <v>25</v>
      </c>
      <c r="K208">
        <v>211206.7</v>
      </c>
      <c r="L208" s="1">
        <v>43100</v>
      </c>
      <c r="M208" t="s">
        <v>16</v>
      </c>
      <c r="N208" t="s">
        <v>20</v>
      </c>
      <c r="O208" s="1">
        <v>43852</v>
      </c>
    </row>
    <row r="209" spans="1:15" hidden="1" x14ac:dyDescent="0.25">
      <c r="A209" t="s">
        <v>171</v>
      </c>
      <c r="C209" t="s">
        <v>17</v>
      </c>
      <c r="D209" s="1">
        <v>43160</v>
      </c>
      <c r="E209" s="1">
        <v>43524</v>
      </c>
      <c r="F209" t="s">
        <v>22</v>
      </c>
      <c r="G209" t="s">
        <v>188</v>
      </c>
      <c r="H209" t="s">
        <v>28</v>
      </c>
      <c r="I209" t="s">
        <v>23</v>
      </c>
      <c r="J209" t="s">
        <v>25</v>
      </c>
      <c r="K209">
        <v>275569.44</v>
      </c>
      <c r="L209" s="1">
        <v>43525</v>
      </c>
      <c r="M209" t="s">
        <v>16</v>
      </c>
      <c r="N209" t="s">
        <v>14</v>
      </c>
      <c r="O209" s="1">
        <v>43852</v>
      </c>
    </row>
    <row r="210" spans="1:15" hidden="1" x14ac:dyDescent="0.25">
      <c r="A210" t="s">
        <v>171</v>
      </c>
      <c r="C210" t="s">
        <v>13</v>
      </c>
      <c r="D210" s="1">
        <v>43525</v>
      </c>
      <c r="E210" s="1">
        <v>43890</v>
      </c>
      <c r="F210" t="s">
        <v>22</v>
      </c>
      <c r="G210" t="s">
        <v>188</v>
      </c>
      <c r="H210" t="s">
        <v>28</v>
      </c>
      <c r="I210" t="s">
        <v>23</v>
      </c>
      <c r="J210" t="s">
        <v>25</v>
      </c>
      <c r="K210">
        <v>275569.44</v>
      </c>
      <c r="L210" s="1">
        <v>43525</v>
      </c>
      <c r="M210" t="s">
        <v>16</v>
      </c>
      <c r="N210" t="s">
        <v>25</v>
      </c>
      <c r="O210" s="1">
        <v>43852</v>
      </c>
    </row>
    <row r="211" spans="1:15" hidden="1" x14ac:dyDescent="0.25">
      <c r="A211" t="s">
        <v>171</v>
      </c>
      <c r="C211" t="s">
        <v>13</v>
      </c>
      <c r="D211" s="1">
        <v>43525</v>
      </c>
      <c r="E211" s="1">
        <v>43890</v>
      </c>
      <c r="F211" t="s">
        <v>21</v>
      </c>
      <c r="G211" t="s">
        <v>188</v>
      </c>
      <c r="H211" t="s">
        <v>28</v>
      </c>
      <c r="I211" t="s">
        <v>21</v>
      </c>
      <c r="J211" t="s">
        <v>25</v>
      </c>
      <c r="K211">
        <v>50332.73</v>
      </c>
      <c r="L211" s="1">
        <v>43525</v>
      </c>
      <c r="M211" t="s">
        <v>16</v>
      </c>
      <c r="N211" t="s">
        <v>25</v>
      </c>
      <c r="O211" s="1">
        <v>43852</v>
      </c>
    </row>
    <row r="212" spans="1:15" hidden="1" x14ac:dyDescent="0.25">
      <c r="A212" t="s">
        <v>171</v>
      </c>
      <c r="C212" t="s">
        <v>17</v>
      </c>
      <c r="D212" s="1">
        <v>43160</v>
      </c>
      <c r="E212" s="1">
        <v>43524</v>
      </c>
      <c r="F212" t="s">
        <v>21</v>
      </c>
      <c r="G212" t="s">
        <v>188</v>
      </c>
      <c r="H212" t="s">
        <v>28</v>
      </c>
      <c r="I212" t="s">
        <v>21</v>
      </c>
      <c r="J212" t="s">
        <v>25</v>
      </c>
      <c r="K212">
        <v>57539.3</v>
      </c>
      <c r="L212" s="1">
        <v>43160</v>
      </c>
      <c r="M212" t="s">
        <v>16</v>
      </c>
      <c r="N212" t="s">
        <v>14</v>
      </c>
      <c r="O212" s="1">
        <v>43852</v>
      </c>
    </row>
    <row r="213" spans="1:15" hidden="1" x14ac:dyDescent="0.25">
      <c r="A213" t="s">
        <v>171</v>
      </c>
      <c r="C213" t="s">
        <v>13</v>
      </c>
      <c r="D213" s="1">
        <v>43448</v>
      </c>
      <c r="E213" s="1">
        <v>43812</v>
      </c>
      <c r="F213" t="s">
        <v>22</v>
      </c>
      <c r="G213" t="s">
        <v>188</v>
      </c>
      <c r="H213" t="s">
        <v>28</v>
      </c>
      <c r="I213" t="s">
        <v>23</v>
      </c>
      <c r="J213" t="s">
        <v>25</v>
      </c>
      <c r="K213">
        <v>212357.74</v>
      </c>
      <c r="L213" s="1">
        <v>43448</v>
      </c>
      <c r="M213" t="s">
        <v>16</v>
      </c>
      <c r="N213" t="s">
        <v>14</v>
      </c>
      <c r="O213" s="1">
        <v>43852</v>
      </c>
    </row>
    <row r="214" spans="1:15" hidden="1" x14ac:dyDescent="0.25">
      <c r="A214" t="s">
        <v>171</v>
      </c>
      <c r="C214" t="s">
        <v>17</v>
      </c>
      <c r="D214" s="1">
        <v>43160</v>
      </c>
      <c r="E214" s="1">
        <v>43524</v>
      </c>
      <c r="F214" t="s">
        <v>15</v>
      </c>
      <c r="G214" t="s">
        <v>188</v>
      </c>
      <c r="H214" t="s">
        <v>28</v>
      </c>
      <c r="I214" t="s">
        <v>15</v>
      </c>
      <c r="J214" t="s">
        <v>143</v>
      </c>
      <c r="K214">
        <v>31250</v>
      </c>
      <c r="L214" s="1">
        <v>43160</v>
      </c>
      <c r="M214" t="s">
        <v>16</v>
      </c>
      <c r="N214" t="s">
        <v>14</v>
      </c>
      <c r="O214" s="1">
        <v>43852</v>
      </c>
    </row>
    <row r="215" spans="1:15" hidden="1" x14ac:dyDescent="0.25">
      <c r="A215" t="s">
        <v>171</v>
      </c>
      <c r="C215" t="s">
        <v>17</v>
      </c>
      <c r="D215" s="1">
        <v>43160</v>
      </c>
      <c r="E215" s="1">
        <v>43524</v>
      </c>
      <c r="F215" t="s">
        <v>15</v>
      </c>
      <c r="G215" t="s">
        <v>188</v>
      </c>
      <c r="H215" t="s">
        <v>28</v>
      </c>
      <c r="I215" t="s">
        <v>15</v>
      </c>
      <c r="J215" t="s">
        <v>25</v>
      </c>
      <c r="K215">
        <v>43750</v>
      </c>
      <c r="L215" s="1">
        <v>43160</v>
      </c>
      <c r="M215" t="s">
        <v>16</v>
      </c>
      <c r="N215" t="s">
        <v>14</v>
      </c>
      <c r="O215" s="1">
        <v>43852</v>
      </c>
    </row>
    <row r="216" spans="1:15" hidden="1" x14ac:dyDescent="0.25">
      <c r="A216" t="s">
        <v>171</v>
      </c>
      <c r="C216" t="s">
        <v>17</v>
      </c>
      <c r="D216" s="1">
        <v>43160</v>
      </c>
      <c r="E216" s="1">
        <v>43524</v>
      </c>
      <c r="F216" t="s">
        <v>15</v>
      </c>
      <c r="G216" t="s">
        <v>188</v>
      </c>
      <c r="H216" t="s">
        <v>28</v>
      </c>
      <c r="I216" t="s">
        <v>15</v>
      </c>
      <c r="J216" t="s">
        <v>143</v>
      </c>
      <c r="K216">
        <v>75000</v>
      </c>
      <c r="L216" s="1">
        <v>43160</v>
      </c>
      <c r="M216" t="s">
        <v>16</v>
      </c>
      <c r="N216" t="s">
        <v>14</v>
      </c>
      <c r="O216" s="1">
        <v>43852</v>
      </c>
    </row>
    <row r="217" spans="1:15" hidden="1" x14ac:dyDescent="0.25">
      <c r="A217" t="s">
        <v>171</v>
      </c>
      <c r="C217" t="s">
        <v>13</v>
      </c>
      <c r="D217" s="1">
        <v>43525</v>
      </c>
      <c r="E217" s="1">
        <v>43890</v>
      </c>
      <c r="F217" t="s">
        <v>15</v>
      </c>
      <c r="G217" t="s">
        <v>188</v>
      </c>
      <c r="H217" t="s">
        <v>28</v>
      </c>
      <c r="I217" t="s">
        <v>15</v>
      </c>
      <c r="J217" t="s">
        <v>143</v>
      </c>
      <c r="K217">
        <v>31250</v>
      </c>
      <c r="L217" s="1">
        <v>43525</v>
      </c>
      <c r="M217" t="s">
        <v>16</v>
      </c>
      <c r="N217" t="s">
        <v>25</v>
      </c>
      <c r="O217" s="1">
        <v>43852</v>
      </c>
    </row>
    <row r="218" spans="1:15" hidden="1" x14ac:dyDescent="0.25">
      <c r="A218" t="s">
        <v>171</v>
      </c>
      <c r="C218" t="s">
        <v>13</v>
      </c>
      <c r="D218" s="1">
        <v>43525</v>
      </c>
      <c r="E218" s="1">
        <v>43890</v>
      </c>
      <c r="F218" t="s">
        <v>15</v>
      </c>
      <c r="G218" t="s">
        <v>188</v>
      </c>
      <c r="H218" t="s">
        <v>28</v>
      </c>
      <c r="I218" t="s">
        <v>15</v>
      </c>
      <c r="J218" t="s">
        <v>25</v>
      </c>
      <c r="K218">
        <v>43750</v>
      </c>
      <c r="L218" s="1">
        <v>43525</v>
      </c>
      <c r="M218" t="s">
        <v>16</v>
      </c>
      <c r="N218" t="s">
        <v>25</v>
      </c>
      <c r="O218" s="1">
        <v>43852</v>
      </c>
    </row>
    <row r="219" spans="1:15" hidden="1" x14ac:dyDescent="0.25">
      <c r="A219" t="s">
        <v>171</v>
      </c>
      <c r="C219" t="s">
        <v>13</v>
      </c>
      <c r="D219" s="1">
        <v>43525</v>
      </c>
      <c r="E219" s="1">
        <v>43890</v>
      </c>
      <c r="F219" t="s">
        <v>15</v>
      </c>
      <c r="G219" t="s">
        <v>188</v>
      </c>
      <c r="H219" t="s">
        <v>28</v>
      </c>
      <c r="I219" t="s">
        <v>15</v>
      </c>
      <c r="J219" t="s">
        <v>143</v>
      </c>
      <c r="K219">
        <v>75000</v>
      </c>
      <c r="L219" s="1">
        <v>43525</v>
      </c>
      <c r="M219" t="s">
        <v>16</v>
      </c>
      <c r="N219" t="s">
        <v>25</v>
      </c>
      <c r="O219" s="1">
        <v>43852</v>
      </c>
    </row>
    <row r="220" spans="1:15" hidden="1" x14ac:dyDescent="0.25">
      <c r="A220" t="s">
        <v>171</v>
      </c>
      <c r="C220" t="s">
        <v>17</v>
      </c>
      <c r="D220" s="1">
        <v>43142</v>
      </c>
      <c r="E220" s="1">
        <v>43506</v>
      </c>
      <c r="F220" t="s">
        <v>15</v>
      </c>
      <c r="G220" t="s">
        <v>188</v>
      </c>
      <c r="H220" t="s">
        <v>28</v>
      </c>
      <c r="I220" t="s">
        <v>15</v>
      </c>
      <c r="J220" t="s">
        <v>143</v>
      </c>
      <c r="K220">
        <v>23125</v>
      </c>
      <c r="L220" s="1">
        <v>43142</v>
      </c>
      <c r="M220" t="s">
        <v>16</v>
      </c>
      <c r="N220" t="s">
        <v>14</v>
      </c>
      <c r="O220" s="1">
        <v>43852</v>
      </c>
    </row>
    <row r="221" spans="1:15" hidden="1" x14ac:dyDescent="0.25">
      <c r="A221" t="s">
        <v>171</v>
      </c>
      <c r="C221" t="s">
        <v>13</v>
      </c>
      <c r="D221" s="1">
        <v>43507</v>
      </c>
      <c r="E221" s="1">
        <v>43871</v>
      </c>
      <c r="F221" t="s">
        <v>15</v>
      </c>
      <c r="G221" t="s">
        <v>188</v>
      </c>
      <c r="H221" t="s">
        <v>28</v>
      </c>
      <c r="I221" t="s">
        <v>15</v>
      </c>
      <c r="J221" t="s">
        <v>143</v>
      </c>
      <c r="K221">
        <v>21875</v>
      </c>
      <c r="L221" s="1">
        <v>43507</v>
      </c>
      <c r="M221" t="s">
        <v>16</v>
      </c>
      <c r="N221" t="s">
        <v>25</v>
      </c>
      <c r="O221" s="1">
        <v>43852</v>
      </c>
    </row>
    <row r="222" spans="1:15" hidden="1" x14ac:dyDescent="0.25">
      <c r="A222" t="s">
        <v>171</v>
      </c>
      <c r="C222" t="s">
        <v>13</v>
      </c>
      <c r="D222" s="1">
        <v>43332</v>
      </c>
      <c r="E222" s="1">
        <v>45523</v>
      </c>
      <c r="F222" t="s">
        <v>15</v>
      </c>
      <c r="G222" t="s">
        <v>188</v>
      </c>
      <c r="H222" t="s">
        <v>28</v>
      </c>
      <c r="I222" t="s">
        <v>15</v>
      </c>
      <c r="J222" t="s">
        <v>143</v>
      </c>
      <c r="K222">
        <v>47500</v>
      </c>
      <c r="L222" s="1">
        <v>43332</v>
      </c>
      <c r="M222" t="s">
        <v>16</v>
      </c>
      <c r="N222" t="s">
        <v>14</v>
      </c>
      <c r="O222" s="1">
        <v>43852</v>
      </c>
    </row>
    <row r="223" spans="1:15" hidden="1" x14ac:dyDescent="0.25">
      <c r="A223" t="s">
        <v>171</v>
      </c>
      <c r="C223" t="s">
        <v>13</v>
      </c>
      <c r="D223" s="1">
        <v>43100</v>
      </c>
      <c r="E223" s="1">
        <v>43464</v>
      </c>
      <c r="F223" t="s">
        <v>24</v>
      </c>
      <c r="G223" t="s">
        <v>188</v>
      </c>
      <c r="H223" t="s">
        <v>28</v>
      </c>
      <c r="I223" t="s">
        <v>23</v>
      </c>
      <c r="J223" t="s">
        <v>25</v>
      </c>
      <c r="K223">
        <v>7632.55</v>
      </c>
      <c r="L223" s="1">
        <v>43100</v>
      </c>
      <c r="M223" t="s">
        <v>16</v>
      </c>
      <c r="N223" t="s">
        <v>14</v>
      </c>
      <c r="O223" s="1">
        <v>43852</v>
      </c>
    </row>
    <row r="224" spans="1:15" hidden="1" x14ac:dyDescent="0.25">
      <c r="A224" t="s">
        <v>171</v>
      </c>
      <c r="C224" t="s">
        <v>13</v>
      </c>
      <c r="D224" s="1">
        <v>43448</v>
      </c>
      <c r="E224" s="1">
        <v>43812</v>
      </c>
      <c r="F224" t="s">
        <v>24</v>
      </c>
      <c r="G224" t="s">
        <v>188</v>
      </c>
      <c r="H224" t="s">
        <v>28</v>
      </c>
      <c r="I224" t="s">
        <v>23</v>
      </c>
      <c r="J224" t="s">
        <v>25</v>
      </c>
      <c r="K224">
        <v>2563.13</v>
      </c>
      <c r="L224" s="1">
        <v>43448</v>
      </c>
      <c r="M224" t="s">
        <v>16</v>
      </c>
      <c r="N224" t="s">
        <v>14</v>
      </c>
      <c r="O224" s="1">
        <v>43852</v>
      </c>
    </row>
    <row r="225" spans="1:15" hidden="1" x14ac:dyDescent="0.25">
      <c r="A225" t="s">
        <v>171</v>
      </c>
      <c r="C225" t="s">
        <v>17</v>
      </c>
      <c r="D225" s="1">
        <v>43274</v>
      </c>
      <c r="E225" s="1">
        <v>43638</v>
      </c>
      <c r="F225" t="s">
        <v>24</v>
      </c>
      <c r="G225" t="s">
        <v>178</v>
      </c>
      <c r="H225" t="s">
        <v>28</v>
      </c>
      <c r="I225" t="s">
        <v>27</v>
      </c>
      <c r="J225" t="s">
        <v>25</v>
      </c>
      <c r="K225">
        <v>8269.74</v>
      </c>
      <c r="L225" s="1">
        <v>43274</v>
      </c>
      <c r="M225" t="s">
        <v>16</v>
      </c>
      <c r="N225" t="s">
        <v>30</v>
      </c>
      <c r="O225" s="1">
        <v>43852</v>
      </c>
    </row>
    <row r="226" spans="1:15" hidden="1" x14ac:dyDescent="0.25">
      <c r="A226" t="s">
        <v>171</v>
      </c>
      <c r="C226" t="s">
        <v>17</v>
      </c>
      <c r="D226" s="1">
        <v>43274</v>
      </c>
      <c r="E226" s="1">
        <v>43638</v>
      </c>
      <c r="F226" t="s">
        <v>24</v>
      </c>
      <c r="G226" t="s">
        <v>178</v>
      </c>
      <c r="H226" t="s">
        <v>28</v>
      </c>
      <c r="I226" t="s">
        <v>27</v>
      </c>
      <c r="J226" t="s">
        <v>25</v>
      </c>
      <c r="K226">
        <v>8269.74</v>
      </c>
      <c r="L226" s="1">
        <v>43274</v>
      </c>
      <c r="M226" t="s">
        <v>16</v>
      </c>
      <c r="N226" t="s">
        <v>30</v>
      </c>
      <c r="O226" s="1">
        <v>43852</v>
      </c>
    </row>
    <row r="227" spans="1:15" hidden="1" x14ac:dyDescent="0.25">
      <c r="A227" t="s">
        <v>171</v>
      </c>
      <c r="C227" t="s">
        <v>17</v>
      </c>
      <c r="D227" s="1">
        <v>43274</v>
      </c>
      <c r="E227" s="1">
        <v>43638</v>
      </c>
      <c r="F227" t="s">
        <v>24</v>
      </c>
      <c r="G227" t="s">
        <v>178</v>
      </c>
      <c r="H227" t="s">
        <v>28</v>
      </c>
      <c r="I227" t="s">
        <v>27</v>
      </c>
      <c r="J227" t="s">
        <v>25</v>
      </c>
      <c r="K227">
        <v>5891</v>
      </c>
      <c r="L227" s="1">
        <v>43500</v>
      </c>
      <c r="M227" t="s">
        <v>31</v>
      </c>
      <c r="N227" t="s">
        <v>30</v>
      </c>
      <c r="O227" s="1">
        <v>43852</v>
      </c>
    </row>
    <row r="228" spans="1:15" hidden="1" x14ac:dyDescent="0.25">
      <c r="A228" t="s">
        <v>171</v>
      </c>
      <c r="C228" t="s">
        <v>17</v>
      </c>
      <c r="D228" s="1">
        <v>43274</v>
      </c>
      <c r="E228" s="1">
        <v>43638</v>
      </c>
      <c r="F228" t="s">
        <v>24</v>
      </c>
      <c r="G228" t="s">
        <v>178</v>
      </c>
      <c r="H228" t="s">
        <v>28</v>
      </c>
      <c r="I228" t="s">
        <v>27</v>
      </c>
      <c r="J228" t="s">
        <v>25</v>
      </c>
      <c r="K228">
        <v>5891</v>
      </c>
      <c r="L228" s="1">
        <v>43500</v>
      </c>
      <c r="M228" t="s">
        <v>31</v>
      </c>
      <c r="N228" t="s">
        <v>30</v>
      </c>
      <c r="O228" s="1">
        <v>43852</v>
      </c>
    </row>
    <row r="229" spans="1:15" hidden="1" x14ac:dyDescent="0.25">
      <c r="A229" t="s">
        <v>171</v>
      </c>
      <c r="C229" t="s">
        <v>17</v>
      </c>
      <c r="D229" s="1">
        <v>43274</v>
      </c>
      <c r="E229" s="1">
        <v>43638</v>
      </c>
      <c r="F229" t="s">
        <v>15</v>
      </c>
      <c r="G229" t="s">
        <v>178</v>
      </c>
      <c r="H229" t="s">
        <v>28</v>
      </c>
      <c r="I229" t="s">
        <v>27</v>
      </c>
      <c r="J229" t="s">
        <v>25</v>
      </c>
      <c r="K229">
        <v>2720.25</v>
      </c>
      <c r="L229" s="1">
        <v>43274</v>
      </c>
      <c r="M229" t="s">
        <v>16</v>
      </c>
      <c r="N229" t="s">
        <v>14</v>
      </c>
      <c r="O229" s="1">
        <v>43852</v>
      </c>
    </row>
    <row r="230" spans="1:15" hidden="1" x14ac:dyDescent="0.25">
      <c r="A230" t="s">
        <v>171</v>
      </c>
      <c r="C230" t="s">
        <v>17</v>
      </c>
      <c r="D230" s="1">
        <v>43274</v>
      </c>
      <c r="E230" s="1">
        <v>43638</v>
      </c>
      <c r="F230" t="s">
        <v>15</v>
      </c>
      <c r="G230" t="s">
        <v>178</v>
      </c>
      <c r="H230" t="s">
        <v>28</v>
      </c>
      <c r="I230" t="s">
        <v>27</v>
      </c>
      <c r="J230" t="s">
        <v>25</v>
      </c>
      <c r="K230">
        <v>375</v>
      </c>
      <c r="L230" s="1">
        <v>43274</v>
      </c>
      <c r="M230" t="s">
        <v>16</v>
      </c>
      <c r="N230" t="s">
        <v>14</v>
      </c>
      <c r="O230" s="1">
        <v>43852</v>
      </c>
    </row>
    <row r="231" spans="1:15" hidden="1" x14ac:dyDescent="0.25">
      <c r="A231" t="s">
        <v>171</v>
      </c>
      <c r="C231" t="s">
        <v>13</v>
      </c>
      <c r="D231" s="1">
        <v>43639</v>
      </c>
      <c r="E231" s="1">
        <v>44004</v>
      </c>
      <c r="F231" t="s">
        <v>24</v>
      </c>
      <c r="G231" t="s">
        <v>180</v>
      </c>
      <c r="H231" t="s">
        <v>28</v>
      </c>
      <c r="I231" t="s">
        <v>27</v>
      </c>
      <c r="J231" t="s">
        <v>25</v>
      </c>
      <c r="K231">
        <v>15047.5</v>
      </c>
      <c r="L231" s="1">
        <v>43639</v>
      </c>
      <c r="M231" t="s">
        <v>16</v>
      </c>
      <c r="N231" t="s">
        <v>25</v>
      </c>
      <c r="O231" s="1">
        <v>43852</v>
      </c>
    </row>
    <row r="232" spans="1:15" hidden="1" x14ac:dyDescent="0.25">
      <c r="A232" t="s">
        <v>171</v>
      </c>
      <c r="C232" t="s">
        <v>13</v>
      </c>
      <c r="D232" s="1">
        <v>43639</v>
      </c>
      <c r="E232" s="1">
        <v>44004</v>
      </c>
      <c r="F232" t="s">
        <v>15</v>
      </c>
      <c r="G232" t="s">
        <v>180</v>
      </c>
      <c r="H232" t="s">
        <v>28</v>
      </c>
      <c r="I232" t="s">
        <v>27</v>
      </c>
      <c r="J232" t="s">
        <v>25</v>
      </c>
      <c r="K232">
        <v>2852.5</v>
      </c>
      <c r="L232" s="1">
        <v>43639</v>
      </c>
      <c r="M232" t="s">
        <v>16</v>
      </c>
      <c r="N232" t="s">
        <v>25</v>
      </c>
      <c r="O232" s="1">
        <v>43852</v>
      </c>
    </row>
    <row r="233" spans="1:15" hidden="1" x14ac:dyDescent="0.25">
      <c r="A233" t="s">
        <v>171</v>
      </c>
      <c r="C233" t="s">
        <v>13</v>
      </c>
      <c r="D233" s="1">
        <v>43639</v>
      </c>
      <c r="E233" s="1">
        <v>44004</v>
      </c>
      <c r="F233" t="s">
        <v>15</v>
      </c>
      <c r="G233" t="s">
        <v>180</v>
      </c>
      <c r="H233" t="s">
        <v>28</v>
      </c>
      <c r="I233" t="s">
        <v>27</v>
      </c>
      <c r="J233" t="s">
        <v>25</v>
      </c>
      <c r="K233">
        <v>495</v>
      </c>
      <c r="L233" s="1">
        <v>43639</v>
      </c>
      <c r="M233" t="s">
        <v>16</v>
      </c>
      <c r="N233" t="s">
        <v>25</v>
      </c>
      <c r="O233" s="1">
        <v>43852</v>
      </c>
    </row>
    <row r="234" spans="1:15" hidden="1" x14ac:dyDescent="0.25">
      <c r="A234" t="s">
        <v>171</v>
      </c>
      <c r="C234" t="s">
        <v>13</v>
      </c>
      <c r="D234" s="1">
        <v>43580</v>
      </c>
      <c r="E234" s="1">
        <v>43945</v>
      </c>
      <c r="F234" t="s">
        <v>18</v>
      </c>
      <c r="G234" t="s">
        <v>179</v>
      </c>
      <c r="H234" t="s">
        <v>28</v>
      </c>
      <c r="I234" t="s">
        <v>19</v>
      </c>
      <c r="J234" t="s">
        <v>25</v>
      </c>
      <c r="K234">
        <v>9294.35</v>
      </c>
      <c r="L234" s="1">
        <v>43580</v>
      </c>
      <c r="M234" t="s">
        <v>16</v>
      </c>
      <c r="N234" t="s">
        <v>14</v>
      </c>
      <c r="O234" s="1">
        <v>43852</v>
      </c>
    </row>
    <row r="235" spans="1:15" hidden="1" x14ac:dyDescent="0.25">
      <c r="A235" t="s">
        <v>171</v>
      </c>
      <c r="C235" t="s">
        <v>17</v>
      </c>
      <c r="D235" s="1">
        <v>43274</v>
      </c>
      <c r="E235" s="1">
        <v>43638</v>
      </c>
      <c r="F235" t="s">
        <v>18</v>
      </c>
      <c r="G235" t="s">
        <v>178</v>
      </c>
      <c r="H235" t="s">
        <v>28</v>
      </c>
      <c r="I235" t="s">
        <v>27</v>
      </c>
      <c r="J235" t="s">
        <v>25</v>
      </c>
      <c r="K235">
        <v>2440.25</v>
      </c>
      <c r="L235" s="1">
        <v>43274</v>
      </c>
      <c r="M235" t="s">
        <v>16</v>
      </c>
      <c r="N235" t="s">
        <v>14</v>
      </c>
      <c r="O235" s="1">
        <v>43852</v>
      </c>
    </row>
    <row r="236" spans="1:15" hidden="1" x14ac:dyDescent="0.25">
      <c r="A236" t="s">
        <v>171</v>
      </c>
      <c r="C236" t="s">
        <v>13</v>
      </c>
      <c r="D236" s="1">
        <v>43639</v>
      </c>
      <c r="E236" s="1">
        <v>44004</v>
      </c>
      <c r="F236" t="s">
        <v>18</v>
      </c>
      <c r="G236" t="s">
        <v>180</v>
      </c>
      <c r="H236" t="s">
        <v>28</v>
      </c>
      <c r="I236" t="s">
        <v>27</v>
      </c>
      <c r="J236" t="s">
        <v>25</v>
      </c>
      <c r="K236">
        <v>1412.55</v>
      </c>
      <c r="L236" s="1">
        <v>43639</v>
      </c>
      <c r="M236" t="s">
        <v>16</v>
      </c>
      <c r="N236" t="s">
        <v>25</v>
      </c>
      <c r="O236" s="1">
        <v>43852</v>
      </c>
    </row>
    <row r="237" spans="1:15" hidden="1" x14ac:dyDescent="0.25">
      <c r="A237" t="s">
        <v>171</v>
      </c>
      <c r="C237" t="s">
        <v>13</v>
      </c>
      <c r="D237" s="1">
        <v>43579</v>
      </c>
      <c r="E237" s="1">
        <v>43944</v>
      </c>
      <c r="F237" t="s">
        <v>18</v>
      </c>
      <c r="G237" t="s">
        <v>179</v>
      </c>
      <c r="H237" t="s">
        <v>28</v>
      </c>
      <c r="I237" t="s">
        <v>19</v>
      </c>
      <c r="J237" t="s">
        <v>25</v>
      </c>
      <c r="K237">
        <v>63750</v>
      </c>
      <c r="L237" s="1">
        <v>43579</v>
      </c>
      <c r="M237" t="s">
        <v>16</v>
      </c>
      <c r="N237" t="s">
        <v>30</v>
      </c>
      <c r="O237" s="1">
        <v>43852</v>
      </c>
    </row>
    <row r="238" spans="1:15" hidden="1" x14ac:dyDescent="0.25">
      <c r="A238" t="s">
        <v>171</v>
      </c>
      <c r="C238" t="s">
        <v>13</v>
      </c>
      <c r="D238" s="1">
        <v>43579</v>
      </c>
      <c r="E238" s="1">
        <v>43944</v>
      </c>
      <c r="F238" t="s">
        <v>18</v>
      </c>
      <c r="G238" t="s">
        <v>179</v>
      </c>
      <c r="H238" t="s">
        <v>28</v>
      </c>
      <c r="I238" t="s">
        <v>19</v>
      </c>
      <c r="J238" t="s">
        <v>25</v>
      </c>
      <c r="K238">
        <v>3098.63</v>
      </c>
      <c r="L238" s="1">
        <v>43659</v>
      </c>
      <c r="M238" t="s">
        <v>31</v>
      </c>
      <c r="N238" t="s">
        <v>30</v>
      </c>
      <c r="O238" s="1">
        <v>43852</v>
      </c>
    </row>
    <row r="239" spans="1:15" hidden="1" x14ac:dyDescent="0.25">
      <c r="A239" t="s">
        <v>171</v>
      </c>
      <c r="C239" t="s">
        <v>13</v>
      </c>
      <c r="D239" s="1">
        <v>43579</v>
      </c>
      <c r="E239" s="1">
        <v>43944</v>
      </c>
      <c r="F239" t="s">
        <v>18</v>
      </c>
      <c r="G239" t="s">
        <v>179</v>
      </c>
      <c r="H239" t="s">
        <v>28</v>
      </c>
      <c r="I239" t="s">
        <v>19</v>
      </c>
      <c r="J239" t="s">
        <v>25</v>
      </c>
      <c r="K239">
        <v>1747.2</v>
      </c>
      <c r="L239" s="1">
        <v>43663</v>
      </c>
      <c r="M239" t="s">
        <v>31</v>
      </c>
      <c r="N239" t="s">
        <v>30</v>
      </c>
      <c r="O239" s="1">
        <v>43852</v>
      </c>
    </row>
    <row r="240" spans="1:15" hidden="1" x14ac:dyDescent="0.25">
      <c r="A240" t="s">
        <v>171</v>
      </c>
      <c r="C240" t="s">
        <v>13</v>
      </c>
      <c r="D240" s="1">
        <v>43579</v>
      </c>
      <c r="E240" s="1">
        <v>43944</v>
      </c>
      <c r="F240" t="s">
        <v>18</v>
      </c>
      <c r="G240" t="s">
        <v>179</v>
      </c>
      <c r="H240" t="s">
        <v>28</v>
      </c>
      <c r="I240" t="s">
        <v>19</v>
      </c>
      <c r="J240" t="s">
        <v>25</v>
      </c>
      <c r="K240">
        <v>2458.58</v>
      </c>
      <c r="L240" s="1">
        <v>43599</v>
      </c>
      <c r="M240" t="s">
        <v>31</v>
      </c>
      <c r="N240" t="s">
        <v>30</v>
      </c>
      <c r="O240" s="1">
        <v>43852</v>
      </c>
    </row>
    <row r="241" spans="1:15" hidden="1" x14ac:dyDescent="0.25">
      <c r="A241" t="s">
        <v>171</v>
      </c>
      <c r="C241" t="s">
        <v>17</v>
      </c>
      <c r="D241" s="1">
        <v>43191</v>
      </c>
      <c r="E241" s="1">
        <v>43555</v>
      </c>
      <c r="F241" t="s">
        <v>18</v>
      </c>
      <c r="G241" t="s">
        <v>179</v>
      </c>
      <c r="H241" t="s">
        <v>28</v>
      </c>
      <c r="I241" t="s">
        <v>19</v>
      </c>
      <c r="J241" t="s">
        <v>25</v>
      </c>
      <c r="K241">
        <v>11249.93</v>
      </c>
      <c r="L241" s="1">
        <v>43191</v>
      </c>
      <c r="M241" t="s">
        <v>16</v>
      </c>
      <c r="N241" t="s">
        <v>20</v>
      </c>
      <c r="O241" s="1">
        <v>43852</v>
      </c>
    </row>
    <row r="242" spans="1:15" hidden="1" x14ac:dyDescent="0.25">
      <c r="A242" t="s">
        <v>171</v>
      </c>
      <c r="C242" t="s">
        <v>17</v>
      </c>
      <c r="D242" s="1">
        <v>43191</v>
      </c>
      <c r="E242" s="1">
        <v>43555</v>
      </c>
      <c r="F242" t="s">
        <v>18</v>
      </c>
      <c r="G242" t="s">
        <v>179</v>
      </c>
      <c r="H242" t="s">
        <v>28</v>
      </c>
      <c r="I242" t="s">
        <v>19</v>
      </c>
      <c r="J242" t="s">
        <v>25</v>
      </c>
      <c r="K242">
        <v>14603.3</v>
      </c>
      <c r="L242" s="1">
        <v>43191</v>
      </c>
      <c r="M242" t="s">
        <v>16</v>
      </c>
      <c r="N242" t="s">
        <v>20</v>
      </c>
      <c r="O242" s="1">
        <v>43852</v>
      </c>
    </row>
    <row r="243" spans="1:15" hidden="1" x14ac:dyDescent="0.25">
      <c r="A243" t="s">
        <v>171</v>
      </c>
      <c r="C243" t="s">
        <v>17</v>
      </c>
      <c r="D243" s="1">
        <v>43264</v>
      </c>
      <c r="E243" s="1">
        <v>43628</v>
      </c>
      <c r="F243" t="s">
        <v>18</v>
      </c>
      <c r="G243" t="s">
        <v>179</v>
      </c>
      <c r="H243" t="s">
        <v>28</v>
      </c>
      <c r="I243" t="s">
        <v>19</v>
      </c>
      <c r="J243" t="s">
        <v>25</v>
      </c>
      <c r="K243">
        <v>28940.65</v>
      </c>
      <c r="L243" s="1">
        <v>43264</v>
      </c>
      <c r="M243" t="s">
        <v>16</v>
      </c>
      <c r="N243" t="s">
        <v>20</v>
      </c>
      <c r="O243" s="1">
        <v>43852</v>
      </c>
    </row>
    <row r="244" spans="1:15" hidden="1" x14ac:dyDescent="0.25">
      <c r="A244" t="s">
        <v>171</v>
      </c>
      <c r="C244" t="s">
        <v>17</v>
      </c>
      <c r="D244" s="1">
        <v>43191</v>
      </c>
      <c r="E244" s="1">
        <v>43555</v>
      </c>
      <c r="F244" t="s">
        <v>18</v>
      </c>
      <c r="G244" t="s">
        <v>179</v>
      </c>
      <c r="H244" t="s">
        <v>28</v>
      </c>
      <c r="I244" t="s">
        <v>19</v>
      </c>
      <c r="J244" t="s">
        <v>25</v>
      </c>
      <c r="K244">
        <v>146052.65</v>
      </c>
      <c r="L244" s="1">
        <v>43191</v>
      </c>
      <c r="M244" t="s">
        <v>16</v>
      </c>
      <c r="N244" t="s">
        <v>20</v>
      </c>
      <c r="O244" s="1">
        <v>43852</v>
      </c>
    </row>
    <row r="245" spans="1:15" hidden="1" x14ac:dyDescent="0.25">
      <c r="A245" t="s">
        <v>171</v>
      </c>
      <c r="C245" t="s">
        <v>13</v>
      </c>
      <c r="D245" s="1">
        <v>43587</v>
      </c>
      <c r="E245" s="1">
        <v>43952</v>
      </c>
      <c r="F245" t="s">
        <v>15</v>
      </c>
      <c r="G245" t="s">
        <v>188</v>
      </c>
      <c r="H245" t="s">
        <v>28</v>
      </c>
      <c r="I245" t="s">
        <v>15</v>
      </c>
      <c r="J245" t="s">
        <v>25</v>
      </c>
      <c r="K245">
        <v>25000</v>
      </c>
      <c r="L245" s="1">
        <v>43587</v>
      </c>
      <c r="M245" t="s">
        <v>16</v>
      </c>
      <c r="N245" t="s">
        <v>14</v>
      </c>
      <c r="O245" s="1">
        <v>43852</v>
      </c>
    </row>
    <row r="246" spans="1:15" hidden="1" x14ac:dyDescent="0.25">
      <c r="A246" t="s">
        <v>171</v>
      </c>
      <c r="C246" t="s">
        <v>13</v>
      </c>
      <c r="D246" s="1">
        <v>43512</v>
      </c>
      <c r="E246" s="1">
        <v>43876</v>
      </c>
      <c r="F246" t="s">
        <v>18</v>
      </c>
      <c r="G246" t="s">
        <v>187</v>
      </c>
      <c r="H246" t="s">
        <v>28</v>
      </c>
      <c r="I246" t="s">
        <v>19</v>
      </c>
      <c r="J246" t="s">
        <v>142</v>
      </c>
      <c r="K246">
        <v>1148.93</v>
      </c>
      <c r="L246" s="1">
        <v>43512</v>
      </c>
      <c r="M246" t="s">
        <v>16</v>
      </c>
      <c r="N246" t="s">
        <v>14</v>
      </c>
      <c r="O246" s="1">
        <v>43852</v>
      </c>
    </row>
    <row r="247" spans="1:15" hidden="1" x14ac:dyDescent="0.25">
      <c r="A247" t="s">
        <v>171</v>
      </c>
      <c r="C247" t="s">
        <v>13</v>
      </c>
      <c r="D247" s="1">
        <v>43512</v>
      </c>
      <c r="E247" s="1">
        <v>43876</v>
      </c>
      <c r="F247" t="s">
        <v>18</v>
      </c>
      <c r="G247" t="s">
        <v>187</v>
      </c>
      <c r="H247" t="s">
        <v>28</v>
      </c>
      <c r="I247" t="s">
        <v>19</v>
      </c>
      <c r="J247" t="s">
        <v>142</v>
      </c>
      <c r="K247">
        <v>58300</v>
      </c>
      <c r="L247" s="1">
        <v>43512</v>
      </c>
      <c r="M247" t="s">
        <v>16</v>
      </c>
      <c r="N247" t="s">
        <v>14</v>
      </c>
      <c r="O247" s="1">
        <v>43852</v>
      </c>
    </row>
    <row r="248" spans="1:15" hidden="1" x14ac:dyDescent="0.25">
      <c r="A248" t="s">
        <v>171</v>
      </c>
      <c r="C248" t="s">
        <v>17</v>
      </c>
      <c r="D248" s="1">
        <v>43155</v>
      </c>
      <c r="E248" s="1">
        <v>43519</v>
      </c>
      <c r="F248" t="s">
        <v>15</v>
      </c>
      <c r="G248" t="s">
        <v>178</v>
      </c>
      <c r="H248" t="s">
        <v>28</v>
      </c>
      <c r="I248" t="s">
        <v>27</v>
      </c>
      <c r="J248" t="s">
        <v>25</v>
      </c>
      <c r="K248">
        <v>6250</v>
      </c>
      <c r="L248" s="1">
        <v>43155</v>
      </c>
      <c r="M248" t="s">
        <v>16</v>
      </c>
      <c r="N248" t="s">
        <v>14</v>
      </c>
      <c r="O248" s="1">
        <v>43852</v>
      </c>
    </row>
    <row r="249" spans="1:15" hidden="1" x14ac:dyDescent="0.25">
      <c r="A249" t="s">
        <v>171</v>
      </c>
      <c r="C249" t="s">
        <v>13</v>
      </c>
      <c r="D249" s="1">
        <v>43520</v>
      </c>
      <c r="E249" s="1">
        <v>43884</v>
      </c>
      <c r="F249" t="s">
        <v>15</v>
      </c>
      <c r="G249" t="s">
        <v>180</v>
      </c>
      <c r="H249" t="s">
        <v>28</v>
      </c>
      <c r="I249" t="s">
        <v>27</v>
      </c>
      <c r="J249" t="s">
        <v>25</v>
      </c>
      <c r="K249">
        <v>6250</v>
      </c>
      <c r="L249" s="1">
        <v>43520</v>
      </c>
      <c r="M249" t="s">
        <v>16</v>
      </c>
      <c r="N249" t="s">
        <v>25</v>
      </c>
      <c r="O249" s="1">
        <v>43852</v>
      </c>
    </row>
    <row r="250" spans="1:15" hidden="1" x14ac:dyDescent="0.25">
      <c r="A250" t="s">
        <v>171</v>
      </c>
      <c r="C250" t="s">
        <v>17</v>
      </c>
      <c r="D250" s="1">
        <v>43157</v>
      </c>
      <c r="E250" s="1">
        <v>43521</v>
      </c>
      <c r="F250" t="s">
        <v>15</v>
      </c>
      <c r="G250" t="s">
        <v>178</v>
      </c>
      <c r="H250" t="s">
        <v>28</v>
      </c>
      <c r="I250" t="s">
        <v>27</v>
      </c>
      <c r="J250" t="s">
        <v>25</v>
      </c>
      <c r="K250">
        <v>12500</v>
      </c>
      <c r="L250" s="1">
        <v>43157</v>
      </c>
      <c r="M250" t="s">
        <v>16</v>
      </c>
      <c r="N250" t="s">
        <v>14</v>
      </c>
      <c r="O250" s="1">
        <v>43852</v>
      </c>
    </row>
    <row r="251" spans="1:15" hidden="1" x14ac:dyDescent="0.25">
      <c r="A251" t="s">
        <v>171</v>
      </c>
      <c r="C251" t="s">
        <v>13</v>
      </c>
      <c r="D251" s="1">
        <v>43522</v>
      </c>
      <c r="E251" s="1">
        <v>43886</v>
      </c>
      <c r="F251" t="s">
        <v>15</v>
      </c>
      <c r="G251" t="s">
        <v>180</v>
      </c>
      <c r="H251" t="s">
        <v>28</v>
      </c>
      <c r="I251" t="s">
        <v>27</v>
      </c>
      <c r="J251" t="s">
        <v>25</v>
      </c>
      <c r="K251">
        <v>12500</v>
      </c>
      <c r="L251" s="1">
        <v>43522</v>
      </c>
      <c r="M251" t="s">
        <v>16</v>
      </c>
      <c r="N251" t="s">
        <v>25</v>
      </c>
      <c r="O251" s="1">
        <v>43852</v>
      </c>
    </row>
    <row r="252" spans="1:15" hidden="1" x14ac:dyDescent="0.25">
      <c r="A252" t="s">
        <v>171</v>
      </c>
      <c r="C252" t="s">
        <v>13</v>
      </c>
      <c r="D252" s="1">
        <v>43535</v>
      </c>
      <c r="E252" s="1">
        <v>43900</v>
      </c>
      <c r="F252" t="s">
        <v>24</v>
      </c>
      <c r="G252" t="s">
        <v>180</v>
      </c>
      <c r="H252" t="s">
        <v>28</v>
      </c>
      <c r="I252" t="s">
        <v>27</v>
      </c>
      <c r="J252" t="s">
        <v>143</v>
      </c>
      <c r="K252">
        <v>2645.75</v>
      </c>
      <c r="L252" s="1">
        <v>43535</v>
      </c>
      <c r="M252" t="s">
        <v>16</v>
      </c>
      <c r="N252" t="s">
        <v>14</v>
      </c>
      <c r="O252" s="1">
        <v>43852</v>
      </c>
    </row>
    <row r="253" spans="1:15" hidden="1" x14ac:dyDescent="0.25">
      <c r="A253" t="s">
        <v>171</v>
      </c>
      <c r="C253" t="s">
        <v>17</v>
      </c>
      <c r="D253" s="1">
        <v>43158</v>
      </c>
      <c r="E253" s="1">
        <v>43522</v>
      </c>
      <c r="F253" t="s">
        <v>22</v>
      </c>
      <c r="G253" t="s">
        <v>188</v>
      </c>
      <c r="H253" t="s">
        <v>28</v>
      </c>
      <c r="I253" t="s">
        <v>23</v>
      </c>
      <c r="J253" t="s">
        <v>142</v>
      </c>
      <c r="K253">
        <v>2939.29</v>
      </c>
      <c r="L253" s="1">
        <v>43158</v>
      </c>
      <c r="M253" t="s">
        <v>16</v>
      </c>
      <c r="N253" t="s">
        <v>14</v>
      </c>
      <c r="O253" s="1">
        <v>43852</v>
      </c>
    </row>
    <row r="254" spans="1:15" hidden="1" x14ac:dyDescent="0.25">
      <c r="A254" t="s">
        <v>171</v>
      </c>
      <c r="C254" t="s">
        <v>17</v>
      </c>
      <c r="D254" s="1">
        <v>43158</v>
      </c>
      <c r="E254" s="1">
        <v>43522</v>
      </c>
      <c r="F254" t="s">
        <v>22</v>
      </c>
      <c r="G254" t="s">
        <v>188</v>
      </c>
      <c r="H254" t="s">
        <v>28</v>
      </c>
      <c r="I254" t="s">
        <v>23</v>
      </c>
      <c r="J254" t="s">
        <v>25</v>
      </c>
      <c r="K254">
        <v>5207.66</v>
      </c>
      <c r="L254" s="1">
        <v>43158</v>
      </c>
      <c r="M254" t="s">
        <v>16</v>
      </c>
      <c r="N254" t="s">
        <v>14</v>
      </c>
      <c r="O254" s="1">
        <v>43852</v>
      </c>
    </row>
    <row r="255" spans="1:15" hidden="1" x14ac:dyDescent="0.25">
      <c r="A255" t="s">
        <v>171</v>
      </c>
      <c r="C255" t="s">
        <v>13</v>
      </c>
      <c r="D255" s="1">
        <v>43523</v>
      </c>
      <c r="E255" s="1">
        <v>43887</v>
      </c>
      <c r="F255" t="s">
        <v>22</v>
      </c>
      <c r="G255" t="s">
        <v>188</v>
      </c>
      <c r="H255" t="s">
        <v>28</v>
      </c>
      <c r="I255" t="s">
        <v>23</v>
      </c>
      <c r="J255" t="s">
        <v>25</v>
      </c>
      <c r="K255">
        <v>5601.1</v>
      </c>
      <c r="L255" s="1">
        <v>43523</v>
      </c>
      <c r="M255" t="s">
        <v>16</v>
      </c>
      <c r="N255" t="s">
        <v>25</v>
      </c>
      <c r="O255" s="1">
        <v>43852</v>
      </c>
    </row>
    <row r="256" spans="1:15" hidden="1" x14ac:dyDescent="0.25">
      <c r="A256" t="s">
        <v>171</v>
      </c>
      <c r="C256" t="s">
        <v>17</v>
      </c>
      <c r="D256" s="1">
        <v>43158</v>
      </c>
      <c r="E256" s="1">
        <v>43522</v>
      </c>
      <c r="F256" t="s">
        <v>22</v>
      </c>
      <c r="G256" t="s">
        <v>188</v>
      </c>
      <c r="H256" t="s">
        <v>28</v>
      </c>
      <c r="I256" t="s">
        <v>23</v>
      </c>
      <c r="J256" t="s">
        <v>143</v>
      </c>
      <c r="K256">
        <v>1972.37</v>
      </c>
      <c r="L256" s="1">
        <v>43158</v>
      </c>
      <c r="M256" t="s">
        <v>16</v>
      </c>
      <c r="N256" t="s">
        <v>14</v>
      </c>
      <c r="O256" s="1">
        <v>43852</v>
      </c>
    </row>
    <row r="257" spans="1:15" hidden="1" x14ac:dyDescent="0.25">
      <c r="A257" t="s">
        <v>171</v>
      </c>
      <c r="C257" t="s">
        <v>13</v>
      </c>
      <c r="D257" s="1">
        <v>43523</v>
      </c>
      <c r="E257" s="1">
        <v>43887</v>
      </c>
      <c r="F257" t="s">
        <v>22</v>
      </c>
      <c r="G257" t="s">
        <v>188</v>
      </c>
      <c r="H257" t="s">
        <v>28</v>
      </c>
      <c r="I257" t="s">
        <v>23</v>
      </c>
      <c r="J257" t="s">
        <v>143</v>
      </c>
      <c r="K257">
        <v>2141.5500000000002</v>
      </c>
      <c r="L257" s="1">
        <v>43523</v>
      </c>
      <c r="M257" t="s">
        <v>16</v>
      </c>
      <c r="N257" t="s">
        <v>25</v>
      </c>
      <c r="O257" s="1">
        <v>43852</v>
      </c>
    </row>
    <row r="258" spans="1:15" hidden="1" x14ac:dyDescent="0.25">
      <c r="A258" t="s">
        <v>171</v>
      </c>
      <c r="C258" t="s">
        <v>13</v>
      </c>
      <c r="D258" s="1">
        <v>43523</v>
      </c>
      <c r="E258" s="1">
        <v>43887</v>
      </c>
      <c r="F258" t="s">
        <v>22</v>
      </c>
      <c r="G258" t="s">
        <v>188</v>
      </c>
      <c r="H258" t="s">
        <v>28</v>
      </c>
      <c r="I258" t="s">
        <v>23</v>
      </c>
      <c r="J258" t="s">
        <v>25</v>
      </c>
      <c r="K258">
        <v>3136.39</v>
      </c>
      <c r="L258" s="1">
        <v>43526</v>
      </c>
      <c r="M258" t="s">
        <v>16</v>
      </c>
      <c r="N258" t="s">
        <v>25</v>
      </c>
      <c r="O258" s="1">
        <v>43852</v>
      </c>
    </row>
    <row r="259" spans="1:15" hidden="1" x14ac:dyDescent="0.25">
      <c r="A259" t="s">
        <v>171</v>
      </c>
      <c r="C259" t="s">
        <v>13</v>
      </c>
      <c r="D259" s="1">
        <v>43784</v>
      </c>
      <c r="E259" s="1">
        <v>44149</v>
      </c>
      <c r="F259" t="s">
        <v>22</v>
      </c>
      <c r="G259" t="s">
        <v>188</v>
      </c>
      <c r="H259" t="s">
        <v>28</v>
      </c>
      <c r="I259" t="s">
        <v>35</v>
      </c>
      <c r="J259" t="s">
        <v>25</v>
      </c>
      <c r="K259">
        <v>35127.9</v>
      </c>
      <c r="L259" s="1">
        <v>43784</v>
      </c>
      <c r="M259" t="s">
        <v>16</v>
      </c>
      <c r="N259" t="s">
        <v>14</v>
      </c>
      <c r="O259" s="1">
        <v>43852</v>
      </c>
    </row>
    <row r="260" spans="1:15" hidden="1" x14ac:dyDescent="0.25">
      <c r="A260" t="s">
        <v>171</v>
      </c>
      <c r="C260" t="s">
        <v>13</v>
      </c>
      <c r="D260" s="1">
        <v>43536</v>
      </c>
      <c r="E260" s="1">
        <v>43901</v>
      </c>
      <c r="F260" t="s">
        <v>26</v>
      </c>
      <c r="G260" t="s">
        <v>184</v>
      </c>
      <c r="H260" t="s">
        <v>28</v>
      </c>
      <c r="I260" t="s">
        <v>32</v>
      </c>
      <c r="J260" t="s">
        <v>143</v>
      </c>
      <c r="K260">
        <v>18229.13</v>
      </c>
      <c r="L260" s="1">
        <v>43536</v>
      </c>
      <c r="M260" t="s">
        <v>16</v>
      </c>
      <c r="N260" t="s">
        <v>14</v>
      </c>
      <c r="O260" s="1">
        <v>43852</v>
      </c>
    </row>
    <row r="261" spans="1:15" hidden="1" x14ac:dyDescent="0.25">
      <c r="A261" t="s">
        <v>171</v>
      </c>
      <c r="C261" t="s">
        <v>13</v>
      </c>
      <c r="D261" s="1">
        <v>43175</v>
      </c>
      <c r="E261" s="1">
        <v>43539</v>
      </c>
      <c r="F261" t="s">
        <v>24</v>
      </c>
      <c r="G261" t="s">
        <v>184</v>
      </c>
      <c r="H261" t="s">
        <v>28</v>
      </c>
      <c r="I261" t="s">
        <v>15</v>
      </c>
      <c r="J261" t="s">
        <v>143</v>
      </c>
      <c r="K261">
        <v>6158.75</v>
      </c>
      <c r="L261" s="1">
        <v>43175</v>
      </c>
      <c r="M261" t="s">
        <v>16</v>
      </c>
      <c r="N261" t="s">
        <v>14</v>
      </c>
      <c r="O261" s="1">
        <v>43852</v>
      </c>
    </row>
    <row r="262" spans="1:15" hidden="1" x14ac:dyDescent="0.25">
      <c r="A262" t="s">
        <v>171</v>
      </c>
      <c r="C262" t="s">
        <v>13</v>
      </c>
      <c r="D262" s="1">
        <v>43122</v>
      </c>
      <c r="E262" s="1">
        <v>43486</v>
      </c>
      <c r="F262" t="s">
        <v>21</v>
      </c>
      <c r="G262" t="s">
        <v>188</v>
      </c>
      <c r="H262" t="s">
        <v>28</v>
      </c>
      <c r="I262" t="s">
        <v>21</v>
      </c>
      <c r="J262" t="s">
        <v>143</v>
      </c>
      <c r="K262">
        <v>825</v>
      </c>
      <c r="L262" s="1">
        <v>43122</v>
      </c>
      <c r="M262" t="s">
        <v>16</v>
      </c>
      <c r="N262" t="s">
        <v>14</v>
      </c>
      <c r="O262" s="1">
        <v>43852</v>
      </c>
    </row>
    <row r="263" spans="1:15" hidden="1" x14ac:dyDescent="0.25">
      <c r="A263" t="s">
        <v>172</v>
      </c>
      <c r="C263" t="s">
        <v>17</v>
      </c>
      <c r="D263" s="1">
        <v>43151</v>
      </c>
      <c r="E263" s="1">
        <v>43515</v>
      </c>
      <c r="F263" t="s">
        <v>24</v>
      </c>
      <c r="G263" t="s">
        <v>186</v>
      </c>
      <c r="H263" t="s">
        <v>28</v>
      </c>
      <c r="I263" t="s">
        <v>23</v>
      </c>
      <c r="J263" t="s">
        <v>25</v>
      </c>
      <c r="K263">
        <v>8452.1299999999992</v>
      </c>
      <c r="L263" s="1">
        <v>43151</v>
      </c>
      <c r="M263" t="s">
        <v>16</v>
      </c>
      <c r="N263" t="s">
        <v>14</v>
      </c>
      <c r="O263" s="1">
        <v>43852</v>
      </c>
    </row>
    <row r="264" spans="1:15" hidden="1" x14ac:dyDescent="0.25">
      <c r="A264" t="s">
        <v>172</v>
      </c>
      <c r="C264" t="s">
        <v>13</v>
      </c>
      <c r="D264" s="1">
        <v>43466</v>
      </c>
      <c r="E264" s="1">
        <v>43830</v>
      </c>
      <c r="F264" t="s">
        <v>22</v>
      </c>
      <c r="G264" t="s">
        <v>186</v>
      </c>
      <c r="H264" t="s">
        <v>28</v>
      </c>
      <c r="I264" t="s">
        <v>23</v>
      </c>
      <c r="J264" t="s">
        <v>143</v>
      </c>
      <c r="K264">
        <v>7475</v>
      </c>
      <c r="L264" s="1">
        <v>43466</v>
      </c>
      <c r="M264" t="s">
        <v>16</v>
      </c>
      <c r="N264" t="s">
        <v>14</v>
      </c>
      <c r="O264" s="1">
        <v>43852</v>
      </c>
    </row>
    <row r="265" spans="1:15" hidden="1" x14ac:dyDescent="0.25">
      <c r="A265" t="s">
        <v>172</v>
      </c>
      <c r="C265" t="s">
        <v>13</v>
      </c>
      <c r="D265" s="1">
        <v>43507</v>
      </c>
      <c r="E265" s="1">
        <v>43871</v>
      </c>
      <c r="F265" t="s">
        <v>24</v>
      </c>
      <c r="G265" t="s">
        <v>186</v>
      </c>
      <c r="H265" t="s">
        <v>28</v>
      </c>
      <c r="I265" t="s">
        <v>23</v>
      </c>
      <c r="J265" t="s">
        <v>143</v>
      </c>
      <c r="K265">
        <v>15563.87</v>
      </c>
      <c r="L265" s="1">
        <v>43507</v>
      </c>
      <c r="M265" t="s">
        <v>16</v>
      </c>
      <c r="N265" t="s">
        <v>14</v>
      </c>
      <c r="O265" s="1">
        <v>43852</v>
      </c>
    </row>
    <row r="266" spans="1:15" hidden="1" x14ac:dyDescent="0.25">
      <c r="A266" t="s">
        <v>172</v>
      </c>
      <c r="C266" t="s">
        <v>13</v>
      </c>
      <c r="D266" s="1">
        <v>43432</v>
      </c>
      <c r="E266" s="1">
        <v>43612</v>
      </c>
      <c r="F266" t="s">
        <v>24</v>
      </c>
      <c r="G266" t="s">
        <v>186</v>
      </c>
      <c r="H266" t="s">
        <v>28</v>
      </c>
      <c r="I266" t="s">
        <v>19</v>
      </c>
      <c r="J266" t="s">
        <v>143</v>
      </c>
      <c r="K266">
        <v>2739.83</v>
      </c>
      <c r="L266" s="1">
        <v>43432</v>
      </c>
      <c r="M266" t="s">
        <v>16</v>
      </c>
      <c r="N266" t="s">
        <v>14</v>
      </c>
      <c r="O266" s="1">
        <v>43852</v>
      </c>
    </row>
    <row r="267" spans="1:15" hidden="1" x14ac:dyDescent="0.25">
      <c r="A267" t="s">
        <v>172</v>
      </c>
      <c r="C267" t="s">
        <v>13</v>
      </c>
      <c r="D267" s="1">
        <v>43463</v>
      </c>
      <c r="E267" s="1">
        <v>43644</v>
      </c>
      <c r="F267" t="s">
        <v>24</v>
      </c>
      <c r="G267" t="s">
        <v>186</v>
      </c>
      <c r="H267" t="s">
        <v>28</v>
      </c>
      <c r="I267" t="s">
        <v>19</v>
      </c>
      <c r="J267" t="s">
        <v>25</v>
      </c>
      <c r="K267">
        <v>2228.33</v>
      </c>
      <c r="L267" s="1">
        <v>43463</v>
      </c>
      <c r="M267" t="s">
        <v>16</v>
      </c>
      <c r="N267" t="s">
        <v>14</v>
      </c>
      <c r="O267" s="1">
        <v>43852</v>
      </c>
    </row>
    <row r="268" spans="1:15" hidden="1" x14ac:dyDescent="0.25">
      <c r="A268" t="s">
        <v>172</v>
      </c>
      <c r="C268" t="s">
        <v>13</v>
      </c>
      <c r="D268" s="1">
        <v>43516</v>
      </c>
      <c r="E268" s="1">
        <v>43880</v>
      </c>
      <c r="F268" t="s">
        <v>24</v>
      </c>
      <c r="G268" t="s">
        <v>186</v>
      </c>
      <c r="H268" t="s">
        <v>28</v>
      </c>
      <c r="I268" t="s">
        <v>23</v>
      </c>
      <c r="J268" t="s">
        <v>25</v>
      </c>
      <c r="K268">
        <v>7162.88</v>
      </c>
      <c r="L268" s="1">
        <v>43516</v>
      </c>
      <c r="M268" t="s">
        <v>16</v>
      </c>
      <c r="N268" t="s">
        <v>25</v>
      </c>
      <c r="O268" s="1">
        <v>43852</v>
      </c>
    </row>
    <row r="269" spans="1:15" hidden="1" x14ac:dyDescent="0.25">
      <c r="A269" t="s">
        <v>172</v>
      </c>
      <c r="C269" t="s">
        <v>13</v>
      </c>
      <c r="D269" s="1">
        <v>43504</v>
      </c>
      <c r="E269" s="1">
        <v>43868</v>
      </c>
      <c r="F269" t="s">
        <v>22</v>
      </c>
      <c r="G269" t="s">
        <v>187</v>
      </c>
      <c r="H269" t="s">
        <v>28</v>
      </c>
      <c r="I269" t="s">
        <v>23</v>
      </c>
      <c r="J269" t="s">
        <v>142</v>
      </c>
      <c r="K269">
        <v>1569.64</v>
      </c>
      <c r="L269" s="1">
        <v>43504</v>
      </c>
      <c r="M269" t="s">
        <v>16</v>
      </c>
      <c r="N269" t="s">
        <v>14</v>
      </c>
      <c r="O269" s="1">
        <v>43852</v>
      </c>
    </row>
    <row r="270" spans="1:15" hidden="1" x14ac:dyDescent="0.25">
      <c r="A270" t="s">
        <v>172</v>
      </c>
      <c r="C270" t="s">
        <v>13</v>
      </c>
      <c r="D270" s="1">
        <v>43169</v>
      </c>
      <c r="E270" s="1">
        <v>43533</v>
      </c>
      <c r="F270" t="s">
        <v>22</v>
      </c>
      <c r="G270" t="s">
        <v>188</v>
      </c>
      <c r="H270" t="s">
        <v>28</v>
      </c>
      <c r="I270" t="s">
        <v>23</v>
      </c>
      <c r="J270" t="s">
        <v>142</v>
      </c>
      <c r="K270">
        <v>2340.25</v>
      </c>
      <c r="L270" s="1">
        <v>43169</v>
      </c>
      <c r="M270" t="s">
        <v>16</v>
      </c>
      <c r="N270" t="s">
        <v>14</v>
      </c>
      <c r="O270" s="1">
        <v>43852</v>
      </c>
    </row>
    <row r="271" spans="1:15" hidden="1" x14ac:dyDescent="0.25">
      <c r="A271" t="s">
        <v>172</v>
      </c>
      <c r="C271" t="s">
        <v>13</v>
      </c>
      <c r="D271" s="1">
        <v>43169</v>
      </c>
      <c r="E271" s="1">
        <v>43533</v>
      </c>
      <c r="F271" t="s">
        <v>24</v>
      </c>
      <c r="G271" t="s">
        <v>188</v>
      </c>
      <c r="H271" t="s">
        <v>28</v>
      </c>
      <c r="I271" t="s">
        <v>23</v>
      </c>
      <c r="J271" t="s">
        <v>142</v>
      </c>
      <c r="K271">
        <v>125</v>
      </c>
      <c r="L271" s="1">
        <v>43169</v>
      </c>
      <c r="M271" t="s">
        <v>16</v>
      </c>
      <c r="N271" t="s">
        <v>14</v>
      </c>
      <c r="O271" s="1">
        <v>43852</v>
      </c>
    </row>
    <row r="272" spans="1:15" hidden="1" x14ac:dyDescent="0.25">
      <c r="A272" t="s">
        <v>172</v>
      </c>
      <c r="C272" t="s">
        <v>13</v>
      </c>
      <c r="D272" s="1">
        <v>43252</v>
      </c>
      <c r="E272" s="1">
        <v>43616</v>
      </c>
      <c r="F272" t="s">
        <v>15</v>
      </c>
      <c r="G272" t="s">
        <v>184</v>
      </c>
      <c r="H272" t="s">
        <v>28</v>
      </c>
      <c r="I272" t="s">
        <v>15</v>
      </c>
      <c r="J272" t="s">
        <v>142</v>
      </c>
      <c r="K272">
        <v>100000</v>
      </c>
      <c r="L272" s="1">
        <v>43252</v>
      </c>
      <c r="M272" t="s">
        <v>16</v>
      </c>
      <c r="N272" t="s">
        <v>30</v>
      </c>
      <c r="O272" s="1">
        <v>43852</v>
      </c>
    </row>
    <row r="273" spans="1:15" hidden="1" x14ac:dyDescent="0.25">
      <c r="A273" t="s">
        <v>172</v>
      </c>
      <c r="C273" t="s">
        <v>13</v>
      </c>
      <c r="D273" s="1">
        <v>43252</v>
      </c>
      <c r="E273" s="1">
        <v>43616</v>
      </c>
      <c r="F273" t="s">
        <v>15</v>
      </c>
      <c r="G273" t="s">
        <v>184</v>
      </c>
      <c r="H273" t="s">
        <v>28</v>
      </c>
      <c r="I273" t="s">
        <v>15</v>
      </c>
      <c r="J273" t="s">
        <v>142</v>
      </c>
      <c r="L273" s="1">
        <v>43315</v>
      </c>
      <c r="M273" t="s">
        <v>31</v>
      </c>
      <c r="N273" t="s">
        <v>30</v>
      </c>
      <c r="O273" s="1">
        <v>43852</v>
      </c>
    </row>
    <row r="274" spans="1:15" hidden="1" x14ac:dyDescent="0.25">
      <c r="A274" t="s">
        <v>172</v>
      </c>
      <c r="C274" t="s">
        <v>13</v>
      </c>
      <c r="D274" s="1">
        <v>43577</v>
      </c>
      <c r="E274" s="1">
        <v>43942</v>
      </c>
      <c r="F274" t="s">
        <v>15</v>
      </c>
      <c r="G274" t="s">
        <v>184</v>
      </c>
      <c r="H274" t="s">
        <v>28</v>
      </c>
      <c r="I274" t="s">
        <v>15</v>
      </c>
      <c r="J274" t="s">
        <v>143</v>
      </c>
      <c r="K274">
        <v>60025</v>
      </c>
      <c r="L274" s="1">
        <v>43577</v>
      </c>
      <c r="M274" t="s">
        <v>16</v>
      </c>
      <c r="N274" t="s">
        <v>14</v>
      </c>
      <c r="O274" s="1">
        <v>43852</v>
      </c>
    </row>
    <row r="275" spans="1:15" hidden="1" x14ac:dyDescent="0.25">
      <c r="A275" t="s">
        <v>172</v>
      </c>
      <c r="C275" t="s">
        <v>13</v>
      </c>
      <c r="D275" s="1">
        <v>43654</v>
      </c>
      <c r="E275" s="1">
        <v>44019</v>
      </c>
      <c r="F275" t="s">
        <v>15</v>
      </c>
      <c r="G275" t="s">
        <v>184</v>
      </c>
      <c r="H275" t="s">
        <v>28</v>
      </c>
      <c r="I275" t="s">
        <v>15</v>
      </c>
      <c r="J275" t="s">
        <v>143</v>
      </c>
      <c r="K275">
        <v>60025</v>
      </c>
      <c r="L275" s="1">
        <v>43654</v>
      </c>
      <c r="M275" t="s">
        <v>16</v>
      </c>
      <c r="N275" t="s">
        <v>14</v>
      </c>
      <c r="O275" s="1">
        <v>43852</v>
      </c>
    </row>
    <row r="276" spans="1:15" hidden="1" x14ac:dyDescent="0.25">
      <c r="A276" t="s">
        <v>172</v>
      </c>
      <c r="C276" t="s">
        <v>13</v>
      </c>
      <c r="D276" s="1">
        <v>43654</v>
      </c>
      <c r="E276" s="1">
        <v>44019</v>
      </c>
      <c r="F276" t="s">
        <v>15</v>
      </c>
      <c r="G276" t="s">
        <v>184</v>
      </c>
      <c r="H276" t="s">
        <v>28</v>
      </c>
      <c r="I276" t="s">
        <v>15</v>
      </c>
      <c r="J276" t="s">
        <v>143</v>
      </c>
      <c r="K276">
        <v>60025</v>
      </c>
      <c r="L276" s="1">
        <v>43654</v>
      </c>
      <c r="M276" t="s">
        <v>16</v>
      </c>
      <c r="N276" t="s">
        <v>14</v>
      </c>
      <c r="O276" s="1">
        <v>43852</v>
      </c>
    </row>
    <row r="277" spans="1:15" hidden="1" x14ac:dyDescent="0.25">
      <c r="A277" t="s">
        <v>172</v>
      </c>
      <c r="C277" t="s">
        <v>17</v>
      </c>
      <c r="D277" s="1">
        <v>43280</v>
      </c>
      <c r="E277" s="1">
        <v>43644</v>
      </c>
      <c r="F277" t="s">
        <v>18</v>
      </c>
      <c r="G277" t="s">
        <v>179</v>
      </c>
      <c r="H277" t="s">
        <v>28</v>
      </c>
      <c r="I277" t="s">
        <v>19</v>
      </c>
      <c r="J277" t="s">
        <v>25</v>
      </c>
      <c r="K277">
        <v>5839.35</v>
      </c>
      <c r="L277" s="1">
        <v>43280</v>
      </c>
      <c r="M277" t="s">
        <v>16</v>
      </c>
      <c r="N277" t="s">
        <v>20</v>
      </c>
      <c r="O277" s="1">
        <v>43852</v>
      </c>
    </row>
    <row r="278" spans="1:15" hidden="1" x14ac:dyDescent="0.25">
      <c r="A278" t="s">
        <v>172</v>
      </c>
      <c r="C278" t="s">
        <v>13</v>
      </c>
      <c r="D278" s="1">
        <v>43466</v>
      </c>
      <c r="E278" s="1">
        <v>43830</v>
      </c>
      <c r="F278" t="s">
        <v>21</v>
      </c>
      <c r="G278" t="s">
        <v>180</v>
      </c>
      <c r="H278" t="s">
        <v>28</v>
      </c>
      <c r="I278" t="s">
        <v>27</v>
      </c>
      <c r="J278" t="s">
        <v>25</v>
      </c>
      <c r="K278">
        <v>36833.85</v>
      </c>
      <c r="L278" s="1">
        <v>43466</v>
      </c>
      <c r="M278" t="s">
        <v>16</v>
      </c>
      <c r="N278" t="s">
        <v>25</v>
      </c>
      <c r="O278" s="1">
        <v>43852</v>
      </c>
    </row>
    <row r="279" spans="1:15" hidden="1" x14ac:dyDescent="0.25">
      <c r="A279" t="s">
        <v>172</v>
      </c>
      <c r="C279" t="s">
        <v>13</v>
      </c>
      <c r="D279" s="1">
        <v>43282</v>
      </c>
      <c r="E279" s="1">
        <v>43646</v>
      </c>
      <c r="F279" t="s">
        <v>24</v>
      </c>
      <c r="G279" t="s">
        <v>180</v>
      </c>
      <c r="H279" t="s">
        <v>28</v>
      </c>
      <c r="I279" t="s">
        <v>27</v>
      </c>
      <c r="J279" t="s">
        <v>25</v>
      </c>
      <c r="K279">
        <v>6268.75</v>
      </c>
      <c r="L279" s="1">
        <v>43646</v>
      </c>
      <c r="M279" t="s">
        <v>16</v>
      </c>
      <c r="N279" t="s">
        <v>14</v>
      </c>
      <c r="O279" s="1">
        <v>43852</v>
      </c>
    </row>
    <row r="280" spans="1:15" hidden="1" x14ac:dyDescent="0.25">
      <c r="A280" t="s">
        <v>172</v>
      </c>
      <c r="C280" t="s">
        <v>13</v>
      </c>
      <c r="D280" s="1">
        <v>43282</v>
      </c>
      <c r="E280" s="1">
        <v>43646</v>
      </c>
      <c r="F280" t="s">
        <v>22</v>
      </c>
      <c r="G280" t="s">
        <v>180</v>
      </c>
      <c r="H280" t="s">
        <v>28</v>
      </c>
      <c r="I280" t="s">
        <v>27</v>
      </c>
      <c r="J280" t="s">
        <v>25</v>
      </c>
      <c r="K280">
        <v>45473.07</v>
      </c>
      <c r="L280" s="1">
        <v>43646</v>
      </c>
      <c r="M280" t="s">
        <v>16</v>
      </c>
      <c r="N280" t="s">
        <v>14</v>
      </c>
      <c r="O280" s="1">
        <v>43852</v>
      </c>
    </row>
    <row r="281" spans="1:15" hidden="1" x14ac:dyDescent="0.25">
      <c r="A281" t="s">
        <v>172</v>
      </c>
      <c r="C281" t="s">
        <v>13</v>
      </c>
      <c r="D281" s="1">
        <v>43282</v>
      </c>
      <c r="E281" s="1">
        <v>43646</v>
      </c>
      <c r="F281" t="s">
        <v>24</v>
      </c>
      <c r="G281" t="s">
        <v>180</v>
      </c>
      <c r="H281" t="s">
        <v>28</v>
      </c>
      <c r="I281" t="s">
        <v>27</v>
      </c>
      <c r="J281" t="s">
        <v>25</v>
      </c>
      <c r="K281">
        <v>9436.56</v>
      </c>
      <c r="L281" s="1">
        <v>43646</v>
      </c>
      <c r="M281" t="s">
        <v>16</v>
      </c>
      <c r="N281" t="s">
        <v>14</v>
      </c>
      <c r="O281" s="1">
        <v>43852</v>
      </c>
    </row>
    <row r="282" spans="1:15" hidden="1" x14ac:dyDescent="0.25">
      <c r="A282" t="s">
        <v>172</v>
      </c>
      <c r="C282" t="s">
        <v>13</v>
      </c>
      <c r="D282" s="1">
        <v>43282</v>
      </c>
      <c r="E282" s="1">
        <v>43646</v>
      </c>
      <c r="F282" t="s">
        <v>15</v>
      </c>
      <c r="G282" t="s">
        <v>180</v>
      </c>
      <c r="H282" t="s">
        <v>28</v>
      </c>
      <c r="I282" t="s">
        <v>27</v>
      </c>
      <c r="J282" t="s">
        <v>25</v>
      </c>
      <c r="K282">
        <v>30030.63</v>
      </c>
      <c r="L282" s="1">
        <v>43646</v>
      </c>
      <c r="M282" t="s">
        <v>16</v>
      </c>
      <c r="N282" t="s">
        <v>14</v>
      </c>
      <c r="O282" s="1">
        <v>43852</v>
      </c>
    </row>
    <row r="283" spans="1:15" hidden="1" x14ac:dyDescent="0.25">
      <c r="A283" t="s">
        <v>172</v>
      </c>
      <c r="C283" t="s">
        <v>13</v>
      </c>
      <c r="D283" s="1">
        <v>43369</v>
      </c>
      <c r="E283" s="1">
        <v>43733</v>
      </c>
      <c r="F283" t="s">
        <v>21</v>
      </c>
      <c r="G283" t="s">
        <v>188</v>
      </c>
      <c r="H283" t="s">
        <v>28</v>
      </c>
      <c r="I283" t="s">
        <v>21</v>
      </c>
      <c r="J283" t="s">
        <v>143</v>
      </c>
      <c r="K283">
        <v>2722.5</v>
      </c>
      <c r="L283" s="1">
        <v>43369</v>
      </c>
      <c r="M283" t="s">
        <v>16</v>
      </c>
      <c r="N283" t="s">
        <v>14</v>
      </c>
      <c r="O283" s="1">
        <v>43852</v>
      </c>
    </row>
    <row r="284" spans="1:15" hidden="1" x14ac:dyDescent="0.25">
      <c r="A284" t="s">
        <v>172</v>
      </c>
      <c r="C284" t="s">
        <v>17</v>
      </c>
      <c r="D284" s="1">
        <v>43081</v>
      </c>
      <c r="E284" s="1">
        <v>43445</v>
      </c>
      <c r="F284" t="s">
        <v>15</v>
      </c>
      <c r="G284" t="s">
        <v>182</v>
      </c>
      <c r="H284" t="s">
        <v>28</v>
      </c>
      <c r="I284" t="s">
        <v>15</v>
      </c>
      <c r="J284" t="s">
        <v>142</v>
      </c>
      <c r="K284">
        <v>71875</v>
      </c>
      <c r="L284" s="1">
        <v>43081</v>
      </c>
      <c r="M284" t="s">
        <v>16</v>
      </c>
      <c r="N284" t="s">
        <v>14</v>
      </c>
      <c r="O284" s="1">
        <v>43852</v>
      </c>
    </row>
    <row r="285" spans="1:15" hidden="1" x14ac:dyDescent="0.25">
      <c r="A285" t="s">
        <v>172</v>
      </c>
      <c r="C285" t="s">
        <v>13</v>
      </c>
      <c r="D285" s="1">
        <v>43446</v>
      </c>
      <c r="E285" s="1">
        <v>43810</v>
      </c>
      <c r="F285" t="s">
        <v>15</v>
      </c>
      <c r="G285" t="s">
        <v>182</v>
      </c>
      <c r="H285" t="s">
        <v>28</v>
      </c>
      <c r="I285" t="s">
        <v>15</v>
      </c>
      <c r="J285" t="s">
        <v>25</v>
      </c>
      <c r="K285">
        <v>62500</v>
      </c>
      <c r="L285" s="1">
        <v>43446</v>
      </c>
      <c r="M285" t="s">
        <v>16</v>
      </c>
      <c r="N285" t="s">
        <v>25</v>
      </c>
      <c r="O285" s="1">
        <v>43852</v>
      </c>
    </row>
    <row r="286" spans="1:15" hidden="1" x14ac:dyDescent="0.25">
      <c r="A286" t="s">
        <v>172</v>
      </c>
      <c r="C286" t="s">
        <v>13</v>
      </c>
      <c r="D286" s="1">
        <v>43313</v>
      </c>
      <c r="E286" s="1">
        <v>43677</v>
      </c>
      <c r="F286" t="s">
        <v>15</v>
      </c>
      <c r="G286" t="s">
        <v>182</v>
      </c>
      <c r="H286" t="s">
        <v>28</v>
      </c>
      <c r="I286" t="s">
        <v>15</v>
      </c>
      <c r="J286" t="s">
        <v>25</v>
      </c>
      <c r="K286">
        <v>84375</v>
      </c>
      <c r="L286" s="1">
        <v>43313</v>
      </c>
      <c r="M286" t="s">
        <v>16</v>
      </c>
      <c r="N286" t="s">
        <v>14</v>
      </c>
      <c r="O286" s="1">
        <v>43852</v>
      </c>
    </row>
    <row r="287" spans="1:15" hidden="1" x14ac:dyDescent="0.25">
      <c r="A287" t="s">
        <v>172</v>
      </c>
      <c r="C287" t="s">
        <v>17</v>
      </c>
      <c r="D287" s="1">
        <v>43070</v>
      </c>
      <c r="E287" s="1">
        <v>43434</v>
      </c>
      <c r="F287" t="s">
        <v>24</v>
      </c>
      <c r="G287" t="s">
        <v>180</v>
      </c>
      <c r="H287" t="s">
        <v>28</v>
      </c>
      <c r="I287" t="s">
        <v>27</v>
      </c>
      <c r="J287" t="s">
        <v>142</v>
      </c>
      <c r="K287">
        <v>55107.13</v>
      </c>
      <c r="L287" s="1">
        <v>43070</v>
      </c>
      <c r="M287" t="s">
        <v>16</v>
      </c>
      <c r="N287" t="s">
        <v>14</v>
      </c>
      <c r="O287" s="1">
        <v>43852</v>
      </c>
    </row>
    <row r="288" spans="1:15" hidden="1" x14ac:dyDescent="0.25">
      <c r="A288" t="s">
        <v>172</v>
      </c>
      <c r="C288" t="s">
        <v>13</v>
      </c>
      <c r="D288" s="1">
        <v>43435</v>
      </c>
      <c r="E288" s="1">
        <v>43799</v>
      </c>
      <c r="F288" t="s">
        <v>24</v>
      </c>
      <c r="G288" t="s">
        <v>178</v>
      </c>
      <c r="H288" t="s">
        <v>28</v>
      </c>
      <c r="I288" t="s">
        <v>27</v>
      </c>
      <c r="J288" t="s">
        <v>25</v>
      </c>
      <c r="K288">
        <v>231094.04</v>
      </c>
      <c r="L288" s="1">
        <v>43435</v>
      </c>
      <c r="M288" t="s">
        <v>16</v>
      </c>
      <c r="N288" t="s">
        <v>25</v>
      </c>
      <c r="O288" s="1">
        <v>43852</v>
      </c>
    </row>
    <row r="289" spans="1:15" hidden="1" x14ac:dyDescent="0.25">
      <c r="A289" t="s">
        <v>172</v>
      </c>
      <c r="C289" t="s">
        <v>13</v>
      </c>
      <c r="D289" s="1">
        <v>43245</v>
      </c>
      <c r="E289" s="1">
        <v>43609</v>
      </c>
      <c r="F289" t="s">
        <v>24</v>
      </c>
      <c r="G289" t="s">
        <v>188</v>
      </c>
      <c r="H289" t="s">
        <v>28</v>
      </c>
      <c r="I289" t="s">
        <v>15</v>
      </c>
      <c r="J289" t="s">
        <v>143</v>
      </c>
      <c r="K289">
        <v>943.5</v>
      </c>
      <c r="L289" s="1">
        <v>43246</v>
      </c>
      <c r="M289" t="s">
        <v>16</v>
      </c>
      <c r="N289" t="s">
        <v>14</v>
      </c>
      <c r="O289" s="1">
        <v>43852</v>
      </c>
    </row>
    <row r="290" spans="1:15" hidden="1" x14ac:dyDescent="0.25">
      <c r="A290" t="s">
        <v>172</v>
      </c>
      <c r="C290" t="s">
        <v>13</v>
      </c>
      <c r="D290" s="1">
        <v>43245</v>
      </c>
      <c r="E290" s="1">
        <v>43609</v>
      </c>
      <c r="F290" t="s">
        <v>24</v>
      </c>
      <c r="G290" t="s">
        <v>188</v>
      </c>
      <c r="H290" t="s">
        <v>28</v>
      </c>
      <c r="I290" t="s">
        <v>15</v>
      </c>
      <c r="J290" t="s">
        <v>143</v>
      </c>
      <c r="K290">
        <v>2809.13</v>
      </c>
      <c r="L290" s="1">
        <v>43245</v>
      </c>
      <c r="M290" t="s">
        <v>16</v>
      </c>
      <c r="N290" t="s">
        <v>14</v>
      </c>
      <c r="O290" s="1">
        <v>43852</v>
      </c>
    </row>
    <row r="291" spans="1:15" hidden="1" x14ac:dyDescent="0.25">
      <c r="A291" t="s">
        <v>172</v>
      </c>
      <c r="C291" t="s">
        <v>13</v>
      </c>
      <c r="D291" s="1">
        <v>43245</v>
      </c>
      <c r="E291" s="1">
        <v>43609</v>
      </c>
      <c r="F291" t="s">
        <v>24</v>
      </c>
      <c r="G291" t="s">
        <v>188</v>
      </c>
      <c r="H291" t="s">
        <v>28</v>
      </c>
      <c r="I291" t="s">
        <v>15</v>
      </c>
      <c r="J291" t="s">
        <v>25</v>
      </c>
      <c r="K291">
        <v>2809.25</v>
      </c>
      <c r="L291" s="1">
        <v>43245</v>
      </c>
      <c r="M291" t="s">
        <v>16</v>
      </c>
      <c r="N291" t="s">
        <v>14</v>
      </c>
      <c r="O291" s="1">
        <v>43852</v>
      </c>
    </row>
    <row r="292" spans="1:15" hidden="1" x14ac:dyDescent="0.25">
      <c r="A292" t="s">
        <v>174</v>
      </c>
      <c r="C292" t="s">
        <v>13</v>
      </c>
      <c r="D292" s="1">
        <v>43801</v>
      </c>
      <c r="E292" s="1">
        <v>44166</v>
      </c>
      <c r="F292" t="s">
        <v>21</v>
      </c>
      <c r="G292" t="s">
        <v>189</v>
      </c>
      <c r="H292" t="s">
        <v>28</v>
      </c>
      <c r="I292" t="s">
        <v>21</v>
      </c>
      <c r="J292" t="s">
        <v>142</v>
      </c>
      <c r="K292">
        <v>20625</v>
      </c>
      <c r="L292" s="1">
        <v>43801</v>
      </c>
      <c r="M292" t="s">
        <v>16</v>
      </c>
      <c r="N292" t="s">
        <v>14</v>
      </c>
      <c r="O292" s="1">
        <v>43852</v>
      </c>
    </row>
    <row r="293" spans="1:15" x14ac:dyDescent="0.25">
      <c r="A293" t="s">
        <v>174</v>
      </c>
      <c r="C293" t="s">
        <v>13</v>
      </c>
      <c r="D293" s="1">
        <v>43675</v>
      </c>
      <c r="E293" s="1">
        <v>44040</v>
      </c>
      <c r="F293" t="s">
        <v>22</v>
      </c>
      <c r="G293" t="s">
        <v>189</v>
      </c>
      <c r="H293" t="s">
        <v>28</v>
      </c>
      <c r="I293" t="s">
        <v>35</v>
      </c>
      <c r="J293" t="s">
        <v>142</v>
      </c>
      <c r="K293">
        <v>32683</v>
      </c>
      <c r="L293" s="1">
        <v>43675</v>
      </c>
      <c r="M293" t="s">
        <v>16</v>
      </c>
      <c r="N293" t="s">
        <v>14</v>
      </c>
      <c r="O293" s="1">
        <v>43852</v>
      </c>
    </row>
    <row r="294" spans="1:15" x14ac:dyDescent="0.25">
      <c r="A294" t="s">
        <v>174</v>
      </c>
      <c r="C294" t="s">
        <v>13</v>
      </c>
      <c r="D294" s="1">
        <v>43675</v>
      </c>
      <c r="E294" s="1">
        <v>44040</v>
      </c>
      <c r="F294" t="s">
        <v>22</v>
      </c>
      <c r="G294" t="s">
        <v>189</v>
      </c>
      <c r="H294" t="s">
        <v>28</v>
      </c>
      <c r="I294" t="s">
        <v>35</v>
      </c>
      <c r="J294" t="s">
        <v>142</v>
      </c>
      <c r="K294">
        <v>84590.55</v>
      </c>
      <c r="L294" s="1">
        <v>43675</v>
      </c>
      <c r="M294" t="s">
        <v>16</v>
      </c>
      <c r="N294" t="s">
        <v>14</v>
      </c>
      <c r="O294" s="1">
        <v>43852</v>
      </c>
    </row>
    <row r="295" spans="1:15" x14ac:dyDescent="0.25">
      <c r="A295" t="s">
        <v>174</v>
      </c>
      <c r="C295" t="s">
        <v>13</v>
      </c>
      <c r="D295" s="1">
        <v>43675</v>
      </c>
      <c r="E295" s="1">
        <v>44040</v>
      </c>
      <c r="F295" t="s">
        <v>24</v>
      </c>
      <c r="G295" t="s">
        <v>189</v>
      </c>
      <c r="H295" t="s">
        <v>28</v>
      </c>
      <c r="I295" t="s">
        <v>35</v>
      </c>
      <c r="J295" t="s">
        <v>142</v>
      </c>
      <c r="K295">
        <v>10547.63</v>
      </c>
      <c r="L295" s="1">
        <v>43675</v>
      </c>
      <c r="M295" t="s">
        <v>16</v>
      </c>
      <c r="N295" t="s">
        <v>14</v>
      </c>
      <c r="O295" s="1">
        <v>43852</v>
      </c>
    </row>
    <row r="296" spans="1:15" hidden="1" x14ac:dyDescent="0.25">
      <c r="A296" t="s">
        <v>174</v>
      </c>
      <c r="C296" t="s">
        <v>13</v>
      </c>
      <c r="D296" s="1">
        <v>43672</v>
      </c>
      <c r="E296" s="1">
        <v>44037</v>
      </c>
      <c r="F296" t="s">
        <v>15</v>
      </c>
      <c r="G296" t="s">
        <v>189</v>
      </c>
      <c r="H296" t="s">
        <v>28</v>
      </c>
      <c r="I296" t="s">
        <v>15</v>
      </c>
      <c r="J296" t="s">
        <v>143</v>
      </c>
      <c r="K296">
        <v>63000</v>
      </c>
      <c r="L296" s="1">
        <v>43672</v>
      </c>
      <c r="M296" t="s">
        <v>16</v>
      </c>
      <c r="N296" t="s">
        <v>14</v>
      </c>
      <c r="O296" s="1">
        <v>43852</v>
      </c>
    </row>
    <row r="297" spans="1:15" hidden="1" x14ac:dyDescent="0.25">
      <c r="A297" t="s">
        <v>174</v>
      </c>
      <c r="C297" t="s">
        <v>17</v>
      </c>
      <c r="D297" s="1">
        <v>43309</v>
      </c>
      <c r="E297" s="1">
        <v>43673</v>
      </c>
      <c r="F297" t="s">
        <v>24</v>
      </c>
      <c r="G297" t="s">
        <v>185</v>
      </c>
      <c r="H297" t="s">
        <v>28</v>
      </c>
      <c r="I297" t="s">
        <v>33</v>
      </c>
      <c r="J297" t="s">
        <v>25</v>
      </c>
      <c r="K297">
        <v>121875</v>
      </c>
      <c r="L297" s="1">
        <v>43309</v>
      </c>
      <c r="M297" t="s">
        <v>16</v>
      </c>
      <c r="N297" t="s">
        <v>30</v>
      </c>
      <c r="O297" s="1">
        <v>43852</v>
      </c>
    </row>
    <row r="298" spans="1:15" hidden="1" x14ac:dyDescent="0.25">
      <c r="A298" t="s">
        <v>174</v>
      </c>
      <c r="C298" t="s">
        <v>17</v>
      </c>
      <c r="D298" s="1">
        <v>43309</v>
      </c>
      <c r="E298" s="1">
        <v>43673</v>
      </c>
      <c r="F298" t="s">
        <v>24</v>
      </c>
      <c r="G298" t="s">
        <v>185</v>
      </c>
      <c r="H298" t="s">
        <v>28</v>
      </c>
      <c r="I298" t="s">
        <v>33</v>
      </c>
      <c r="J298" t="s">
        <v>25</v>
      </c>
      <c r="K298">
        <v>8174.5</v>
      </c>
      <c r="L298" s="1">
        <v>43664</v>
      </c>
      <c r="M298" t="s">
        <v>31</v>
      </c>
      <c r="N298" t="s">
        <v>30</v>
      </c>
      <c r="O298" s="1">
        <v>43852</v>
      </c>
    </row>
    <row r="299" spans="1:15" hidden="1" x14ac:dyDescent="0.25">
      <c r="A299" t="s">
        <v>174</v>
      </c>
      <c r="C299" t="s">
        <v>13</v>
      </c>
      <c r="D299" s="1">
        <v>43674</v>
      </c>
      <c r="E299" s="1">
        <v>44039</v>
      </c>
      <c r="F299" t="s">
        <v>24</v>
      </c>
      <c r="G299" t="s">
        <v>181</v>
      </c>
      <c r="H299" t="s">
        <v>28</v>
      </c>
      <c r="I299" t="s">
        <v>33</v>
      </c>
      <c r="J299" t="s">
        <v>25</v>
      </c>
      <c r="K299">
        <v>115781.25</v>
      </c>
      <c r="L299" s="1">
        <v>43674</v>
      </c>
      <c r="M299" t="s">
        <v>16</v>
      </c>
      <c r="N299" t="s">
        <v>25</v>
      </c>
      <c r="O299" s="1">
        <v>43852</v>
      </c>
    </row>
    <row r="300" spans="1:15" hidden="1" x14ac:dyDescent="0.25">
      <c r="A300" t="s">
        <v>174</v>
      </c>
      <c r="C300" t="s">
        <v>17</v>
      </c>
      <c r="D300" s="1">
        <v>43191</v>
      </c>
      <c r="E300" s="1">
        <v>43555</v>
      </c>
      <c r="F300" t="s">
        <v>15</v>
      </c>
      <c r="G300" t="s">
        <v>180</v>
      </c>
      <c r="H300" t="s">
        <v>28</v>
      </c>
      <c r="I300" t="s">
        <v>27</v>
      </c>
      <c r="J300" t="s">
        <v>25</v>
      </c>
      <c r="K300">
        <v>318411.5</v>
      </c>
      <c r="L300" s="1">
        <v>43555</v>
      </c>
      <c r="M300" t="s">
        <v>16</v>
      </c>
      <c r="N300" t="s">
        <v>14</v>
      </c>
      <c r="O300" s="1">
        <v>43852</v>
      </c>
    </row>
    <row r="301" spans="1:15" hidden="1" x14ac:dyDescent="0.25">
      <c r="A301" t="s">
        <v>174</v>
      </c>
      <c r="C301" t="s">
        <v>13</v>
      </c>
      <c r="D301" s="1">
        <v>43556</v>
      </c>
      <c r="E301" s="1">
        <v>43921</v>
      </c>
      <c r="F301" t="s">
        <v>15</v>
      </c>
      <c r="G301" t="s">
        <v>180</v>
      </c>
      <c r="H301" t="s">
        <v>28</v>
      </c>
      <c r="I301" t="s">
        <v>27</v>
      </c>
      <c r="J301" t="s">
        <v>25</v>
      </c>
      <c r="K301">
        <v>344794.13</v>
      </c>
      <c r="L301" s="1">
        <v>43556</v>
      </c>
      <c r="M301" t="s">
        <v>16</v>
      </c>
      <c r="N301" t="s">
        <v>25</v>
      </c>
      <c r="O301" s="1">
        <v>43852</v>
      </c>
    </row>
    <row r="302" spans="1:15" hidden="1" x14ac:dyDescent="0.25">
      <c r="A302" t="s">
        <v>174</v>
      </c>
      <c r="C302" t="s">
        <v>13</v>
      </c>
      <c r="D302" s="1">
        <v>43291</v>
      </c>
      <c r="E302" s="1">
        <v>43655</v>
      </c>
      <c r="F302" t="s">
        <v>24</v>
      </c>
      <c r="G302" t="s">
        <v>180</v>
      </c>
      <c r="H302" t="s">
        <v>28</v>
      </c>
      <c r="I302" t="s">
        <v>27</v>
      </c>
      <c r="J302" t="s">
        <v>25</v>
      </c>
      <c r="K302">
        <v>140949.5</v>
      </c>
      <c r="L302" s="1">
        <v>43291</v>
      </c>
      <c r="M302" t="s">
        <v>16</v>
      </c>
      <c r="N302" t="s">
        <v>14</v>
      </c>
      <c r="O302" s="1">
        <v>43852</v>
      </c>
    </row>
    <row r="303" spans="1:15" hidden="1" x14ac:dyDescent="0.25">
      <c r="A303" t="s">
        <v>174</v>
      </c>
      <c r="C303" t="s">
        <v>17</v>
      </c>
      <c r="D303" s="1">
        <v>43101</v>
      </c>
      <c r="E303" s="1">
        <v>43465</v>
      </c>
      <c r="F303" t="s">
        <v>22</v>
      </c>
      <c r="G303" t="s">
        <v>180</v>
      </c>
      <c r="H303" t="s">
        <v>28</v>
      </c>
      <c r="I303" t="s">
        <v>27</v>
      </c>
      <c r="J303" t="s">
        <v>25</v>
      </c>
      <c r="K303">
        <v>460832.14</v>
      </c>
      <c r="L303" s="1">
        <v>43101</v>
      </c>
      <c r="M303" t="s">
        <v>16</v>
      </c>
      <c r="N303" t="s">
        <v>14</v>
      </c>
      <c r="O303" s="1">
        <v>43852</v>
      </c>
    </row>
    <row r="304" spans="1:15" hidden="1" x14ac:dyDescent="0.25">
      <c r="A304" t="s">
        <v>174</v>
      </c>
      <c r="C304" t="s">
        <v>13</v>
      </c>
      <c r="D304" s="1">
        <v>43466</v>
      </c>
      <c r="E304" s="1">
        <v>43555</v>
      </c>
      <c r="F304" t="s">
        <v>22</v>
      </c>
      <c r="G304" t="s">
        <v>180</v>
      </c>
      <c r="H304" t="s">
        <v>28</v>
      </c>
      <c r="I304" t="s">
        <v>27</v>
      </c>
      <c r="J304" t="s">
        <v>25</v>
      </c>
      <c r="K304">
        <v>257590.8</v>
      </c>
      <c r="L304" s="1">
        <v>43466</v>
      </c>
      <c r="M304" t="s">
        <v>16</v>
      </c>
      <c r="N304" t="s">
        <v>30</v>
      </c>
      <c r="O304" s="1">
        <v>43852</v>
      </c>
    </row>
    <row r="305" spans="1:15" hidden="1" x14ac:dyDescent="0.25">
      <c r="A305" t="s">
        <v>174</v>
      </c>
      <c r="C305" t="s">
        <v>13</v>
      </c>
      <c r="D305" s="1">
        <v>43466</v>
      </c>
      <c r="E305" s="1">
        <v>43555</v>
      </c>
      <c r="F305" t="s">
        <v>22</v>
      </c>
      <c r="G305" t="s">
        <v>180</v>
      </c>
      <c r="H305" t="s">
        <v>28</v>
      </c>
      <c r="I305" t="s">
        <v>27</v>
      </c>
      <c r="J305" t="s">
        <v>25</v>
      </c>
      <c r="K305">
        <v>-98802.02</v>
      </c>
      <c r="L305" s="1">
        <v>43466</v>
      </c>
      <c r="M305" t="s">
        <v>31</v>
      </c>
      <c r="N305" t="s">
        <v>30</v>
      </c>
      <c r="O305" s="1">
        <v>43852</v>
      </c>
    </row>
    <row r="306" spans="1:15" hidden="1" x14ac:dyDescent="0.25">
      <c r="A306" t="s">
        <v>174</v>
      </c>
      <c r="C306" t="s">
        <v>13</v>
      </c>
      <c r="D306" s="1">
        <v>43138</v>
      </c>
      <c r="E306" s="1">
        <v>43143</v>
      </c>
      <c r="F306" t="s">
        <v>24</v>
      </c>
      <c r="G306" t="s">
        <v>180</v>
      </c>
      <c r="H306" t="s">
        <v>28</v>
      </c>
      <c r="I306" t="s">
        <v>27</v>
      </c>
      <c r="J306" t="s">
        <v>143</v>
      </c>
      <c r="K306">
        <v>338.55</v>
      </c>
      <c r="L306" s="1">
        <v>43138</v>
      </c>
      <c r="M306" t="s">
        <v>16</v>
      </c>
      <c r="N306" t="s">
        <v>14</v>
      </c>
      <c r="O306" s="1">
        <v>43852</v>
      </c>
    </row>
    <row r="307" spans="1:15" hidden="1" x14ac:dyDescent="0.25">
      <c r="A307" t="s">
        <v>174</v>
      </c>
      <c r="C307" t="s">
        <v>17</v>
      </c>
      <c r="D307" s="1">
        <v>43191</v>
      </c>
      <c r="E307" s="1">
        <v>43555</v>
      </c>
      <c r="F307" t="s">
        <v>15</v>
      </c>
      <c r="G307" t="s">
        <v>180</v>
      </c>
      <c r="H307" t="s">
        <v>28</v>
      </c>
      <c r="I307" t="s">
        <v>27</v>
      </c>
      <c r="J307" t="s">
        <v>25</v>
      </c>
      <c r="K307">
        <v>40625</v>
      </c>
      <c r="L307" s="1">
        <v>43555</v>
      </c>
      <c r="M307" t="s">
        <v>16</v>
      </c>
      <c r="N307" t="s">
        <v>14</v>
      </c>
      <c r="O307" s="1">
        <v>43852</v>
      </c>
    </row>
    <row r="308" spans="1:15" hidden="1" x14ac:dyDescent="0.25">
      <c r="A308" t="s">
        <v>174</v>
      </c>
      <c r="C308" t="s">
        <v>13</v>
      </c>
      <c r="D308" s="1">
        <v>43556</v>
      </c>
      <c r="E308" s="1">
        <v>43921</v>
      </c>
      <c r="F308" t="s">
        <v>15</v>
      </c>
      <c r="G308" t="s">
        <v>180</v>
      </c>
      <c r="H308" t="s">
        <v>28</v>
      </c>
      <c r="I308" t="s">
        <v>27</v>
      </c>
      <c r="J308" t="s">
        <v>25</v>
      </c>
      <c r="K308">
        <v>37500</v>
      </c>
      <c r="L308" s="1">
        <v>43556</v>
      </c>
      <c r="M308" t="s">
        <v>16</v>
      </c>
      <c r="N308" t="s">
        <v>25</v>
      </c>
      <c r="O308" s="1">
        <v>43852</v>
      </c>
    </row>
    <row r="309" spans="1:15" hidden="1" x14ac:dyDescent="0.25">
      <c r="A309" t="s">
        <v>174</v>
      </c>
      <c r="C309" t="s">
        <v>17</v>
      </c>
      <c r="D309" s="1">
        <v>43101</v>
      </c>
      <c r="E309" s="1">
        <v>43465</v>
      </c>
      <c r="F309" t="s">
        <v>21</v>
      </c>
      <c r="G309" t="s">
        <v>180</v>
      </c>
      <c r="H309" t="s">
        <v>28</v>
      </c>
      <c r="I309" t="s">
        <v>27</v>
      </c>
      <c r="J309" t="s">
        <v>25</v>
      </c>
      <c r="K309">
        <v>55361.599999999999</v>
      </c>
      <c r="L309" s="1">
        <v>43101</v>
      </c>
      <c r="M309" t="s">
        <v>16</v>
      </c>
      <c r="N309" t="s">
        <v>14</v>
      </c>
      <c r="O309" s="1">
        <v>43852</v>
      </c>
    </row>
    <row r="310" spans="1:15" hidden="1" x14ac:dyDescent="0.25">
      <c r="A310" t="s">
        <v>174</v>
      </c>
      <c r="C310" t="s">
        <v>17</v>
      </c>
      <c r="D310" s="1">
        <v>43466</v>
      </c>
      <c r="E310" s="1">
        <v>43830</v>
      </c>
      <c r="F310" t="s">
        <v>21</v>
      </c>
      <c r="G310" t="s">
        <v>180</v>
      </c>
      <c r="H310" t="s">
        <v>28</v>
      </c>
      <c r="I310" t="s">
        <v>27</v>
      </c>
      <c r="J310" t="s">
        <v>25</v>
      </c>
      <c r="K310">
        <v>86723.5</v>
      </c>
      <c r="L310" s="1">
        <v>43466</v>
      </c>
      <c r="M310" t="s">
        <v>16</v>
      </c>
      <c r="N310" t="s">
        <v>25</v>
      </c>
      <c r="O310" s="1">
        <v>43852</v>
      </c>
    </row>
    <row r="311" spans="1:15" hidden="1" x14ac:dyDescent="0.25">
      <c r="A311" t="s">
        <v>174</v>
      </c>
      <c r="C311" t="s">
        <v>13</v>
      </c>
      <c r="D311" s="1">
        <v>43831</v>
      </c>
      <c r="E311" s="1">
        <v>43921</v>
      </c>
      <c r="F311" t="s">
        <v>21</v>
      </c>
      <c r="G311" t="s">
        <v>180</v>
      </c>
      <c r="H311" t="s">
        <v>28</v>
      </c>
      <c r="I311" t="s">
        <v>27</v>
      </c>
      <c r="J311" t="s">
        <v>25</v>
      </c>
      <c r="K311">
        <v>21680.799999999999</v>
      </c>
      <c r="L311" s="1">
        <v>43831</v>
      </c>
      <c r="M311" t="s">
        <v>16</v>
      </c>
      <c r="N311" t="s">
        <v>25</v>
      </c>
      <c r="O311" s="1">
        <v>43852</v>
      </c>
    </row>
    <row r="312" spans="1:15" hidden="1" x14ac:dyDescent="0.25">
      <c r="A312" t="s">
        <v>174</v>
      </c>
      <c r="C312" t="s">
        <v>13</v>
      </c>
      <c r="D312" s="1">
        <v>43301</v>
      </c>
      <c r="E312" s="1">
        <v>43392</v>
      </c>
      <c r="F312" t="s">
        <v>26</v>
      </c>
      <c r="G312" t="s">
        <v>180</v>
      </c>
      <c r="H312" t="s">
        <v>28</v>
      </c>
      <c r="I312" t="s">
        <v>27</v>
      </c>
      <c r="J312" t="s">
        <v>143</v>
      </c>
      <c r="K312">
        <v>17419.13</v>
      </c>
      <c r="L312" s="1">
        <v>43301</v>
      </c>
      <c r="M312" t="s">
        <v>16</v>
      </c>
      <c r="N312" t="s">
        <v>14</v>
      </c>
      <c r="O312" s="1">
        <v>43852</v>
      </c>
    </row>
    <row r="313" spans="1:15" hidden="1" x14ac:dyDescent="0.25">
      <c r="A313" t="s">
        <v>174</v>
      </c>
      <c r="C313" t="s">
        <v>13</v>
      </c>
      <c r="D313" s="1">
        <v>43348</v>
      </c>
      <c r="E313" s="1">
        <v>43438</v>
      </c>
      <c r="F313" t="s">
        <v>26</v>
      </c>
      <c r="G313" t="s">
        <v>180</v>
      </c>
      <c r="H313" t="s">
        <v>28</v>
      </c>
      <c r="I313" t="s">
        <v>27</v>
      </c>
      <c r="J313" t="s">
        <v>143</v>
      </c>
      <c r="K313">
        <v>5165.63</v>
      </c>
      <c r="L313" s="1">
        <v>43348</v>
      </c>
      <c r="M313" t="s">
        <v>16</v>
      </c>
      <c r="N313" t="s">
        <v>14</v>
      </c>
      <c r="O313" s="1">
        <v>43852</v>
      </c>
    </row>
    <row r="314" spans="1:15" hidden="1" x14ac:dyDescent="0.25">
      <c r="A314" t="s">
        <v>174</v>
      </c>
      <c r="C314" t="s">
        <v>13</v>
      </c>
      <c r="D314" s="1">
        <v>43608</v>
      </c>
      <c r="E314" s="1">
        <v>43921</v>
      </c>
      <c r="F314" t="s">
        <v>26</v>
      </c>
      <c r="G314" t="s">
        <v>180</v>
      </c>
      <c r="H314" t="s">
        <v>28</v>
      </c>
      <c r="I314" t="s">
        <v>27</v>
      </c>
      <c r="J314" t="s">
        <v>143</v>
      </c>
      <c r="K314">
        <v>9990.15</v>
      </c>
      <c r="L314" s="1">
        <v>43608</v>
      </c>
      <c r="M314" t="s">
        <v>16</v>
      </c>
      <c r="N314" t="s">
        <v>14</v>
      </c>
      <c r="O314" s="1">
        <v>43852</v>
      </c>
    </row>
    <row r="315" spans="1:15" hidden="1" x14ac:dyDescent="0.25">
      <c r="A315" t="s">
        <v>174</v>
      </c>
      <c r="C315" t="s">
        <v>13</v>
      </c>
      <c r="D315" s="1">
        <v>43262</v>
      </c>
      <c r="E315" s="1">
        <v>43353</v>
      </c>
      <c r="F315" t="s">
        <v>26</v>
      </c>
      <c r="G315" t="s">
        <v>180</v>
      </c>
      <c r="H315" t="s">
        <v>28</v>
      </c>
      <c r="I315" t="s">
        <v>27</v>
      </c>
      <c r="J315" t="s">
        <v>143</v>
      </c>
      <c r="K315">
        <v>10625</v>
      </c>
      <c r="L315" s="1">
        <v>43262</v>
      </c>
      <c r="M315" t="s">
        <v>16</v>
      </c>
      <c r="N315" t="s">
        <v>14</v>
      </c>
      <c r="O315" s="1">
        <v>43852</v>
      </c>
    </row>
    <row r="316" spans="1:15" hidden="1" x14ac:dyDescent="0.25">
      <c r="A316" t="s">
        <v>174</v>
      </c>
      <c r="C316" t="s">
        <v>17</v>
      </c>
      <c r="D316" s="1">
        <v>42917</v>
      </c>
      <c r="E316" s="1">
        <v>43281</v>
      </c>
      <c r="F316" t="s">
        <v>24</v>
      </c>
      <c r="G316" t="s">
        <v>180</v>
      </c>
      <c r="H316" t="s">
        <v>28</v>
      </c>
      <c r="I316" t="s">
        <v>27</v>
      </c>
      <c r="J316" t="s">
        <v>25</v>
      </c>
      <c r="K316">
        <v>14399.88</v>
      </c>
      <c r="L316" s="1">
        <v>42917</v>
      </c>
      <c r="M316" t="s">
        <v>16</v>
      </c>
      <c r="N316" t="s">
        <v>14</v>
      </c>
      <c r="O316" s="1">
        <v>43852</v>
      </c>
    </row>
    <row r="317" spans="1:15" hidden="1" x14ac:dyDescent="0.25">
      <c r="A317" t="s">
        <v>174</v>
      </c>
      <c r="C317" t="s">
        <v>13</v>
      </c>
      <c r="D317" s="1">
        <v>43647</v>
      </c>
      <c r="E317" s="1">
        <v>44012</v>
      </c>
      <c r="F317" t="s">
        <v>24</v>
      </c>
      <c r="G317" t="s">
        <v>180</v>
      </c>
      <c r="H317" t="s">
        <v>28</v>
      </c>
      <c r="I317" t="s">
        <v>27</v>
      </c>
      <c r="J317" t="s">
        <v>25</v>
      </c>
      <c r="K317">
        <v>20165.5</v>
      </c>
      <c r="L317" s="1">
        <v>43647</v>
      </c>
      <c r="M317" t="s">
        <v>16</v>
      </c>
      <c r="N317" t="s">
        <v>25</v>
      </c>
      <c r="O317" s="1">
        <v>43852</v>
      </c>
    </row>
    <row r="318" spans="1:15" hidden="1" x14ac:dyDescent="0.25">
      <c r="A318" t="s">
        <v>174</v>
      </c>
      <c r="C318" t="s">
        <v>13</v>
      </c>
      <c r="D318" s="1">
        <v>43556</v>
      </c>
      <c r="E318" s="1">
        <v>43616</v>
      </c>
      <c r="F318" t="s">
        <v>26</v>
      </c>
      <c r="G318" t="s">
        <v>180</v>
      </c>
      <c r="H318" t="s">
        <v>28</v>
      </c>
      <c r="I318" t="s">
        <v>27</v>
      </c>
      <c r="J318" t="s">
        <v>143</v>
      </c>
      <c r="K318">
        <v>11593.27</v>
      </c>
      <c r="L318" s="1">
        <v>43556</v>
      </c>
      <c r="M318" t="s">
        <v>16</v>
      </c>
      <c r="N318" t="s">
        <v>14</v>
      </c>
      <c r="O318" s="1">
        <v>43852</v>
      </c>
    </row>
    <row r="319" spans="1:15" hidden="1" x14ac:dyDescent="0.25">
      <c r="A319" t="s">
        <v>174</v>
      </c>
      <c r="C319" t="s">
        <v>17</v>
      </c>
      <c r="D319" s="1">
        <v>43221</v>
      </c>
      <c r="E319" s="1">
        <v>43585</v>
      </c>
      <c r="F319" t="s">
        <v>24</v>
      </c>
      <c r="G319" t="s">
        <v>180</v>
      </c>
      <c r="H319" t="s">
        <v>28</v>
      </c>
      <c r="I319" t="s">
        <v>27</v>
      </c>
      <c r="J319" t="s">
        <v>25</v>
      </c>
      <c r="K319">
        <v>1185.9000000000001</v>
      </c>
      <c r="L319" s="1">
        <v>43221</v>
      </c>
      <c r="M319" t="s">
        <v>16</v>
      </c>
      <c r="N319" t="s">
        <v>14</v>
      </c>
      <c r="O319" s="1">
        <v>43852</v>
      </c>
    </row>
    <row r="320" spans="1:15" hidden="1" x14ac:dyDescent="0.25">
      <c r="A320" t="s">
        <v>174</v>
      </c>
      <c r="C320" t="s">
        <v>13</v>
      </c>
      <c r="D320" s="1">
        <v>43586</v>
      </c>
      <c r="E320" s="1">
        <v>43951</v>
      </c>
      <c r="F320" t="s">
        <v>24</v>
      </c>
      <c r="G320" t="s">
        <v>180</v>
      </c>
      <c r="H320" t="s">
        <v>28</v>
      </c>
      <c r="I320" t="s">
        <v>27</v>
      </c>
      <c r="J320" t="s">
        <v>25</v>
      </c>
      <c r="K320">
        <v>1005</v>
      </c>
      <c r="L320" s="1">
        <v>43586</v>
      </c>
      <c r="M320" t="s">
        <v>16</v>
      </c>
      <c r="N320" t="s">
        <v>25</v>
      </c>
      <c r="O320" s="1">
        <v>43852</v>
      </c>
    </row>
    <row r="321" spans="1:15" hidden="1" x14ac:dyDescent="0.25">
      <c r="A321" t="s">
        <v>174</v>
      </c>
      <c r="C321" t="s">
        <v>17</v>
      </c>
      <c r="D321" s="1">
        <v>43006</v>
      </c>
      <c r="E321" s="1">
        <v>43370</v>
      </c>
      <c r="F321" t="s">
        <v>24</v>
      </c>
      <c r="G321" t="s">
        <v>180</v>
      </c>
      <c r="H321" t="s">
        <v>28</v>
      </c>
      <c r="I321" t="s">
        <v>27</v>
      </c>
      <c r="J321" t="s">
        <v>25</v>
      </c>
      <c r="K321">
        <v>1050.3800000000001</v>
      </c>
      <c r="L321" s="1">
        <v>43006</v>
      </c>
      <c r="M321" t="s">
        <v>16</v>
      </c>
      <c r="N321" t="s">
        <v>14</v>
      </c>
      <c r="O321" s="1">
        <v>43852</v>
      </c>
    </row>
    <row r="322" spans="1:15" hidden="1" x14ac:dyDescent="0.25">
      <c r="A322" t="s">
        <v>174</v>
      </c>
      <c r="C322" t="s">
        <v>13</v>
      </c>
      <c r="D322" s="1">
        <v>43371</v>
      </c>
      <c r="E322" s="1">
        <v>43735</v>
      </c>
      <c r="F322" t="s">
        <v>24</v>
      </c>
      <c r="G322" t="s">
        <v>180</v>
      </c>
      <c r="H322" t="s">
        <v>28</v>
      </c>
      <c r="I322" t="s">
        <v>27</v>
      </c>
      <c r="J322" t="s">
        <v>25</v>
      </c>
      <c r="K322">
        <v>6250</v>
      </c>
      <c r="L322" s="1">
        <v>43371</v>
      </c>
      <c r="M322" t="s">
        <v>16</v>
      </c>
      <c r="N322" t="s">
        <v>30</v>
      </c>
      <c r="O322" s="1">
        <v>43852</v>
      </c>
    </row>
    <row r="323" spans="1:15" hidden="1" x14ac:dyDescent="0.25">
      <c r="A323" t="s">
        <v>174</v>
      </c>
      <c r="C323" t="s">
        <v>13</v>
      </c>
      <c r="D323" s="1">
        <v>43371</v>
      </c>
      <c r="E323" s="1">
        <v>43735</v>
      </c>
      <c r="F323" t="s">
        <v>24</v>
      </c>
      <c r="G323" t="s">
        <v>180</v>
      </c>
      <c r="H323" t="s">
        <v>28</v>
      </c>
      <c r="I323" t="s">
        <v>27</v>
      </c>
      <c r="J323" t="s">
        <v>25</v>
      </c>
      <c r="L323" s="1">
        <v>43402</v>
      </c>
      <c r="M323" t="s">
        <v>31</v>
      </c>
      <c r="N323" t="s">
        <v>30</v>
      </c>
      <c r="O323" s="1">
        <v>43852</v>
      </c>
    </row>
    <row r="324" spans="1:15" hidden="1" x14ac:dyDescent="0.25">
      <c r="A324" t="s">
        <v>174</v>
      </c>
      <c r="C324" t="s">
        <v>17</v>
      </c>
      <c r="D324" s="1">
        <v>43371</v>
      </c>
      <c r="E324" s="1">
        <v>43735</v>
      </c>
      <c r="F324" t="s">
        <v>24</v>
      </c>
      <c r="G324" t="s">
        <v>180</v>
      </c>
      <c r="H324" t="s">
        <v>28</v>
      </c>
      <c r="I324" t="s">
        <v>27</v>
      </c>
      <c r="J324" t="s">
        <v>25</v>
      </c>
      <c r="K324">
        <v>6250</v>
      </c>
      <c r="L324" s="1">
        <v>43371</v>
      </c>
      <c r="M324" t="s">
        <v>16</v>
      </c>
      <c r="N324" t="s">
        <v>25</v>
      </c>
      <c r="O324" s="1">
        <v>43852</v>
      </c>
    </row>
    <row r="325" spans="1:15" hidden="1" x14ac:dyDescent="0.25">
      <c r="A325" t="s">
        <v>174</v>
      </c>
      <c r="C325" t="s">
        <v>13</v>
      </c>
      <c r="D325" s="1">
        <v>43736</v>
      </c>
      <c r="E325" s="1">
        <v>44101</v>
      </c>
      <c r="F325" t="s">
        <v>24</v>
      </c>
      <c r="G325" t="s">
        <v>180</v>
      </c>
      <c r="H325" t="s">
        <v>28</v>
      </c>
      <c r="I325" t="s">
        <v>27</v>
      </c>
      <c r="J325" t="s">
        <v>25</v>
      </c>
      <c r="K325">
        <v>18814.25</v>
      </c>
      <c r="L325" s="1">
        <v>43736</v>
      </c>
      <c r="M325" t="s">
        <v>16</v>
      </c>
      <c r="N325" t="s">
        <v>25</v>
      </c>
      <c r="O325" s="1">
        <v>43852</v>
      </c>
    </row>
    <row r="326" spans="1:15" hidden="1" x14ac:dyDescent="0.25">
      <c r="A326" t="s">
        <v>174</v>
      </c>
      <c r="C326" t="s">
        <v>17</v>
      </c>
      <c r="D326" s="1">
        <v>43199</v>
      </c>
      <c r="E326" s="1">
        <v>43548</v>
      </c>
      <c r="F326" t="s">
        <v>15</v>
      </c>
      <c r="G326" t="s">
        <v>180</v>
      </c>
      <c r="H326" t="s">
        <v>28</v>
      </c>
      <c r="I326" t="s">
        <v>27</v>
      </c>
      <c r="J326" t="s">
        <v>25</v>
      </c>
      <c r="K326">
        <v>200659.63</v>
      </c>
      <c r="L326" s="1">
        <v>43555</v>
      </c>
      <c r="M326" t="s">
        <v>16</v>
      </c>
      <c r="N326" t="s">
        <v>14</v>
      </c>
      <c r="O326" s="1">
        <v>43852</v>
      </c>
    </row>
    <row r="327" spans="1:15" hidden="1" x14ac:dyDescent="0.25">
      <c r="A327" t="s">
        <v>174</v>
      </c>
      <c r="C327" t="s">
        <v>13</v>
      </c>
      <c r="D327" s="1">
        <v>43556</v>
      </c>
      <c r="E327" s="1">
        <v>43921</v>
      </c>
      <c r="F327" t="s">
        <v>15</v>
      </c>
      <c r="G327" t="s">
        <v>180</v>
      </c>
      <c r="H327" t="s">
        <v>28</v>
      </c>
      <c r="I327" t="s">
        <v>27</v>
      </c>
      <c r="J327" t="s">
        <v>25</v>
      </c>
      <c r="K327">
        <v>215165</v>
      </c>
      <c r="L327" s="1">
        <v>43556</v>
      </c>
      <c r="M327" t="s">
        <v>16</v>
      </c>
      <c r="N327" t="s">
        <v>25</v>
      </c>
      <c r="O327" s="1">
        <v>43852</v>
      </c>
    </row>
    <row r="328" spans="1:15" hidden="1" x14ac:dyDescent="0.25">
      <c r="A328" t="s">
        <v>174</v>
      </c>
      <c r="C328" t="s">
        <v>13</v>
      </c>
      <c r="D328" s="1">
        <v>43119</v>
      </c>
      <c r="E328" s="1">
        <v>43483</v>
      </c>
      <c r="F328" t="s">
        <v>24</v>
      </c>
      <c r="G328" t="s">
        <v>180</v>
      </c>
      <c r="H328" t="s">
        <v>28</v>
      </c>
      <c r="I328" t="s">
        <v>27</v>
      </c>
      <c r="J328" t="s">
        <v>143</v>
      </c>
      <c r="K328">
        <v>97.35</v>
      </c>
      <c r="L328" s="1">
        <v>43138</v>
      </c>
      <c r="M328" t="s">
        <v>16</v>
      </c>
      <c r="N328" t="s">
        <v>14</v>
      </c>
      <c r="O328" s="1">
        <v>43852</v>
      </c>
    </row>
    <row r="329" spans="1:15" hidden="1" x14ac:dyDescent="0.25">
      <c r="A329" t="s">
        <v>174</v>
      </c>
      <c r="C329" t="s">
        <v>13</v>
      </c>
      <c r="D329" s="1">
        <v>43585</v>
      </c>
      <c r="E329" s="1">
        <v>43646</v>
      </c>
      <c r="F329" t="s">
        <v>26</v>
      </c>
      <c r="G329" t="s">
        <v>180</v>
      </c>
      <c r="H329" t="s">
        <v>28</v>
      </c>
      <c r="I329" t="s">
        <v>27</v>
      </c>
      <c r="J329" t="s">
        <v>143</v>
      </c>
      <c r="K329">
        <v>3854.23</v>
      </c>
      <c r="L329" s="1">
        <v>43585</v>
      </c>
      <c r="M329" t="s">
        <v>16</v>
      </c>
      <c r="N329" t="s">
        <v>14</v>
      </c>
      <c r="O329" s="1">
        <v>43852</v>
      </c>
    </row>
    <row r="330" spans="1:15" hidden="1" x14ac:dyDescent="0.25">
      <c r="A330" t="s">
        <v>174</v>
      </c>
      <c r="C330" t="s">
        <v>13</v>
      </c>
      <c r="D330" s="1">
        <v>43513</v>
      </c>
      <c r="E330" s="1">
        <v>43518</v>
      </c>
      <c r="F330" t="s">
        <v>21</v>
      </c>
      <c r="G330" t="s">
        <v>180</v>
      </c>
      <c r="H330" t="s">
        <v>28</v>
      </c>
      <c r="I330" t="s">
        <v>27</v>
      </c>
      <c r="J330" t="s">
        <v>25</v>
      </c>
      <c r="K330">
        <v>6739.76</v>
      </c>
      <c r="L330" s="1">
        <v>43513</v>
      </c>
      <c r="M330" t="s">
        <v>16</v>
      </c>
      <c r="N330" t="s">
        <v>14</v>
      </c>
      <c r="O330" s="1">
        <v>43852</v>
      </c>
    </row>
    <row r="331" spans="1:15" hidden="1" x14ac:dyDescent="0.25">
      <c r="A331" t="s">
        <v>174</v>
      </c>
      <c r="C331" t="s">
        <v>13</v>
      </c>
      <c r="D331" s="1">
        <v>43528</v>
      </c>
      <c r="E331" s="1">
        <v>43534</v>
      </c>
      <c r="F331" t="s">
        <v>24</v>
      </c>
      <c r="G331" t="s">
        <v>180</v>
      </c>
      <c r="H331" t="s">
        <v>28</v>
      </c>
      <c r="I331" t="s">
        <v>27</v>
      </c>
      <c r="J331" t="s">
        <v>143</v>
      </c>
      <c r="K331">
        <v>6739.76</v>
      </c>
      <c r="L331" s="1">
        <v>43528</v>
      </c>
      <c r="M331" t="s">
        <v>16</v>
      </c>
      <c r="N331" t="s">
        <v>14</v>
      </c>
      <c r="O331" s="1">
        <v>43852</v>
      </c>
    </row>
    <row r="332" spans="1:15" hidden="1" x14ac:dyDescent="0.25">
      <c r="A332" t="s">
        <v>174</v>
      </c>
      <c r="C332" t="s">
        <v>13</v>
      </c>
      <c r="D332" s="1">
        <v>43514</v>
      </c>
      <c r="E332" s="1">
        <v>43529</v>
      </c>
      <c r="F332" t="s">
        <v>24</v>
      </c>
      <c r="G332" t="s">
        <v>180</v>
      </c>
      <c r="H332" t="s">
        <v>28</v>
      </c>
      <c r="I332" t="s">
        <v>27</v>
      </c>
      <c r="J332" t="s">
        <v>143</v>
      </c>
      <c r="K332">
        <v>8468.49</v>
      </c>
      <c r="L332" s="1">
        <v>43514</v>
      </c>
      <c r="M332" t="s">
        <v>16</v>
      </c>
      <c r="N332" t="s">
        <v>14</v>
      </c>
      <c r="O332" s="1">
        <v>43852</v>
      </c>
    </row>
    <row r="333" spans="1:15" hidden="1" x14ac:dyDescent="0.25">
      <c r="A333" t="s">
        <v>174</v>
      </c>
      <c r="C333" t="s">
        <v>13</v>
      </c>
      <c r="D333" s="1">
        <v>43514</v>
      </c>
      <c r="E333" s="1">
        <v>43529</v>
      </c>
      <c r="F333" t="s">
        <v>24</v>
      </c>
      <c r="G333" t="s">
        <v>180</v>
      </c>
      <c r="H333" t="s">
        <v>28</v>
      </c>
      <c r="I333" t="s">
        <v>27</v>
      </c>
      <c r="J333" t="s">
        <v>143</v>
      </c>
      <c r="K333">
        <v>529.13</v>
      </c>
      <c r="L333" s="1">
        <v>43514</v>
      </c>
      <c r="M333" t="s">
        <v>16</v>
      </c>
      <c r="N333" t="s">
        <v>14</v>
      </c>
      <c r="O333" s="1">
        <v>43852</v>
      </c>
    </row>
    <row r="334" spans="1:15" hidden="1" x14ac:dyDescent="0.25">
      <c r="A334" t="s">
        <v>174</v>
      </c>
      <c r="C334" t="s">
        <v>13</v>
      </c>
      <c r="D334" s="1">
        <v>43560</v>
      </c>
      <c r="E334" s="1">
        <v>46116</v>
      </c>
      <c r="F334" t="s">
        <v>15</v>
      </c>
      <c r="G334" t="s">
        <v>188</v>
      </c>
      <c r="H334" t="s">
        <v>28</v>
      </c>
      <c r="I334" t="s">
        <v>15</v>
      </c>
      <c r="J334" t="s">
        <v>143</v>
      </c>
      <c r="K334">
        <v>162500</v>
      </c>
      <c r="L334" s="1">
        <v>43560</v>
      </c>
      <c r="M334" t="s">
        <v>16</v>
      </c>
      <c r="N334" t="s">
        <v>14</v>
      </c>
      <c r="O334" s="1">
        <v>43852</v>
      </c>
    </row>
    <row r="335" spans="1:15" hidden="1" x14ac:dyDescent="0.25">
      <c r="A335" t="s">
        <v>174</v>
      </c>
      <c r="C335" t="s">
        <v>13</v>
      </c>
      <c r="D335" s="1">
        <v>43573</v>
      </c>
      <c r="E335" s="1">
        <v>45947</v>
      </c>
      <c r="F335" t="s">
        <v>15</v>
      </c>
      <c r="G335" t="s">
        <v>188</v>
      </c>
      <c r="H335" t="s">
        <v>28</v>
      </c>
      <c r="I335" t="s">
        <v>15</v>
      </c>
      <c r="J335" t="s">
        <v>143</v>
      </c>
      <c r="K335">
        <v>250000</v>
      </c>
      <c r="L335" s="1">
        <v>43573</v>
      </c>
      <c r="M335" t="s">
        <v>16</v>
      </c>
      <c r="N335" t="s">
        <v>14</v>
      </c>
      <c r="O335" s="1">
        <v>43852</v>
      </c>
    </row>
    <row r="336" spans="1:15" hidden="1" x14ac:dyDescent="0.25">
      <c r="A336" t="s">
        <v>174</v>
      </c>
      <c r="C336" t="s">
        <v>17</v>
      </c>
      <c r="D336" s="1">
        <v>42949</v>
      </c>
      <c r="E336" s="1">
        <v>43313</v>
      </c>
      <c r="F336" t="s">
        <v>22</v>
      </c>
      <c r="G336" t="s">
        <v>188</v>
      </c>
      <c r="H336" t="s">
        <v>28</v>
      </c>
      <c r="I336" t="s">
        <v>32</v>
      </c>
      <c r="J336" t="s">
        <v>143</v>
      </c>
      <c r="K336">
        <v>78837.100000000006</v>
      </c>
      <c r="L336" s="1">
        <v>42949</v>
      </c>
      <c r="M336" t="s">
        <v>16</v>
      </c>
      <c r="N336" t="s">
        <v>20</v>
      </c>
      <c r="O336" s="1">
        <v>43852</v>
      </c>
    </row>
    <row r="337" spans="1:15" hidden="1" x14ac:dyDescent="0.25">
      <c r="A337" t="s">
        <v>174</v>
      </c>
      <c r="C337" t="s">
        <v>17</v>
      </c>
      <c r="D337" s="1">
        <v>43182</v>
      </c>
      <c r="E337" s="1">
        <v>43546</v>
      </c>
      <c r="F337" t="s">
        <v>15</v>
      </c>
      <c r="G337" t="s">
        <v>188</v>
      </c>
      <c r="H337" t="s">
        <v>28</v>
      </c>
      <c r="I337" t="s">
        <v>15</v>
      </c>
      <c r="J337" t="s">
        <v>25</v>
      </c>
      <c r="K337">
        <v>21875</v>
      </c>
      <c r="L337" s="1">
        <v>43182</v>
      </c>
      <c r="M337" t="s">
        <v>16</v>
      </c>
      <c r="N337" t="s">
        <v>14</v>
      </c>
      <c r="O337" s="1">
        <v>43852</v>
      </c>
    </row>
    <row r="338" spans="1:15" hidden="1" x14ac:dyDescent="0.25">
      <c r="A338" t="s">
        <v>174</v>
      </c>
      <c r="C338" t="s">
        <v>13</v>
      </c>
      <c r="D338" s="1">
        <v>43547</v>
      </c>
      <c r="E338" s="1">
        <v>43912</v>
      </c>
      <c r="F338" t="s">
        <v>15</v>
      </c>
      <c r="G338" t="s">
        <v>188</v>
      </c>
      <c r="H338" t="s">
        <v>28</v>
      </c>
      <c r="I338" t="s">
        <v>15</v>
      </c>
      <c r="J338" t="s">
        <v>25</v>
      </c>
      <c r="K338">
        <v>59322</v>
      </c>
      <c r="L338" s="1">
        <v>43577</v>
      </c>
      <c r="M338" t="s">
        <v>16</v>
      </c>
      <c r="N338" t="s">
        <v>25</v>
      </c>
      <c r="O338" s="1">
        <v>43852</v>
      </c>
    </row>
    <row r="339" spans="1:15" hidden="1" x14ac:dyDescent="0.25">
      <c r="A339" t="s">
        <v>174</v>
      </c>
      <c r="C339" t="s">
        <v>13</v>
      </c>
      <c r="D339" s="1">
        <v>43182</v>
      </c>
      <c r="E339" s="1">
        <v>44096</v>
      </c>
      <c r="F339" t="s">
        <v>26</v>
      </c>
      <c r="G339" t="s">
        <v>188</v>
      </c>
      <c r="H339" t="s">
        <v>28</v>
      </c>
      <c r="I339" t="s">
        <v>32</v>
      </c>
      <c r="J339" t="s">
        <v>143</v>
      </c>
      <c r="K339">
        <v>26763.4</v>
      </c>
      <c r="L339" s="1">
        <v>43822</v>
      </c>
      <c r="M339" t="s">
        <v>16</v>
      </c>
      <c r="N339" t="s">
        <v>14</v>
      </c>
      <c r="O339" s="1">
        <v>43852</v>
      </c>
    </row>
    <row r="340" spans="1:15" hidden="1" x14ac:dyDescent="0.25">
      <c r="A340" t="s">
        <v>174</v>
      </c>
      <c r="C340" t="s">
        <v>13</v>
      </c>
      <c r="D340" s="1">
        <v>43182</v>
      </c>
      <c r="E340" s="1">
        <v>44096</v>
      </c>
      <c r="F340" t="s">
        <v>26</v>
      </c>
      <c r="G340" t="s">
        <v>188</v>
      </c>
      <c r="H340" t="s">
        <v>28</v>
      </c>
      <c r="I340" t="s">
        <v>32</v>
      </c>
      <c r="J340" t="s">
        <v>143</v>
      </c>
      <c r="K340">
        <v>26763.4</v>
      </c>
      <c r="L340" s="1">
        <v>43913</v>
      </c>
      <c r="M340" t="s">
        <v>16</v>
      </c>
      <c r="N340" t="s">
        <v>14</v>
      </c>
      <c r="O340" s="1">
        <v>43852</v>
      </c>
    </row>
    <row r="341" spans="1:15" hidden="1" x14ac:dyDescent="0.25">
      <c r="A341" t="s">
        <v>174</v>
      </c>
      <c r="C341" t="s">
        <v>13</v>
      </c>
      <c r="D341" s="1">
        <v>43182</v>
      </c>
      <c r="E341" s="1">
        <v>44096</v>
      </c>
      <c r="F341" t="s">
        <v>26</v>
      </c>
      <c r="G341" t="s">
        <v>188</v>
      </c>
      <c r="H341" t="s">
        <v>28</v>
      </c>
      <c r="I341" t="s">
        <v>32</v>
      </c>
      <c r="J341" t="s">
        <v>143</v>
      </c>
      <c r="K341">
        <v>26763.439999999999</v>
      </c>
      <c r="L341" s="1">
        <v>43274</v>
      </c>
      <c r="M341" t="s">
        <v>16</v>
      </c>
      <c r="N341" t="s">
        <v>14</v>
      </c>
      <c r="O341" s="1">
        <v>43852</v>
      </c>
    </row>
    <row r="342" spans="1:15" hidden="1" x14ac:dyDescent="0.25">
      <c r="A342" t="s">
        <v>174</v>
      </c>
      <c r="C342" t="s">
        <v>13</v>
      </c>
      <c r="D342" s="1">
        <v>43182</v>
      </c>
      <c r="E342" s="1">
        <v>44096</v>
      </c>
      <c r="F342" t="s">
        <v>26</v>
      </c>
      <c r="G342" t="s">
        <v>188</v>
      </c>
      <c r="H342" t="s">
        <v>28</v>
      </c>
      <c r="I342" t="s">
        <v>32</v>
      </c>
      <c r="J342" t="s">
        <v>143</v>
      </c>
      <c r="K342">
        <v>26763.439999999999</v>
      </c>
      <c r="L342" s="1">
        <v>43366</v>
      </c>
      <c r="M342" t="s">
        <v>16</v>
      </c>
      <c r="N342" t="s">
        <v>14</v>
      </c>
      <c r="O342" s="1">
        <v>43852</v>
      </c>
    </row>
    <row r="343" spans="1:15" hidden="1" x14ac:dyDescent="0.25">
      <c r="A343" t="s">
        <v>174</v>
      </c>
      <c r="C343" t="s">
        <v>13</v>
      </c>
      <c r="D343" s="1">
        <v>43182</v>
      </c>
      <c r="E343" s="1">
        <v>44096</v>
      </c>
      <c r="F343" t="s">
        <v>26</v>
      </c>
      <c r="G343" t="s">
        <v>188</v>
      </c>
      <c r="H343" t="s">
        <v>28</v>
      </c>
      <c r="I343" t="s">
        <v>32</v>
      </c>
      <c r="J343" t="s">
        <v>143</v>
      </c>
      <c r="K343">
        <v>26763.439999999999</v>
      </c>
      <c r="L343" s="1">
        <v>43457</v>
      </c>
      <c r="M343" t="s">
        <v>16</v>
      </c>
      <c r="N343" t="s">
        <v>14</v>
      </c>
      <c r="O343" s="1">
        <v>43852</v>
      </c>
    </row>
    <row r="344" spans="1:15" hidden="1" x14ac:dyDescent="0.25">
      <c r="A344" t="s">
        <v>174</v>
      </c>
      <c r="C344" t="s">
        <v>13</v>
      </c>
      <c r="D344" s="1">
        <v>43182</v>
      </c>
      <c r="E344" s="1">
        <v>44096</v>
      </c>
      <c r="F344" t="s">
        <v>26</v>
      </c>
      <c r="G344" t="s">
        <v>188</v>
      </c>
      <c r="H344" t="s">
        <v>28</v>
      </c>
      <c r="I344" t="s">
        <v>32</v>
      </c>
      <c r="J344" t="s">
        <v>143</v>
      </c>
      <c r="K344">
        <v>26763.439999999999</v>
      </c>
      <c r="L344" s="1">
        <v>43547</v>
      </c>
      <c r="M344" t="s">
        <v>16</v>
      </c>
      <c r="N344" t="s">
        <v>14</v>
      </c>
      <c r="O344" s="1">
        <v>43852</v>
      </c>
    </row>
    <row r="345" spans="1:15" hidden="1" x14ac:dyDescent="0.25">
      <c r="A345" t="s">
        <v>174</v>
      </c>
      <c r="C345" t="s">
        <v>13</v>
      </c>
      <c r="D345" s="1">
        <v>43182</v>
      </c>
      <c r="E345" s="1">
        <v>44096</v>
      </c>
      <c r="F345" t="s">
        <v>26</v>
      </c>
      <c r="G345" t="s">
        <v>188</v>
      </c>
      <c r="H345" t="s">
        <v>28</v>
      </c>
      <c r="I345" t="s">
        <v>32</v>
      </c>
      <c r="J345" t="s">
        <v>143</v>
      </c>
      <c r="K345">
        <v>26763.439999999999</v>
      </c>
      <c r="L345" s="1">
        <v>43639</v>
      </c>
      <c r="M345" t="s">
        <v>16</v>
      </c>
      <c r="N345" t="s">
        <v>14</v>
      </c>
      <c r="O345" s="1">
        <v>43852</v>
      </c>
    </row>
    <row r="346" spans="1:15" hidden="1" x14ac:dyDescent="0.25">
      <c r="A346" t="s">
        <v>174</v>
      </c>
      <c r="C346" t="s">
        <v>13</v>
      </c>
      <c r="D346" s="1">
        <v>43182</v>
      </c>
      <c r="E346" s="1">
        <v>44096</v>
      </c>
      <c r="F346" t="s">
        <v>26</v>
      </c>
      <c r="G346" t="s">
        <v>188</v>
      </c>
      <c r="H346" t="s">
        <v>28</v>
      </c>
      <c r="I346" t="s">
        <v>32</v>
      </c>
      <c r="J346" t="s">
        <v>143</v>
      </c>
      <c r="K346">
        <v>26763.439999999999</v>
      </c>
      <c r="L346" s="1">
        <v>43731</v>
      </c>
      <c r="M346" t="s">
        <v>16</v>
      </c>
      <c r="N346" t="s">
        <v>14</v>
      </c>
      <c r="O346" s="1">
        <v>43852</v>
      </c>
    </row>
    <row r="347" spans="1:15" hidden="1" x14ac:dyDescent="0.25">
      <c r="A347" t="s">
        <v>174</v>
      </c>
      <c r="C347" t="s">
        <v>13</v>
      </c>
      <c r="D347" s="1">
        <v>43182</v>
      </c>
      <c r="E347" s="1">
        <v>44096</v>
      </c>
      <c r="F347" t="s">
        <v>26</v>
      </c>
      <c r="G347" t="s">
        <v>188</v>
      </c>
      <c r="H347" t="s">
        <v>28</v>
      </c>
      <c r="I347" t="s">
        <v>32</v>
      </c>
      <c r="J347" t="s">
        <v>143</v>
      </c>
      <c r="K347">
        <v>39440.839999999997</v>
      </c>
      <c r="L347" s="1">
        <v>43182</v>
      </c>
      <c r="M347" t="s">
        <v>16</v>
      </c>
      <c r="N347" t="s">
        <v>14</v>
      </c>
      <c r="O347" s="1">
        <v>43852</v>
      </c>
    </row>
    <row r="348" spans="1:15" hidden="1" x14ac:dyDescent="0.25">
      <c r="A348" t="s">
        <v>174</v>
      </c>
      <c r="C348" t="s">
        <v>13</v>
      </c>
      <c r="D348" s="1">
        <v>43321</v>
      </c>
      <c r="E348" s="1">
        <v>44416</v>
      </c>
      <c r="F348" t="s">
        <v>26</v>
      </c>
      <c r="G348" t="s">
        <v>188</v>
      </c>
      <c r="H348" t="s">
        <v>28</v>
      </c>
      <c r="I348" t="s">
        <v>32</v>
      </c>
      <c r="J348" t="s">
        <v>143</v>
      </c>
      <c r="K348">
        <v>14274.76</v>
      </c>
      <c r="L348" s="1">
        <v>43778</v>
      </c>
      <c r="M348" t="s">
        <v>16</v>
      </c>
      <c r="N348" t="s">
        <v>14</v>
      </c>
      <c r="O348" s="1">
        <v>43852</v>
      </c>
    </row>
    <row r="349" spans="1:15" hidden="1" x14ac:dyDescent="0.25">
      <c r="A349" t="s">
        <v>174</v>
      </c>
      <c r="C349" t="s">
        <v>13</v>
      </c>
      <c r="D349" s="1">
        <v>43321</v>
      </c>
      <c r="E349" s="1">
        <v>44416</v>
      </c>
      <c r="F349" t="s">
        <v>26</v>
      </c>
      <c r="G349" t="s">
        <v>188</v>
      </c>
      <c r="H349" t="s">
        <v>28</v>
      </c>
      <c r="I349" t="s">
        <v>32</v>
      </c>
      <c r="J349" t="s">
        <v>143</v>
      </c>
      <c r="K349">
        <v>14274.76</v>
      </c>
      <c r="L349" s="1">
        <v>43870</v>
      </c>
      <c r="M349" t="s">
        <v>16</v>
      </c>
      <c r="N349" t="s">
        <v>14</v>
      </c>
      <c r="O349" s="1">
        <v>43852</v>
      </c>
    </row>
    <row r="350" spans="1:15" hidden="1" x14ac:dyDescent="0.25">
      <c r="A350" t="s">
        <v>174</v>
      </c>
      <c r="C350" t="s">
        <v>13</v>
      </c>
      <c r="D350" s="1">
        <v>43321</v>
      </c>
      <c r="E350" s="1">
        <v>44416</v>
      </c>
      <c r="F350" t="s">
        <v>26</v>
      </c>
      <c r="G350" t="s">
        <v>188</v>
      </c>
      <c r="H350" t="s">
        <v>28</v>
      </c>
      <c r="I350" t="s">
        <v>32</v>
      </c>
      <c r="J350" t="s">
        <v>143</v>
      </c>
      <c r="K350">
        <v>14274.76</v>
      </c>
      <c r="L350" s="1">
        <v>43960</v>
      </c>
      <c r="M350" t="s">
        <v>16</v>
      </c>
      <c r="N350" t="s">
        <v>14</v>
      </c>
      <c r="O350" s="1">
        <v>43852</v>
      </c>
    </row>
    <row r="351" spans="1:15" hidden="1" x14ac:dyDescent="0.25">
      <c r="A351" t="s">
        <v>174</v>
      </c>
      <c r="C351" t="s">
        <v>13</v>
      </c>
      <c r="D351" s="1">
        <v>43321</v>
      </c>
      <c r="E351" s="1">
        <v>44416</v>
      </c>
      <c r="F351" t="s">
        <v>26</v>
      </c>
      <c r="G351" t="s">
        <v>188</v>
      </c>
      <c r="H351" t="s">
        <v>28</v>
      </c>
      <c r="I351" t="s">
        <v>32</v>
      </c>
      <c r="J351" t="s">
        <v>143</v>
      </c>
      <c r="K351">
        <v>14274.76</v>
      </c>
      <c r="L351" s="1">
        <v>44052</v>
      </c>
      <c r="M351" t="s">
        <v>16</v>
      </c>
      <c r="N351" t="s">
        <v>14</v>
      </c>
      <c r="O351" s="1">
        <v>43852</v>
      </c>
    </row>
    <row r="352" spans="1:15" hidden="1" x14ac:dyDescent="0.25">
      <c r="A352" t="s">
        <v>174</v>
      </c>
      <c r="C352" t="s">
        <v>13</v>
      </c>
      <c r="D352" s="1">
        <v>43321</v>
      </c>
      <c r="E352" s="1">
        <v>44416</v>
      </c>
      <c r="F352" t="s">
        <v>26</v>
      </c>
      <c r="G352" t="s">
        <v>188</v>
      </c>
      <c r="H352" t="s">
        <v>28</v>
      </c>
      <c r="I352" t="s">
        <v>32</v>
      </c>
      <c r="J352" t="s">
        <v>143</v>
      </c>
      <c r="K352">
        <v>14274.76</v>
      </c>
      <c r="L352" s="1">
        <v>44144</v>
      </c>
      <c r="M352" t="s">
        <v>16</v>
      </c>
      <c r="N352" t="s">
        <v>14</v>
      </c>
      <c r="O352" s="1">
        <v>43852</v>
      </c>
    </row>
    <row r="353" spans="1:15" hidden="1" x14ac:dyDescent="0.25">
      <c r="A353" t="s">
        <v>174</v>
      </c>
      <c r="C353" t="s">
        <v>13</v>
      </c>
      <c r="D353" s="1">
        <v>43321</v>
      </c>
      <c r="E353" s="1">
        <v>44416</v>
      </c>
      <c r="F353" t="s">
        <v>26</v>
      </c>
      <c r="G353" t="s">
        <v>188</v>
      </c>
      <c r="H353" t="s">
        <v>28</v>
      </c>
      <c r="I353" t="s">
        <v>32</v>
      </c>
      <c r="J353" t="s">
        <v>143</v>
      </c>
      <c r="K353">
        <v>14274.76</v>
      </c>
      <c r="L353" s="1">
        <v>44236</v>
      </c>
      <c r="M353" t="s">
        <v>16</v>
      </c>
      <c r="N353" t="s">
        <v>14</v>
      </c>
      <c r="O353" s="1">
        <v>43852</v>
      </c>
    </row>
    <row r="354" spans="1:15" hidden="1" x14ac:dyDescent="0.25">
      <c r="A354" t="s">
        <v>174</v>
      </c>
      <c r="C354" t="s">
        <v>13</v>
      </c>
      <c r="D354" s="1">
        <v>43321</v>
      </c>
      <c r="E354" s="1">
        <v>44416</v>
      </c>
      <c r="F354" t="s">
        <v>26</v>
      </c>
      <c r="G354" t="s">
        <v>188</v>
      </c>
      <c r="H354" t="s">
        <v>28</v>
      </c>
      <c r="I354" t="s">
        <v>32</v>
      </c>
      <c r="J354" t="s">
        <v>143</v>
      </c>
      <c r="K354">
        <v>14274.76</v>
      </c>
      <c r="L354" s="1">
        <v>43505</v>
      </c>
      <c r="M354" t="s">
        <v>16</v>
      </c>
      <c r="N354" t="s">
        <v>14</v>
      </c>
      <c r="O354" s="1">
        <v>43852</v>
      </c>
    </row>
    <row r="355" spans="1:15" hidden="1" x14ac:dyDescent="0.25">
      <c r="A355" t="s">
        <v>174</v>
      </c>
      <c r="C355" t="s">
        <v>13</v>
      </c>
      <c r="D355" s="1">
        <v>43321</v>
      </c>
      <c r="E355" s="1">
        <v>44416</v>
      </c>
      <c r="F355" t="s">
        <v>26</v>
      </c>
      <c r="G355" t="s">
        <v>188</v>
      </c>
      <c r="H355" t="s">
        <v>28</v>
      </c>
      <c r="I355" t="s">
        <v>32</v>
      </c>
      <c r="J355" t="s">
        <v>143</v>
      </c>
      <c r="K355">
        <v>14274.76</v>
      </c>
      <c r="L355" s="1">
        <v>43505</v>
      </c>
      <c r="M355" t="s">
        <v>16</v>
      </c>
      <c r="N355" t="s">
        <v>14</v>
      </c>
      <c r="O355" s="1">
        <v>43852</v>
      </c>
    </row>
    <row r="356" spans="1:15" hidden="1" x14ac:dyDescent="0.25">
      <c r="A356" t="s">
        <v>174</v>
      </c>
      <c r="C356" t="s">
        <v>13</v>
      </c>
      <c r="D356" s="1">
        <v>43321</v>
      </c>
      <c r="E356" s="1">
        <v>44416</v>
      </c>
      <c r="F356" t="s">
        <v>26</v>
      </c>
      <c r="G356" t="s">
        <v>188</v>
      </c>
      <c r="H356" t="s">
        <v>28</v>
      </c>
      <c r="I356" t="s">
        <v>32</v>
      </c>
      <c r="J356" t="s">
        <v>143</v>
      </c>
      <c r="K356">
        <v>14274.76</v>
      </c>
      <c r="L356" s="1">
        <v>43594</v>
      </c>
      <c r="M356" t="s">
        <v>16</v>
      </c>
      <c r="N356" t="s">
        <v>14</v>
      </c>
      <c r="O356" s="1">
        <v>43852</v>
      </c>
    </row>
    <row r="357" spans="1:15" hidden="1" x14ac:dyDescent="0.25">
      <c r="A357" t="s">
        <v>174</v>
      </c>
      <c r="C357" t="s">
        <v>13</v>
      </c>
      <c r="D357" s="1">
        <v>43321</v>
      </c>
      <c r="E357" s="1">
        <v>44416</v>
      </c>
      <c r="F357" t="s">
        <v>26</v>
      </c>
      <c r="G357" t="s">
        <v>188</v>
      </c>
      <c r="H357" t="s">
        <v>28</v>
      </c>
      <c r="I357" t="s">
        <v>32</v>
      </c>
      <c r="J357" t="s">
        <v>143</v>
      </c>
      <c r="K357">
        <v>14274.76</v>
      </c>
      <c r="L357" s="1">
        <v>43686</v>
      </c>
      <c r="M357" t="s">
        <v>16</v>
      </c>
      <c r="N357" t="s">
        <v>14</v>
      </c>
      <c r="O357" s="1">
        <v>43852</v>
      </c>
    </row>
    <row r="358" spans="1:15" hidden="1" x14ac:dyDescent="0.25">
      <c r="A358" t="s">
        <v>174</v>
      </c>
      <c r="C358" t="s">
        <v>13</v>
      </c>
      <c r="D358" s="1">
        <v>43321</v>
      </c>
      <c r="E358" s="1">
        <v>44416</v>
      </c>
      <c r="F358" t="s">
        <v>26</v>
      </c>
      <c r="G358" t="s">
        <v>188</v>
      </c>
      <c r="H358" t="s">
        <v>28</v>
      </c>
      <c r="I358" t="s">
        <v>32</v>
      </c>
      <c r="J358" t="s">
        <v>143</v>
      </c>
      <c r="K358">
        <v>14274.8</v>
      </c>
      <c r="L358" s="1">
        <v>43413</v>
      </c>
      <c r="M358" t="s">
        <v>16</v>
      </c>
      <c r="N358" t="s">
        <v>14</v>
      </c>
      <c r="O358" s="1">
        <v>43852</v>
      </c>
    </row>
    <row r="359" spans="1:15" hidden="1" x14ac:dyDescent="0.25">
      <c r="A359" t="s">
        <v>174</v>
      </c>
      <c r="C359" t="s">
        <v>13</v>
      </c>
      <c r="D359" s="1">
        <v>43321</v>
      </c>
      <c r="E359" s="1">
        <v>44416</v>
      </c>
      <c r="F359" t="s">
        <v>26</v>
      </c>
      <c r="G359" t="s">
        <v>188</v>
      </c>
      <c r="H359" t="s">
        <v>28</v>
      </c>
      <c r="I359" t="s">
        <v>32</v>
      </c>
      <c r="J359" t="s">
        <v>143</v>
      </c>
      <c r="K359">
        <v>22539.08</v>
      </c>
      <c r="L359" s="1">
        <v>43321</v>
      </c>
      <c r="M359" t="s">
        <v>16</v>
      </c>
      <c r="N359" t="s">
        <v>14</v>
      </c>
      <c r="O359" s="1">
        <v>43852</v>
      </c>
    </row>
    <row r="360" spans="1:15" hidden="1" x14ac:dyDescent="0.25">
      <c r="A360" t="s">
        <v>174</v>
      </c>
      <c r="C360" t="s">
        <v>13</v>
      </c>
      <c r="D360" s="1">
        <v>43447</v>
      </c>
      <c r="E360" s="1">
        <v>44359</v>
      </c>
      <c r="F360" t="s">
        <v>26</v>
      </c>
      <c r="G360" t="s">
        <v>188</v>
      </c>
      <c r="H360" t="s">
        <v>28</v>
      </c>
      <c r="I360" t="s">
        <v>32</v>
      </c>
      <c r="J360" t="s">
        <v>143</v>
      </c>
      <c r="K360">
        <v>24072.23</v>
      </c>
      <c r="L360" s="1">
        <v>43812</v>
      </c>
      <c r="M360" t="s">
        <v>16</v>
      </c>
      <c r="N360" t="s">
        <v>14</v>
      </c>
      <c r="O360" s="1">
        <v>43852</v>
      </c>
    </row>
    <row r="361" spans="1:15" hidden="1" x14ac:dyDescent="0.25">
      <c r="A361" t="s">
        <v>174</v>
      </c>
      <c r="C361" t="s">
        <v>13</v>
      </c>
      <c r="D361" s="1">
        <v>43447</v>
      </c>
      <c r="E361" s="1">
        <v>44359</v>
      </c>
      <c r="F361" t="s">
        <v>26</v>
      </c>
      <c r="G361" t="s">
        <v>188</v>
      </c>
      <c r="H361" t="s">
        <v>28</v>
      </c>
      <c r="I361" t="s">
        <v>32</v>
      </c>
      <c r="J361" t="s">
        <v>143</v>
      </c>
      <c r="K361">
        <v>24072.23</v>
      </c>
      <c r="L361" s="1">
        <v>43903</v>
      </c>
      <c r="M361" t="s">
        <v>16</v>
      </c>
      <c r="N361" t="s">
        <v>14</v>
      </c>
      <c r="O361" s="1">
        <v>43852</v>
      </c>
    </row>
    <row r="362" spans="1:15" hidden="1" x14ac:dyDescent="0.25">
      <c r="A362" t="s">
        <v>174</v>
      </c>
      <c r="C362" t="s">
        <v>13</v>
      </c>
      <c r="D362" s="1">
        <v>43447</v>
      </c>
      <c r="E362" s="1">
        <v>44359</v>
      </c>
      <c r="F362" t="s">
        <v>26</v>
      </c>
      <c r="G362" t="s">
        <v>188</v>
      </c>
      <c r="H362" t="s">
        <v>28</v>
      </c>
      <c r="I362" t="s">
        <v>32</v>
      </c>
      <c r="J362" t="s">
        <v>143</v>
      </c>
      <c r="K362">
        <v>24072.23</v>
      </c>
      <c r="L362" s="1">
        <v>43995</v>
      </c>
      <c r="M362" t="s">
        <v>16</v>
      </c>
      <c r="N362" t="s">
        <v>14</v>
      </c>
      <c r="O362" s="1">
        <v>43852</v>
      </c>
    </row>
    <row r="363" spans="1:15" hidden="1" x14ac:dyDescent="0.25">
      <c r="A363" t="s">
        <v>174</v>
      </c>
      <c r="C363" t="s">
        <v>13</v>
      </c>
      <c r="D363" s="1">
        <v>43447</v>
      </c>
      <c r="E363" s="1">
        <v>44359</v>
      </c>
      <c r="F363" t="s">
        <v>26</v>
      </c>
      <c r="G363" t="s">
        <v>188</v>
      </c>
      <c r="H363" t="s">
        <v>28</v>
      </c>
      <c r="I363" t="s">
        <v>32</v>
      </c>
      <c r="J363" t="s">
        <v>143</v>
      </c>
      <c r="K363">
        <v>24072.23</v>
      </c>
      <c r="L363" s="1">
        <v>44087</v>
      </c>
      <c r="M363" t="s">
        <v>16</v>
      </c>
      <c r="N363" t="s">
        <v>14</v>
      </c>
      <c r="O363" s="1">
        <v>43852</v>
      </c>
    </row>
    <row r="364" spans="1:15" hidden="1" x14ac:dyDescent="0.25">
      <c r="A364" t="s">
        <v>174</v>
      </c>
      <c r="C364" t="s">
        <v>13</v>
      </c>
      <c r="D364" s="1">
        <v>43447</v>
      </c>
      <c r="E364" s="1">
        <v>44359</v>
      </c>
      <c r="F364" t="s">
        <v>26</v>
      </c>
      <c r="G364" t="s">
        <v>188</v>
      </c>
      <c r="H364" t="s">
        <v>28</v>
      </c>
      <c r="I364" t="s">
        <v>32</v>
      </c>
      <c r="J364" t="s">
        <v>143</v>
      </c>
      <c r="K364">
        <v>24072.23</v>
      </c>
      <c r="L364" s="1">
        <v>44178</v>
      </c>
      <c r="M364" t="s">
        <v>16</v>
      </c>
      <c r="N364" t="s">
        <v>14</v>
      </c>
      <c r="O364" s="1">
        <v>43852</v>
      </c>
    </row>
    <row r="365" spans="1:15" hidden="1" x14ac:dyDescent="0.25">
      <c r="A365" t="s">
        <v>174</v>
      </c>
      <c r="C365" t="s">
        <v>13</v>
      </c>
      <c r="D365" s="1">
        <v>43447</v>
      </c>
      <c r="E365" s="1">
        <v>44359</v>
      </c>
      <c r="F365" t="s">
        <v>26</v>
      </c>
      <c r="G365" t="s">
        <v>188</v>
      </c>
      <c r="H365" t="s">
        <v>28</v>
      </c>
      <c r="I365" t="s">
        <v>32</v>
      </c>
      <c r="J365" t="s">
        <v>143</v>
      </c>
      <c r="K365">
        <v>24072.23</v>
      </c>
      <c r="L365" s="1">
        <v>43629</v>
      </c>
      <c r="M365" t="s">
        <v>16</v>
      </c>
      <c r="N365" t="s">
        <v>14</v>
      </c>
      <c r="O365" s="1">
        <v>43852</v>
      </c>
    </row>
    <row r="366" spans="1:15" hidden="1" x14ac:dyDescent="0.25">
      <c r="A366" t="s">
        <v>174</v>
      </c>
      <c r="C366" t="s">
        <v>13</v>
      </c>
      <c r="D366" s="1">
        <v>43447</v>
      </c>
      <c r="E366" s="1">
        <v>44359</v>
      </c>
      <c r="F366" t="s">
        <v>26</v>
      </c>
      <c r="G366" t="s">
        <v>188</v>
      </c>
      <c r="H366" t="s">
        <v>28</v>
      </c>
      <c r="I366" t="s">
        <v>32</v>
      </c>
      <c r="J366" t="s">
        <v>143</v>
      </c>
      <c r="K366">
        <v>24072.23</v>
      </c>
      <c r="L366" s="1">
        <v>43721</v>
      </c>
      <c r="M366" t="s">
        <v>16</v>
      </c>
      <c r="N366" t="s">
        <v>14</v>
      </c>
      <c r="O366" s="1">
        <v>43852</v>
      </c>
    </row>
    <row r="367" spans="1:15" hidden="1" x14ac:dyDescent="0.25">
      <c r="A367" t="s">
        <v>174</v>
      </c>
      <c r="C367" t="s">
        <v>13</v>
      </c>
      <c r="D367" s="1">
        <v>43447</v>
      </c>
      <c r="E367" s="1">
        <v>44359</v>
      </c>
      <c r="F367" t="s">
        <v>26</v>
      </c>
      <c r="G367" t="s">
        <v>188</v>
      </c>
      <c r="H367" t="s">
        <v>28</v>
      </c>
      <c r="I367" t="s">
        <v>32</v>
      </c>
      <c r="J367" t="s">
        <v>143</v>
      </c>
      <c r="K367">
        <v>24072.26</v>
      </c>
      <c r="L367" s="1">
        <v>43537</v>
      </c>
      <c r="M367" t="s">
        <v>16</v>
      </c>
      <c r="N367" t="s">
        <v>14</v>
      </c>
      <c r="O367" s="1">
        <v>43852</v>
      </c>
    </row>
    <row r="368" spans="1:15" hidden="1" x14ac:dyDescent="0.25">
      <c r="A368" t="s">
        <v>174</v>
      </c>
      <c r="C368" t="s">
        <v>13</v>
      </c>
      <c r="D368" s="1">
        <v>43447</v>
      </c>
      <c r="E368" s="1">
        <v>44359</v>
      </c>
      <c r="F368" t="s">
        <v>26</v>
      </c>
      <c r="G368" t="s">
        <v>188</v>
      </c>
      <c r="H368" t="s">
        <v>28</v>
      </c>
      <c r="I368" t="s">
        <v>32</v>
      </c>
      <c r="J368" t="s">
        <v>143</v>
      </c>
      <c r="K368">
        <v>24072.26</v>
      </c>
      <c r="L368" s="1">
        <v>43537</v>
      </c>
      <c r="M368" t="s">
        <v>16</v>
      </c>
      <c r="N368" t="s">
        <v>14</v>
      </c>
      <c r="O368" s="1">
        <v>43852</v>
      </c>
    </row>
    <row r="369" spans="1:15" hidden="1" x14ac:dyDescent="0.25">
      <c r="A369" t="s">
        <v>174</v>
      </c>
      <c r="C369" t="s">
        <v>13</v>
      </c>
      <c r="D369" s="1">
        <v>43447</v>
      </c>
      <c r="E369" s="1">
        <v>44359</v>
      </c>
      <c r="F369" t="s">
        <v>26</v>
      </c>
      <c r="G369" t="s">
        <v>188</v>
      </c>
      <c r="H369" t="s">
        <v>28</v>
      </c>
      <c r="I369" t="s">
        <v>32</v>
      </c>
      <c r="J369" t="s">
        <v>143</v>
      </c>
      <c r="K369">
        <v>35521.53</v>
      </c>
      <c r="L369" s="1">
        <v>43447</v>
      </c>
      <c r="M369" t="s">
        <v>16</v>
      </c>
      <c r="N369" t="s">
        <v>14</v>
      </c>
      <c r="O369" s="1">
        <v>43852</v>
      </c>
    </row>
    <row r="370" spans="1:15" hidden="1" x14ac:dyDescent="0.25">
      <c r="A370" t="s">
        <v>174</v>
      </c>
      <c r="C370" t="s">
        <v>13</v>
      </c>
      <c r="D370" s="1">
        <v>43445</v>
      </c>
      <c r="E370" s="1">
        <v>44357</v>
      </c>
      <c r="F370" t="s">
        <v>26</v>
      </c>
      <c r="G370" t="s">
        <v>188</v>
      </c>
      <c r="H370" t="s">
        <v>28</v>
      </c>
      <c r="I370" t="s">
        <v>32</v>
      </c>
      <c r="J370" t="s">
        <v>143</v>
      </c>
      <c r="K370">
        <v>31816.79</v>
      </c>
      <c r="L370" s="1">
        <v>43810</v>
      </c>
      <c r="M370" t="s">
        <v>16</v>
      </c>
      <c r="N370" t="s">
        <v>14</v>
      </c>
      <c r="O370" s="1">
        <v>43852</v>
      </c>
    </row>
    <row r="371" spans="1:15" hidden="1" x14ac:dyDescent="0.25">
      <c r="A371" t="s">
        <v>174</v>
      </c>
      <c r="C371" t="s">
        <v>13</v>
      </c>
      <c r="D371" s="1">
        <v>43445</v>
      </c>
      <c r="E371" s="1">
        <v>44357</v>
      </c>
      <c r="F371" t="s">
        <v>26</v>
      </c>
      <c r="G371" t="s">
        <v>188</v>
      </c>
      <c r="H371" t="s">
        <v>28</v>
      </c>
      <c r="I371" t="s">
        <v>32</v>
      </c>
      <c r="J371" t="s">
        <v>143</v>
      </c>
      <c r="K371">
        <v>31816.79</v>
      </c>
      <c r="L371" s="1">
        <v>43901</v>
      </c>
      <c r="M371" t="s">
        <v>16</v>
      </c>
      <c r="N371" t="s">
        <v>14</v>
      </c>
      <c r="O371" s="1">
        <v>43852</v>
      </c>
    </row>
    <row r="372" spans="1:15" hidden="1" x14ac:dyDescent="0.25">
      <c r="A372" t="s">
        <v>174</v>
      </c>
      <c r="C372" t="s">
        <v>13</v>
      </c>
      <c r="D372" s="1">
        <v>43445</v>
      </c>
      <c r="E372" s="1">
        <v>44357</v>
      </c>
      <c r="F372" t="s">
        <v>26</v>
      </c>
      <c r="G372" t="s">
        <v>188</v>
      </c>
      <c r="H372" t="s">
        <v>28</v>
      </c>
      <c r="I372" t="s">
        <v>32</v>
      </c>
      <c r="J372" t="s">
        <v>143</v>
      </c>
      <c r="K372">
        <v>31816.79</v>
      </c>
      <c r="L372" s="1">
        <v>43993</v>
      </c>
      <c r="M372" t="s">
        <v>16</v>
      </c>
      <c r="N372" t="s">
        <v>14</v>
      </c>
      <c r="O372" s="1">
        <v>43852</v>
      </c>
    </row>
    <row r="373" spans="1:15" hidden="1" x14ac:dyDescent="0.25">
      <c r="A373" t="s">
        <v>174</v>
      </c>
      <c r="C373" t="s">
        <v>13</v>
      </c>
      <c r="D373" s="1">
        <v>43445</v>
      </c>
      <c r="E373" s="1">
        <v>44357</v>
      </c>
      <c r="F373" t="s">
        <v>26</v>
      </c>
      <c r="G373" t="s">
        <v>188</v>
      </c>
      <c r="H373" t="s">
        <v>28</v>
      </c>
      <c r="I373" t="s">
        <v>32</v>
      </c>
      <c r="J373" t="s">
        <v>143</v>
      </c>
      <c r="K373">
        <v>31816.79</v>
      </c>
      <c r="L373" s="1">
        <v>44085</v>
      </c>
      <c r="M373" t="s">
        <v>16</v>
      </c>
      <c r="N373" t="s">
        <v>14</v>
      </c>
      <c r="O373" s="1">
        <v>43852</v>
      </c>
    </row>
    <row r="374" spans="1:15" hidden="1" x14ac:dyDescent="0.25">
      <c r="A374" t="s">
        <v>174</v>
      </c>
      <c r="C374" t="s">
        <v>13</v>
      </c>
      <c r="D374" s="1">
        <v>43445</v>
      </c>
      <c r="E374" s="1">
        <v>44357</v>
      </c>
      <c r="F374" t="s">
        <v>26</v>
      </c>
      <c r="G374" t="s">
        <v>188</v>
      </c>
      <c r="H374" t="s">
        <v>28</v>
      </c>
      <c r="I374" t="s">
        <v>32</v>
      </c>
      <c r="J374" t="s">
        <v>143</v>
      </c>
      <c r="K374">
        <v>31816.79</v>
      </c>
      <c r="L374" s="1">
        <v>44176</v>
      </c>
      <c r="M374" t="s">
        <v>16</v>
      </c>
      <c r="N374" t="s">
        <v>14</v>
      </c>
      <c r="O374" s="1">
        <v>43852</v>
      </c>
    </row>
    <row r="375" spans="1:15" hidden="1" x14ac:dyDescent="0.25">
      <c r="A375" t="s">
        <v>174</v>
      </c>
      <c r="C375" t="s">
        <v>13</v>
      </c>
      <c r="D375" s="1">
        <v>43445</v>
      </c>
      <c r="E375" s="1">
        <v>44357</v>
      </c>
      <c r="F375" t="s">
        <v>26</v>
      </c>
      <c r="G375" t="s">
        <v>188</v>
      </c>
      <c r="H375" t="s">
        <v>28</v>
      </c>
      <c r="I375" t="s">
        <v>32</v>
      </c>
      <c r="J375" t="s">
        <v>143</v>
      </c>
      <c r="K375">
        <v>31816.79</v>
      </c>
      <c r="L375" s="1">
        <v>43719</v>
      </c>
      <c r="M375" t="s">
        <v>16</v>
      </c>
      <c r="N375" t="s">
        <v>14</v>
      </c>
      <c r="O375" s="1">
        <v>43852</v>
      </c>
    </row>
    <row r="376" spans="1:15" hidden="1" x14ac:dyDescent="0.25">
      <c r="A376" t="s">
        <v>174</v>
      </c>
      <c r="C376" t="s">
        <v>13</v>
      </c>
      <c r="D376" s="1">
        <v>43445</v>
      </c>
      <c r="E376" s="1">
        <v>44357</v>
      </c>
      <c r="F376" t="s">
        <v>26</v>
      </c>
      <c r="G376" t="s">
        <v>188</v>
      </c>
      <c r="H376" t="s">
        <v>28</v>
      </c>
      <c r="I376" t="s">
        <v>32</v>
      </c>
      <c r="J376" t="s">
        <v>143</v>
      </c>
      <c r="K376">
        <v>31816.79</v>
      </c>
      <c r="L376" s="1">
        <v>43719</v>
      </c>
      <c r="M376" t="s">
        <v>16</v>
      </c>
      <c r="N376" t="s">
        <v>14</v>
      </c>
      <c r="O376" s="1">
        <v>43852</v>
      </c>
    </row>
    <row r="377" spans="1:15" hidden="1" x14ac:dyDescent="0.25">
      <c r="A377" t="s">
        <v>174</v>
      </c>
      <c r="C377" t="s">
        <v>13</v>
      </c>
      <c r="D377" s="1">
        <v>43445</v>
      </c>
      <c r="E377" s="1">
        <v>44357</v>
      </c>
      <c r="F377" t="s">
        <v>26</v>
      </c>
      <c r="G377" t="s">
        <v>188</v>
      </c>
      <c r="H377" t="s">
        <v>28</v>
      </c>
      <c r="I377" t="s">
        <v>32</v>
      </c>
      <c r="J377" t="s">
        <v>143</v>
      </c>
      <c r="K377">
        <v>31816.83</v>
      </c>
      <c r="L377" s="1">
        <v>43535</v>
      </c>
      <c r="M377" t="s">
        <v>16</v>
      </c>
      <c r="N377" t="s">
        <v>14</v>
      </c>
      <c r="O377" s="1">
        <v>43852</v>
      </c>
    </row>
    <row r="378" spans="1:15" hidden="1" x14ac:dyDescent="0.25">
      <c r="A378" t="s">
        <v>174</v>
      </c>
      <c r="C378" t="s">
        <v>13</v>
      </c>
      <c r="D378" s="1">
        <v>43445</v>
      </c>
      <c r="E378" s="1">
        <v>44357</v>
      </c>
      <c r="F378" t="s">
        <v>26</v>
      </c>
      <c r="G378" t="s">
        <v>188</v>
      </c>
      <c r="H378" t="s">
        <v>28</v>
      </c>
      <c r="I378" t="s">
        <v>32</v>
      </c>
      <c r="J378" t="s">
        <v>143</v>
      </c>
      <c r="K378">
        <v>31816.83</v>
      </c>
      <c r="L378" s="1">
        <v>43535</v>
      </c>
      <c r="M378" t="s">
        <v>16</v>
      </c>
      <c r="N378" t="s">
        <v>14</v>
      </c>
      <c r="O378" s="1">
        <v>43852</v>
      </c>
    </row>
    <row r="379" spans="1:15" hidden="1" x14ac:dyDescent="0.25">
      <c r="A379" t="s">
        <v>174</v>
      </c>
      <c r="C379" t="s">
        <v>13</v>
      </c>
      <c r="D379" s="1">
        <v>43445</v>
      </c>
      <c r="E379" s="1">
        <v>44357</v>
      </c>
      <c r="F379" t="s">
        <v>26</v>
      </c>
      <c r="G379" t="s">
        <v>188</v>
      </c>
      <c r="H379" t="s">
        <v>28</v>
      </c>
      <c r="I379" t="s">
        <v>32</v>
      </c>
      <c r="J379" t="s">
        <v>143</v>
      </c>
      <c r="K379">
        <v>31816.83</v>
      </c>
      <c r="L379" s="1">
        <v>43535</v>
      </c>
      <c r="M379" t="s">
        <v>16</v>
      </c>
      <c r="N379" t="s">
        <v>14</v>
      </c>
      <c r="O379" s="1">
        <v>43852</v>
      </c>
    </row>
    <row r="380" spans="1:15" hidden="1" x14ac:dyDescent="0.25">
      <c r="A380" t="s">
        <v>174</v>
      </c>
      <c r="C380" t="s">
        <v>13</v>
      </c>
      <c r="D380" s="1">
        <v>43445</v>
      </c>
      <c r="E380" s="1">
        <v>44357</v>
      </c>
      <c r="F380" t="s">
        <v>26</v>
      </c>
      <c r="G380" t="s">
        <v>188</v>
      </c>
      <c r="H380" t="s">
        <v>28</v>
      </c>
      <c r="I380" t="s">
        <v>32</v>
      </c>
      <c r="J380" t="s">
        <v>143</v>
      </c>
      <c r="K380">
        <v>31816.83</v>
      </c>
      <c r="L380" s="1">
        <v>43627</v>
      </c>
      <c r="M380" t="s">
        <v>16</v>
      </c>
      <c r="N380" t="s">
        <v>14</v>
      </c>
      <c r="O380" s="1">
        <v>43852</v>
      </c>
    </row>
    <row r="381" spans="1:15" hidden="1" x14ac:dyDescent="0.25">
      <c r="A381" t="s">
        <v>174</v>
      </c>
      <c r="C381" t="s">
        <v>13</v>
      </c>
      <c r="D381" s="1">
        <v>43445</v>
      </c>
      <c r="E381" s="1">
        <v>44357</v>
      </c>
      <c r="F381" t="s">
        <v>26</v>
      </c>
      <c r="G381" t="s">
        <v>188</v>
      </c>
      <c r="H381" t="s">
        <v>28</v>
      </c>
      <c r="I381" t="s">
        <v>32</v>
      </c>
      <c r="J381" t="s">
        <v>143</v>
      </c>
      <c r="K381">
        <v>31816.83</v>
      </c>
      <c r="L381" s="1">
        <v>43627</v>
      </c>
      <c r="M381" t="s">
        <v>16</v>
      </c>
      <c r="N381" t="s">
        <v>14</v>
      </c>
      <c r="O381" s="1">
        <v>43852</v>
      </c>
    </row>
    <row r="382" spans="1:15" hidden="1" x14ac:dyDescent="0.25">
      <c r="A382" t="s">
        <v>174</v>
      </c>
      <c r="C382" t="s">
        <v>13</v>
      </c>
      <c r="D382" s="1">
        <v>43445</v>
      </c>
      <c r="E382" s="1">
        <v>44357</v>
      </c>
      <c r="F382" t="s">
        <v>26</v>
      </c>
      <c r="G382" t="s">
        <v>188</v>
      </c>
      <c r="H382" t="s">
        <v>28</v>
      </c>
      <c r="I382" t="s">
        <v>32</v>
      </c>
      <c r="J382" t="s">
        <v>143</v>
      </c>
      <c r="K382">
        <v>46888.34</v>
      </c>
      <c r="L382" s="1">
        <v>43445</v>
      </c>
      <c r="M382" t="s">
        <v>16</v>
      </c>
      <c r="N382" t="s">
        <v>14</v>
      </c>
      <c r="O382" s="1">
        <v>43852</v>
      </c>
    </row>
    <row r="383" spans="1:15" hidden="1" x14ac:dyDescent="0.25">
      <c r="A383" t="s">
        <v>174</v>
      </c>
      <c r="C383" t="s">
        <v>13</v>
      </c>
      <c r="D383" s="1">
        <v>43445</v>
      </c>
      <c r="E383" s="1">
        <v>44357</v>
      </c>
      <c r="F383" t="s">
        <v>26</v>
      </c>
      <c r="G383" t="s">
        <v>188</v>
      </c>
      <c r="H383" t="s">
        <v>28</v>
      </c>
      <c r="I383" t="s">
        <v>32</v>
      </c>
      <c r="J383" t="s">
        <v>143</v>
      </c>
      <c r="K383">
        <v>46888.34</v>
      </c>
      <c r="L383" s="1">
        <v>43445</v>
      </c>
      <c r="M383" t="s">
        <v>16</v>
      </c>
      <c r="N383" t="s">
        <v>14</v>
      </c>
      <c r="O383" s="1">
        <v>43852</v>
      </c>
    </row>
    <row r="384" spans="1:15" hidden="1" x14ac:dyDescent="0.25">
      <c r="A384" t="s">
        <v>174</v>
      </c>
      <c r="C384" t="s">
        <v>13</v>
      </c>
      <c r="D384" s="1">
        <v>43445</v>
      </c>
      <c r="E384" s="1">
        <v>44357</v>
      </c>
      <c r="F384" t="s">
        <v>26</v>
      </c>
      <c r="G384" t="s">
        <v>188</v>
      </c>
      <c r="H384" t="s">
        <v>28</v>
      </c>
      <c r="I384" t="s">
        <v>32</v>
      </c>
      <c r="J384" t="s">
        <v>143</v>
      </c>
      <c r="K384">
        <v>46888.34</v>
      </c>
      <c r="L384" s="1">
        <v>43445</v>
      </c>
      <c r="M384" t="s">
        <v>16</v>
      </c>
      <c r="N384" t="s">
        <v>14</v>
      </c>
      <c r="O384" s="1">
        <v>43852</v>
      </c>
    </row>
    <row r="385" spans="1:15" hidden="1" x14ac:dyDescent="0.25">
      <c r="A385" t="s">
        <v>174</v>
      </c>
      <c r="C385" t="s">
        <v>13</v>
      </c>
      <c r="D385" s="1">
        <v>43445</v>
      </c>
      <c r="E385" s="1">
        <v>44357</v>
      </c>
      <c r="F385" t="s">
        <v>26</v>
      </c>
      <c r="G385" t="s">
        <v>188</v>
      </c>
      <c r="H385" t="s">
        <v>28</v>
      </c>
      <c r="I385" t="s">
        <v>32</v>
      </c>
      <c r="J385" t="s">
        <v>143</v>
      </c>
      <c r="K385">
        <v>46888.34</v>
      </c>
      <c r="L385" s="1">
        <v>43445</v>
      </c>
      <c r="M385" t="s">
        <v>16</v>
      </c>
      <c r="N385" t="s">
        <v>14</v>
      </c>
      <c r="O385" s="1">
        <v>43852</v>
      </c>
    </row>
    <row r="386" spans="1:15" hidden="1" x14ac:dyDescent="0.25">
      <c r="A386" t="s">
        <v>174</v>
      </c>
      <c r="C386" t="s">
        <v>13</v>
      </c>
      <c r="D386" s="1">
        <v>43295</v>
      </c>
      <c r="E386" s="1">
        <v>44574</v>
      </c>
      <c r="F386" t="s">
        <v>26</v>
      </c>
      <c r="G386" t="s">
        <v>188</v>
      </c>
      <c r="H386" t="s">
        <v>28</v>
      </c>
      <c r="I386" t="s">
        <v>32</v>
      </c>
      <c r="J386" t="s">
        <v>143</v>
      </c>
      <c r="K386">
        <v>5712.04</v>
      </c>
      <c r="L386" s="1">
        <v>43752</v>
      </c>
      <c r="M386" t="s">
        <v>16</v>
      </c>
      <c r="N386" t="s">
        <v>14</v>
      </c>
      <c r="O386" s="1">
        <v>43852</v>
      </c>
    </row>
    <row r="387" spans="1:15" hidden="1" x14ac:dyDescent="0.25">
      <c r="A387" t="s">
        <v>174</v>
      </c>
      <c r="C387" t="s">
        <v>13</v>
      </c>
      <c r="D387" s="1">
        <v>43295</v>
      </c>
      <c r="E387" s="1">
        <v>44574</v>
      </c>
      <c r="F387" t="s">
        <v>26</v>
      </c>
      <c r="G387" t="s">
        <v>188</v>
      </c>
      <c r="H387" t="s">
        <v>28</v>
      </c>
      <c r="I387" t="s">
        <v>32</v>
      </c>
      <c r="J387" t="s">
        <v>143</v>
      </c>
      <c r="K387">
        <v>5712.04</v>
      </c>
      <c r="L387" s="1">
        <v>43844</v>
      </c>
      <c r="M387" t="s">
        <v>16</v>
      </c>
      <c r="N387" t="s">
        <v>14</v>
      </c>
      <c r="O387" s="1">
        <v>43852</v>
      </c>
    </row>
    <row r="388" spans="1:15" hidden="1" x14ac:dyDescent="0.25">
      <c r="A388" t="s">
        <v>174</v>
      </c>
      <c r="C388" t="s">
        <v>13</v>
      </c>
      <c r="D388" s="1">
        <v>43295</v>
      </c>
      <c r="E388" s="1">
        <v>44574</v>
      </c>
      <c r="F388" t="s">
        <v>26</v>
      </c>
      <c r="G388" t="s">
        <v>188</v>
      </c>
      <c r="H388" t="s">
        <v>28</v>
      </c>
      <c r="I388" t="s">
        <v>32</v>
      </c>
      <c r="J388" t="s">
        <v>143</v>
      </c>
      <c r="K388">
        <v>5712.04</v>
      </c>
      <c r="L388" s="1">
        <v>43935</v>
      </c>
      <c r="M388" t="s">
        <v>16</v>
      </c>
      <c r="N388" t="s">
        <v>14</v>
      </c>
      <c r="O388" s="1">
        <v>43852</v>
      </c>
    </row>
    <row r="389" spans="1:15" hidden="1" x14ac:dyDescent="0.25">
      <c r="A389" t="s">
        <v>174</v>
      </c>
      <c r="C389" t="s">
        <v>13</v>
      </c>
      <c r="D389" s="1">
        <v>43295</v>
      </c>
      <c r="E389" s="1">
        <v>44574</v>
      </c>
      <c r="F389" t="s">
        <v>26</v>
      </c>
      <c r="G389" t="s">
        <v>188</v>
      </c>
      <c r="H389" t="s">
        <v>28</v>
      </c>
      <c r="I389" t="s">
        <v>32</v>
      </c>
      <c r="J389" t="s">
        <v>143</v>
      </c>
      <c r="K389">
        <v>5712.04</v>
      </c>
      <c r="L389" s="1">
        <v>44026</v>
      </c>
      <c r="M389" t="s">
        <v>16</v>
      </c>
      <c r="N389" t="s">
        <v>14</v>
      </c>
      <c r="O389" s="1">
        <v>43852</v>
      </c>
    </row>
    <row r="390" spans="1:15" hidden="1" x14ac:dyDescent="0.25">
      <c r="A390" t="s">
        <v>174</v>
      </c>
      <c r="C390" t="s">
        <v>13</v>
      </c>
      <c r="D390" s="1">
        <v>43295</v>
      </c>
      <c r="E390" s="1">
        <v>44574</v>
      </c>
      <c r="F390" t="s">
        <v>26</v>
      </c>
      <c r="G390" t="s">
        <v>188</v>
      </c>
      <c r="H390" t="s">
        <v>28</v>
      </c>
      <c r="I390" t="s">
        <v>32</v>
      </c>
      <c r="J390" t="s">
        <v>143</v>
      </c>
      <c r="K390">
        <v>5712.04</v>
      </c>
      <c r="L390" s="1">
        <v>44118</v>
      </c>
      <c r="M390" t="s">
        <v>16</v>
      </c>
      <c r="N390" t="s">
        <v>14</v>
      </c>
      <c r="O390" s="1">
        <v>43852</v>
      </c>
    </row>
    <row r="391" spans="1:15" hidden="1" x14ac:dyDescent="0.25">
      <c r="A391" t="s">
        <v>174</v>
      </c>
      <c r="C391" t="s">
        <v>13</v>
      </c>
      <c r="D391" s="1">
        <v>43295</v>
      </c>
      <c r="E391" s="1">
        <v>44574</v>
      </c>
      <c r="F391" t="s">
        <v>26</v>
      </c>
      <c r="G391" t="s">
        <v>188</v>
      </c>
      <c r="H391" t="s">
        <v>28</v>
      </c>
      <c r="I391" t="s">
        <v>32</v>
      </c>
      <c r="J391" t="s">
        <v>143</v>
      </c>
      <c r="K391">
        <v>5712.04</v>
      </c>
      <c r="L391" s="1">
        <v>44210</v>
      </c>
      <c r="M391" t="s">
        <v>16</v>
      </c>
      <c r="N391" t="s">
        <v>14</v>
      </c>
      <c r="O391" s="1">
        <v>43852</v>
      </c>
    </row>
    <row r="392" spans="1:15" hidden="1" x14ac:dyDescent="0.25">
      <c r="A392" t="s">
        <v>174</v>
      </c>
      <c r="C392" t="s">
        <v>13</v>
      </c>
      <c r="D392" s="1">
        <v>43295</v>
      </c>
      <c r="E392" s="1">
        <v>44574</v>
      </c>
      <c r="F392" t="s">
        <v>26</v>
      </c>
      <c r="G392" t="s">
        <v>188</v>
      </c>
      <c r="H392" t="s">
        <v>28</v>
      </c>
      <c r="I392" t="s">
        <v>32</v>
      </c>
      <c r="J392" t="s">
        <v>143</v>
      </c>
      <c r="K392">
        <v>5712.04</v>
      </c>
      <c r="L392" s="1">
        <v>44300</v>
      </c>
      <c r="M392" t="s">
        <v>16</v>
      </c>
      <c r="N392" t="s">
        <v>14</v>
      </c>
      <c r="O392" s="1">
        <v>43852</v>
      </c>
    </row>
    <row r="393" spans="1:15" hidden="1" x14ac:dyDescent="0.25">
      <c r="A393" t="s">
        <v>174</v>
      </c>
      <c r="C393" t="s">
        <v>13</v>
      </c>
      <c r="D393" s="1">
        <v>43295</v>
      </c>
      <c r="E393" s="1">
        <v>44574</v>
      </c>
      <c r="F393" t="s">
        <v>26</v>
      </c>
      <c r="G393" t="s">
        <v>188</v>
      </c>
      <c r="H393" t="s">
        <v>28</v>
      </c>
      <c r="I393" t="s">
        <v>32</v>
      </c>
      <c r="J393" t="s">
        <v>143</v>
      </c>
      <c r="K393">
        <v>5712.04</v>
      </c>
      <c r="L393" s="1">
        <v>44391</v>
      </c>
      <c r="M393" t="s">
        <v>16</v>
      </c>
      <c r="N393" t="s">
        <v>14</v>
      </c>
      <c r="O393" s="1">
        <v>43852</v>
      </c>
    </row>
    <row r="394" spans="1:15" hidden="1" x14ac:dyDescent="0.25">
      <c r="A394" t="s">
        <v>174</v>
      </c>
      <c r="C394" t="s">
        <v>13</v>
      </c>
      <c r="D394" s="1">
        <v>43295</v>
      </c>
      <c r="E394" s="1">
        <v>44574</v>
      </c>
      <c r="F394" t="s">
        <v>26</v>
      </c>
      <c r="G394" t="s">
        <v>188</v>
      </c>
      <c r="H394" t="s">
        <v>28</v>
      </c>
      <c r="I394" t="s">
        <v>32</v>
      </c>
      <c r="J394" t="s">
        <v>143</v>
      </c>
      <c r="K394">
        <v>5712.04</v>
      </c>
      <c r="L394" s="1">
        <v>44391</v>
      </c>
      <c r="M394" t="s">
        <v>16</v>
      </c>
      <c r="N394" t="s">
        <v>14</v>
      </c>
      <c r="O394" s="1">
        <v>43852</v>
      </c>
    </row>
    <row r="395" spans="1:15" hidden="1" x14ac:dyDescent="0.25">
      <c r="A395" t="s">
        <v>174</v>
      </c>
      <c r="C395" t="s">
        <v>13</v>
      </c>
      <c r="D395" s="1">
        <v>43295</v>
      </c>
      <c r="E395" s="1">
        <v>44574</v>
      </c>
      <c r="F395" t="s">
        <v>26</v>
      </c>
      <c r="G395" t="s">
        <v>188</v>
      </c>
      <c r="H395" t="s">
        <v>28</v>
      </c>
      <c r="I395" t="s">
        <v>32</v>
      </c>
      <c r="J395" t="s">
        <v>143</v>
      </c>
      <c r="K395">
        <v>5712.04</v>
      </c>
      <c r="L395" s="1">
        <v>44391</v>
      </c>
      <c r="M395" t="s">
        <v>16</v>
      </c>
      <c r="N395" t="s">
        <v>14</v>
      </c>
      <c r="O395" s="1">
        <v>43852</v>
      </c>
    </row>
    <row r="396" spans="1:15" hidden="1" x14ac:dyDescent="0.25">
      <c r="A396" t="s">
        <v>174</v>
      </c>
      <c r="C396" t="s">
        <v>13</v>
      </c>
      <c r="D396" s="1">
        <v>43295</v>
      </c>
      <c r="E396" s="1">
        <v>44574</v>
      </c>
      <c r="F396" t="s">
        <v>26</v>
      </c>
      <c r="G396" t="s">
        <v>188</v>
      </c>
      <c r="H396" t="s">
        <v>28</v>
      </c>
      <c r="I396" t="s">
        <v>32</v>
      </c>
      <c r="J396" t="s">
        <v>143</v>
      </c>
      <c r="K396">
        <v>5712.04</v>
      </c>
      <c r="L396" s="1">
        <v>44391</v>
      </c>
      <c r="M396" t="s">
        <v>16</v>
      </c>
      <c r="N396" t="s">
        <v>14</v>
      </c>
      <c r="O396" s="1">
        <v>43852</v>
      </c>
    </row>
    <row r="397" spans="1:15" hidden="1" x14ac:dyDescent="0.25">
      <c r="A397" t="s">
        <v>174</v>
      </c>
      <c r="C397" t="s">
        <v>13</v>
      </c>
      <c r="D397" s="1">
        <v>43295</v>
      </c>
      <c r="E397" s="1">
        <v>44574</v>
      </c>
      <c r="F397" t="s">
        <v>26</v>
      </c>
      <c r="G397" t="s">
        <v>188</v>
      </c>
      <c r="H397" t="s">
        <v>28</v>
      </c>
      <c r="I397" t="s">
        <v>32</v>
      </c>
      <c r="J397" t="s">
        <v>143</v>
      </c>
      <c r="K397">
        <v>5712.04</v>
      </c>
      <c r="L397" s="1">
        <v>43387</v>
      </c>
      <c r="M397" t="s">
        <v>16</v>
      </c>
      <c r="N397" t="s">
        <v>14</v>
      </c>
      <c r="O397" s="1">
        <v>43852</v>
      </c>
    </row>
    <row r="398" spans="1:15" hidden="1" x14ac:dyDescent="0.25">
      <c r="A398" t="s">
        <v>174</v>
      </c>
      <c r="C398" t="s">
        <v>13</v>
      </c>
      <c r="D398" s="1">
        <v>43295</v>
      </c>
      <c r="E398" s="1">
        <v>44574</v>
      </c>
      <c r="F398" t="s">
        <v>26</v>
      </c>
      <c r="G398" t="s">
        <v>188</v>
      </c>
      <c r="H398" t="s">
        <v>28</v>
      </c>
      <c r="I398" t="s">
        <v>32</v>
      </c>
      <c r="J398" t="s">
        <v>143</v>
      </c>
      <c r="K398">
        <v>5712.04</v>
      </c>
      <c r="L398" s="1">
        <v>43479</v>
      </c>
      <c r="M398" t="s">
        <v>16</v>
      </c>
      <c r="N398" t="s">
        <v>14</v>
      </c>
      <c r="O398" s="1">
        <v>43852</v>
      </c>
    </row>
    <row r="399" spans="1:15" hidden="1" x14ac:dyDescent="0.25">
      <c r="A399" t="s">
        <v>174</v>
      </c>
      <c r="C399" t="s">
        <v>13</v>
      </c>
      <c r="D399" s="1">
        <v>43295</v>
      </c>
      <c r="E399" s="1">
        <v>44574</v>
      </c>
      <c r="F399" t="s">
        <v>26</v>
      </c>
      <c r="G399" t="s">
        <v>188</v>
      </c>
      <c r="H399" t="s">
        <v>28</v>
      </c>
      <c r="I399" t="s">
        <v>32</v>
      </c>
      <c r="J399" t="s">
        <v>143</v>
      </c>
      <c r="K399">
        <v>5712.04</v>
      </c>
      <c r="L399" s="1">
        <v>43569</v>
      </c>
      <c r="M399" t="s">
        <v>16</v>
      </c>
      <c r="N399" t="s">
        <v>14</v>
      </c>
      <c r="O399" s="1">
        <v>43852</v>
      </c>
    </row>
    <row r="400" spans="1:15" hidden="1" x14ac:dyDescent="0.25">
      <c r="A400" t="s">
        <v>174</v>
      </c>
      <c r="C400" t="s">
        <v>13</v>
      </c>
      <c r="D400" s="1">
        <v>43295</v>
      </c>
      <c r="E400" s="1">
        <v>44574</v>
      </c>
      <c r="F400" t="s">
        <v>26</v>
      </c>
      <c r="G400" t="s">
        <v>188</v>
      </c>
      <c r="H400" t="s">
        <v>28</v>
      </c>
      <c r="I400" t="s">
        <v>32</v>
      </c>
      <c r="J400" t="s">
        <v>143</v>
      </c>
      <c r="K400">
        <v>5712.04</v>
      </c>
      <c r="L400" s="1">
        <v>43660</v>
      </c>
      <c r="M400" t="s">
        <v>16</v>
      </c>
      <c r="N400" t="s">
        <v>14</v>
      </c>
      <c r="O400" s="1">
        <v>43852</v>
      </c>
    </row>
    <row r="401" spans="1:15" hidden="1" x14ac:dyDescent="0.25">
      <c r="A401" t="s">
        <v>174</v>
      </c>
      <c r="C401" t="s">
        <v>13</v>
      </c>
      <c r="D401" s="1">
        <v>43295</v>
      </c>
      <c r="E401" s="1">
        <v>44574</v>
      </c>
      <c r="F401" t="s">
        <v>26</v>
      </c>
      <c r="G401" t="s">
        <v>188</v>
      </c>
      <c r="H401" t="s">
        <v>28</v>
      </c>
      <c r="I401" t="s">
        <v>32</v>
      </c>
      <c r="J401" t="s">
        <v>143</v>
      </c>
      <c r="K401">
        <v>15832.08</v>
      </c>
      <c r="L401" s="1">
        <v>43295</v>
      </c>
      <c r="M401" t="s">
        <v>16</v>
      </c>
      <c r="N401" t="s">
        <v>14</v>
      </c>
      <c r="O401" s="1">
        <v>43852</v>
      </c>
    </row>
    <row r="402" spans="1:15" hidden="1" x14ac:dyDescent="0.25">
      <c r="A402" t="s">
        <v>174</v>
      </c>
      <c r="C402" t="s">
        <v>13</v>
      </c>
      <c r="D402" s="1">
        <v>43295</v>
      </c>
      <c r="E402" s="1">
        <v>44574</v>
      </c>
      <c r="F402" t="s">
        <v>26</v>
      </c>
      <c r="G402" t="s">
        <v>188</v>
      </c>
      <c r="H402" t="s">
        <v>28</v>
      </c>
      <c r="I402" t="s">
        <v>32</v>
      </c>
      <c r="J402" t="s">
        <v>143</v>
      </c>
      <c r="K402">
        <v>11198.33</v>
      </c>
      <c r="L402" s="1">
        <v>44391</v>
      </c>
      <c r="M402" t="s">
        <v>16</v>
      </c>
      <c r="N402" t="s">
        <v>14</v>
      </c>
      <c r="O402" s="1">
        <v>43852</v>
      </c>
    </row>
    <row r="403" spans="1:15" hidden="1" x14ac:dyDescent="0.25">
      <c r="A403" t="s">
        <v>174</v>
      </c>
      <c r="C403" t="s">
        <v>13</v>
      </c>
      <c r="D403" s="1">
        <v>43295</v>
      </c>
      <c r="E403" s="1">
        <v>44574</v>
      </c>
      <c r="F403" t="s">
        <v>26</v>
      </c>
      <c r="G403" t="s">
        <v>188</v>
      </c>
      <c r="H403" t="s">
        <v>28</v>
      </c>
      <c r="I403" t="s">
        <v>32</v>
      </c>
      <c r="J403" t="s">
        <v>143</v>
      </c>
      <c r="K403">
        <v>11279.55</v>
      </c>
      <c r="L403" s="1">
        <v>43844</v>
      </c>
      <c r="M403" t="s">
        <v>16</v>
      </c>
      <c r="N403" t="s">
        <v>14</v>
      </c>
      <c r="O403" s="1">
        <v>43852</v>
      </c>
    </row>
    <row r="404" spans="1:15" hidden="1" x14ac:dyDescent="0.25">
      <c r="A404" t="s">
        <v>174</v>
      </c>
      <c r="C404" t="s">
        <v>13</v>
      </c>
      <c r="D404" s="1">
        <v>43295</v>
      </c>
      <c r="E404" s="1">
        <v>44574</v>
      </c>
      <c r="F404" t="s">
        <v>26</v>
      </c>
      <c r="G404" t="s">
        <v>188</v>
      </c>
      <c r="H404" t="s">
        <v>28</v>
      </c>
      <c r="I404" t="s">
        <v>32</v>
      </c>
      <c r="J404" t="s">
        <v>143</v>
      </c>
      <c r="K404">
        <v>11279.55</v>
      </c>
      <c r="L404" s="1">
        <v>43935</v>
      </c>
      <c r="M404" t="s">
        <v>16</v>
      </c>
      <c r="N404" t="s">
        <v>14</v>
      </c>
      <c r="O404" s="1">
        <v>43852</v>
      </c>
    </row>
    <row r="405" spans="1:15" hidden="1" x14ac:dyDescent="0.25">
      <c r="A405" t="s">
        <v>174</v>
      </c>
      <c r="C405" t="s">
        <v>13</v>
      </c>
      <c r="D405" s="1">
        <v>43295</v>
      </c>
      <c r="E405" s="1">
        <v>44574</v>
      </c>
      <c r="F405" t="s">
        <v>26</v>
      </c>
      <c r="G405" t="s">
        <v>188</v>
      </c>
      <c r="H405" t="s">
        <v>28</v>
      </c>
      <c r="I405" t="s">
        <v>32</v>
      </c>
      <c r="J405" t="s">
        <v>143</v>
      </c>
      <c r="K405">
        <v>11279.55</v>
      </c>
      <c r="L405" s="1">
        <v>44026</v>
      </c>
      <c r="M405" t="s">
        <v>16</v>
      </c>
      <c r="N405" t="s">
        <v>14</v>
      </c>
      <c r="O405" s="1">
        <v>43852</v>
      </c>
    </row>
    <row r="406" spans="1:15" hidden="1" x14ac:dyDescent="0.25">
      <c r="A406" t="s">
        <v>174</v>
      </c>
      <c r="C406" t="s">
        <v>13</v>
      </c>
      <c r="D406" s="1">
        <v>43295</v>
      </c>
      <c r="E406" s="1">
        <v>44574</v>
      </c>
      <c r="F406" t="s">
        <v>26</v>
      </c>
      <c r="G406" t="s">
        <v>188</v>
      </c>
      <c r="H406" t="s">
        <v>28</v>
      </c>
      <c r="I406" t="s">
        <v>32</v>
      </c>
      <c r="J406" t="s">
        <v>143</v>
      </c>
      <c r="K406">
        <v>11279.55</v>
      </c>
      <c r="L406" s="1">
        <v>44118</v>
      </c>
      <c r="M406" t="s">
        <v>16</v>
      </c>
      <c r="N406" t="s">
        <v>14</v>
      </c>
      <c r="O406" s="1">
        <v>43852</v>
      </c>
    </row>
    <row r="407" spans="1:15" hidden="1" x14ac:dyDescent="0.25">
      <c r="A407" t="s">
        <v>174</v>
      </c>
      <c r="C407" t="s">
        <v>13</v>
      </c>
      <c r="D407" s="1">
        <v>43295</v>
      </c>
      <c r="E407" s="1">
        <v>44574</v>
      </c>
      <c r="F407" t="s">
        <v>26</v>
      </c>
      <c r="G407" t="s">
        <v>188</v>
      </c>
      <c r="H407" t="s">
        <v>28</v>
      </c>
      <c r="I407" t="s">
        <v>32</v>
      </c>
      <c r="J407" t="s">
        <v>143</v>
      </c>
      <c r="K407">
        <v>11279.55</v>
      </c>
      <c r="L407" s="1">
        <v>44210</v>
      </c>
      <c r="M407" t="s">
        <v>16</v>
      </c>
      <c r="N407" t="s">
        <v>14</v>
      </c>
      <c r="O407" s="1">
        <v>43852</v>
      </c>
    </row>
    <row r="408" spans="1:15" hidden="1" x14ac:dyDescent="0.25">
      <c r="A408" t="s">
        <v>174</v>
      </c>
      <c r="C408" t="s">
        <v>13</v>
      </c>
      <c r="D408" s="1">
        <v>43295</v>
      </c>
      <c r="E408" s="1">
        <v>44574</v>
      </c>
      <c r="F408" t="s">
        <v>26</v>
      </c>
      <c r="G408" t="s">
        <v>188</v>
      </c>
      <c r="H408" t="s">
        <v>28</v>
      </c>
      <c r="I408" t="s">
        <v>32</v>
      </c>
      <c r="J408" t="s">
        <v>143</v>
      </c>
      <c r="K408">
        <v>11279.55</v>
      </c>
      <c r="L408" s="1">
        <v>44300</v>
      </c>
      <c r="M408" t="s">
        <v>16</v>
      </c>
      <c r="N408" t="s">
        <v>14</v>
      </c>
      <c r="O408" s="1">
        <v>43852</v>
      </c>
    </row>
    <row r="409" spans="1:15" hidden="1" x14ac:dyDescent="0.25">
      <c r="A409" t="s">
        <v>174</v>
      </c>
      <c r="C409" t="s">
        <v>13</v>
      </c>
      <c r="D409" s="1">
        <v>43295</v>
      </c>
      <c r="E409" s="1">
        <v>44574</v>
      </c>
      <c r="F409" t="s">
        <v>26</v>
      </c>
      <c r="G409" t="s">
        <v>188</v>
      </c>
      <c r="H409" t="s">
        <v>28</v>
      </c>
      <c r="I409" t="s">
        <v>32</v>
      </c>
      <c r="J409" t="s">
        <v>143</v>
      </c>
      <c r="K409">
        <v>11279.55</v>
      </c>
      <c r="L409" s="1">
        <v>43387</v>
      </c>
      <c r="M409" t="s">
        <v>16</v>
      </c>
      <c r="N409" t="s">
        <v>14</v>
      </c>
      <c r="O409" s="1">
        <v>43852</v>
      </c>
    </row>
    <row r="410" spans="1:15" hidden="1" x14ac:dyDescent="0.25">
      <c r="A410" t="s">
        <v>174</v>
      </c>
      <c r="C410" t="s">
        <v>13</v>
      </c>
      <c r="D410" s="1">
        <v>43295</v>
      </c>
      <c r="E410" s="1">
        <v>44574</v>
      </c>
      <c r="F410" t="s">
        <v>26</v>
      </c>
      <c r="G410" t="s">
        <v>188</v>
      </c>
      <c r="H410" t="s">
        <v>28</v>
      </c>
      <c r="I410" t="s">
        <v>32</v>
      </c>
      <c r="J410" t="s">
        <v>143</v>
      </c>
      <c r="K410">
        <v>11279.55</v>
      </c>
      <c r="L410" s="1">
        <v>43479</v>
      </c>
      <c r="M410" t="s">
        <v>16</v>
      </c>
      <c r="N410" t="s">
        <v>14</v>
      </c>
      <c r="O410" s="1">
        <v>43852</v>
      </c>
    </row>
    <row r="411" spans="1:15" hidden="1" x14ac:dyDescent="0.25">
      <c r="A411" t="s">
        <v>174</v>
      </c>
      <c r="C411" t="s">
        <v>13</v>
      </c>
      <c r="D411" s="1">
        <v>43295</v>
      </c>
      <c r="E411" s="1">
        <v>44574</v>
      </c>
      <c r="F411" t="s">
        <v>26</v>
      </c>
      <c r="G411" t="s">
        <v>188</v>
      </c>
      <c r="H411" t="s">
        <v>28</v>
      </c>
      <c r="I411" t="s">
        <v>32</v>
      </c>
      <c r="J411" t="s">
        <v>143</v>
      </c>
      <c r="K411">
        <v>11279.55</v>
      </c>
      <c r="L411" s="1">
        <v>43569</v>
      </c>
      <c r="M411" t="s">
        <v>16</v>
      </c>
      <c r="N411" t="s">
        <v>14</v>
      </c>
      <c r="O411" s="1">
        <v>43852</v>
      </c>
    </row>
    <row r="412" spans="1:15" hidden="1" x14ac:dyDescent="0.25">
      <c r="A412" t="s">
        <v>174</v>
      </c>
      <c r="C412" t="s">
        <v>13</v>
      </c>
      <c r="D412" s="1">
        <v>43295</v>
      </c>
      <c r="E412" s="1">
        <v>44574</v>
      </c>
      <c r="F412" t="s">
        <v>26</v>
      </c>
      <c r="G412" t="s">
        <v>188</v>
      </c>
      <c r="H412" t="s">
        <v>28</v>
      </c>
      <c r="I412" t="s">
        <v>32</v>
      </c>
      <c r="J412" t="s">
        <v>143</v>
      </c>
      <c r="K412">
        <v>11279.55</v>
      </c>
      <c r="L412" s="1">
        <v>43660</v>
      </c>
      <c r="M412" t="s">
        <v>16</v>
      </c>
      <c r="N412" t="s">
        <v>14</v>
      </c>
      <c r="O412" s="1">
        <v>43852</v>
      </c>
    </row>
    <row r="413" spans="1:15" hidden="1" x14ac:dyDescent="0.25">
      <c r="A413" t="s">
        <v>174</v>
      </c>
      <c r="C413" t="s">
        <v>13</v>
      </c>
      <c r="D413" s="1">
        <v>43295</v>
      </c>
      <c r="E413" s="1">
        <v>44574</v>
      </c>
      <c r="F413" t="s">
        <v>26</v>
      </c>
      <c r="G413" t="s">
        <v>188</v>
      </c>
      <c r="H413" t="s">
        <v>28</v>
      </c>
      <c r="I413" t="s">
        <v>32</v>
      </c>
      <c r="J413" t="s">
        <v>143</v>
      </c>
      <c r="K413">
        <v>11279.55</v>
      </c>
      <c r="L413" s="1">
        <v>43752</v>
      </c>
      <c r="M413" t="s">
        <v>16</v>
      </c>
      <c r="N413" t="s">
        <v>14</v>
      </c>
      <c r="O413" s="1">
        <v>43852</v>
      </c>
    </row>
    <row r="414" spans="1:15" hidden="1" x14ac:dyDescent="0.25">
      <c r="A414" t="s">
        <v>174</v>
      </c>
      <c r="C414" t="s">
        <v>13</v>
      </c>
      <c r="D414" s="1">
        <v>43295</v>
      </c>
      <c r="E414" s="1">
        <v>44574</v>
      </c>
      <c r="F414" t="s">
        <v>26</v>
      </c>
      <c r="G414" t="s">
        <v>188</v>
      </c>
      <c r="H414" t="s">
        <v>28</v>
      </c>
      <c r="I414" t="s">
        <v>32</v>
      </c>
      <c r="J414" t="s">
        <v>143</v>
      </c>
      <c r="K414">
        <v>27256.2</v>
      </c>
      <c r="L414" s="1">
        <v>43295</v>
      </c>
      <c r="M414" t="s">
        <v>16</v>
      </c>
      <c r="N414" t="s">
        <v>14</v>
      </c>
      <c r="O414" s="1">
        <v>43852</v>
      </c>
    </row>
    <row r="415" spans="1:15" hidden="1" x14ac:dyDescent="0.25">
      <c r="A415" t="s">
        <v>174</v>
      </c>
      <c r="C415" t="s">
        <v>13</v>
      </c>
      <c r="D415" s="1">
        <v>43448</v>
      </c>
      <c r="E415" s="1">
        <v>44360</v>
      </c>
      <c r="F415" t="s">
        <v>26</v>
      </c>
      <c r="G415" t="s">
        <v>188</v>
      </c>
      <c r="H415" t="s">
        <v>28</v>
      </c>
      <c r="I415" t="s">
        <v>32</v>
      </c>
      <c r="J415" t="s">
        <v>143</v>
      </c>
      <c r="K415">
        <v>2426.0300000000002</v>
      </c>
      <c r="L415" s="1">
        <v>44179</v>
      </c>
      <c r="M415" t="s">
        <v>16</v>
      </c>
      <c r="N415" t="s">
        <v>14</v>
      </c>
      <c r="O415" s="1">
        <v>43852</v>
      </c>
    </row>
    <row r="416" spans="1:15" hidden="1" x14ac:dyDescent="0.25">
      <c r="A416" t="s">
        <v>174</v>
      </c>
      <c r="C416" t="s">
        <v>13</v>
      </c>
      <c r="D416" s="1">
        <v>43448</v>
      </c>
      <c r="E416" s="1">
        <v>44360</v>
      </c>
      <c r="F416" t="s">
        <v>26</v>
      </c>
      <c r="G416" t="s">
        <v>188</v>
      </c>
      <c r="H416" t="s">
        <v>28</v>
      </c>
      <c r="I416" t="s">
        <v>32</v>
      </c>
      <c r="J416" t="s">
        <v>143</v>
      </c>
      <c r="K416">
        <v>2426.06</v>
      </c>
      <c r="L416" s="1">
        <v>43813</v>
      </c>
      <c r="M416" t="s">
        <v>16</v>
      </c>
      <c r="N416" t="s">
        <v>14</v>
      </c>
      <c r="O416" s="1">
        <v>43852</v>
      </c>
    </row>
    <row r="417" spans="1:15" hidden="1" x14ac:dyDescent="0.25">
      <c r="A417" t="s">
        <v>174</v>
      </c>
      <c r="C417" t="s">
        <v>13</v>
      </c>
      <c r="D417" s="1">
        <v>43448</v>
      </c>
      <c r="E417" s="1">
        <v>44360</v>
      </c>
      <c r="F417" t="s">
        <v>26</v>
      </c>
      <c r="G417" t="s">
        <v>188</v>
      </c>
      <c r="H417" t="s">
        <v>28</v>
      </c>
      <c r="I417" t="s">
        <v>32</v>
      </c>
      <c r="J417" t="s">
        <v>143</v>
      </c>
      <c r="K417">
        <v>2426.06</v>
      </c>
      <c r="L417" s="1">
        <v>43904</v>
      </c>
      <c r="M417" t="s">
        <v>16</v>
      </c>
      <c r="N417" t="s">
        <v>14</v>
      </c>
      <c r="O417" s="1">
        <v>43852</v>
      </c>
    </row>
    <row r="418" spans="1:15" hidden="1" x14ac:dyDescent="0.25">
      <c r="A418" t="s">
        <v>174</v>
      </c>
      <c r="C418" t="s">
        <v>13</v>
      </c>
      <c r="D418" s="1">
        <v>43448</v>
      </c>
      <c r="E418" s="1">
        <v>44360</v>
      </c>
      <c r="F418" t="s">
        <v>26</v>
      </c>
      <c r="G418" t="s">
        <v>188</v>
      </c>
      <c r="H418" t="s">
        <v>28</v>
      </c>
      <c r="I418" t="s">
        <v>32</v>
      </c>
      <c r="J418" t="s">
        <v>143</v>
      </c>
      <c r="K418">
        <v>2426.06</v>
      </c>
      <c r="L418" s="1">
        <v>43996</v>
      </c>
      <c r="M418" t="s">
        <v>16</v>
      </c>
      <c r="N418" t="s">
        <v>14</v>
      </c>
      <c r="O418" s="1">
        <v>43852</v>
      </c>
    </row>
    <row r="419" spans="1:15" hidden="1" x14ac:dyDescent="0.25">
      <c r="A419" t="s">
        <v>174</v>
      </c>
      <c r="C419" t="s">
        <v>13</v>
      </c>
      <c r="D419" s="1">
        <v>43448</v>
      </c>
      <c r="E419" s="1">
        <v>44360</v>
      </c>
      <c r="F419" t="s">
        <v>26</v>
      </c>
      <c r="G419" t="s">
        <v>188</v>
      </c>
      <c r="H419" t="s">
        <v>28</v>
      </c>
      <c r="I419" t="s">
        <v>32</v>
      </c>
      <c r="J419" t="s">
        <v>143</v>
      </c>
      <c r="K419">
        <v>2426.06</v>
      </c>
      <c r="L419" s="1">
        <v>44088</v>
      </c>
      <c r="M419" t="s">
        <v>16</v>
      </c>
      <c r="N419" t="s">
        <v>14</v>
      </c>
      <c r="O419" s="1">
        <v>43852</v>
      </c>
    </row>
    <row r="420" spans="1:15" hidden="1" x14ac:dyDescent="0.25">
      <c r="A420" t="s">
        <v>174</v>
      </c>
      <c r="C420" t="s">
        <v>13</v>
      </c>
      <c r="D420" s="1">
        <v>43448</v>
      </c>
      <c r="E420" s="1">
        <v>44360</v>
      </c>
      <c r="F420" t="s">
        <v>26</v>
      </c>
      <c r="G420" t="s">
        <v>188</v>
      </c>
      <c r="H420" t="s">
        <v>28</v>
      </c>
      <c r="I420" t="s">
        <v>32</v>
      </c>
      <c r="J420" t="s">
        <v>143</v>
      </c>
      <c r="K420">
        <v>2426.06</v>
      </c>
      <c r="L420" s="1">
        <v>43538</v>
      </c>
      <c r="M420" t="s">
        <v>16</v>
      </c>
      <c r="N420" t="s">
        <v>14</v>
      </c>
      <c r="O420" s="1">
        <v>43852</v>
      </c>
    </row>
    <row r="421" spans="1:15" hidden="1" x14ac:dyDescent="0.25">
      <c r="A421" t="s">
        <v>174</v>
      </c>
      <c r="C421" t="s">
        <v>13</v>
      </c>
      <c r="D421" s="1">
        <v>43448</v>
      </c>
      <c r="E421" s="1">
        <v>44360</v>
      </c>
      <c r="F421" t="s">
        <v>26</v>
      </c>
      <c r="G421" t="s">
        <v>188</v>
      </c>
      <c r="H421" t="s">
        <v>28</v>
      </c>
      <c r="I421" t="s">
        <v>32</v>
      </c>
      <c r="J421" t="s">
        <v>143</v>
      </c>
      <c r="K421">
        <v>2426.06</v>
      </c>
      <c r="L421" s="1">
        <v>43630</v>
      </c>
      <c r="M421" t="s">
        <v>16</v>
      </c>
      <c r="N421" t="s">
        <v>14</v>
      </c>
      <c r="O421" s="1">
        <v>43852</v>
      </c>
    </row>
    <row r="422" spans="1:15" hidden="1" x14ac:dyDescent="0.25">
      <c r="A422" t="s">
        <v>174</v>
      </c>
      <c r="C422" t="s">
        <v>13</v>
      </c>
      <c r="D422" s="1">
        <v>43448</v>
      </c>
      <c r="E422" s="1">
        <v>44360</v>
      </c>
      <c r="F422" t="s">
        <v>26</v>
      </c>
      <c r="G422" t="s">
        <v>188</v>
      </c>
      <c r="H422" t="s">
        <v>28</v>
      </c>
      <c r="I422" t="s">
        <v>32</v>
      </c>
      <c r="J422" t="s">
        <v>143</v>
      </c>
      <c r="K422">
        <v>2426.06</v>
      </c>
      <c r="L422" s="1">
        <v>43722</v>
      </c>
      <c r="M422" t="s">
        <v>16</v>
      </c>
      <c r="N422" t="s">
        <v>14</v>
      </c>
      <c r="O422" s="1">
        <v>43852</v>
      </c>
    </row>
    <row r="423" spans="1:15" hidden="1" x14ac:dyDescent="0.25">
      <c r="A423" t="s">
        <v>174</v>
      </c>
      <c r="C423" t="s">
        <v>13</v>
      </c>
      <c r="D423" s="1">
        <v>43448</v>
      </c>
      <c r="E423" s="1">
        <v>44360</v>
      </c>
      <c r="F423" t="s">
        <v>26</v>
      </c>
      <c r="G423" t="s">
        <v>188</v>
      </c>
      <c r="H423" t="s">
        <v>28</v>
      </c>
      <c r="I423" t="s">
        <v>32</v>
      </c>
      <c r="J423" t="s">
        <v>143</v>
      </c>
      <c r="K423">
        <v>6203.49</v>
      </c>
      <c r="L423" s="1">
        <v>43448</v>
      </c>
      <c r="M423" t="s">
        <v>16</v>
      </c>
      <c r="N423" t="s">
        <v>14</v>
      </c>
      <c r="O423" s="1">
        <v>43852</v>
      </c>
    </row>
    <row r="424" spans="1:15" hidden="1" x14ac:dyDescent="0.25">
      <c r="A424" t="s">
        <v>174</v>
      </c>
      <c r="C424" t="s">
        <v>13</v>
      </c>
      <c r="D424" s="1">
        <v>43642</v>
      </c>
      <c r="E424" s="1">
        <v>44007</v>
      </c>
      <c r="F424" t="s">
        <v>22</v>
      </c>
      <c r="G424" t="s">
        <v>184</v>
      </c>
      <c r="H424" t="s">
        <v>28</v>
      </c>
      <c r="I424" t="s">
        <v>32</v>
      </c>
      <c r="J424" t="s">
        <v>143</v>
      </c>
      <c r="K424">
        <v>137712.39000000001</v>
      </c>
      <c r="L424" s="1">
        <v>43642</v>
      </c>
      <c r="M424" t="s">
        <v>16</v>
      </c>
      <c r="N424" t="s">
        <v>14</v>
      </c>
      <c r="O424" s="1">
        <v>43852</v>
      </c>
    </row>
    <row r="425" spans="1:15" hidden="1" x14ac:dyDescent="0.25">
      <c r="A425" t="s">
        <v>174</v>
      </c>
      <c r="C425" t="s">
        <v>13</v>
      </c>
      <c r="D425" s="1">
        <v>43524</v>
      </c>
      <c r="E425" s="1">
        <v>43612</v>
      </c>
      <c r="F425" t="s">
        <v>26</v>
      </c>
      <c r="G425" t="s">
        <v>188</v>
      </c>
      <c r="H425" t="s">
        <v>28</v>
      </c>
      <c r="I425" t="s">
        <v>32</v>
      </c>
      <c r="J425" t="s">
        <v>143</v>
      </c>
      <c r="K425">
        <v>21929.45</v>
      </c>
      <c r="L425" s="1">
        <v>43525</v>
      </c>
      <c r="M425" t="s">
        <v>16</v>
      </c>
      <c r="N425" t="s">
        <v>25</v>
      </c>
      <c r="O425" s="1">
        <v>43852</v>
      </c>
    </row>
    <row r="426" spans="1:15" hidden="1" x14ac:dyDescent="0.25">
      <c r="A426" t="s">
        <v>174</v>
      </c>
      <c r="C426" t="s">
        <v>17</v>
      </c>
      <c r="D426" s="1">
        <v>42611</v>
      </c>
      <c r="E426" s="1">
        <v>43524</v>
      </c>
      <c r="F426" t="s">
        <v>26</v>
      </c>
      <c r="G426" t="s">
        <v>188</v>
      </c>
      <c r="H426" t="s">
        <v>28</v>
      </c>
      <c r="I426" t="s">
        <v>32</v>
      </c>
      <c r="J426" t="s">
        <v>143</v>
      </c>
      <c r="K426">
        <v>55777.3</v>
      </c>
      <c r="L426" s="1">
        <v>42611</v>
      </c>
      <c r="M426" t="s">
        <v>16</v>
      </c>
      <c r="N426" t="s">
        <v>14</v>
      </c>
      <c r="O426" s="1">
        <v>43852</v>
      </c>
    </row>
    <row r="427" spans="1:15" hidden="1" x14ac:dyDescent="0.25">
      <c r="A427" t="s">
        <v>174</v>
      </c>
      <c r="C427" t="s">
        <v>17</v>
      </c>
      <c r="D427" s="1">
        <v>42608</v>
      </c>
      <c r="E427" s="1">
        <v>43337</v>
      </c>
      <c r="F427" t="s">
        <v>26</v>
      </c>
      <c r="G427" t="s">
        <v>188</v>
      </c>
      <c r="H427" t="s">
        <v>28</v>
      </c>
      <c r="I427" t="s">
        <v>32</v>
      </c>
      <c r="J427" t="s">
        <v>143</v>
      </c>
      <c r="K427">
        <v>101109.75</v>
      </c>
      <c r="L427" s="1">
        <v>43337</v>
      </c>
      <c r="M427" t="s">
        <v>16</v>
      </c>
      <c r="N427" t="s">
        <v>20</v>
      </c>
      <c r="O427" s="1">
        <v>43852</v>
      </c>
    </row>
    <row r="428" spans="1:15" hidden="1" x14ac:dyDescent="0.25">
      <c r="A428" t="s">
        <v>174</v>
      </c>
      <c r="C428" t="s">
        <v>13</v>
      </c>
      <c r="D428" s="1">
        <v>42636</v>
      </c>
      <c r="E428" s="1">
        <v>43730</v>
      </c>
      <c r="F428" t="s">
        <v>26</v>
      </c>
      <c r="G428" t="s">
        <v>188</v>
      </c>
      <c r="H428" t="s">
        <v>28</v>
      </c>
      <c r="I428" t="s">
        <v>32</v>
      </c>
      <c r="J428" t="s">
        <v>142</v>
      </c>
      <c r="K428">
        <v>31589.25</v>
      </c>
      <c r="L428" s="1">
        <v>43092</v>
      </c>
      <c r="M428" t="s">
        <v>16</v>
      </c>
      <c r="N428" t="s">
        <v>30</v>
      </c>
      <c r="O428" s="1">
        <v>43852</v>
      </c>
    </row>
    <row r="429" spans="1:15" hidden="1" x14ac:dyDescent="0.25">
      <c r="A429" t="s">
        <v>174</v>
      </c>
      <c r="C429" t="s">
        <v>13</v>
      </c>
      <c r="D429" s="1">
        <v>42636</v>
      </c>
      <c r="E429" s="1">
        <v>43730</v>
      </c>
      <c r="F429" t="s">
        <v>26</v>
      </c>
      <c r="G429" t="s">
        <v>188</v>
      </c>
      <c r="H429" t="s">
        <v>28</v>
      </c>
      <c r="I429" t="s">
        <v>32</v>
      </c>
      <c r="J429" t="s">
        <v>142</v>
      </c>
      <c r="K429">
        <v>31589.25</v>
      </c>
      <c r="L429" s="1">
        <v>43182</v>
      </c>
      <c r="M429" t="s">
        <v>16</v>
      </c>
      <c r="N429" t="s">
        <v>30</v>
      </c>
      <c r="O429" s="1">
        <v>43852</v>
      </c>
    </row>
    <row r="430" spans="1:15" hidden="1" x14ac:dyDescent="0.25">
      <c r="A430" t="s">
        <v>174</v>
      </c>
      <c r="C430" t="s">
        <v>13</v>
      </c>
      <c r="D430" s="1">
        <v>42636</v>
      </c>
      <c r="E430" s="1">
        <v>43730</v>
      </c>
      <c r="F430" t="s">
        <v>26</v>
      </c>
      <c r="G430" t="s">
        <v>188</v>
      </c>
      <c r="H430" t="s">
        <v>28</v>
      </c>
      <c r="I430" t="s">
        <v>32</v>
      </c>
      <c r="J430" t="s">
        <v>142</v>
      </c>
      <c r="K430">
        <v>31589.25</v>
      </c>
      <c r="L430" s="1">
        <v>43274</v>
      </c>
      <c r="M430" t="s">
        <v>16</v>
      </c>
      <c r="N430" t="s">
        <v>30</v>
      </c>
      <c r="O430" s="1">
        <v>43852</v>
      </c>
    </row>
    <row r="431" spans="1:15" hidden="1" x14ac:dyDescent="0.25">
      <c r="A431" t="s">
        <v>174</v>
      </c>
      <c r="C431" t="s">
        <v>13</v>
      </c>
      <c r="D431" s="1">
        <v>42636</v>
      </c>
      <c r="E431" s="1">
        <v>43730</v>
      </c>
      <c r="F431" t="s">
        <v>26</v>
      </c>
      <c r="G431" t="s">
        <v>188</v>
      </c>
      <c r="H431" t="s">
        <v>28</v>
      </c>
      <c r="I431" t="s">
        <v>32</v>
      </c>
      <c r="J431" t="s">
        <v>142</v>
      </c>
      <c r="K431">
        <v>31589.25</v>
      </c>
      <c r="L431" s="1">
        <v>43366</v>
      </c>
      <c r="M431" t="s">
        <v>16</v>
      </c>
      <c r="N431" t="s">
        <v>30</v>
      </c>
      <c r="O431" s="1">
        <v>43852</v>
      </c>
    </row>
    <row r="432" spans="1:15" hidden="1" x14ac:dyDescent="0.25">
      <c r="A432" t="s">
        <v>174</v>
      </c>
      <c r="C432" t="s">
        <v>13</v>
      </c>
      <c r="D432" s="1">
        <v>42636</v>
      </c>
      <c r="E432" s="1">
        <v>43730</v>
      </c>
      <c r="F432" t="s">
        <v>26</v>
      </c>
      <c r="G432" t="s">
        <v>188</v>
      </c>
      <c r="H432" t="s">
        <v>28</v>
      </c>
      <c r="I432" t="s">
        <v>32</v>
      </c>
      <c r="J432" t="s">
        <v>142</v>
      </c>
      <c r="K432">
        <v>31589.25</v>
      </c>
      <c r="L432" s="1">
        <v>43457</v>
      </c>
      <c r="M432" t="s">
        <v>16</v>
      </c>
      <c r="N432" t="s">
        <v>30</v>
      </c>
      <c r="O432" s="1">
        <v>43852</v>
      </c>
    </row>
    <row r="433" spans="1:15" hidden="1" x14ac:dyDescent="0.25">
      <c r="A433" t="s">
        <v>174</v>
      </c>
      <c r="C433" t="s">
        <v>13</v>
      </c>
      <c r="D433" s="1">
        <v>42636</v>
      </c>
      <c r="E433" s="1">
        <v>43730</v>
      </c>
      <c r="F433" t="s">
        <v>26</v>
      </c>
      <c r="G433" t="s">
        <v>188</v>
      </c>
      <c r="H433" t="s">
        <v>28</v>
      </c>
      <c r="I433" t="s">
        <v>32</v>
      </c>
      <c r="J433" t="s">
        <v>142</v>
      </c>
      <c r="K433">
        <v>31589.25</v>
      </c>
      <c r="L433" s="1">
        <v>43547</v>
      </c>
      <c r="M433" t="s">
        <v>16</v>
      </c>
      <c r="N433" t="s">
        <v>30</v>
      </c>
      <c r="O433" s="1">
        <v>43852</v>
      </c>
    </row>
    <row r="434" spans="1:15" hidden="1" x14ac:dyDescent="0.25">
      <c r="A434" t="s">
        <v>174</v>
      </c>
      <c r="C434" t="s">
        <v>13</v>
      </c>
      <c r="D434" s="1">
        <v>42636</v>
      </c>
      <c r="E434" s="1">
        <v>43730</v>
      </c>
      <c r="F434" t="s">
        <v>26</v>
      </c>
      <c r="G434" t="s">
        <v>188</v>
      </c>
      <c r="H434" t="s">
        <v>28</v>
      </c>
      <c r="I434" t="s">
        <v>32</v>
      </c>
      <c r="J434" t="s">
        <v>142</v>
      </c>
      <c r="K434">
        <v>31589.3</v>
      </c>
      <c r="L434" s="1">
        <v>42727</v>
      </c>
      <c r="M434" t="s">
        <v>16</v>
      </c>
      <c r="N434" t="s">
        <v>30</v>
      </c>
      <c r="O434" s="1">
        <v>43852</v>
      </c>
    </row>
    <row r="435" spans="1:15" hidden="1" x14ac:dyDescent="0.25">
      <c r="A435" t="s">
        <v>174</v>
      </c>
      <c r="C435" t="s">
        <v>13</v>
      </c>
      <c r="D435" s="1">
        <v>42636</v>
      </c>
      <c r="E435" s="1">
        <v>43730</v>
      </c>
      <c r="F435" t="s">
        <v>26</v>
      </c>
      <c r="G435" t="s">
        <v>188</v>
      </c>
      <c r="H435" t="s">
        <v>28</v>
      </c>
      <c r="I435" t="s">
        <v>32</v>
      </c>
      <c r="J435" t="s">
        <v>142</v>
      </c>
      <c r="K435">
        <v>31589.3</v>
      </c>
      <c r="L435" s="1">
        <v>42817</v>
      </c>
      <c r="M435" t="s">
        <v>16</v>
      </c>
      <c r="N435" t="s">
        <v>30</v>
      </c>
      <c r="O435" s="1">
        <v>43852</v>
      </c>
    </row>
    <row r="436" spans="1:15" hidden="1" x14ac:dyDescent="0.25">
      <c r="A436" t="s">
        <v>174</v>
      </c>
      <c r="C436" t="s">
        <v>13</v>
      </c>
      <c r="D436" s="1">
        <v>42636</v>
      </c>
      <c r="E436" s="1">
        <v>43730</v>
      </c>
      <c r="F436" t="s">
        <v>26</v>
      </c>
      <c r="G436" t="s">
        <v>188</v>
      </c>
      <c r="H436" t="s">
        <v>28</v>
      </c>
      <c r="I436" t="s">
        <v>32</v>
      </c>
      <c r="J436" t="s">
        <v>142</v>
      </c>
      <c r="K436">
        <v>31589.3</v>
      </c>
      <c r="L436" s="1">
        <v>42909</v>
      </c>
      <c r="M436" t="s">
        <v>16</v>
      </c>
      <c r="N436" t="s">
        <v>30</v>
      </c>
      <c r="O436" s="1">
        <v>43852</v>
      </c>
    </row>
    <row r="437" spans="1:15" hidden="1" x14ac:dyDescent="0.25">
      <c r="A437" t="s">
        <v>174</v>
      </c>
      <c r="C437" t="s">
        <v>13</v>
      </c>
      <c r="D437" s="1">
        <v>42636</v>
      </c>
      <c r="E437" s="1">
        <v>43730</v>
      </c>
      <c r="F437" t="s">
        <v>26</v>
      </c>
      <c r="G437" t="s">
        <v>188</v>
      </c>
      <c r="H437" t="s">
        <v>28</v>
      </c>
      <c r="I437" t="s">
        <v>32</v>
      </c>
      <c r="J437" t="s">
        <v>142</v>
      </c>
      <c r="K437">
        <v>31589.3</v>
      </c>
      <c r="L437" s="1">
        <v>43001</v>
      </c>
      <c r="M437" t="s">
        <v>16</v>
      </c>
      <c r="N437" t="s">
        <v>30</v>
      </c>
      <c r="O437" s="1">
        <v>43852</v>
      </c>
    </row>
    <row r="438" spans="1:15" hidden="1" x14ac:dyDescent="0.25">
      <c r="A438" t="s">
        <v>174</v>
      </c>
      <c r="C438" t="s">
        <v>13</v>
      </c>
      <c r="D438" s="1">
        <v>42636</v>
      </c>
      <c r="E438" s="1">
        <v>43730</v>
      </c>
      <c r="F438" t="s">
        <v>26</v>
      </c>
      <c r="G438" t="s">
        <v>188</v>
      </c>
      <c r="H438" t="s">
        <v>28</v>
      </c>
      <c r="I438" t="s">
        <v>32</v>
      </c>
      <c r="J438" t="s">
        <v>142</v>
      </c>
      <c r="K438">
        <v>183374.9</v>
      </c>
      <c r="L438" s="1">
        <v>42636</v>
      </c>
      <c r="M438" t="s">
        <v>16</v>
      </c>
      <c r="N438" t="s">
        <v>30</v>
      </c>
      <c r="O438" s="1">
        <v>43852</v>
      </c>
    </row>
    <row r="439" spans="1:15" hidden="1" x14ac:dyDescent="0.25">
      <c r="A439" t="s">
        <v>174</v>
      </c>
      <c r="C439" t="s">
        <v>13</v>
      </c>
      <c r="D439" s="1">
        <v>42636</v>
      </c>
      <c r="E439" s="1">
        <v>43730</v>
      </c>
      <c r="F439" t="s">
        <v>26</v>
      </c>
      <c r="G439" t="s">
        <v>188</v>
      </c>
      <c r="H439" t="s">
        <v>28</v>
      </c>
      <c r="I439" t="s">
        <v>32</v>
      </c>
      <c r="J439" t="s">
        <v>142</v>
      </c>
      <c r="K439">
        <v>0</v>
      </c>
      <c r="L439" s="1"/>
      <c r="M439" t="s">
        <v>31</v>
      </c>
      <c r="N439" t="s">
        <v>30</v>
      </c>
      <c r="O439" s="1">
        <v>43852</v>
      </c>
    </row>
    <row r="440" spans="1:15" hidden="1" x14ac:dyDescent="0.25">
      <c r="A440" t="s">
        <v>174</v>
      </c>
      <c r="C440" t="s">
        <v>13</v>
      </c>
      <c r="D440" s="1">
        <v>42636</v>
      </c>
      <c r="E440" s="1">
        <v>43730</v>
      </c>
      <c r="F440" t="s">
        <v>26</v>
      </c>
      <c r="G440" t="s">
        <v>188</v>
      </c>
      <c r="H440" t="s">
        <v>28</v>
      </c>
      <c r="I440" t="s">
        <v>32</v>
      </c>
      <c r="J440" t="s">
        <v>142</v>
      </c>
      <c r="K440">
        <v>0</v>
      </c>
      <c r="L440" s="1"/>
      <c r="M440" t="s">
        <v>31</v>
      </c>
      <c r="N440" t="s">
        <v>30</v>
      </c>
      <c r="O440" s="1">
        <v>43852</v>
      </c>
    </row>
    <row r="441" spans="1:15" hidden="1" x14ac:dyDescent="0.25">
      <c r="A441" t="s">
        <v>174</v>
      </c>
      <c r="C441" t="s">
        <v>13</v>
      </c>
      <c r="D441" s="1">
        <v>42636</v>
      </c>
      <c r="E441" s="1">
        <v>43730</v>
      </c>
      <c r="F441" t="s">
        <v>26</v>
      </c>
      <c r="G441" t="s">
        <v>188</v>
      </c>
      <c r="H441" t="s">
        <v>28</v>
      </c>
      <c r="I441" t="s">
        <v>32</v>
      </c>
      <c r="J441" t="s">
        <v>142</v>
      </c>
      <c r="K441">
        <v>0</v>
      </c>
      <c r="L441" s="1"/>
      <c r="M441" t="s">
        <v>31</v>
      </c>
      <c r="N441" t="s">
        <v>30</v>
      </c>
      <c r="O441" s="1">
        <v>43852</v>
      </c>
    </row>
    <row r="442" spans="1:15" hidden="1" x14ac:dyDescent="0.25">
      <c r="A442" t="s">
        <v>174</v>
      </c>
      <c r="C442" t="s">
        <v>13</v>
      </c>
      <c r="D442" s="1">
        <v>43029</v>
      </c>
      <c r="E442" s="1">
        <v>43393</v>
      </c>
      <c r="F442" t="s">
        <v>22</v>
      </c>
      <c r="G442" t="s">
        <v>188</v>
      </c>
      <c r="H442" t="s">
        <v>28</v>
      </c>
      <c r="I442" t="s">
        <v>32</v>
      </c>
      <c r="J442" t="s">
        <v>143</v>
      </c>
      <c r="K442">
        <v>10118.39</v>
      </c>
      <c r="L442" s="1">
        <v>43029</v>
      </c>
      <c r="M442" t="s">
        <v>16</v>
      </c>
      <c r="N442" t="s">
        <v>14</v>
      </c>
      <c r="O442" s="1">
        <v>43852</v>
      </c>
    </row>
    <row r="443" spans="1:15" hidden="1" x14ac:dyDescent="0.25">
      <c r="A443" t="s">
        <v>174</v>
      </c>
      <c r="C443" t="s">
        <v>13</v>
      </c>
      <c r="D443" s="1">
        <v>43029</v>
      </c>
      <c r="E443" s="1">
        <v>43393</v>
      </c>
      <c r="F443" t="s">
        <v>24</v>
      </c>
      <c r="G443" t="s">
        <v>188</v>
      </c>
      <c r="H443" t="s">
        <v>28</v>
      </c>
      <c r="I443" t="s">
        <v>32</v>
      </c>
      <c r="J443" t="s">
        <v>143</v>
      </c>
      <c r="K443">
        <v>2254.63</v>
      </c>
      <c r="L443" s="1">
        <v>43029</v>
      </c>
      <c r="M443" t="s">
        <v>16</v>
      </c>
      <c r="N443" t="s">
        <v>14</v>
      </c>
      <c r="O443" s="1">
        <v>43852</v>
      </c>
    </row>
    <row r="444" spans="1:15" hidden="1" x14ac:dyDescent="0.25">
      <c r="A444" t="s">
        <v>174</v>
      </c>
      <c r="C444" t="s">
        <v>13</v>
      </c>
      <c r="D444" s="1">
        <v>42290</v>
      </c>
      <c r="E444" s="1">
        <v>43750</v>
      </c>
      <c r="F444" t="s">
        <v>26</v>
      </c>
      <c r="G444" t="s">
        <v>184</v>
      </c>
      <c r="H444" t="s">
        <v>28</v>
      </c>
      <c r="I444" t="s">
        <v>32</v>
      </c>
      <c r="J444" t="s">
        <v>143</v>
      </c>
      <c r="K444">
        <v>0</v>
      </c>
      <c r="L444" s="1">
        <v>42290</v>
      </c>
      <c r="M444" t="s">
        <v>16</v>
      </c>
      <c r="N444" t="s">
        <v>14</v>
      </c>
      <c r="O444" s="1">
        <v>43852</v>
      </c>
    </row>
    <row r="445" spans="1:15" hidden="1" x14ac:dyDescent="0.25">
      <c r="A445" t="s">
        <v>174</v>
      </c>
      <c r="C445" t="s">
        <v>13</v>
      </c>
      <c r="D445" s="1">
        <v>42874</v>
      </c>
      <c r="E445" s="1">
        <v>43787</v>
      </c>
      <c r="F445" t="s">
        <v>26</v>
      </c>
      <c r="G445" t="s">
        <v>184</v>
      </c>
      <c r="H445" t="s">
        <v>28</v>
      </c>
      <c r="I445" t="s">
        <v>32</v>
      </c>
      <c r="J445" t="s">
        <v>143</v>
      </c>
      <c r="K445">
        <v>0</v>
      </c>
      <c r="L445" s="1">
        <v>42874</v>
      </c>
      <c r="M445" t="s">
        <v>16</v>
      </c>
      <c r="N445" t="s">
        <v>14</v>
      </c>
      <c r="O445" s="1">
        <v>43852</v>
      </c>
    </row>
    <row r="446" spans="1:15" hidden="1" x14ac:dyDescent="0.25">
      <c r="A446" t="s">
        <v>174</v>
      </c>
      <c r="C446" t="s">
        <v>13</v>
      </c>
      <c r="D446" s="1">
        <v>43249</v>
      </c>
      <c r="E446" s="1">
        <v>46535</v>
      </c>
      <c r="F446" t="s">
        <v>15</v>
      </c>
      <c r="G446" t="s">
        <v>188</v>
      </c>
      <c r="H446" t="s">
        <v>28</v>
      </c>
      <c r="I446" t="s">
        <v>15</v>
      </c>
      <c r="J446" t="s">
        <v>143</v>
      </c>
      <c r="K446">
        <v>118750</v>
      </c>
      <c r="L446" s="1">
        <v>43249</v>
      </c>
      <c r="M446" t="s">
        <v>16</v>
      </c>
      <c r="N446" t="s">
        <v>14</v>
      </c>
      <c r="O446" s="1">
        <v>43852</v>
      </c>
    </row>
    <row r="447" spans="1:15" hidden="1" x14ac:dyDescent="0.25">
      <c r="A447" t="s">
        <v>174</v>
      </c>
      <c r="C447" t="s">
        <v>13</v>
      </c>
      <c r="D447" s="1">
        <v>43340</v>
      </c>
      <c r="E447" s="1">
        <v>44066</v>
      </c>
      <c r="F447" t="s">
        <v>26</v>
      </c>
      <c r="G447" t="s">
        <v>188</v>
      </c>
      <c r="H447" t="s">
        <v>28</v>
      </c>
      <c r="I447" t="s">
        <v>32</v>
      </c>
      <c r="J447" t="s">
        <v>142</v>
      </c>
      <c r="K447">
        <v>93516.75</v>
      </c>
      <c r="L447" s="1">
        <v>43958</v>
      </c>
      <c r="M447" t="s">
        <v>16</v>
      </c>
      <c r="N447" t="s">
        <v>14</v>
      </c>
      <c r="O447" s="1">
        <v>43852</v>
      </c>
    </row>
    <row r="448" spans="1:15" hidden="1" x14ac:dyDescent="0.25">
      <c r="A448" t="s">
        <v>174</v>
      </c>
      <c r="C448" t="s">
        <v>13</v>
      </c>
      <c r="D448" s="1">
        <v>43340</v>
      </c>
      <c r="E448" s="1">
        <v>44066</v>
      </c>
      <c r="F448" t="s">
        <v>26</v>
      </c>
      <c r="G448" t="s">
        <v>188</v>
      </c>
      <c r="H448" t="s">
        <v>28</v>
      </c>
      <c r="I448" t="s">
        <v>32</v>
      </c>
      <c r="J448" t="s">
        <v>142</v>
      </c>
      <c r="K448">
        <v>93516.75</v>
      </c>
      <c r="L448" s="1">
        <v>43958</v>
      </c>
      <c r="M448" t="s">
        <v>16</v>
      </c>
      <c r="N448" t="s">
        <v>14</v>
      </c>
      <c r="O448" s="1">
        <v>43852</v>
      </c>
    </row>
    <row r="449" spans="1:15" hidden="1" x14ac:dyDescent="0.25">
      <c r="A449" t="s">
        <v>174</v>
      </c>
      <c r="C449" t="s">
        <v>13</v>
      </c>
      <c r="D449" s="1">
        <v>43340</v>
      </c>
      <c r="E449" s="1">
        <v>44066</v>
      </c>
      <c r="F449" t="s">
        <v>26</v>
      </c>
      <c r="G449" t="s">
        <v>188</v>
      </c>
      <c r="H449" t="s">
        <v>28</v>
      </c>
      <c r="I449" t="s">
        <v>32</v>
      </c>
      <c r="J449" t="s">
        <v>142</v>
      </c>
      <c r="K449">
        <v>93516.75</v>
      </c>
      <c r="L449" s="1">
        <v>43958</v>
      </c>
      <c r="M449" t="s">
        <v>16</v>
      </c>
      <c r="N449" t="s">
        <v>14</v>
      </c>
      <c r="O449" s="1">
        <v>43852</v>
      </c>
    </row>
    <row r="450" spans="1:15" hidden="1" x14ac:dyDescent="0.25">
      <c r="A450" t="s">
        <v>174</v>
      </c>
      <c r="C450" t="s">
        <v>13</v>
      </c>
      <c r="D450" s="1">
        <v>43340</v>
      </c>
      <c r="E450" s="1">
        <v>44066</v>
      </c>
      <c r="F450" t="s">
        <v>26</v>
      </c>
      <c r="G450" t="s">
        <v>188</v>
      </c>
      <c r="H450" t="s">
        <v>28</v>
      </c>
      <c r="I450" t="s">
        <v>32</v>
      </c>
      <c r="J450" t="s">
        <v>142</v>
      </c>
      <c r="K450">
        <v>93517.25</v>
      </c>
      <c r="L450" s="1">
        <v>43855</v>
      </c>
      <c r="M450" t="s">
        <v>16</v>
      </c>
      <c r="N450" t="s">
        <v>14</v>
      </c>
      <c r="O450" s="1">
        <v>43852</v>
      </c>
    </row>
    <row r="451" spans="1:15" hidden="1" x14ac:dyDescent="0.25">
      <c r="A451" t="s">
        <v>174</v>
      </c>
      <c r="C451" t="s">
        <v>13</v>
      </c>
      <c r="D451" s="1">
        <v>43340</v>
      </c>
      <c r="E451" s="1">
        <v>44066</v>
      </c>
      <c r="F451" t="s">
        <v>26</v>
      </c>
      <c r="G451" t="s">
        <v>188</v>
      </c>
      <c r="H451" t="s">
        <v>28</v>
      </c>
      <c r="I451" t="s">
        <v>32</v>
      </c>
      <c r="J451" t="s">
        <v>142</v>
      </c>
      <c r="K451">
        <v>100710.88</v>
      </c>
      <c r="L451" s="1">
        <v>43443</v>
      </c>
      <c r="M451" t="s">
        <v>16</v>
      </c>
      <c r="N451" t="s">
        <v>14</v>
      </c>
      <c r="O451" s="1">
        <v>43852</v>
      </c>
    </row>
    <row r="452" spans="1:15" hidden="1" x14ac:dyDescent="0.25">
      <c r="A452" t="s">
        <v>174</v>
      </c>
      <c r="C452" t="s">
        <v>13</v>
      </c>
      <c r="D452" s="1">
        <v>43340</v>
      </c>
      <c r="E452" s="1">
        <v>44066</v>
      </c>
      <c r="F452" t="s">
        <v>26</v>
      </c>
      <c r="G452" t="s">
        <v>188</v>
      </c>
      <c r="H452" t="s">
        <v>28</v>
      </c>
      <c r="I452" t="s">
        <v>32</v>
      </c>
      <c r="J452" t="s">
        <v>142</v>
      </c>
      <c r="K452">
        <v>100710.88</v>
      </c>
      <c r="L452" s="1">
        <v>43546</v>
      </c>
      <c r="M452" t="s">
        <v>16</v>
      </c>
      <c r="N452" t="s">
        <v>14</v>
      </c>
      <c r="O452" s="1">
        <v>43852</v>
      </c>
    </row>
    <row r="453" spans="1:15" hidden="1" x14ac:dyDescent="0.25">
      <c r="A453" t="s">
        <v>174</v>
      </c>
      <c r="C453" t="s">
        <v>13</v>
      </c>
      <c r="D453" s="1">
        <v>43340</v>
      </c>
      <c r="E453" s="1">
        <v>44066</v>
      </c>
      <c r="F453" t="s">
        <v>26</v>
      </c>
      <c r="G453" t="s">
        <v>188</v>
      </c>
      <c r="H453" t="s">
        <v>28</v>
      </c>
      <c r="I453" t="s">
        <v>32</v>
      </c>
      <c r="J453" t="s">
        <v>142</v>
      </c>
      <c r="K453">
        <v>100710.88</v>
      </c>
      <c r="L453" s="1">
        <v>43649</v>
      </c>
      <c r="M453" t="s">
        <v>16</v>
      </c>
      <c r="N453" t="s">
        <v>14</v>
      </c>
      <c r="O453" s="1">
        <v>43852</v>
      </c>
    </row>
    <row r="454" spans="1:15" hidden="1" x14ac:dyDescent="0.25">
      <c r="A454" t="s">
        <v>174</v>
      </c>
      <c r="C454" t="s">
        <v>13</v>
      </c>
      <c r="D454" s="1">
        <v>43340</v>
      </c>
      <c r="E454" s="1">
        <v>44066</v>
      </c>
      <c r="F454" t="s">
        <v>26</v>
      </c>
      <c r="G454" t="s">
        <v>188</v>
      </c>
      <c r="H454" t="s">
        <v>28</v>
      </c>
      <c r="I454" t="s">
        <v>32</v>
      </c>
      <c r="J454" t="s">
        <v>142</v>
      </c>
      <c r="K454">
        <v>100710.88</v>
      </c>
      <c r="L454" s="1">
        <v>43752</v>
      </c>
      <c r="M454" t="s">
        <v>16</v>
      </c>
      <c r="N454" t="s">
        <v>14</v>
      </c>
      <c r="O454" s="1">
        <v>43852</v>
      </c>
    </row>
    <row r="455" spans="1:15" hidden="1" x14ac:dyDescent="0.25">
      <c r="A455" t="s">
        <v>174</v>
      </c>
      <c r="C455" t="s">
        <v>13</v>
      </c>
      <c r="D455" s="1">
        <v>43340</v>
      </c>
      <c r="E455" s="1">
        <v>44066</v>
      </c>
      <c r="F455" t="s">
        <v>26</v>
      </c>
      <c r="G455" t="s">
        <v>188</v>
      </c>
      <c r="H455" t="s">
        <v>28</v>
      </c>
      <c r="I455" t="s">
        <v>32</v>
      </c>
      <c r="J455" t="s">
        <v>142</v>
      </c>
      <c r="K455">
        <v>129485.38</v>
      </c>
      <c r="L455" s="1">
        <v>43340</v>
      </c>
      <c r="M455" t="s">
        <v>16</v>
      </c>
      <c r="N455" t="s">
        <v>14</v>
      </c>
      <c r="O455" s="1">
        <v>43852</v>
      </c>
    </row>
    <row r="456" spans="1:15" hidden="1" x14ac:dyDescent="0.25">
      <c r="A456" t="s">
        <v>174</v>
      </c>
      <c r="C456" t="s">
        <v>13</v>
      </c>
      <c r="D456" s="1">
        <v>43440</v>
      </c>
      <c r="E456" s="1">
        <v>43804</v>
      </c>
      <c r="F456" t="s">
        <v>26</v>
      </c>
      <c r="G456" t="s">
        <v>188</v>
      </c>
      <c r="H456" t="s">
        <v>28</v>
      </c>
      <c r="I456" t="s">
        <v>32</v>
      </c>
      <c r="J456" t="s">
        <v>143</v>
      </c>
      <c r="K456">
        <v>53711</v>
      </c>
      <c r="L456" s="1">
        <v>43440</v>
      </c>
      <c r="M456" t="s">
        <v>16</v>
      </c>
      <c r="N456" t="s">
        <v>14</v>
      </c>
      <c r="O456" s="1">
        <v>43852</v>
      </c>
    </row>
    <row r="457" spans="1:15" hidden="1" x14ac:dyDescent="0.25">
      <c r="A457" t="s">
        <v>174</v>
      </c>
      <c r="C457" t="s">
        <v>13</v>
      </c>
      <c r="D457" s="1">
        <v>43550</v>
      </c>
      <c r="E457" s="1">
        <v>44099</v>
      </c>
      <c r="F457" t="s">
        <v>26</v>
      </c>
      <c r="G457" t="s">
        <v>188</v>
      </c>
      <c r="H457" t="s">
        <v>28</v>
      </c>
      <c r="I457" t="s">
        <v>32</v>
      </c>
      <c r="J457" t="s">
        <v>143</v>
      </c>
      <c r="K457">
        <v>49576</v>
      </c>
      <c r="L457" s="1">
        <v>43550</v>
      </c>
      <c r="M457" t="s">
        <v>16</v>
      </c>
      <c r="N457" t="s">
        <v>14</v>
      </c>
      <c r="O457" s="1">
        <v>43852</v>
      </c>
    </row>
    <row r="458" spans="1:15" hidden="1" x14ac:dyDescent="0.25">
      <c r="A458" t="s">
        <v>174</v>
      </c>
      <c r="C458" t="s">
        <v>13</v>
      </c>
      <c r="D458" s="1">
        <v>42634</v>
      </c>
      <c r="E458" s="1">
        <v>44002</v>
      </c>
      <c r="F458" t="s">
        <v>26</v>
      </c>
      <c r="G458" t="s">
        <v>188</v>
      </c>
      <c r="H458" t="s">
        <v>28</v>
      </c>
      <c r="I458" t="s">
        <v>32</v>
      </c>
      <c r="J458" t="s">
        <v>143</v>
      </c>
      <c r="K458">
        <v>0</v>
      </c>
      <c r="L458" s="1">
        <v>42634</v>
      </c>
      <c r="M458" t="s">
        <v>16</v>
      </c>
      <c r="N458" t="s">
        <v>30</v>
      </c>
      <c r="O458" s="1">
        <v>43852</v>
      </c>
    </row>
    <row r="459" spans="1:15" hidden="1" x14ac:dyDescent="0.25">
      <c r="A459" t="s">
        <v>174</v>
      </c>
      <c r="C459" t="s">
        <v>13</v>
      </c>
      <c r="D459" s="1">
        <v>42634</v>
      </c>
      <c r="E459" s="1">
        <v>44002</v>
      </c>
      <c r="F459" t="s">
        <v>26</v>
      </c>
      <c r="G459" t="s">
        <v>188</v>
      </c>
      <c r="H459" t="s">
        <v>28</v>
      </c>
      <c r="I459" t="s">
        <v>32</v>
      </c>
      <c r="J459" t="s">
        <v>143</v>
      </c>
      <c r="L459" s="1">
        <v>43364</v>
      </c>
      <c r="M459" t="s">
        <v>31</v>
      </c>
      <c r="N459" t="s">
        <v>30</v>
      </c>
      <c r="O459" s="1">
        <v>43852</v>
      </c>
    </row>
    <row r="460" spans="1:15" hidden="1" x14ac:dyDescent="0.25">
      <c r="A460" t="s">
        <v>174</v>
      </c>
      <c r="C460" t="s">
        <v>13</v>
      </c>
      <c r="D460" s="1">
        <v>42634</v>
      </c>
      <c r="E460" s="1">
        <v>44002</v>
      </c>
      <c r="F460" t="s">
        <v>26</v>
      </c>
      <c r="G460" t="s">
        <v>188</v>
      </c>
      <c r="H460" t="s">
        <v>28</v>
      </c>
      <c r="I460" t="s">
        <v>32</v>
      </c>
      <c r="J460" t="s">
        <v>143</v>
      </c>
      <c r="L460" s="1">
        <v>43455</v>
      </c>
      <c r="M460" t="s">
        <v>31</v>
      </c>
      <c r="N460" t="s">
        <v>30</v>
      </c>
      <c r="O460" s="1">
        <v>43852</v>
      </c>
    </row>
    <row r="461" spans="1:15" hidden="1" x14ac:dyDescent="0.25">
      <c r="A461" t="s">
        <v>174</v>
      </c>
      <c r="C461" t="s">
        <v>13</v>
      </c>
      <c r="D461" s="1">
        <v>42887</v>
      </c>
      <c r="E461" s="1">
        <v>43616</v>
      </c>
      <c r="F461" t="s">
        <v>26</v>
      </c>
      <c r="G461" t="s">
        <v>188</v>
      </c>
      <c r="H461" t="s">
        <v>28</v>
      </c>
      <c r="I461" t="s">
        <v>32</v>
      </c>
      <c r="J461" t="s">
        <v>143</v>
      </c>
      <c r="K461">
        <v>64971</v>
      </c>
      <c r="L461" s="1">
        <v>43435</v>
      </c>
      <c r="M461" t="s">
        <v>16</v>
      </c>
      <c r="N461" t="s">
        <v>14</v>
      </c>
      <c r="O461" s="1">
        <v>43852</v>
      </c>
    </row>
    <row r="462" spans="1:15" hidden="1" x14ac:dyDescent="0.25">
      <c r="A462" t="s">
        <v>173</v>
      </c>
      <c r="C462" t="s">
        <v>13</v>
      </c>
      <c r="D462" s="1">
        <v>43646</v>
      </c>
      <c r="E462" s="1">
        <v>44011</v>
      </c>
      <c r="F462" t="s">
        <v>21</v>
      </c>
      <c r="G462" t="s">
        <v>188</v>
      </c>
      <c r="H462" t="s">
        <v>28</v>
      </c>
      <c r="I462" t="s">
        <v>21</v>
      </c>
      <c r="J462" t="s">
        <v>25</v>
      </c>
      <c r="K462">
        <v>66188.759999999995</v>
      </c>
      <c r="L462" s="1">
        <v>43646</v>
      </c>
      <c r="M462" t="s">
        <v>16</v>
      </c>
      <c r="N462" t="s">
        <v>25</v>
      </c>
      <c r="O462" s="1">
        <v>43852</v>
      </c>
    </row>
    <row r="463" spans="1:15" hidden="1" x14ac:dyDescent="0.25">
      <c r="A463" t="s">
        <v>173</v>
      </c>
      <c r="C463" t="s">
        <v>13</v>
      </c>
      <c r="D463" s="1">
        <v>42916</v>
      </c>
      <c r="E463" s="1">
        <v>43280</v>
      </c>
      <c r="F463" t="s">
        <v>21</v>
      </c>
      <c r="G463" t="s">
        <v>188</v>
      </c>
      <c r="H463" t="s">
        <v>28</v>
      </c>
      <c r="I463" t="s">
        <v>21</v>
      </c>
      <c r="J463" t="s">
        <v>143</v>
      </c>
      <c r="K463">
        <v>37754.15</v>
      </c>
      <c r="L463" s="1">
        <v>43281</v>
      </c>
      <c r="M463" t="s">
        <v>16</v>
      </c>
      <c r="N463" t="s">
        <v>14</v>
      </c>
      <c r="O463" s="1">
        <v>43852</v>
      </c>
    </row>
    <row r="464" spans="1:15" hidden="1" x14ac:dyDescent="0.25">
      <c r="A464" t="s">
        <v>173</v>
      </c>
      <c r="C464" t="s">
        <v>13</v>
      </c>
      <c r="D464" s="1">
        <v>43709</v>
      </c>
      <c r="E464" s="1">
        <v>44074</v>
      </c>
      <c r="F464" t="s">
        <v>22</v>
      </c>
      <c r="G464" t="s">
        <v>188</v>
      </c>
      <c r="H464" t="s">
        <v>28</v>
      </c>
      <c r="I464" t="s">
        <v>23</v>
      </c>
      <c r="J464" t="s">
        <v>25</v>
      </c>
      <c r="K464">
        <v>48325.760000000002</v>
      </c>
      <c r="L464" s="1">
        <v>43709</v>
      </c>
      <c r="M464" t="s">
        <v>16</v>
      </c>
      <c r="N464" t="s">
        <v>25</v>
      </c>
      <c r="O464" s="1">
        <v>43852</v>
      </c>
    </row>
    <row r="465" spans="1:15" hidden="1" x14ac:dyDescent="0.25">
      <c r="A465" t="s">
        <v>173</v>
      </c>
      <c r="C465" t="s">
        <v>13</v>
      </c>
      <c r="D465" s="1">
        <v>43344</v>
      </c>
      <c r="E465" s="1">
        <v>43708</v>
      </c>
      <c r="F465" t="s">
        <v>22</v>
      </c>
      <c r="G465" t="s">
        <v>188</v>
      </c>
      <c r="H465" t="s">
        <v>28</v>
      </c>
      <c r="I465" t="s">
        <v>23</v>
      </c>
      <c r="J465" t="s">
        <v>25</v>
      </c>
      <c r="K465">
        <v>5763.57</v>
      </c>
      <c r="L465" s="1">
        <v>43344</v>
      </c>
      <c r="M465" t="s">
        <v>16</v>
      </c>
      <c r="N465" t="s">
        <v>14</v>
      </c>
      <c r="O465" s="1">
        <v>43852</v>
      </c>
    </row>
    <row r="466" spans="1:15" hidden="1" x14ac:dyDescent="0.25">
      <c r="A466" t="s">
        <v>173</v>
      </c>
      <c r="C466" t="s">
        <v>17</v>
      </c>
      <c r="D466" s="1">
        <v>43344</v>
      </c>
      <c r="E466" s="1">
        <v>43708</v>
      </c>
      <c r="F466" t="s">
        <v>22</v>
      </c>
      <c r="G466" t="s">
        <v>188</v>
      </c>
      <c r="H466" t="s">
        <v>28</v>
      </c>
      <c r="I466" t="s">
        <v>23</v>
      </c>
      <c r="J466" t="s">
        <v>25</v>
      </c>
      <c r="K466">
        <v>5721.71</v>
      </c>
      <c r="L466" s="1">
        <v>43344</v>
      </c>
      <c r="M466" t="s">
        <v>16</v>
      </c>
      <c r="N466" t="s">
        <v>14</v>
      </c>
      <c r="O466" s="1">
        <v>43852</v>
      </c>
    </row>
    <row r="467" spans="1:15" hidden="1" x14ac:dyDescent="0.25">
      <c r="A467" t="s">
        <v>173</v>
      </c>
      <c r="C467" t="s">
        <v>17</v>
      </c>
      <c r="D467" s="1">
        <v>43281</v>
      </c>
      <c r="E467" s="1">
        <v>43645</v>
      </c>
      <c r="F467" t="s">
        <v>21</v>
      </c>
      <c r="G467" t="s">
        <v>183</v>
      </c>
      <c r="H467" t="s">
        <v>28</v>
      </c>
      <c r="I467" t="s">
        <v>21</v>
      </c>
      <c r="J467" t="s">
        <v>25</v>
      </c>
      <c r="K467">
        <v>50101.73</v>
      </c>
      <c r="L467" s="1">
        <v>43281</v>
      </c>
      <c r="M467" t="s">
        <v>16</v>
      </c>
      <c r="N467" t="s">
        <v>14</v>
      </c>
      <c r="O467" s="1">
        <v>43852</v>
      </c>
    </row>
    <row r="468" spans="1:15" hidden="1" x14ac:dyDescent="0.25">
      <c r="A468" t="s">
        <v>173</v>
      </c>
      <c r="C468" t="s">
        <v>17</v>
      </c>
      <c r="D468" s="1">
        <v>43112</v>
      </c>
      <c r="E468" s="1">
        <v>43476</v>
      </c>
      <c r="F468" t="s">
        <v>24</v>
      </c>
      <c r="G468" t="s">
        <v>188</v>
      </c>
      <c r="H468" t="s">
        <v>28</v>
      </c>
      <c r="I468" t="s">
        <v>45</v>
      </c>
      <c r="J468" t="s">
        <v>25</v>
      </c>
      <c r="K468">
        <v>2940.49</v>
      </c>
      <c r="L468" s="1">
        <v>43112</v>
      </c>
      <c r="M468" t="s">
        <v>16</v>
      </c>
      <c r="N468" t="s">
        <v>20</v>
      </c>
      <c r="O468" s="1">
        <v>43852</v>
      </c>
    </row>
    <row r="469" spans="1:15" hidden="1" x14ac:dyDescent="0.25">
      <c r="A469" t="s">
        <v>173</v>
      </c>
      <c r="C469" t="s">
        <v>13</v>
      </c>
      <c r="D469" s="1">
        <v>43477</v>
      </c>
      <c r="E469" s="1">
        <v>43841</v>
      </c>
      <c r="F469" t="s">
        <v>24</v>
      </c>
      <c r="G469" t="s">
        <v>188</v>
      </c>
      <c r="H469" t="s">
        <v>28</v>
      </c>
      <c r="I469" t="s">
        <v>45</v>
      </c>
      <c r="J469" t="s">
        <v>25</v>
      </c>
      <c r="K469">
        <v>3073.94</v>
      </c>
      <c r="L469" s="1">
        <v>43477</v>
      </c>
      <c r="M469" t="s">
        <v>16</v>
      </c>
      <c r="N469" t="s">
        <v>25</v>
      </c>
      <c r="O469" s="1">
        <v>43852</v>
      </c>
    </row>
    <row r="470" spans="1:15" hidden="1" x14ac:dyDescent="0.25">
      <c r="A470" t="s">
        <v>173</v>
      </c>
      <c r="C470" t="s">
        <v>17</v>
      </c>
      <c r="D470" s="1">
        <v>43116</v>
      </c>
      <c r="E470" s="1">
        <v>43480</v>
      </c>
      <c r="F470" t="s">
        <v>21</v>
      </c>
      <c r="G470" t="s">
        <v>188</v>
      </c>
      <c r="H470" t="s">
        <v>28</v>
      </c>
      <c r="I470" t="s">
        <v>21</v>
      </c>
      <c r="J470" t="s">
        <v>143</v>
      </c>
      <c r="K470">
        <v>330</v>
      </c>
      <c r="L470" s="1">
        <v>43116</v>
      </c>
      <c r="M470" t="s">
        <v>16</v>
      </c>
      <c r="N470" t="s">
        <v>20</v>
      </c>
      <c r="O470" s="1">
        <v>43852</v>
      </c>
    </row>
    <row r="471" spans="1:15" hidden="1" x14ac:dyDescent="0.25">
      <c r="A471" t="s">
        <v>173</v>
      </c>
      <c r="C471" t="s">
        <v>13</v>
      </c>
      <c r="D471" s="1">
        <v>43709</v>
      </c>
      <c r="E471" s="1">
        <v>44074</v>
      </c>
      <c r="F471" t="s">
        <v>22</v>
      </c>
      <c r="G471" t="s">
        <v>188</v>
      </c>
      <c r="H471" t="s">
        <v>28</v>
      </c>
      <c r="I471" t="s">
        <v>23</v>
      </c>
      <c r="J471" t="s">
        <v>25</v>
      </c>
      <c r="K471">
        <v>20327.63</v>
      </c>
      <c r="L471" s="1">
        <v>43709</v>
      </c>
      <c r="M471" t="s">
        <v>16</v>
      </c>
      <c r="N471" t="s">
        <v>25</v>
      </c>
      <c r="O471" s="1">
        <v>43852</v>
      </c>
    </row>
    <row r="472" spans="1:15" hidden="1" x14ac:dyDescent="0.25">
      <c r="A472" t="s">
        <v>173</v>
      </c>
      <c r="C472" t="s">
        <v>17</v>
      </c>
      <c r="D472" s="1">
        <v>43344</v>
      </c>
      <c r="E472" s="1">
        <v>43708</v>
      </c>
      <c r="F472" t="s">
        <v>22</v>
      </c>
      <c r="G472" t="s">
        <v>188</v>
      </c>
      <c r="H472" t="s">
        <v>28</v>
      </c>
      <c r="I472" t="s">
        <v>23</v>
      </c>
      <c r="J472" t="s">
        <v>25</v>
      </c>
      <c r="K472">
        <v>2164.3000000000002</v>
      </c>
      <c r="L472" s="1">
        <v>43344</v>
      </c>
      <c r="M472" t="s">
        <v>16</v>
      </c>
      <c r="N472" t="s">
        <v>14</v>
      </c>
      <c r="O472" s="1">
        <v>43852</v>
      </c>
    </row>
    <row r="473" spans="1:15" hidden="1" x14ac:dyDescent="0.25">
      <c r="A473" t="s">
        <v>173</v>
      </c>
      <c r="C473" t="s">
        <v>13</v>
      </c>
      <c r="D473" s="1">
        <v>43709</v>
      </c>
      <c r="E473" s="1">
        <v>44074</v>
      </c>
      <c r="F473" t="s">
        <v>22</v>
      </c>
      <c r="G473" t="s">
        <v>188</v>
      </c>
      <c r="H473" t="s">
        <v>28</v>
      </c>
      <c r="I473" t="s">
        <v>23</v>
      </c>
      <c r="J473" t="s">
        <v>25</v>
      </c>
      <c r="K473">
        <v>27258.799999999999</v>
      </c>
      <c r="L473" s="1">
        <v>43709</v>
      </c>
      <c r="M473" t="s">
        <v>16</v>
      </c>
      <c r="N473" t="s">
        <v>25</v>
      </c>
      <c r="O473" s="1">
        <v>43852</v>
      </c>
    </row>
    <row r="474" spans="1:15" hidden="1" x14ac:dyDescent="0.25">
      <c r="A474" t="s">
        <v>173</v>
      </c>
      <c r="C474" t="s">
        <v>17</v>
      </c>
      <c r="D474" s="1">
        <v>43344</v>
      </c>
      <c r="E474" s="1">
        <v>43708</v>
      </c>
      <c r="F474" t="s">
        <v>22</v>
      </c>
      <c r="G474" t="s">
        <v>188</v>
      </c>
      <c r="H474" t="s">
        <v>28</v>
      </c>
      <c r="I474" t="s">
        <v>23</v>
      </c>
      <c r="J474" t="s">
        <v>25</v>
      </c>
      <c r="K474">
        <v>5105.2</v>
      </c>
      <c r="L474" s="1">
        <v>43344</v>
      </c>
      <c r="M474" t="s">
        <v>16</v>
      </c>
      <c r="N474" t="s">
        <v>14</v>
      </c>
      <c r="O474" s="1">
        <v>43852</v>
      </c>
    </row>
    <row r="475" spans="1:15" hidden="1" x14ac:dyDescent="0.25">
      <c r="A475" t="s">
        <v>173</v>
      </c>
      <c r="C475" t="s">
        <v>13</v>
      </c>
      <c r="D475" s="1">
        <v>43847</v>
      </c>
      <c r="E475" s="1">
        <v>43852</v>
      </c>
      <c r="F475" t="s">
        <v>18</v>
      </c>
      <c r="G475" t="s">
        <v>188</v>
      </c>
      <c r="H475" t="s">
        <v>28</v>
      </c>
      <c r="I475" t="s">
        <v>35</v>
      </c>
      <c r="J475" t="s">
        <v>143</v>
      </c>
      <c r="K475">
        <v>95.85</v>
      </c>
      <c r="L475" s="1">
        <v>43847</v>
      </c>
      <c r="M475" t="s">
        <v>16</v>
      </c>
      <c r="N475" t="s">
        <v>14</v>
      </c>
      <c r="O475" s="1">
        <v>43852</v>
      </c>
    </row>
    <row r="476" spans="1:15" hidden="1" x14ac:dyDescent="0.25">
      <c r="A476" t="s">
        <v>173</v>
      </c>
      <c r="C476" t="s">
        <v>13</v>
      </c>
      <c r="D476" s="1">
        <v>43344</v>
      </c>
      <c r="E476" s="1">
        <v>43708</v>
      </c>
      <c r="F476" t="s">
        <v>22</v>
      </c>
      <c r="G476" t="s">
        <v>188</v>
      </c>
      <c r="H476" t="s">
        <v>28</v>
      </c>
      <c r="I476" t="s">
        <v>23</v>
      </c>
      <c r="J476" t="s">
        <v>25</v>
      </c>
      <c r="K476">
        <v>153.76</v>
      </c>
      <c r="L476" s="1">
        <v>43344</v>
      </c>
      <c r="M476" t="s">
        <v>16</v>
      </c>
      <c r="N476" t="s">
        <v>14</v>
      </c>
      <c r="O476" s="1">
        <v>43852</v>
      </c>
    </row>
    <row r="477" spans="1:15" hidden="1" x14ac:dyDescent="0.25">
      <c r="A477" t="s">
        <v>173</v>
      </c>
      <c r="C477" t="s">
        <v>13</v>
      </c>
      <c r="D477" s="1">
        <v>43344</v>
      </c>
      <c r="E477" s="1">
        <v>43708</v>
      </c>
      <c r="F477" t="s">
        <v>22</v>
      </c>
      <c r="G477" t="s">
        <v>188</v>
      </c>
      <c r="H477" t="s">
        <v>28</v>
      </c>
      <c r="I477" t="s">
        <v>23</v>
      </c>
      <c r="J477" t="s">
        <v>25</v>
      </c>
      <c r="K477">
        <v>3842.38</v>
      </c>
      <c r="L477" s="1">
        <v>43344</v>
      </c>
      <c r="M477" t="s">
        <v>16</v>
      </c>
      <c r="N477" t="s">
        <v>14</v>
      </c>
      <c r="O477" s="1">
        <v>43852</v>
      </c>
    </row>
    <row r="478" spans="1:15" hidden="1" x14ac:dyDescent="0.25">
      <c r="A478" t="s">
        <v>173</v>
      </c>
      <c r="C478" t="s">
        <v>13</v>
      </c>
      <c r="D478" s="1">
        <v>43720</v>
      </c>
      <c r="E478" s="1">
        <v>44085</v>
      </c>
      <c r="F478" t="s">
        <v>21</v>
      </c>
      <c r="G478" t="s">
        <v>188</v>
      </c>
      <c r="H478" t="s">
        <v>28</v>
      </c>
      <c r="I478" t="s">
        <v>35</v>
      </c>
      <c r="J478" t="s">
        <v>25</v>
      </c>
      <c r="K478">
        <v>3300</v>
      </c>
      <c r="L478" s="1">
        <v>43720</v>
      </c>
      <c r="M478" t="s">
        <v>16</v>
      </c>
      <c r="N478" t="s">
        <v>14</v>
      </c>
      <c r="O478" s="1">
        <v>43852</v>
      </c>
    </row>
    <row r="479" spans="1:15" hidden="1" x14ac:dyDescent="0.25">
      <c r="A479" t="s">
        <v>173</v>
      </c>
      <c r="C479" t="s">
        <v>13</v>
      </c>
      <c r="D479" s="1">
        <v>43405</v>
      </c>
      <c r="E479" s="1">
        <v>43769</v>
      </c>
      <c r="F479" t="s">
        <v>21</v>
      </c>
      <c r="G479" t="s">
        <v>188</v>
      </c>
      <c r="H479" t="s">
        <v>28</v>
      </c>
      <c r="I479" t="s">
        <v>21</v>
      </c>
      <c r="J479" t="s">
        <v>25</v>
      </c>
      <c r="K479">
        <v>7424.84</v>
      </c>
      <c r="L479" s="1">
        <v>43405</v>
      </c>
      <c r="M479" t="s">
        <v>16</v>
      </c>
      <c r="N479" t="s">
        <v>25</v>
      </c>
      <c r="O479" s="1">
        <v>43852</v>
      </c>
    </row>
    <row r="480" spans="1:15" hidden="1" x14ac:dyDescent="0.25">
      <c r="A480" t="s">
        <v>173</v>
      </c>
      <c r="C480" t="s">
        <v>17</v>
      </c>
      <c r="D480" s="1">
        <v>43040</v>
      </c>
      <c r="E480" s="1">
        <v>43404</v>
      </c>
      <c r="F480" t="s">
        <v>21</v>
      </c>
      <c r="G480" t="s">
        <v>188</v>
      </c>
      <c r="H480" t="s">
        <v>28</v>
      </c>
      <c r="I480" t="s">
        <v>21</v>
      </c>
      <c r="J480" t="s">
        <v>25</v>
      </c>
      <c r="K480">
        <v>55687.5</v>
      </c>
      <c r="L480" s="1">
        <v>43040</v>
      </c>
      <c r="M480" t="s">
        <v>16</v>
      </c>
      <c r="N480" t="s">
        <v>20</v>
      </c>
      <c r="O480" s="1">
        <v>43852</v>
      </c>
    </row>
    <row r="481" spans="1:15" hidden="1" x14ac:dyDescent="0.25">
      <c r="A481" t="s">
        <v>173</v>
      </c>
      <c r="C481" t="s">
        <v>13</v>
      </c>
      <c r="D481" s="1">
        <v>43355</v>
      </c>
      <c r="E481" s="1">
        <v>43719</v>
      </c>
      <c r="F481" t="s">
        <v>21</v>
      </c>
      <c r="G481" t="s">
        <v>183</v>
      </c>
      <c r="H481" t="s">
        <v>28</v>
      </c>
      <c r="I481" t="s">
        <v>21</v>
      </c>
      <c r="J481" t="s">
        <v>25</v>
      </c>
      <c r="K481">
        <v>8745.18</v>
      </c>
      <c r="L481" s="1">
        <v>43355</v>
      </c>
      <c r="M481" t="s">
        <v>16</v>
      </c>
      <c r="N481" t="s">
        <v>14</v>
      </c>
      <c r="O481" s="1">
        <v>43852</v>
      </c>
    </row>
    <row r="482" spans="1:15" hidden="1" x14ac:dyDescent="0.25">
      <c r="A482" t="s">
        <v>173</v>
      </c>
      <c r="C482" t="s">
        <v>13</v>
      </c>
      <c r="D482" s="1">
        <v>43511</v>
      </c>
      <c r="E482" s="1">
        <v>43875</v>
      </c>
      <c r="F482" t="s">
        <v>37</v>
      </c>
      <c r="G482" t="s">
        <v>186</v>
      </c>
      <c r="H482" t="s">
        <v>28</v>
      </c>
      <c r="I482" t="s">
        <v>37</v>
      </c>
      <c r="J482" t="s">
        <v>143</v>
      </c>
      <c r="K482">
        <v>10578.39</v>
      </c>
      <c r="L482" s="1">
        <v>43511</v>
      </c>
      <c r="M482" t="s">
        <v>16</v>
      </c>
      <c r="N482" t="s">
        <v>14</v>
      </c>
      <c r="O482" s="1">
        <v>43852</v>
      </c>
    </row>
    <row r="483" spans="1:15" hidden="1" x14ac:dyDescent="0.25">
      <c r="A483" t="s">
        <v>173</v>
      </c>
      <c r="C483" t="s">
        <v>13</v>
      </c>
      <c r="D483" s="1">
        <v>43709</v>
      </c>
      <c r="E483" s="1">
        <v>44074</v>
      </c>
      <c r="F483" t="s">
        <v>22</v>
      </c>
      <c r="G483" t="s">
        <v>188</v>
      </c>
      <c r="H483" t="s">
        <v>28</v>
      </c>
      <c r="I483" t="s">
        <v>23</v>
      </c>
      <c r="J483" t="s">
        <v>25</v>
      </c>
      <c r="K483">
        <v>10279.51</v>
      </c>
      <c r="L483" s="1">
        <v>43709</v>
      </c>
      <c r="M483" t="s">
        <v>16</v>
      </c>
      <c r="N483" t="s">
        <v>25</v>
      </c>
      <c r="O483" s="1">
        <v>43852</v>
      </c>
    </row>
    <row r="484" spans="1:15" hidden="1" x14ac:dyDescent="0.25">
      <c r="A484" t="s">
        <v>173</v>
      </c>
      <c r="C484" t="s">
        <v>17</v>
      </c>
      <c r="D484" s="1">
        <v>43344</v>
      </c>
      <c r="E484" s="1">
        <v>43708</v>
      </c>
      <c r="F484" t="s">
        <v>22</v>
      </c>
      <c r="G484" t="s">
        <v>188</v>
      </c>
      <c r="H484" t="s">
        <v>28</v>
      </c>
      <c r="I484" t="s">
        <v>23</v>
      </c>
      <c r="J484" t="s">
        <v>25</v>
      </c>
      <c r="K484">
        <v>610.77</v>
      </c>
      <c r="L484" s="1">
        <v>43344</v>
      </c>
      <c r="M484" t="s">
        <v>16</v>
      </c>
      <c r="N484" t="s">
        <v>14</v>
      </c>
      <c r="O484" s="1">
        <v>43852</v>
      </c>
    </row>
    <row r="485" spans="1:15" hidden="1" x14ac:dyDescent="0.25">
      <c r="A485" t="s">
        <v>173</v>
      </c>
      <c r="C485" t="s">
        <v>17</v>
      </c>
      <c r="D485" s="1">
        <v>43168</v>
      </c>
      <c r="E485" s="1">
        <v>43532</v>
      </c>
      <c r="F485" t="s">
        <v>15</v>
      </c>
      <c r="G485" t="s">
        <v>178</v>
      </c>
      <c r="H485" t="s">
        <v>28</v>
      </c>
      <c r="I485" t="s">
        <v>27</v>
      </c>
      <c r="J485" t="s">
        <v>25</v>
      </c>
      <c r="K485">
        <v>25000</v>
      </c>
      <c r="L485" s="1">
        <v>43168</v>
      </c>
      <c r="M485" t="s">
        <v>16</v>
      </c>
      <c r="N485" t="s">
        <v>14</v>
      </c>
      <c r="O485" s="1">
        <v>43852</v>
      </c>
    </row>
    <row r="486" spans="1:15" hidden="1" x14ac:dyDescent="0.25">
      <c r="A486" t="s">
        <v>173</v>
      </c>
      <c r="C486" t="s">
        <v>13</v>
      </c>
      <c r="D486" s="1">
        <v>43533</v>
      </c>
      <c r="E486" s="1">
        <v>43898</v>
      </c>
      <c r="F486" t="s">
        <v>15</v>
      </c>
      <c r="G486" t="s">
        <v>180</v>
      </c>
      <c r="H486" t="s">
        <v>28</v>
      </c>
      <c r="I486" t="s">
        <v>27</v>
      </c>
      <c r="J486" t="s">
        <v>25</v>
      </c>
      <c r="K486">
        <v>23750</v>
      </c>
      <c r="L486" s="1">
        <v>43533</v>
      </c>
      <c r="M486" t="s">
        <v>16</v>
      </c>
      <c r="N486" t="s">
        <v>25</v>
      </c>
      <c r="O486" s="1">
        <v>43852</v>
      </c>
    </row>
    <row r="487" spans="1:15" hidden="1" x14ac:dyDescent="0.25">
      <c r="A487" t="s">
        <v>173</v>
      </c>
      <c r="C487" t="s">
        <v>17</v>
      </c>
      <c r="D487" s="1">
        <v>43414</v>
      </c>
      <c r="E487" s="1">
        <v>43778</v>
      </c>
      <c r="F487" t="s">
        <v>18</v>
      </c>
      <c r="G487" t="s">
        <v>187</v>
      </c>
      <c r="H487" t="s">
        <v>28</v>
      </c>
      <c r="I487" t="s">
        <v>19</v>
      </c>
      <c r="J487" t="s">
        <v>143</v>
      </c>
      <c r="K487">
        <v>0</v>
      </c>
      <c r="L487" s="1">
        <v>43414</v>
      </c>
      <c r="M487" t="s">
        <v>16</v>
      </c>
      <c r="N487" t="s">
        <v>14</v>
      </c>
      <c r="O487" s="1">
        <v>43852</v>
      </c>
    </row>
    <row r="488" spans="1:15" hidden="1" x14ac:dyDescent="0.25">
      <c r="A488" t="s">
        <v>173</v>
      </c>
      <c r="C488" t="s">
        <v>17</v>
      </c>
      <c r="D488" s="1">
        <v>43112</v>
      </c>
      <c r="E488" s="1">
        <v>43476</v>
      </c>
      <c r="F488" t="s">
        <v>21</v>
      </c>
      <c r="G488" t="s">
        <v>187</v>
      </c>
      <c r="H488" t="s">
        <v>28</v>
      </c>
      <c r="I488" t="s">
        <v>21</v>
      </c>
      <c r="J488" t="s">
        <v>143</v>
      </c>
      <c r="K488">
        <v>10395</v>
      </c>
      <c r="L488" s="1">
        <v>43112</v>
      </c>
      <c r="M488" t="s">
        <v>16</v>
      </c>
      <c r="N488" t="s">
        <v>30</v>
      </c>
      <c r="O488" s="1">
        <v>43852</v>
      </c>
    </row>
    <row r="489" spans="1:15" hidden="1" x14ac:dyDescent="0.25">
      <c r="A489" t="s">
        <v>173</v>
      </c>
      <c r="C489" t="s">
        <v>17</v>
      </c>
      <c r="D489" s="1">
        <v>43112</v>
      </c>
      <c r="E489" s="1">
        <v>43476</v>
      </c>
      <c r="F489" t="s">
        <v>21</v>
      </c>
      <c r="G489" t="s">
        <v>187</v>
      </c>
      <c r="H489" t="s">
        <v>28</v>
      </c>
      <c r="I489" t="s">
        <v>21</v>
      </c>
      <c r="J489" t="s">
        <v>143</v>
      </c>
      <c r="K489">
        <v>0</v>
      </c>
      <c r="L489" s="1"/>
      <c r="M489" t="s">
        <v>31</v>
      </c>
      <c r="N489" t="s">
        <v>30</v>
      </c>
      <c r="O489" s="1">
        <v>43852</v>
      </c>
    </row>
    <row r="490" spans="1:15" hidden="1" x14ac:dyDescent="0.25">
      <c r="A490" t="s">
        <v>173</v>
      </c>
      <c r="C490" t="s">
        <v>17</v>
      </c>
      <c r="D490" s="1">
        <v>43477</v>
      </c>
      <c r="E490" s="1">
        <v>43841</v>
      </c>
      <c r="F490" t="s">
        <v>21</v>
      </c>
      <c r="G490" t="s">
        <v>187</v>
      </c>
      <c r="H490" t="s">
        <v>28</v>
      </c>
      <c r="I490" t="s">
        <v>21</v>
      </c>
      <c r="J490" t="s">
        <v>143</v>
      </c>
      <c r="K490">
        <v>15592.5</v>
      </c>
      <c r="L490" s="1">
        <v>43477</v>
      </c>
      <c r="M490" t="s">
        <v>16</v>
      </c>
      <c r="N490" t="s">
        <v>25</v>
      </c>
      <c r="O490" s="1">
        <v>43852</v>
      </c>
    </row>
    <row r="491" spans="1:15" hidden="1" x14ac:dyDescent="0.25">
      <c r="A491" t="s">
        <v>173</v>
      </c>
      <c r="C491" t="s">
        <v>13</v>
      </c>
      <c r="D491" s="1">
        <v>43842</v>
      </c>
      <c r="E491" s="1">
        <v>44207</v>
      </c>
      <c r="F491" t="s">
        <v>21</v>
      </c>
      <c r="G491" t="s">
        <v>187</v>
      </c>
      <c r="H491" t="s">
        <v>28</v>
      </c>
      <c r="I491" t="s">
        <v>21</v>
      </c>
      <c r="J491" t="s">
        <v>143</v>
      </c>
      <c r="K491">
        <v>11310.75</v>
      </c>
      <c r="L491" s="1">
        <v>43842</v>
      </c>
      <c r="M491" t="s">
        <v>16</v>
      </c>
      <c r="N491" t="s">
        <v>25</v>
      </c>
      <c r="O491" s="1">
        <v>43852</v>
      </c>
    </row>
    <row r="492" spans="1:15" hidden="1" x14ac:dyDescent="0.25">
      <c r="A492" t="s">
        <v>173</v>
      </c>
      <c r="C492" t="s">
        <v>13</v>
      </c>
      <c r="D492" s="1">
        <v>43779</v>
      </c>
      <c r="E492" s="1">
        <v>44144</v>
      </c>
      <c r="F492" t="s">
        <v>18</v>
      </c>
      <c r="G492" t="s">
        <v>187</v>
      </c>
      <c r="H492" t="s">
        <v>28</v>
      </c>
      <c r="I492" t="s">
        <v>19</v>
      </c>
      <c r="J492" t="s">
        <v>25</v>
      </c>
      <c r="K492">
        <v>48928.73</v>
      </c>
      <c r="L492" s="1">
        <v>43779</v>
      </c>
      <c r="M492" t="s">
        <v>16</v>
      </c>
      <c r="N492" t="s">
        <v>25</v>
      </c>
      <c r="O492" s="1">
        <v>43852</v>
      </c>
    </row>
    <row r="493" spans="1:15" hidden="1" x14ac:dyDescent="0.25">
      <c r="A493" t="s">
        <v>173</v>
      </c>
      <c r="C493" t="s">
        <v>13</v>
      </c>
      <c r="D493" s="1">
        <v>43794</v>
      </c>
      <c r="E493" s="1">
        <v>44159</v>
      </c>
      <c r="F493" t="s">
        <v>15</v>
      </c>
      <c r="G493" t="s">
        <v>187</v>
      </c>
      <c r="H493" t="s">
        <v>28</v>
      </c>
      <c r="I493" t="s">
        <v>15</v>
      </c>
      <c r="J493" t="s">
        <v>25</v>
      </c>
      <c r="K493">
        <v>18975</v>
      </c>
      <c r="L493" s="1">
        <v>43794</v>
      </c>
      <c r="M493" t="s">
        <v>16</v>
      </c>
      <c r="N493" t="s">
        <v>14</v>
      </c>
      <c r="O493" s="1">
        <v>43852</v>
      </c>
    </row>
    <row r="494" spans="1:15" hidden="1" x14ac:dyDescent="0.25">
      <c r="A494" t="s">
        <v>173</v>
      </c>
      <c r="C494" t="s">
        <v>17</v>
      </c>
      <c r="D494" s="1">
        <v>43292</v>
      </c>
      <c r="E494" s="1">
        <v>43656</v>
      </c>
      <c r="F494" t="s">
        <v>24</v>
      </c>
      <c r="G494" t="s">
        <v>187</v>
      </c>
      <c r="H494" t="s">
        <v>28</v>
      </c>
      <c r="I494" t="s">
        <v>15</v>
      </c>
      <c r="J494" t="s">
        <v>143</v>
      </c>
      <c r="K494">
        <v>16170</v>
      </c>
      <c r="L494" s="1">
        <v>43292</v>
      </c>
      <c r="M494" t="s">
        <v>16</v>
      </c>
      <c r="N494" t="s">
        <v>20</v>
      </c>
      <c r="O494" s="1">
        <v>43852</v>
      </c>
    </row>
    <row r="495" spans="1:15" hidden="1" x14ac:dyDescent="0.25">
      <c r="A495" t="s">
        <v>173</v>
      </c>
      <c r="C495" t="s">
        <v>13</v>
      </c>
      <c r="D495" s="1">
        <v>43655</v>
      </c>
      <c r="E495" s="1">
        <v>44020</v>
      </c>
      <c r="F495" t="s">
        <v>18</v>
      </c>
      <c r="G495" t="s">
        <v>187</v>
      </c>
      <c r="H495" t="s">
        <v>28</v>
      </c>
      <c r="I495" t="s">
        <v>19</v>
      </c>
      <c r="J495" t="s">
        <v>143</v>
      </c>
      <c r="K495">
        <v>9056.48</v>
      </c>
      <c r="L495" s="1">
        <v>43655</v>
      </c>
      <c r="M495" t="s">
        <v>16</v>
      </c>
      <c r="N495" t="s">
        <v>14</v>
      </c>
      <c r="O495" s="1">
        <v>43852</v>
      </c>
    </row>
    <row r="496" spans="1:15" hidden="1" x14ac:dyDescent="0.25">
      <c r="A496" t="s">
        <v>173</v>
      </c>
      <c r="C496" t="s">
        <v>17</v>
      </c>
      <c r="D496" s="1">
        <v>43291</v>
      </c>
      <c r="E496" s="1">
        <v>43655</v>
      </c>
      <c r="F496" t="s">
        <v>22</v>
      </c>
      <c r="G496" t="s">
        <v>187</v>
      </c>
      <c r="H496" t="s">
        <v>28</v>
      </c>
      <c r="I496" t="s">
        <v>23</v>
      </c>
      <c r="J496" t="s">
        <v>143</v>
      </c>
      <c r="K496">
        <v>18357</v>
      </c>
      <c r="L496" s="1">
        <v>43291</v>
      </c>
      <c r="M496" t="s">
        <v>16</v>
      </c>
      <c r="N496" t="s">
        <v>20</v>
      </c>
      <c r="O496" s="1">
        <v>43852</v>
      </c>
    </row>
    <row r="497" spans="1:15" hidden="1" x14ac:dyDescent="0.25">
      <c r="A497" t="s">
        <v>173</v>
      </c>
      <c r="C497" t="s">
        <v>17</v>
      </c>
      <c r="D497" s="1">
        <v>43291</v>
      </c>
      <c r="E497" s="1">
        <v>43655</v>
      </c>
      <c r="F497" t="s">
        <v>22</v>
      </c>
      <c r="G497" t="s">
        <v>187</v>
      </c>
      <c r="H497" t="s">
        <v>28</v>
      </c>
      <c r="I497" t="s">
        <v>23</v>
      </c>
      <c r="J497" t="s">
        <v>143</v>
      </c>
      <c r="K497">
        <v>10416.75</v>
      </c>
      <c r="L497" s="1">
        <v>43291</v>
      </c>
      <c r="M497" t="s">
        <v>16</v>
      </c>
      <c r="N497" t="s">
        <v>14</v>
      </c>
      <c r="O497" s="1">
        <v>43852</v>
      </c>
    </row>
    <row r="498" spans="1:15" hidden="1" x14ac:dyDescent="0.25">
      <c r="A498" t="s">
        <v>173</v>
      </c>
      <c r="C498" t="s">
        <v>17</v>
      </c>
      <c r="D498" s="1">
        <v>43291</v>
      </c>
      <c r="E498" s="1">
        <v>43655</v>
      </c>
      <c r="F498" t="s">
        <v>24</v>
      </c>
      <c r="G498" t="s">
        <v>187</v>
      </c>
      <c r="H498" t="s">
        <v>28</v>
      </c>
      <c r="I498" t="s">
        <v>23</v>
      </c>
      <c r="J498" t="s">
        <v>143</v>
      </c>
      <c r="K498">
        <v>1232</v>
      </c>
      <c r="L498" s="1">
        <v>43291</v>
      </c>
      <c r="M498" t="s">
        <v>16</v>
      </c>
      <c r="N498" t="s">
        <v>14</v>
      </c>
      <c r="O498" s="1">
        <v>43852</v>
      </c>
    </row>
    <row r="499" spans="1:15" hidden="1" x14ac:dyDescent="0.25">
      <c r="A499" t="s">
        <v>173</v>
      </c>
      <c r="C499" t="s">
        <v>17</v>
      </c>
      <c r="D499" s="1">
        <v>43291</v>
      </c>
      <c r="E499" s="1">
        <v>43655</v>
      </c>
      <c r="F499" t="s">
        <v>24</v>
      </c>
      <c r="G499" t="s">
        <v>187</v>
      </c>
      <c r="H499" t="s">
        <v>28</v>
      </c>
      <c r="I499" t="s">
        <v>23</v>
      </c>
      <c r="J499" t="s">
        <v>143</v>
      </c>
      <c r="K499">
        <v>242.5</v>
      </c>
      <c r="L499" s="1">
        <v>43291</v>
      </c>
      <c r="M499" t="s">
        <v>16</v>
      </c>
      <c r="N499" t="s">
        <v>20</v>
      </c>
      <c r="O499" s="1">
        <v>43852</v>
      </c>
    </row>
    <row r="500" spans="1:15" hidden="1" x14ac:dyDescent="0.25">
      <c r="A500" t="s">
        <v>173</v>
      </c>
      <c r="C500" t="s">
        <v>13</v>
      </c>
      <c r="D500" s="1">
        <v>43474</v>
      </c>
      <c r="E500" s="1">
        <v>43838</v>
      </c>
      <c r="F500" t="s">
        <v>24</v>
      </c>
      <c r="G500" t="s">
        <v>187</v>
      </c>
      <c r="H500" t="s">
        <v>28</v>
      </c>
      <c r="I500" t="s">
        <v>23</v>
      </c>
      <c r="J500" t="s">
        <v>143</v>
      </c>
      <c r="K500">
        <v>643.75</v>
      </c>
      <c r="L500" s="1">
        <v>43474</v>
      </c>
      <c r="M500" t="s">
        <v>16</v>
      </c>
      <c r="N500" t="s">
        <v>14</v>
      </c>
      <c r="O500" s="1">
        <v>43852</v>
      </c>
    </row>
    <row r="501" spans="1:15" hidden="1" x14ac:dyDescent="0.25">
      <c r="A501" t="s">
        <v>173</v>
      </c>
      <c r="C501" t="s">
        <v>13</v>
      </c>
      <c r="D501" s="1">
        <v>43601</v>
      </c>
      <c r="E501" s="1">
        <v>43966</v>
      </c>
      <c r="F501" t="s">
        <v>22</v>
      </c>
      <c r="G501" t="s">
        <v>187</v>
      </c>
      <c r="H501" t="s">
        <v>28</v>
      </c>
      <c r="I501" t="s">
        <v>23</v>
      </c>
      <c r="J501" t="s">
        <v>143</v>
      </c>
      <c r="K501">
        <v>4595.75</v>
      </c>
      <c r="L501" s="1">
        <v>43601</v>
      </c>
      <c r="M501" t="s">
        <v>16</v>
      </c>
      <c r="N501" t="s">
        <v>14</v>
      </c>
      <c r="O501" s="1">
        <v>43852</v>
      </c>
    </row>
    <row r="502" spans="1:15" hidden="1" x14ac:dyDescent="0.25">
      <c r="A502" t="s">
        <v>173</v>
      </c>
      <c r="C502" t="s">
        <v>13</v>
      </c>
      <c r="D502" s="1">
        <v>43657</v>
      </c>
      <c r="E502" s="1">
        <v>44022</v>
      </c>
      <c r="F502" t="s">
        <v>22</v>
      </c>
      <c r="G502" t="s">
        <v>187</v>
      </c>
      <c r="H502" t="s">
        <v>28</v>
      </c>
      <c r="I502" t="s">
        <v>23</v>
      </c>
      <c r="J502" t="s">
        <v>143</v>
      </c>
      <c r="K502">
        <v>21905.200000000001</v>
      </c>
      <c r="L502" s="1">
        <v>43657</v>
      </c>
      <c r="M502" t="s">
        <v>16</v>
      </c>
      <c r="N502" t="s">
        <v>25</v>
      </c>
      <c r="O502" s="1">
        <v>43852</v>
      </c>
    </row>
    <row r="503" spans="1:15" hidden="1" x14ac:dyDescent="0.25">
      <c r="A503" t="s">
        <v>173</v>
      </c>
      <c r="C503" t="s">
        <v>13</v>
      </c>
      <c r="D503" s="1">
        <v>43656</v>
      </c>
      <c r="E503" s="1">
        <v>44021</v>
      </c>
      <c r="F503" t="s">
        <v>24</v>
      </c>
      <c r="G503" t="s">
        <v>187</v>
      </c>
      <c r="H503" t="s">
        <v>28</v>
      </c>
      <c r="I503" t="s">
        <v>23</v>
      </c>
      <c r="J503" t="s">
        <v>143</v>
      </c>
      <c r="K503">
        <v>337.5</v>
      </c>
      <c r="L503" s="1">
        <v>43656</v>
      </c>
      <c r="M503" t="s">
        <v>16</v>
      </c>
      <c r="N503" t="s">
        <v>25</v>
      </c>
      <c r="O503" s="1">
        <v>43852</v>
      </c>
    </row>
    <row r="504" spans="1:15" hidden="1" x14ac:dyDescent="0.25">
      <c r="A504" t="s">
        <v>173</v>
      </c>
      <c r="C504" t="s">
        <v>13</v>
      </c>
      <c r="D504" s="1">
        <v>43462</v>
      </c>
      <c r="E504" s="1">
        <v>43826</v>
      </c>
      <c r="F504" t="s">
        <v>21</v>
      </c>
      <c r="G504" t="s">
        <v>188</v>
      </c>
      <c r="H504" t="s">
        <v>28</v>
      </c>
      <c r="I504" t="s">
        <v>21</v>
      </c>
      <c r="J504" t="s">
        <v>143</v>
      </c>
      <c r="K504">
        <v>6112.76</v>
      </c>
      <c r="L504" s="1">
        <v>43462</v>
      </c>
      <c r="M504" t="s">
        <v>16</v>
      </c>
      <c r="N504" t="s">
        <v>30</v>
      </c>
      <c r="O504" s="1">
        <v>43852</v>
      </c>
    </row>
    <row r="505" spans="1:15" hidden="1" x14ac:dyDescent="0.25">
      <c r="A505" t="s">
        <v>173</v>
      </c>
      <c r="C505" t="s">
        <v>13</v>
      </c>
      <c r="D505" s="1">
        <v>43462</v>
      </c>
      <c r="E505" s="1">
        <v>43826</v>
      </c>
      <c r="F505" t="s">
        <v>21</v>
      </c>
      <c r="G505" t="s">
        <v>188</v>
      </c>
      <c r="H505" t="s">
        <v>28</v>
      </c>
      <c r="I505" t="s">
        <v>21</v>
      </c>
      <c r="J505" t="s">
        <v>143</v>
      </c>
      <c r="K505">
        <v>0</v>
      </c>
      <c r="L505" s="1"/>
      <c r="M505" t="s">
        <v>31</v>
      </c>
      <c r="N505" t="s">
        <v>30</v>
      </c>
      <c r="O505" s="1">
        <v>43852</v>
      </c>
    </row>
    <row r="506" spans="1:15" hidden="1" x14ac:dyDescent="0.25">
      <c r="A506" t="s">
        <v>173</v>
      </c>
      <c r="C506" t="s">
        <v>13</v>
      </c>
      <c r="D506" s="1">
        <v>43440</v>
      </c>
      <c r="E506" s="1">
        <v>43804</v>
      </c>
      <c r="F506" t="s">
        <v>21</v>
      </c>
      <c r="G506" t="s">
        <v>188</v>
      </c>
      <c r="H506" t="s">
        <v>28</v>
      </c>
      <c r="I506" t="s">
        <v>21</v>
      </c>
      <c r="J506" t="s">
        <v>143</v>
      </c>
      <c r="K506">
        <v>10725</v>
      </c>
      <c r="L506" s="1">
        <v>43440</v>
      </c>
      <c r="M506" t="s">
        <v>16</v>
      </c>
      <c r="N506" t="s">
        <v>14</v>
      </c>
      <c r="O506" s="1">
        <v>43852</v>
      </c>
    </row>
    <row r="507" spans="1:15" hidden="1" x14ac:dyDescent="0.25">
      <c r="A507" t="s">
        <v>173</v>
      </c>
      <c r="C507" t="s">
        <v>13</v>
      </c>
      <c r="D507" s="1">
        <v>43533</v>
      </c>
      <c r="E507" s="1">
        <v>43898</v>
      </c>
      <c r="F507" t="s">
        <v>15</v>
      </c>
      <c r="G507" t="s">
        <v>189</v>
      </c>
      <c r="H507" t="s">
        <v>28</v>
      </c>
      <c r="I507" t="s">
        <v>15</v>
      </c>
      <c r="J507" t="s">
        <v>143</v>
      </c>
      <c r="K507">
        <v>27530.38</v>
      </c>
      <c r="L507" s="1">
        <v>43533</v>
      </c>
      <c r="M507" t="s">
        <v>16</v>
      </c>
      <c r="N507" t="s">
        <v>14</v>
      </c>
      <c r="O507" s="1">
        <v>43852</v>
      </c>
    </row>
    <row r="508" spans="1:15" hidden="1" x14ac:dyDescent="0.25">
      <c r="A508" t="s">
        <v>173</v>
      </c>
      <c r="C508" t="s">
        <v>17</v>
      </c>
      <c r="D508" s="1">
        <v>43191</v>
      </c>
      <c r="E508" s="1">
        <v>43555</v>
      </c>
      <c r="F508" t="s">
        <v>24</v>
      </c>
      <c r="G508" t="s">
        <v>188</v>
      </c>
      <c r="H508" t="s">
        <v>28</v>
      </c>
      <c r="I508" t="s">
        <v>23</v>
      </c>
      <c r="J508" t="s">
        <v>143</v>
      </c>
      <c r="K508">
        <v>106033.91</v>
      </c>
      <c r="L508" s="1">
        <v>43191</v>
      </c>
      <c r="M508" t="s">
        <v>16</v>
      </c>
      <c r="N508" t="s">
        <v>20</v>
      </c>
      <c r="O508" s="1">
        <v>43852</v>
      </c>
    </row>
    <row r="509" spans="1:15" hidden="1" x14ac:dyDescent="0.25">
      <c r="A509" t="s">
        <v>173</v>
      </c>
      <c r="C509" t="s">
        <v>13</v>
      </c>
      <c r="D509" s="1">
        <v>43473</v>
      </c>
      <c r="E509" s="1">
        <v>43562</v>
      </c>
      <c r="F509" t="s">
        <v>22</v>
      </c>
      <c r="G509" t="s">
        <v>189</v>
      </c>
      <c r="H509" t="s">
        <v>28</v>
      </c>
      <c r="I509" t="s">
        <v>35</v>
      </c>
      <c r="J509" t="s">
        <v>143</v>
      </c>
      <c r="K509">
        <v>3978.77</v>
      </c>
      <c r="L509" s="1">
        <v>43473</v>
      </c>
      <c r="M509" t="s">
        <v>16</v>
      </c>
      <c r="N509" t="s">
        <v>14</v>
      </c>
      <c r="O509" s="1">
        <v>43852</v>
      </c>
    </row>
    <row r="510" spans="1:15" hidden="1" x14ac:dyDescent="0.25">
      <c r="A510" t="s">
        <v>173</v>
      </c>
      <c r="C510" t="s">
        <v>13</v>
      </c>
      <c r="D510" s="1">
        <v>43484</v>
      </c>
      <c r="E510" s="1">
        <v>43573</v>
      </c>
      <c r="F510" t="s">
        <v>22</v>
      </c>
      <c r="G510" t="s">
        <v>189</v>
      </c>
      <c r="H510" t="s">
        <v>28</v>
      </c>
      <c r="I510" t="s">
        <v>35</v>
      </c>
      <c r="J510" t="s">
        <v>143</v>
      </c>
      <c r="K510">
        <v>9453.35</v>
      </c>
      <c r="L510" s="1">
        <v>43484</v>
      </c>
      <c r="M510" t="s">
        <v>16</v>
      </c>
      <c r="N510" t="s">
        <v>14</v>
      </c>
      <c r="O510" s="1">
        <v>43852</v>
      </c>
    </row>
    <row r="511" spans="1:15" hidden="1" x14ac:dyDescent="0.25">
      <c r="A511" t="s">
        <v>173</v>
      </c>
      <c r="C511" t="s">
        <v>13</v>
      </c>
      <c r="D511" s="1">
        <v>43522</v>
      </c>
      <c r="E511" s="1">
        <v>43580</v>
      </c>
      <c r="F511" t="s">
        <v>22</v>
      </c>
      <c r="G511" t="s">
        <v>189</v>
      </c>
      <c r="H511" t="s">
        <v>28</v>
      </c>
      <c r="I511" t="s">
        <v>35</v>
      </c>
      <c r="J511" t="s">
        <v>143</v>
      </c>
      <c r="K511">
        <v>4156.79</v>
      </c>
      <c r="L511" s="1">
        <v>43522</v>
      </c>
      <c r="M511" t="s">
        <v>16</v>
      </c>
      <c r="N511" t="s">
        <v>14</v>
      </c>
      <c r="O511" s="1">
        <v>43852</v>
      </c>
    </row>
    <row r="512" spans="1:15" hidden="1" x14ac:dyDescent="0.25">
      <c r="A512" t="s">
        <v>173</v>
      </c>
      <c r="C512" t="s">
        <v>13</v>
      </c>
      <c r="D512" s="1">
        <v>43577</v>
      </c>
      <c r="E512" s="1">
        <v>43942</v>
      </c>
      <c r="F512" t="s">
        <v>24</v>
      </c>
      <c r="G512" t="s">
        <v>187</v>
      </c>
      <c r="H512" t="s">
        <v>28</v>
      </c>
      <c r="I512" t="s">
        <v>15</v>
      </c>
      <c r="J512" t="s">
        <v>142</v>
      </c>
      <c r="K512">
        <v>7451.24</v>
      </c>
      <c r="L512" s="1">
        <v>43577</v>
      </c>
      <c r="M512" t="s">
        <v>16</v>
      </c>
      <c r="N512" t="s">
        <v>14</v>
      </c>
      <c r="O512" s="1">
        <v>43852</v>
      </c>
    </row>
    <row r="513" spans="1:15" hidden="1" x14ac:dyDescent="0.25">
      <c r="A513" t="s">
        <v>175</v>
      </c>
      <c r="C513" t="s">
        <v>13</v>
      </c>
      <c r="D513" s="1">
        <v>43441</v>
      </c>
      <c r="E513" s="1">
        <v>43805</v>
      </c>
      <c r="F513" t="s">
        <v>21</v>
      </c>
      <c r="G513" t="s">
        <v>188</v>
      </c>
      <c r="H513" t="s">
        <v>28</v>
      </c>
      <c r="I513" t="s">
        <v>21</v>
      </c>
      <c r="J513" t="s">
        <v>143</v>
      </c>
      <c r="K513">
        <v>3630</v>
      </c>
      <c r="L513" s="1">
        <v>43816</v>
      </c>
      <c r="M513" t="s">
        <v>16</v>
      </c>
      <c r="N513" t="s">
        <v>14</v>
      </c>
      <c r="O513" s="1">
        <v>43852</v>
      </c>
    </row>
    <row r="514" spans="1:15" hidden="1" x14ac:dyDescent="0.25">
      <c r="A514" t="s">
        <v>173</v>
      </c>
      <c r="C514" t="s">
        <v>13</v>
      </c>
      <c r="D514" s="1">
        <v>43354</v>
      </c>
      <c r="E514" s="1">
        <v>43718</v>
      </c>
      <c r="F514" t="s">
        <v>21</v>
      </c>
      <c r="G514" t="s">
        <v>188</v>
      </c>
      <c r="H514" t="s">
        <v>28</v>
      </c>
      <c r="I514" t="s">
        <v>21</v>
      </c>
      <c r="J514" t="s">
        <v>25</v>
      </c>
      <c r="K514">
        <v>1072.5</v>
      </c>
      <c r="L514" s="1">
        <v>43719</v>
      </c>
      <c r="M514" t="s">
        <v>16</v>
      </c>
      <c r="N514" t="s">
        <v>14</v>
      </c>
      <c r="O514" s="1">
        <v>43852</v>
      </c>
    </row>
    <row r="515" spans="1:15" hidden="1" x14ac:dyDescent="0.25">
      <c r="A515" t="s">
        <v>175</v>
      </c>
      <c r="C515" t="s">
        <v>13</v>
      </c>
      <c r="D515" s="1">
        <v>43468</v>
      </c>
      <c r="E515" s="1">
        <v>43740</v>
      </c>
      <c r="F515" t="s">
        <v>26</v>
      </c>
      <c r="G515" t="s">
        <v>180</v>
      </c>
      <c r="H515" t="s">
        <v>28</v>
      </c>
      <c r="I515" t="s">
        <v>27</v>
      </c>
      <c r="J515" t="s">
        <v>143</v>
      </c>
      <c r="K515">
        <v>49401.25</v>
      </c>
      <c r="L515" s="1">
        <v>43468</v>
      </c>
      <c r="M515" t="s">
        <v>16</v>
      </c>
      <c r="N515" t="s">
        <v>14</v>
      </c>
      <c r="O515" s="1">
        <v>43852</v>
      </c>
    </row>
    <row r="516" spans="1:15" hidden="1" x14ac:dyDescent="0.25">
      <c r="A516" t="s">
        <v>175</v>
      </c>
      <c r="C516" t="s">
        <v>13</v>
      </c>
      <c r="D516" s="1">
        <v>43468</v>
      </c>
      <c r="E516" s="1">
        <v>43740</v>
      </c>
      <c r="F516" t="s">
        <v>26</v>
      </c>
      <c r="G516" t="s">
        <v>180</v>
      </c>
      <c r="H516" t="s">
        <v>28</v>
      </c>
      <c r="I516" t="s">
        <v>27</v>
      </c>
      <c r="J516" t="s">
        <v>143</v>
      </c>
      <c r="K516">
        <v>49401.25</v>
      </c>
      <c r="L516" s="1">
        <v>43468</v>
      </c>
      <c r="M516" t="s">
        <v>16</v>
      </c>
      <c r="N516" t="s">
        <v>14</v>
      </c>
      <c r="O516" s="1">
        <v>43852</v>
      </c>
    </row>
    <row r="517" spans="1:15" hidden="1" x14ac:dyDescent="0.25">
      <c r="A517" t="s">
        <v>175</v>
      </c>
      <c r="C517" t="s">
        <v>13</v>
      </c>
      <c r="D517" s="1">
        <v>43468</v>
      </c>
      <c r="E517" s="1">
        <v>43740</v>
      </c>
      <c r="F517" t="s">
        <v>26</v>
      </c>
      <c r="G517" t="s">
        <v>180</v>
      </c>
      <c r="H517" t="s">
        <v>28</v>
      </c>
      <c r="I517" t="s">
        <v>27</v>
      </c>
      <c r="J517" t="s">
        <v>143</v>
      </c>
      <c r="K517">
        <v>45000</v>
      </c>
      <c r="L517" s="1">
        <v>43468</v>
      </c>
      <c r="M517" t="s">
        <v>16</v>
      </c>
      <c r="N517" t="s">
        <v>14</v>
      </c>
      <c r="O517" s="1">
        <v>43852</v>
      </c>
    </row>
    <row r="518" spans="1:15" hidden="1" x14ac:dyDescent="0.25">
      <c r="A518" t="s">
        <v>175</v>
      </c>
      <c r="C518" t="s">
        <v>17</v>
      </c>
      <c r="D518" s="1">
        <v>43373</v>
      </c>
      <c r="E518" s="1">
        <v>43737</v>
      </c>
      <c r="F518" t="s">
        <v>18</v>
      </c>
      <c r="G518" t="s">
        <v>179</v>
      </c>
      <c r="H518" t="s">
        <v>28</v>
      </c>
      <c r="I518" t="s">
        <v>19</v>
      </c>
      <c r="J518" t="s">
        <v>25</v>
      </c>
      <c r="K518">
        <v>54000</v>
      </c>
      <c r="L518" s="1">
        <v>43373</v>
      </c>
      <c r="M518" t="s">
        <v>16</v>
      </c>
      <c r="N518" t="s">
        <v>14</v>
      </c>
      <c r="O518" s="1">
        <v>43852</v>
      </c>
    </row>
    <row r="519" spans="1:15" hidden="1" x14ac:dyDescent="0.25">
      <c r="A519" t="s">
        <v>175</v>
      </c>
      <c r="C519" t="s">
        <v>13</v>
      </c>
      <c r="D519" s="1">
        <v>43448</v>
      </c>
      <c r="E519" s="1">
        <v>43812</v>
      </c>
      <c r="F519" t="s">
        <v>21</v>
      </c>
      <c r="G519" t="s">
        <v>178</v>
      </c>
      <c r="H519" t="s">
        <v>28</v>
      </c>
      <c r="I519" t="s">
        <v>27</v>
      </c>
      <c r="J519" t="s">
        <v>143</v>
      </c>
      <c r="K519">
        <v>5659.5</v>
      </c>
      <c r="L519" s="1">
        <v>43448</v>
      </c>
      <c r="M519" t="s">
        <v>16</v>
      </c>
      <c r="N519" t="s">
        <v>14</v>
      </c>
      <c r="O519" s="1">
        <v>43852</v>
      </c>
    </row>
    <row r="520" spans="1:15" hidden="1" x14ac:dyDescent="0.25">
      <c r="A520" t="s">
        <v>175</v>
      </c>
      <c r="C520" t="s">
        <v>13</v>
      </c>
      <c r="D520" s="1">
        <v>43566</v>
      </c>
      <c r="E520" s="1">
        <v>43930</v>
      </c>
      <c r="F520" t="s">
        <v>24</v>
      </c>
      <c r="G520" t="s">
        <v>180</v>
      </c>
      <c r="H520" t="s">
        <v>28</v>
      </c>
      <c r="I520" t="s">
        <v>27</v>
      </c>
      <c r="J520" t="s">
        <v>143</v>
      </c>
      <c r="K520">
        <v>2942.25</v>
      </c>
      <c r="L520" s="1">
        <v>43566</v>
      </c>
      <c r="M520" t="s">
        <v>16</v>
      </c>
      <c r="N520" t="s">
        <v>14</v>
      </c>
      <c r="O520" s="1">
        <v>43852</v>
      </c>
    </row>
    <row r="521" spans="1:15" hidden="1" x14ac:dyDescent="0.25">
      <c r="A521" t="s">
        <v>175</v>
      </c>
      <c r="C521" t="s">
        <v>17</v>
      </c>
      <c r="D521" s="1">
        <v>43397</v>
      </c>
      <c r="E521" s="1">
        <v>43761</v>
      </c>
      <c r="F521" t="s">
        <v>24</v>
      </c>
      <c r="G521" t="s">
        <v>180</v>
      </c>
      <c r="H521" t="s">
        <v>28</v>
      </c>
      <c r="I521" t="s">
        <v>27</v>
      </c>
      <c r="J521" t="s">
        <v>25</v>
      </c>
      <c r="K521">
        <v>6335.5</v>
      </c>
      <c r="L521" s="1">
        <v>43761</v>
      </c>
      <c r="M521" t="s">
        <v>16</v>
      </c>
      <c r="N521" t="s">
        <v>14</v>
      </c>
      <c r="O521" s="1">
        <v>43852</v>
      </c>
    </row>
    <row r="522" spans="1:15" hidden="1" x14ac:dyDescent="0.25">
      <c r="A522" t="s">
        <v>175</v>
      </c>
      <c r="C522" t="s">
        <v>13</v>
      </c>
      <c r="D522" s="1">
        <v>43764</v>
      </c>
      <c r="E522" s="1">
        <v>44129</v>
      </c>
      <c r="F522" t="s">
        <v>24</v>
      </c>
      <c r="G522" t="s">
        <v>180</v>
      </c>
      <c r="H522" t="s">
        <v>28</v>
      </c>
      <c r="I522" t="s">
        <v>27</v>
      </c>
      <c r="J522" t="s">
        <v>25</v>
      </c>
      <c r="K522">
        <v>2436.75</v>
      </c>
      <c r="L522" s="1">
        <v>43764</v>
      </c>
      <c r="M522" t="s">
        <v>16</v>
      </c>
      <c r="N522" t="s">
        <v>25</v>
      </c>
      <c r="O522" s="1">
        <v>43852</v>
      </c>
    </row>
    <row r="523" spans="1:15" hidden="1" x14ac:dyDescent="0.25">
      <c r="A523" t="s">
        <v>175</v>
      </c>
      <c r="C523" t="s">
        <v>17</v>
      </c>
      <c r="D523" s="1">
        <v>43397</v>
      </c>
      <c r="E523" s="1">
        <v>43761</v>
      </c>
      <c r="F523" t="s">
        <v>22</v>
      </c>
      <c r="G523" t="s">
        <v>180</v>
      </c>
      <c r="H523" t="s">
        <v>28</v>
      </c>
      <c r="I523" t="s">
        <v>27</v>
      </c>
      <c r="J523" t="s">
        <v>25</v>
      </c>
      <c r="K523">
        <v>18321.23</v>
      </c>
      <c r="L523" s="1">
        <v>43397</v>
      </c>
      <c r="M523" t="s">
        <v>16</v>
      </c>
      <c r="N523" t="s">
        <v>14</v>
      </c>
      <c r="O523" s="1">
        <v>43852</v>
      </c>
    </row>
    <row r="524" spans="1:15" hidden="1" x14ac:dyDescent="0.25">
      <c r="A524" t="s">
        <v>175</v>
      </c>
      <c r="C524" t="s">
        <v>13</v>
      </c>
      <c r="D524" s="1">
        <v>43763</v>
      </c>
      <c r="E524" s="1">
        <v>44128</v>
      </c>
      <c r="F524" t="s">
        <v>22</v>
      </c>
      <c r="G524" t="s">
        <v>180</v>
      </c>
      <c r="H524" t="s">
        <v>28</v>
      </c>
      <c r="I524" t="s">
        <v>27</v>
      </c>
      <c r="J524" t="s">
        <v>25</v>
      </c>
      <c r="K524">
        <v>26967.39</v>
      </c>
      <c r="L524" s="1">
        <v>43763</v>
      </c>
      <c r="M524" t="s">
        <v>16</v>
      </c>
      <c r="N524" t="s">
        <v>25</v>
      </c>
      <c r="O524" s="1">
        <v>43852</v>
      </c>
    </row>
    <row r="525" spans="1:15" hidden="1" x14ac:dyDescent="0.25">
      <c r="A525" t="s">
        <v>175</v>
      </c>
      <c r="C525" t="s">
        <v>13</v>
      </c>
      <c r="D525" s="1">
        <v>43101</v>
      </c>
      <c r="E525" s="1">
        <v>43465</v>
      </c>
      <c r="F525" t="s">
        <v>24</v>
      </c>
      <c r="G525" t="s">
        <v>180</v>
      </c>
      <c r="H525" t="s">
        <v>28</v>
      </c>
      <c r="I525" t="s">
        <v>27</v>
      </c>
      <c r="J525" t="s">
        <v>25</v>
      </c>
      <c r="K525">
        <v>159956.76</v>
      </c>
      <c r="L525" s="1">
        <v>43101</v>
      </c>
      <c r="M525" t="s">
        <v>16</v>
      </c>
      <c r="N525" t="s">
        <v>14</v>
      </c>
      <c r="O525" s="1">
        <v>43852</v>
      </c>
    </row>
    <row r="526" spans="1:15" hidden="1" x14ac:dyDescent="0.25">
      <c r="A526" t="s">
        <v>175</v>
      </c>
      <c r="C526" t="s">
        <v>13</v>
      </c>
      <c r="D526" s="1">
        <v>43466</v>
      </c>
      <c r="E526" s="1">
        <v>43830</v>
      </c>
      <c r="F526" t="s">
        <v>22</v>
      </c>
      <c r="G526" t="s">
        <v>180</v>
      </c>
      <c r="H526" t="s">
        <v>28</v>
      </c>
      <c r="I526" t="s">
        <v>27</v>
      </c>
      <c r="J526" t="s">
        <v>25</v>
      </c>
      <c r="K526">
        <v>0</v>
      </c>
      <c r="L526" s="1">
        <v>43466</v>
      </c>
      <c r="M526" t="s">
        <v>16</v>
      </c>
      <c r="N526" t="s">
        <v>14</v>
      </c>
      <c r="O526" s="1">
        <v>43852</v>
      </c>
    </row>
    <row r="527" spans="1:15" hidden="1" x14ac:dyDescent="0.25">
      <c r="A527" t="s">
        <v>175</v>
      </c>
      <c r="C527" t="s">
        <v>13</v>
      </c>
      <c r="D527" s="1">
        <v>43251</v>
      </c>
      <c r="E527" s="1">
        <v>43373</v>
      </c>
      <c r="F527" t="s">
        <v>26</v>
      </c>
      <c r="G527" t="s">
        <v>180</v>
      </c>
      <c r="H527" t="s">
        <v>28</v>
      </c>
      <c r="I527" t="s">
        <v>27</v>
      </c>
      <c r="J527" t="s">
        <v>25</v>
      </c>
      <c r="K527">
        <v>8268.1299999999992</v>
      </c>
      <c r="L527" s="1">
        <v>43373</v>
      </c>
      <c r="M527" t="s">
        <v>16</v>
      </c>
      <c r="N527" t="s">
        <v>14</v>
      </c>
      <c r="O527" s="1">
        <v>43852</v>
      </c>
    </row>
    <row r="528" spans="1:15" hidden="1" x14ac:dyDescent="0.25">
      <c r="A528" t="s">
        <v>175</v>
      </c>
      <c r="C528" t="s">
        <v>13</v>
      </c>
      <c r="D528" s="1">
        <v>43727</v>
      </c>
      <c r="E528" s="1">
        <v>44092</v>
      </c>
      <c r="F528" t="s">
        <v>24</v>
      </c>
      <c r="G528" t="s">
        <v>180</v>
      </c>
      <c r="H528" t="s">
        <v>28</v>
      </c>
      <c r="I528" t="s">
        <v>27</v>
      </c>
      <c r="J528" t="s">
        <v>25</v>
      </c>
      <c r="K528">
        <v>12500.13</v>
      </c>
      <c r="L528" s="1">
        <v>43727</v>
      </c>
      <c r="M528" t="s">
        <v>16</v>
      </c>
      <c r="N528" t="s">
        <v>25</v>
      </c>
      <c r="O528" s="1">
        <v>43852</v>
      </c>
    </row>
    <row r="529" spans="1:15" hidden="1" x14ac:dyDescent="0.25">
      <c r="A529" t="s">
        <v>175</v>
      </c>
      <c r="C529" t="s">
        <v>13</v>
      </c>
      <c r="D529" s="1">
        <v>43186</v>
      </c>
      <c r="E529" s="1">
        <v>43550</v>
      </c>
      <c r="F529" t="s">
        <v>24</v>
      </c>
      <c r="G529" t="s">
        <v>180</v>
      </c>
      <c r="H529" t="s">
        <v>28</v>
      </c>
      <c r="I529" t="s">
        <v>27</v>
      </c>
      <c r="J529" t="s">
        <v>25</v>
      </c>
      <c r="K529">
        <v>10584.15</v>
      </c>
      <c r="L529" s="1">
        <v>43186</v>
      </c>
      <c r="M529" t="s">
        <v>16</v>
      </c>
      <c r="N529" t="s">
        <v>14</v>
      </c>
      <c r="O529" s="1">
        <v>43852</v>
      </c>
    </row>
    <row r="530" spans="1:15" hidden="1" x14ac:dyDescent="0.25">
      <c r="A530" t="s">
        <v>175</v>
      </c>
      <c r="C530" t="s">
        <v>13</v>
      </c>
      <c r="D530" s="1">
        <v>43467</v>
      </c>
      <c r="E530" s="1">
        <v>43830</v>
      </c>
      <c r="F530" t="s">
        <v>15</v>
      </c>
      <c r="G530" t="s">
        <v>180</v>
      </c>
      <c r="H530" t="s">
        <v>28</v>
      </c>
      <c r="I530" t="s">
        <v>27</v>
      </c>
      <c r="J530" t="s">
        <v>25</v>
      </c>
      <c r="K530">
        <v>14393.8</v>
      </c>
      <c r="L530" s="1">
        <v>43467</v>
      </c>
      <c r="M530" t="s">
        <v>16</v>
      </c>
      <c r="N530" t="s">
        <v>14</v>
      </c>
      <c r="O530" s="1">
        <v>43852</v>
      </c>
    </row>
    <row r="531" spans="1:15" hidden="1" x14ac:dyDescent="0.25">
      <c r="A531" t="s">
        <v>175</v>
      </c>
      <c r="C531" t="s">
        <v>17</v>
      </c>
      <c r="D531" s="1">
        <v>43235</v>
      </c>
      <c r="E531" s="1">
        <v>43599</v>
      </c>
      <c r="F531" t="s">
        <v>24</v>
      </c>
      <c r="G531" t="s">
        <v>180</v>
      </c>
      <c r="H531" t="s">
        <v>28</v>
      </c>
      <c r="I531" t="s">
        <v>27</v>
      </c>
      <c r="J531" t="s">
        <v>25</v>
      </c>
      <c r="K531">
        <v>691.85</v>
      </c>
      <c r="L531" s="1">
        <v>43235</v>
      </c>
      <c r="M531" t="s">
        <v>16</v>
      </c>
      <c r="N531" t="s">
        <v>14</v>
      </c>
      <c r="O531" s="1">
        <v>43852</v>
      </c>
    </row>
    <row r="532" spans="1:15" hidden="1" x14ac:dyDescent="0.25">
      <c r="A532" t="s">
        <v>175</v>
      </c>
      <c r="C532" t="s">
        <v>13</v>
      </c>
      <c r="D532" s="1">
        <v>43600</v>
      </c>
      <c r="E532" s="1">
        <v>43965</v>
      </c>
      <c r="F532" t="s">
        <v>24</v>
      </c>
      <c r="G532" t="s">
        <v>180</v>
      </c>
      <c r="H532" t="s">
        <v>28</v>
      </c>
      <c r="I532" t="s">
        <v>27</v>
      </c>
      <c r="J532" t="s">
        <v>25</v>
      </c>
      <c r="K532">
        <v>691.85</v>
      </c>
      <c r="L532" s="1">
        <v>43600</v>
      </c>
      <c r="M532" t="s">
        <v>16</v>
      </c>
      <c r="N532" t="s">
        <v>25</v>
      </c>
      <c r="O532" s="1">
        <v>43852</v>
      </c>
    </row>
    <row r="533" spans="1:15" hidden="1" x14ac:dyDescent="0.25">
      <c r="A533" t="s">
        <v>175</v>
      </c>
      <c r="C533" t="s">
        <v>13</v>
      </c>
      <c r="D533" s="1">
        <v>42969</v>
      </c>
      <c r="E533" s="1">
        <v>43333</v>
      </c>
      <c r="F533" t="s">
        <v>24</v>
      </c>
      <c r="G533" t="s">
        <v>180</v>
      </c>
      <c r="H533" t="s">
        <v>28</v>
      </c>
      <c r="I533" t="s">
        <v>27</v>
      </c>
      <c r="J533" t="s">
        <v>25</v>
      </c>
      <c r="K533">
        <v>10964.79</v>
      </c>
      <c r="L533" s="1">
        <v>42969</v>
      </c>
      <c r="M533" t="s">
        <v>16</v>
      </c>
      <c r="N533" t="s">
        <v>14</v>
      </c>
      <c r="O533" s="1">
        <v>43852</v>
      </c>
    </row>
    <row r="534" spans="1:15" hidden="1" x14ac:dyDescent="0.25">
      <c r="A534" t="s">
        <v>175</v>
      </c>
      <c r="C534" t="s">
        <v>17</v>
      </c>
      <c r="D534" s="1">
        <v>43334</v>
      </c>
      <c r="E534" s="1">
        <v>43698</v>
      </c>
      <c r="F534" t="s">
        <v>24</v>
      </c>
      <c r="G534" t="s">
        <v>180</v>
      </c>
      <c r="H534" t="s">
        <v>28</v>
      </c>
      <c r="I534" t="s">
        <v>27</v>
      </c>
      <c r="J534" t="s">
        <v>25</v>
      </c>
      <c r="K534">
        <v>13630.7</v>
      </c>
      <c r="L534" s="1">
        <v>43698</v>
      </c>
      <c r="M534" t="s">
        <v>16</v>
      </c>
      <c r="N534" t="s">
        <v>14</v>
      </c>
      <c r="O534" s="1">
        <v>43852</v>
      </c>
    </row>
    <row r="535" spans="1:15" hidden="1" x14ac:dyDescent="0.25">
      <c r="A535" t="s">
        <v>175</v>
      </c>
      <c r="C535" t="s">
        <v>13</v>
      </c>
      <c r="D535" s="1">
        <v>43738</v>
      </c>
      <c r="E535" s="1">
        <v>44103</v>
      </c>
      <c r="F535" t="s">
        <v>18</v>
      </c>
      <c r="G535" t="s">
        <v>179</v>
      </c>
      <c r="H535" t="s">
        <v>28</v>
      </c>
      <c r="I535" t="s">
        <v>19</v>
      </c>
      <c r="J535" t="s">
        <v>25</v>
      </c>
      <c r="K535">
        <v>123750</v>
      </c>
      <c r="L535" s="1">
        <v>43738</v>
      </c>
      <c r="M535" t="s">
        <v>16</v>
      </c>
      <c r="N535" t="s">
        <v>25</v>
      </c>
      <c r="O535" s="1">
        <v>43852</v>
      </c>
    </row>
    <row r="536" spans="1:15" hidden="1" x14ac:dyDescent="0.25">
      <c r="A536" t="s">
        <v>175</v>
      </c>
      <c r="C536" t="s">
        <v>17</v>
      </c>
      <c r="D536" s="1">
        <v>43246</v>
      </c>
      <c r="E536" s="1">
        <v>43610</v>
      </c>
      <c r="F536" t="s">
        <v>26</v>
      </c>
      <c r="G536" t="s">
        <v>178</v>
      </c>
      <c r="H536" t="s">
        <v>28</v>
      </c>
      <c r="I536" t="s">
        <v>27</v>
      </c>
      <c r="J536" t="s">
        <v>25</v>
      </c>
      <c r="K536">
        <v>869.63</v>
      </c>
      <c r="L536" s="1">
        <v>43246</v>
      </c>
      <c r="M536" t="s">
        <v>16</v>
      </c>
      <c r="N536" t="s">
        <v>14</v>
      </c>
      <c r="O536" s="1">
        <v>43852</v>
      </c>
    </row>
    <row r="537" spans="1:15" hidden="1" x14ac:dyDescent="0.25">
      <c r="A537" t="s">
        <v>175</v>
      </c>
      <c r="C537" t="s">
        <v>13</v>
      </c>
      <c r="D537" s="1">
        <v>43611</v>
      </c>
      <c r="E537" s="1">
        <v>43976</v>
      </c>
      <c r="F537" t="s">
        <v>26</v>
      </c>
      <c r="G537" t="s">
        <v>180</v>
      </c>
      <c r="H537" t="s">
        <v>28</v>
      </c>
      <c r="I537" t="s">
        <v>27</v>
      </c>
      <c r="J537" t="s">
        <v>25</v>
      </c>
      <c r="K537">
        <v>869.63</v>
      </c>
      <c r="L537" s="1">
        <v>43611</v>
      </c>
      <c r="M537" t="s">
        <v>16</v>
      </c>
      <c r="N537" t="s">
        <v>25</v>
      </c>
      <c r="O537" s="1">
        <v>43852</v>
      </c>
    </row>
    <row r="538" spans="1:15" hidden="1" x14ac:dyDescent="0.25">
      <c r="A538" t="s">
        <v>175</v>
      </c>
      <c r="C538" t="s">
        <v>13</v>
      </c>
      <c r="D538" s="1">
        <v>43147</v>
      </c>
      <c r="E538" s="1">
        <v>43511</v>
      </c>
      <c r="F538" t="s">
        <v>15</v>
      </c>
      <c r="G538" t="s">
        <v>180</v>
      </c>
      <c r="H538" t="s">
        <v>28</v>
      </c>
      <c r="I538" t="s">
        <v>27</v>
      </c>
      <c r="J538" t="s">
        <v>25</v>
      </c>
      <c r="K538">
        <v>1562.5</v>
      </c>
      <c r="L538" s="1">
        <v>43512</v>
      </c>
      <c r="M538" t="s">
        <v>16</v>
      </c>
      <c r="N538" t="s">
        <v>14</v>
      </c>
      <c r="O538" s="1">
        <v>43852</v>
      </c>
    </row>
    <row r="539" spans="1:15" hidden="1" x14ac:dyDescent="0.25">
      <c r="A539" t="s">
        <v>175</v>
      </c>
      <c r="C539" t="s">
        <v>17</v>
      </c>
      <c r="D539" s="1">
        <v>43466</v>
      </c>
      <c r="E539" s="1">
        <v>43830</v>
      </c>
      <c r="F539" t="s">
        <v>24</v>
      </c>
      <c r="G539" t="s">
        <v>181</v>
      </c>
      <c r="H539" t="s">
        <v>28</v>
      </c>
      <c r="I539" t="s">
        <v>33</v>
      </c>
      <c r="J539" t="s">
        <v>25</v>
      </c>
      <c r="K539">
        <v>43367</v>
      </c>
      <c r="L539" s="1">
        <v>43647</v>
      </c>
      <c r="M539" t="s">
        <v>16</v>
      </c>
      <c r="N539" t="s">
        <v>20</v>
      </c>
      <c r="O539" s="1">
        <v>43852</v>
      </c>
    </row>
    <row r="540" spans="1:15" hidden="1" x14ac:dyDescent="0.25">
      <c r="A540" t="s">
        <v>175</v>
      </c>
      <c r="C540" t="s">
        <v>17</v>
      </c>
      <c r="D540" s="1">
        <v>43466</v>
      </c>
      <c r="E540" s="1">
        <v>43830</v>
      </c>
      <c r="F540" t="s">
        <v>24</v>
      </c>
      <c r="G540" t="s">
        <v>181</v>
      </c>
      <c r="H540" t="s">
        <v>28</v>
      </c>
      <c r="I540" t="s">
        <v>33</v>
      </c>
      <c r="J540" t="s">
        <v>25</v>
      </c>
      <c r="K540">
        <v>43367</v>
      </c>
      <c r="L540" s="1">
        <v>43739</v>
      </c>
      <c r="M540" t="s">
        <v>16</v>
      </c>
      <c r="N540" t="s">
        <v>20</v>
      </c>
      <c r="O540" s="1">
        <v>43852</v>
      </c>
    </row>
    <row r="541" spans="1:15" hidden="1" x14ac:dyDescent="0.25">
      <c r="A541" t="s">
        <v>175</v>
      </c>
      <c r="C541" t="s">
        <v>17</v>
      </c>
      <c r="D541" s="1">
        <v>43466</v>
      </c>
      <c r="E541" s="1">
        <v>43830</v>
      </c>
      <c r="F541" t="s">
        <v>24</v>
      </c>
      <c r="G541" t="s">
        <v>181</v>
      </c>
      <c r="H541" t="s">
        <v>28</v>
      </c>
      <c r="I541" t="s">
        <v>33</v>
      </c>
      <c r="J541" t="s">
        <v>25</v>
      </c>
      <c r="K541">
        <v>65050.5</v>
      </c>
      <c r="L541" s="1">
        <v>43466</v>
      </c>
      <c r="M541" t="s">
        <v>16</v>
      </c>
      <c r="N541" t="s">
        <v>20</v>
      </c>
      <c r="O541" s="1">
        <v>43852</v>
      </c>
    </row>
    <row r="542" spans="1:15" hidden="1" x14ac:dyDescent="0.25">
      <c r="A542" t="s">
        <v>175</v>
      </c>
      <c r="C542" t="s">
        <v>17</v>
      </c>
      <c r="D542" s="1">
        <v>43466</v>
      </c>
      <c r="E542" s="1">
        <v>43830</v>
      </c>
      <c r="F542" t="s">
        <v>24</v>
      </c>
      <c r="G542" t="s">
        <v>181</v>
      </c>
      <c r="H542" t="s">
        <v>28</v>
      </c>
      <c r="I542" t="s">
        <v>33</v>
      </c>
      <c r="J542" t="s">
        <v>25</v>
      </c>
      <c r="K542">
        <v>65050.5</v>
      </c>
      <c r="L542" s="1">
        <v>43556</v>
      </c>
      <c r="M542" t="s">
        <v>16</v>
      </c>
      <c r="N542" t="s">
        <v>20</v>
      </c>
      <c r="O542" s="1">
        <v>43852</v>
      </c>
    </row>
    <row r="543" spans="1:15" hidden="1" x14ac:dyDescent="0.25">
      <c r="A543" t="s">
        <v>175</v>
      </c>
      <c r="C543" t="s">
        <v>17</v>
      </c>
      <c r="D543" s="1">
        <v>43466</v>
      </c>
      <c r="E543" s="1">
        <v>43830</v>
      </c>
      <c r="F543" t="s">
        <v>24</v>
      </c>
      <c r="G543" t="s">
        <v>181</v>
      </c>
      <c r="H543" t="s">
        <v>28</v>
      </c>
      <c r="I543" t="s">
        <v>33</v>
      </c>
      <c r="J543" t="s">
        <v>25</v>
      </c>
      <c r="K543">
        <v>10824.4</v>
      </c>
      <c r="L543" s="1">
        <v>43647</v>
      </c>
      <c r="M543" t="s">
        <v>16</v>
      </c>
      <c r="N543" t="s">
        <v>20</v>
      </c>
      <c r="O543" s="1">
        <v>43852</v>
      </c>
    </row>
    <row r="544" spans="1:15" hidden="1" x14ac:dyDescent="0.25">
      <c r="A544" t="s">
        <v>175</v>
      </c>
      <c r="C544" t="s">
        <v>17</v>
      </c>
      <c r="D544" s="1">
        <v>43466</v>
      </c>
      <c r="E544" s="1">
        <v>43830</v>
      </c>
      <c r="F544" t="s">
        <v>24</v>
      </c>
      <c r="G544" t="s">
        <v>181</v>
      </c>
      <c r="H544" t="s">
        <v>28</v>
      </c>
      <c r="I544" t="s">
        <v>33</v>
      </c>
      <c r="J544" t="s">
        <v>25</v>
      </c>
      <c r="K544">
        <v>10824.4</v>
      </c>
      <c r="L544" s="1">
        <v>43739</v>
      </c>
      <c r="M544" t="s">
        <v>16</v>
      </c>
      <c r="N544" t="s">
        <v>20</v>
      </c>
      <c r="O544" s="1">
        <v>43852</v>
      </c>
    </row>
    <row r="545" spans="1:15" hidden="1" x14ac:dyDescent="0.25">
      <c r="A545" t="s">
        <v>175</v>
      </c>
      <c r="C545" t="s">
        <v>17</v>
      </c>
      <c r="D545" s="1">
        <v>43466</v>
      </c>
      <c r="E545" s="1">
        <v>43830</v>
      </c>
      <c r="F545" t="s">
        <v>24</v>
      </c>
      <c r="G545" t="s">
        <v>181</v>
      </c>
      <c r="H545" t="s">
        <v>28</v>
      </c>
      <c r="I545" t="s">
        <v>33</v>
      </c>
      <c r="J545" t="s">
        <v>25</v>
      </c>
      <c r="K545">
        <v>16236.6</v>
      </c>
      <c r="L545" s="1">
        <v>43466</v>
      </c>
      <c r="M545" t="s">
        <v>16</v>
      </c>
      <c r="N545" t="s">
        <v>20</v>
      </c>
      <c r="O545" s="1">
        <v>43852</v>
      </c>
    </row>
    <row r="546" spans="1:15" hidden="1" x14ac:dyDescent="0.25">
      <c r="A546" t="s">
        <v>175</v>
      </c>
      <c r="C546" t="s">
        <v>17</v>
      </c>
      <c r="D546" s="1">
        <v>43466</v>
      </c>
      <c r="E546" s="1">
        <v>43830</v>
      </c>
      <c r="F546" t="s">
        <v>24</v>
      </c>
      <c r="G546" t="s">
        <v>181</v>
      </c>
      <c r="H546" t="s">
        <v>28</v>
      </c>
      <c r="I546" t="s">
        <v>33</v>
      </c>
      <c r="J546" t="s">
        <v>25</v>
      </c>
      <c r="K546">
        <v>16236.6</v>
      </c>
      <c r="L546" s="1">
        <v>43556</v>
      </c>
      <c r="M546" t="s">
        <v>16</v>
      </c>
      <c r="N546" t="s">
        <v>20</v>
      </c>
      <c r="O546" s="1">
        <v>43852</v>
      </c>
    </row>
    <row r="547" spans="1:15" hidden="1" x14ac:dyDescent="0.25">
      <c r="A547" t="s">
        <v>175</v>
      </c>
      <c r="C547" t="s">
        <v>17</v>
      </c>
      <c r="D547" s="1">
        <v>43101</v>
      </c>
      <c r="E547" s="1">
        <v>43465</v>
      </c>
      <c r="F547" t="s">
        <v>21</v>
      </c>
      <c r="G547" t="s">
        <v>180</v>
      </c>
      <c r="H547" t="s">
        <v>28</v>
      </c>
      <c r="I547" t="s">
        <v>27</v>
      </c>
      <c r="J547" t="s">
        <v>25</v>
      </c>
      <c r="K547">
        <v>36612.18</v>
      </c>
      <c r="L547" s="1">
        <v>43101</v>
      </c>
      <c r="M547" t="s">
        <v>16</v>
      </c>
      <c r="N547" t="s">
        <v>14</v>
      </c>
      <c r="O547" s="1">
        <v>43852</v>
      </c>
    </row>
    <row r="548" spans="1:15" hidden="1" x14ac:dyDescent="0.25">
      <c r="A548" t="s">
        <v>175</v>
      </c>
      <c r="C548" t="s">
        <v>17</v>
      </c>
      <c r="D548" s="1">
        <v>43101</v>
      </c>
      <c r="E548" s="1">
        <v>43465</v>
      </c>
      <c r="F548" t="s">
        <v>15</v>
      </c>
      <c r="G548" t="s">
        <v>180</v>
      </c>
      <c r="H548" t="s">
        <v>28</v>
      </c>
      <c r="I548" t="s">
        <v>27</v>
      </c>
      <c r="J548" t="s">
        <v>25</v>
      </c>
      <c r="K548">
        <v>28735.65</v>
      </c>
      <c r="L548" s="1">
        <v>43101</v>
      </c>
      <c r="M548" t="s">
        <v>16</v>
      </c>
      <c r="N548" t="s">
        <v>14</v>
      </c>
      <c r="O548" s="1">
        <v>43852</v>
      </c>
    </row>
    <row r="549" spans="1:15" hidden="1" x14ac:dyDescent="0.25">
      <c r="A549" t="s">
        <v>175</v>
      </c>
      <c r="C549" t="s">
        <v>13</v>
      </c>
      <c r="D549" s="1">
        <v>43466</v>
      </c>
      <c r="E549" s="1">
        <v>43830</v>
      </c>
      <c r="F549" t="s">
        <v>21</v>
      </c>
      <c r="G549" t="s">
        <v>180</v>
      </c>
      <c r="H549" t="s">
        <v>28</v>
      </c>
      <c r="I549" t="s">
        <v>27</v>
      </c>
      <c r="J549" t="s">
        <v>25</v>
      </c>
      <c r="K549">
        <v>53277.919999999998</v>
      </c>
      <c r="L549" s="1">
        <v>43466</v>
      </c>
      <c r="M549" t="s">
        <v>16</v>
      </c>
      <c r="N549" t="s">
        <v>25</v>
      </c>
      <c r="O549" s="1">
        <v>43852</v>
      </c>
    </row>
    <row r="550" spans="1:15" hidden="1" x14ac:dyDescent="0.25">
      <c r="A550" t="s">
        <v>175</v>
      </c>
      <c r="C550" t="s">
        <v>13</v>
      </c>
      <c r="D550" s="1">
        <v>43466</v>
      </c>
      <c r="E550" s="1">
        <v>43830</v>
      </c>
      <c r="F550" t="s">
        <v>15</v>
      </c>
      <c r="G550" t="s">
        <v>180</v>
      </c>
      <c r="H550" t="s">
        <v>28</v>
      </c>
      <c r="I550" t="s">
        <v>27</v>
      </c>
      <c r="J550" t="s">
        <v>25</v>
      </c>
      <c r="K550">
        <v>30048.080000000002</v>
      </c>
      <c r="L550" s="1">
        <v>43466</v>
      </c>
      <c r="M550" t="s">
        <v>16</v>
      </c>
      <c r="N550" t="s">
        <v>25</v>
      </c>
      <c r="O550" s="1">
        <v>43852</v>
      </c>
    </row>
    <row r="551" spans="1:15" hidden="1" x14ac:dyDescent="0.25">
      <c r="A551" t="s">
        <v>175</v>
      </c>
      <c r="C551" t="s">
        <v>13</v>
      </c>
      <c r="D551" s="1">
        <v>43486</v>
      </c>
      <c r="E551" s="1">
        <v>43850</v>
      </c>
      <c r="F551" t="s">
        <v>18</v>
      </c>
      <c r="G551" t="s">
        <v>180</v>
      </c>
      <c r="H551" t="s">
        <v>28</v>
      </c>
      <c r="I551" t="s">
        <v>27</v>
      </c>
      <c r="J551" t="s">
        <v>143</v>
      </c>
      <c r="K551">
        <v>15084.15</v>
      </c>
      <c r="L551" s="1">
        <v>43486</v>
      </c>
      <c r="M551" t="s">
        <v>16</v>
      </c>
      <c r="N551" t="s">
        <v>14</v>
      </c>
      <c r="O551" s="1">
        <v>43852</v>
      </c>
    </row>
    <row r="552" spans="1:15" hidden="1" x14ac:dyDescent="0.25">
      <c r="A552" t="s">
        <v>175</v>
      </c>
      <c r="C552" t="s">
        <v>17</v>
      </c>
      <c r="D552" s="1">
        <v>43138</v>
      </c>
      <c r="E552" s="1">
        <v>43502</v>
      </c>
      <c r="F552" t="s">
        <v>24</v>
      </c>
      <c r="G552" t="s">
        <v>188</v>
      </c>
      <c r="H552" t="s">
        <v>28</v>
      </c>
      <c r="I552" t="s">
        <v>15</v>
      </c>
      <c r="J552" t="s">
        <v>143</v>
      </c>
      <c r="K552">
        <v>1013.88</v>
      </c>
      <c r="L552" s="1">
        <v>43138</v>
      </c>
      <c r="M552" t="s">
        <v>16</v>
      </c>
      <c r="N552" t="s">
        <v>20</v>
      </c>
      <c r="O552" s="1">
        <v>43852</v>
      </c>
    </row>
    <row r="553" spans="1:15" hidden="1" x14ac:dyDescent="0.25">
      <c r="A553" t="s">
        <v>175</v>
      </c>
      <c r="C553" t="s">
        <v>17</v>
      </c>
      <c r="D553" s="1">
        <v>43138</v>
      </c>
      <c r="E553" s="1">
        <v>43502</v>
      </c>
      <c r="F553" t="s">
        <v>24</v>
      </c>
      <c r="G553" t="s">
        <v>188</v>
      </c>
      <c r="H553" t="s">
        <v>28</v>
      </c>
      <c r="I553" t="s">
        <v>15</v>
      </c>
      <c r="J553" t="s">
        <v>143</v>
      </c>
      <c r="K553">
        <v>1601.5</v>
      </c>
      <c r="L553" s="1">
        <v>43138</v>
      </c>
      <c r="M553" t="s">
        <v>16</v>
      </c>
      <c r="N553" t="s">
        <v>20</v>
      </c>
      <c r="O553" s="1">
        <v>43852</v>
      </c>
    </row>
    <row r="554" spans="1:15" hidden="1" x14ac:dyDescent="0.25">
      <c r="A554" t="s">
        <v>175</v>
      </c>
      <c r="C554" t="s">
        <v>17</v>
      </c>
      <c r="D554" s="1">
        <v>43284</v>
      </c>
      <c r="E554" s="1">
        <v>43648</v>
      </c>
      <c r="F554" t="s">
        <v>15</v>
      </c>
      <c r="G554" t="s">
        <v>188</v>
      </c>
      <c r="H554" t="s">
        <v>28</v>
      </c>
      <c r="I554" t="s">
        <v>15</v>
      </c>
      <c r="J554" t="s">
        <v>25</v>
      </c>
      <c r="K554">
        <v>37500</v>
      </c>
      <c r="L554" s="1">
        <v>43284</v>
      </c>
      <c r="M554" t="s">
        <v>16</v>
      </c>
      <c r="N554" t="s">
        <v>14</v>
      </c>
      <c r="O554" s="1">
        <v>43852</v>
      </c>
    </row>
    <row r="555" spans="1:15" hidden="1" x14ac:dyDescent="0.25">
      <c r="A555" t="s">
        <v>175</v>
      </c>
      <c r="C555" t="s">
        <v>13</v>
      </c>
      <c r="D555" s="1">
        <v>43649</v>
      </c>
      <c r="E555" s="1">
        <v>44014</v>
      </c>
      <c r="F555" t="s">
        <v>15</v>
      </c>
      <c r="G555" t="s">
        <v>188</v>
      </c>
      <c r="H555" t="s">
        <v>28</v>
      </c>
      <c r="I555" t="s">
        <v>15</v>
      </c>
      <c r="J555" t="s">
        <v>25</v>
      </c>
      <c r="K555">
        <v>35000</v>
      </c>
      <c r="L555" s="1">
        <v>43649</v>
      </c>
      <c r="M555" t="s">
        <v>16</v>
      </c>
      <c r="N555" t="s">
        <v>25</v>
      </c>
      <c r="O555" s="1">
        <v>43852</v>
      </c>
    </row>
    <row r="556" spans="1:15" hidden="1" x14ac:dyDescent="0.25">
      <c r="A556" t="s">
        <v>175</v>
      </c>
      <c r="C556" t="s">
        <v>17</v>
      </c>
      <c r="D556" s="1">
        <v>42792</v>
      </c>
      <c r="E556" s="1">
        <v>43156</v>
      </c>
      <c r="F556" t="s">
        <v>22</v>
      </c>
      <c r="G556" t="s">
        <v>188</v>
      </c>
      <c r="H556" t="s">
        <v>28</v>
      </c>
      <c r="I556" t="s">
        <v>32</v>
      </c>
      <c r="J556" t="s">
        <v>143</v>
      </c>
      <c r="K556">
        <v>992.51</v>
      </c>
      <c r="L556" s="1">
        <v>43156</v>
      </c>
      <c r="M556" t="s">
        <v>16</v>
      </c>
      <c r="N556" t="s">
        <v>20</v>
      </c>
      <c r="O556" s="1">
        <v>43852</v>
      </c>
    </row>
    <row r="557" spans="1:15" hidden="1" x14ac:dyDescent="0.25">
      <c r="A557" t="s">
        <v>175</v>
      </c>
      <c r="C557" t="s">
        <v>13</v>
      </c>
      <c r="D557" s="1">
        <v>42792</v>
      </c>
      <c r="E557" s="1">
        <v>43156</v>
      </c>
      <c r="F557" t="s">
        <v>22</v>
      </c>
      <c r="G557" t="s">
        <v>188</v>
      </c>
      <c r="H557" t="s">
        <v>28</v>
      </c>
      <c r="I557" t="s">
        <v>32</v>
      </c>
      <c r="J557" t="s">
        <v>143</v>
      </c>
      <c r="K557">
        <v>992.51</v>
      </c>
      <c r="L557" s="1">
        <v>43156</v>
      </c>
      <c r="M557" t="s">
        <v>16</v>
      </c>
      <c r="N557" t="s">
        <v>14</v>
      </c>
      <c r="O557" s="1">
        <v>43852</v>
      </c>
    </row>
    <row r="558" spans="1:15" hidden="1" x14ac:dyDescent="0.25">
      <c r="A558" t="s">
        <v>175</v>
      </c>
      <c r="C558" t="s">
        <v>17</v>
      </c>
      <c r="D558" s="1">
        <v>42735</v>
      </c>
      <c r="E558" s="1">
        <v>43099</v>
      </c>
      <c r="F558" t="s">
        <v>22</v>
      </c>
      <c r="G558" t="s">
        <v>188</v>
      </c>
      <c r="H558" t="s">
        <v>28</v>
      </c>
      <c r="I558" t="s">
        <v>32</v>
      </c>
      <c r="J558" t="s">
        <v>143</v>
      </c>
      <c r="K558">
        <v>377079.15</v>
      </c>
      <c r="L558" s="1">
        <v>42735</v>
      </c>
      <c r="M558" t="s">
        <v>16</v>
      </c>
      <c r="N558" t="s">
        <v>20</v>
      </c>
      <c r="O558" s="1">
        <v>43852</v>
      </c>
    </row>
    <row r="559" spans="1:15" hidden="1" x14ac:dyDescent="0.25">
      <c r="A559" t="s">
        <v>175</v>
      </c>
      <c r="C559" t="s">
        <v>17</v>
      </c>
      <c r="D559" s="1">
        <v>42914</v>
      </c>
      <c r="E559" s="1">
        <v>43278</v>
      </c>
      <c r="F559" t="s">
        <v>22</v>
      </c>
      <c r="G559" t="s">
        <v>188</v>
      </c>
      <c r="H559" t="s">
        <v>28</v>
      </c>
      <c r="I559" t="s">
        <v>32</v>
      </c>
      <c r="J559" t="s">
        <v>143</v>
      </c>
      <c r="K559">
        <v>61251.58</v>
      </c>
      <c r="L559" s="1">
        <v>42914</v>
      </c>
      <c r="M559" t="s">
        <v>16</v>
      </c>
      <c r="N559" t="s">
        <v>14</v>
      </c>
      <c r="O559" s="1">
        <v>43852</v>
      </c>
    </row>
    <row r="560" spans="1:15" hidden="1" x14ac:dyDescent="0.25">
      <c r="A560" t="s">
        <v>175</v>
      </c>
      <c r="C560" t="s">
        <v>17</v>
      </c>
      <c r="D560" s="1">
        <v>42914</v>
      </c>
      <c r="E560" s="1">
        <v>43278</v>
      </c>
      <c r="F560" t="s">
        <v>22</v>
      </c>
      <c r="G560" t="s">
        <v>188</v>
      </c>
      <c r="H560" t="s">
        <v>28</v>
      </c>
      <c r="I560" t="s">
        <v>32</v>
      </c>
      <c r="J560" t="s">
        <v>143</v>
      </c>
      <c r="K560">
        <v>62070.81</v>
      </c>
      <c r="L560" s="1">
        <v>42914</v>
      </c>
      <c r="M560" t="s">
        <v>16</v>
      </c>
      <c r="N560" t="s">
        <v>14</v>
      </c>
      <c r="O560" s="1">
        <v>43852</v>
      </c>
    </row>
    <row r="561" spans="1:15" hidden="1" x14ac:dyDescent="0.25">
      <c r="A561" t="s">
        <v>175</v>
      </c>
      <c r="C561" t="s">
        <v>13</v>
      </c>
      <c r="D561" s="1">
        <v>42922</v>
      </c>
      <c r="E561" s="1">
        <v>43286</v>
      </c>
      <c r="F561" t="s">
        <v>22</v>
      </c>
      <c r="G561" t="s">
        <v>188</v>
      </c>
      <c r="H561" t="s">
        <v>28</v>
      </c>
      <c r="I561" t="s">
        <v>32</v>
      </c>
      <c r="J561" t="s">
        <v>143</v>
      </c>
      <c r="K561">
        <v>1261.8399999999999</v>
      </c>
      <c r="L561" s="1">
        <v>42922</v>
      </c>
      <c r="M561" t="s">
        <v>16</v>
      </c>
      <c r="N561" t="s">
        <v>14</v>
      </c>
      <c r="O561" s="1">
        <v>43852</v>
      </c>
    </row>
    <row r="562" spans="1:15" hidden="1" x14ac:dyDescent="0.25">
      <c r="A562" t="s">
        <v>175</v>
      </c>
      <c r="C562" t="s">
        <v>17</v>
      </c>
      <c r="D562" s="1">
        <v>43101</v>
      </c>
      <c r="E562" s="1">
        <v>43465</v>
      </c>
      <c r="F562" t="s">
        <v>22</v>
      </c>
      <c r="G562" t="s">
        <v>188</v>
      </c>
      <c r="H562" t="s">
        <v>28</v>
      </c>
      <c r="I562" t="s">
        <v>32</v>
      </c>
      <c r="J562" t="s">
        <v>143</v>
      </c>
      <c r="K562">
        <v>349157.16</v>
      </c>
      <c r="L562" s="1">
        <v>43101</v>
      </c>
      <c r="M562" t="s">
        <v>16</v>
      </c>
      <c r="N562" t="s">
        <v>20</v>
      </c>
      <c r="O562" s="1">
        <v>43852</v>
      </c>
    </row>
    <row r="563" spans="1:15" hidden="1" x14ac:dyDescent="0.25">
      <c r="A563" t="s">
        <v>175</v>
      </c>
      <c r="C563" t="s">
        <v>17</v>
      </c>
      <c r="D563" s="1">
        <v>43145</v>
      </c>
      <c r="E563" s="1">
        <v>43509</v>
      </c>
      <c r="F563" t="s">
        <v>22</v>
      </c>
      <c r="G563" t="s">
        <v>188</v>
      </c>
      <c r="H563" t="s">
        <v>28</v>
      </c>
      <c r="I563" t="s">
        <v>23</v>
      </c>
      <c r="J563" t="s">
        <v>25</v>
      </c>
      <c r="K563">
        <v>107689.68</v>
      </c>
      <c r="L563" s="1">
        <v>43145</v>
      </c>
      <c r="M563" t="s">
        <v>16</v>
      </c>
      <c r="N563" t="s">
        <v>14</v>
      </c>
      <c r="O563" s="1">
        <v>43852</v>
      </c>
    </row>
    <row r="564" spans="1:15" hidden="1" x14ac:dyDescent="0.25">
      <c r="A564" t="s">
        <v>175</v>
      </c>
      <c r="C564" t="s">
        <v>17</v>
      </c>
      <c r="D564" s="1">
        <v>43301</v>
      </c>
      <c r="E564" s="1">
        <v>43665</v>
      </c>
      <c r="F564" t="s">
        <v>22</v>
      </c>
      <c r="G564" t="s">
        <v>188</v>
      </c>
      <c r="H564" t="s">
        <v>28</v>
      </c>
      <c r="I564" t="s">
        <v>23</v>
      </c>
      <c r="J564" t="s">
        <v>25</v>
      </c>
      <c r="K564">
        <v>5417.97</v>
      </c>
      <c r="L564" s="1">
        <v>43301</v>
      </c>
      <c r="M564" t="s">
        <v>16</v>
      </c>
      <c r="N564" t="s">
        <v>14</v>
      </c>
      <c r="O564" s="1">
        <v>43852</v>
      </c>
    </row>
    <row r="565" spans="1:15" hidden="1" x14ac:dyDescent="0.25">
      <c r="A565" t="s">
        <v>175</v>
      </c>
      <c r="C565" t="s">
        <v>17</v>
      </c>
      <c r="D565" s="1">
        <v>43279</v>
      </c>
      <c r="E565" s="1">
        <v>43643</v>
      </c>
      <c r="F565" t="s">
        <v>22</v>
      </c>
      <c r="G565" t="s">
        <v>188</v>
      </c>
      <c r="H565" t="s">
        <v>28</v>
      </c>
      <c r="I565" t="s">
        <v>32</v>
      </c>
      <c r="J565" t="s">
        <v>143</v>
      </c>
      <c r="K565">
        <v>61936.46</v>
      </c>
      <c r="L565" s="1">
        <v>43279</v>
      </c>
      <c r="M565" t="s">
        <v>16</v>
      </c>
      <c r="N565" t="s">
        <v>25</v>
      </c>
      <c r="O565" s="1">
        <v>43852</v>
      </c>
    </row>
    <row r="566" spans="1:15" hidden="1" x14ac:dyDescent="0.25">
      <c r="A566" t="s">
        <v>175</v>
      </c>
      <c r="C566" t="s">
        <v>17</v>
      </c>
      <c r="D566" s="1">
        <v>43279</v>
      </c>
      <c r="E566" s="1">
        <v>43643</v>
      </c>
      <c r="F566" t="s">
        <v>22</v>
      </c>
      <c r="G566" t="s">
        <v>188</v>
      </c>
      <c r="H566" t="s">
        <v>28</v>
      </c>
      <c r="I566" t="s">
        <v>32</v>
      </c>
      <c r="J566" t="s">
        <v>143</v>
      </c>
      <c r="K566">
        <v>56276.26</v>
      </c>
      <c r="L566" s="1">
        <v>43279</v>
      </c>
      <c r="M566" t="s">
        <v>16</v>
      </c>
      <c r="N566" t="s">
        <v>25</v>
      </c>
      <c r="O566" s="1">
        <v>43852</v>
      </c>
    </row>
    <row r="567" spans="1:15" hidden="1" x14ac:dyDescent="0.25">
      <c r="A567" t="s">
        <v>175</v>
      </c>
      <c r="C567" t="s">
        <v>13</v>
      </c>
      <c r="D567" s="1">
        <v>43466</v>
      </c>
      <c r="E567" s="1">
        <v>43830</v>
      </c>
      <c r="F567" t="s">
        <v>22</v>
      </c>
      <c r="G567" t="s">
        <v>188</v>
      </c>
      <c r="H567" t="s">
        <v>28</v>
      </c>
      <c r="I567" t="s">
        <v>32</v>
      </c>
      <c r="J567" t="s">
        <v>143</v>
      </c>
      <c r="K567">
        <v>399509.89</v>
      </c>
      <c r="L567" s="1">
        <v>43466</v>
      </c>
      <c r="M567" t="s">
        <v>16</v>
      </c>
      <c r="N567" t="s">
        <v>25</v>
      </c>
      <c r="O567" s="1">
        <v>43852</v>
      </c>
    </row>
    <row r="568" spans="1:15" hidden="1" x14ac:dyDescent="0.25">
      <c r="A568" t="s">
        <v>175</v>
      </c>
      <c r="C568" t="s">
        <v>13</v>
      </c>
      <c r="D568" s="1">
        <v>43481</v>
      </c>
      <c r="E568" s="1">
        <v>43845</v>
      </c>
      <c r="F568" t="s">
        <v>22</v>
      </c>
      <c r="G568" t="s">
        <v>188</v>
      </c>
      <c r="H568" t="s">
        <v>28</v>
      </c>
      <c r="I568" t="s">
        <v>23</v>
      </c>
      <c r="J568" t="s">
        <v>25</v>
      </c>
      <c r="K568">
        <v>98931.05</v>
      </c>
      <c r="L568" s="1">
        <v>43481</v>
      </c>
      <c r="M568" t="s">
        <v>16</v>
      </c>
      <c r="N568" t="s">
        <v>14</v>
      </c>
      <c r="O568" s="1">
        <v>43852</v>
      </c>
    </row>
    <row r="569" spans="1:15" hidden="1" x14ac:dyDescent="0.25">
      <c r="A569" t="s">
        <v>175</v>
      </c>
      <c r="C569" t="s">
        <v>13</v>
      </c>
      <c r="D569" s="1">
        <v>43510</v>
      </c>
      <c r="E569" s="1">
        <v>43874</v>
      </c>
      <c r="F569" t="s">
        <v>22</v>
      </c>
      <c r="G569" t="s">
        <v>188</v>
      </c>
      <c r="H569" t="s">
        <v>28</v>
      </c>
      <c r="I569" t="s">
        <v>23</v>
      </c>
      <c r="J569" t="s">
        <v>25</v>
      </c>
      <c r="K569">
        <v>1610</v>
      </c>
      <c r="L569" s="1">
        <v>43510</v>
      </c>
      <c r="M569" t="s">
        <v>16</v>
      </c>
      <c r="N569" t="s">
        <v>14</v>
      </c>
      <c r="O569" s="1">
        <v>43852</v>
      </c>
    </row>
    <row r="570" spans="1:15" hidden="1" x14ac:dyDescent="0.25">
      <c r="A570" t="s">
        <v>175</v>
      </c>
      <c r="C570" t="s">
        <v>13</v>
      </c>
      <c r="D570" s="1">
        <v>43510</v>
      </c>
      <c r="E570" s="1">
        <v>43874</v>
      </c>
      <c r="F570" t="s">
        <v>22</v>
      </c>
      <c r="G570" t="s">
        <v>188</v>
      </c>
      <c r="H570" t="s">
        <v>28</v>
      </c>
      <c r="I570" t="s">
        <v>23</v>
      </c>
      <c r="J570" t="s">
        <v>25</v>
      </c>
      <c r="K570">
        <v>131090.46</v>
      </c>
      <c r="L570" s="1">
        <v>43522</v>
      </c>
      <c r="M570" t="s">
        <v>16</v>
      </c>
      <c r="N570" t="s">
        <v>25</v>
      </c>
      <c r="O570" s="1">
        <v>43852</v>
      </c>
    </row>
    <row r="571" spans="1:15" hidden="1" x14ac:dyDescent="0.25">
      <c r="A571" t="s">
        <v>175</v>
      </c>
      <c r="C571" t="s">
        <v>13</v>
      </c>
      <c r="D571" s="1">
        <v>43540</v>
      </c>
      <c r="E571" s="1">
        <v>43905</v>
      </c>
      <c r="F571" t="s">
        <v>22</v>
      </c>
      <c r="G571" t="s">
        <v>188</v>
      </c>
      <c r="H571" t="s">
        <v>28</v>
      </c>
      <c r="I571" t="s">
        <v>23</v>
      </c>
      <c r="J571" t="s">
        <v>25</v>
      </c>
      <c r="K571">
        <v>2056.4299999999998</v>
      </c>
      <c r="L571" s="1">
        <v>43540</v>
      </c>
      <c r="M571" t="s">
        <v>16</v>
      </c>
      <c r="N571" t="s">
        <v>14</v>
      </c>
      <c r="O571" s="1">
        <v>43852</v>
      </c>
    </row>
    <row r="572" spans="1:15" hidden="1" x14ac:dyDescent="0.25">
      <c r="A572" t="s">
        <v>175</v>
      </c>
      <c r="C572" t="s">
        <v>13</v>
      </c>
      <c r="D572" s="1">
        <v>43536</v>
      </c>
      <c r="E572" s="1">
        <v>43901</v>
      </c>
      <c r="F572" t="s">
        <v>22</v>
      </c>
      <c r="G572" t="s">
        <v>188</v>
      </c>
      <c r="H572" t="s">
        <v>28</v>
      </c>
      <c r="I572" t="s">
        <v>23</v>
      </c>
      <c r="J572" t="s">
        <v>25</v>
      </c>
      <c r="K572">
        <v>1194.28</v>
      </c>
      <c r="L572" s="1">
        <v>43536</v>
      </c>
      <c r="M572" t="s">
        <v>16</v>
      </c>
      <c r="N572" t="s">
        <v>14</v>
      </c>
      <c r="O572" s="1">
        <v>43852</v>
      </c>
    </row>
    <row r="573" spans="1:15" hidden="1" x14ac:dyDescent="0.25">
      <c r="A573" t="s">
        <v>175</v>
      </c>
      <c r="C573" t="s">
        <v>13</v>
      </c>
      <c r="D573" s="1">
        <v>43644</v>
      </c>
      <c r="E573" s="1">
        <v>44009</v>
      </c>
      <c r="F573" t="s">
        <v>22</v>
      </c>
      <c r="G573" t="s">
        <v>188</v>
      </c>
      <c r="H573" t="s">
        <v>28</v>
      </c>
      <c r="I573" t="s">
        <v>32</v>
      </c>
      <c r="J573" t="s">
        <v>143</v>
      </c>
      <c r="K573">
        <v>75395.039999999994</v>
      </c>
      <c r="L573" s="1">
        <v>43644</v>
      </c>
      <c r="M573" t="s">
        <v>16</v>
      </c>
      <c r="N573" t="s">
        <v>25</v>
      </c>
      <c r="O573" s="1">
        <v>43852</v>
      </c>
    </row>
    <row r="574" spans="1:15" hidden="1" x14ac:dyDescent="0.25">
      <c r="A574" t="s">
        <v>175</v>
      </c>
      <c r="C574" t="s">
        <v>13</v>
      </c>
      <c r="D574" s="1">
        <v>43644</v>
      </c>
      <c r="E574" s="1">
        <v>44009</v>
      </c>
      <c r="F574" t="s">
        <v>22</v>
      </c>
      <c r="G574" t="s">
        <v>188</v>
      </c>
      <c r="H574" t="s">
        <v>28</v>
      </c>
      <c r="I574" t="s">
        <v>32</v>
      </c>
      <c r="J574" t="s">
        <v>143</v>
      </c>
      <c r="K574">
        <v>53595</v>
      </c>
      <c r="L574" s="1">
        <v>43644</v>
      </c>
      <c r="M574" t="s">
        <v>16</v>
      </c>
      <c r="N574" t="s">
        <v>25</v>
      </c>
      <c r="O574" s="1">
        <v>43852</v>
      </c>
    </row>
    <row r="575" spans="1:15" hidden="1" x14ac:dyDescent="0.25">
      <c r="A575" t="s">
        <v>175</v>
      </c>
      <c r="C575" t="s">
        <v>13</v>
      </c>
      <c r="D575" s="1">
        <v>43666</v>
      </c>
      <c r="E575" s="1">
        <v>44031</v>
      </c>
      <c r="F575" t="s">
        <v>22</v>
      </c>
      <c r="G575" t="s">
        <v>188</v>
      </c>
      <c r="H575" t="s">
        <v>28</v>
      </c>
      <c r="I575" t="s">
        <v>23</v>
      </c>
      <c r="J575" t="s">
        <v>25</v>
      </c>
      <c r="K575">
        <v>6595.25</v>
      </c>
      <c r="L575" s="1">
        <v>43666</v>
      </c>
      <c r="M575" t="s">
        <v>16</v>
      </c>
      <c r="N575" t="s">
        <v>25</v>
      </c>
      <c r="O575" s="1">
        <v>43852</v>
      </c>
    </row>
    <row r="576" spans="1:15" hidden="1" x14ac:dyDescent="0.25">
      <c r="A576" t="s">
        <v>175</v>
      </c>
      <c r="C576" t="s">
        <v>13</v>
      </c>
      <c r="D576" s="1">
        <v>42892</v>
      </c>
      <c r="E576" s="1">
        <v>43256</v>
      </c>
      <c r="F576" t="s">
        <v>21</v>
      </c>
      <c r="G576" t="s">
        <v>188</v>
      </c>
      <c r="H576" t="s">
        <v>28</v>
      </c>
      <c r="I576" t="s">
        <v>32</v>
      </c>
      <c r="J576" t="s">
        <v>143</v>
      </c>
      <c r="K576">
        <v>2887.38</v>
      </c>
      <c r="L576" s="1">
        <v>42922</v>
      </c>
      <c r="M576" t="s">
        <v>16</v>
      </c>
      <c r="N576" t="s">
        <v>14</v>
      </c>
      <c r="O576" s="1">
        <v>43852</v>
      </c>
    </row>
    <row r="577" spans="1:15" hidden="1" x14ac:dyDescent="0.25">
      <c r="A577" t="s">
        <v>175</v>
      </c>
      <c r="C577" t="s">
        <v>13</v>
      </c>
      <c r="D577" s="1">
        <v>43494</v>
      </c>
      <c r="E577" s="1">
        <v>43858</v>
      </c>
      <c r="F577" t="s">
        <v>21</v>
      </c>
      <c r="G577" t="s">
        <v>188</v>
      </c>
      <c r="H577" t="s">
        <v>28</v>
      </c>
      <c r="I577" t="s">
        <v>21</v>
      </c>
      <c r="J577" t="s">
        <v>143</v>
      </c>
      <c r="K577">
        <v>11539.77</v>
      </c>
      <c r="L577" s="1">
        <v>43494</v>
      </c>
      <c r="M577" t="s">
        <v>16</v>
      </c>
      <c r="N577" t="s">
        <v>14</v>
      </c>
      <c r="O577" s="1">
        <v>43852</v>
      </c>
    </row>
    <row r="578" spans="1:15" hidden="1" x14ac:dyDescent="0.25">
      <c r="A578" t="s">
        <v>175</v>
      </c>
      <c r="C578" t="s">
        <v>13</v>
      </c>
      <c r="D578" s="1">
        <v>43497</v>
      </c>
      <c r="E578" s="1">
        <v>43861</v>
      </c>
      <c r="F578" t="s">
        <v>15</v>
      </c>
      <c r="G578" t="s">
        <v>188</v>
      </c>
      <c r="H578" t="s">
        <v>28</v>
      </c>
      <c r="I578" t="s">
        <v>15</v>
      </c>
      <c r="J578" t="s">
        <v>143</v>
      </c>
      <c r="K578">
        <v>21875</v>
      </c>
      <c r="L578" s="1">
        <v>43497</v>
      </c>
      <c r="M578" t="s">
        <v>16</v>
      </c>
      <c r="N578" t="s">
        <v>14</v>
      </c>
      <c r="O578" s="1">
        <v>43852</v>
      </c>
    </row>
    <row r="579" spans="1:15" hidden="1" x14ac:dyDescent="0.25">
      <c r="A579" t="s">
        <v>175</v>
      </c>
      <c r="C579" t="s">
        <v>13</v>
      </c>
      <c r="D579" s="1">
        <v>42744</v>
      </c>
      <c r="E579" s="1">
        <v>43473</v>
      </c>
      <c r="F579" t="s">
        <v>26</v>
      </c>
      <c r="G579" t="s">
        <v>188</v>
      </c>
      <c r="H579" t="s">
        <v>28</v>
      </c>
      <c r="I579" t="s">
        <v>32</v>
      </c>
      <c r="J579" t="s">
        <v>143</v>
      </c>
      <c r="K579">
        <v>8588.56</v>
      </c>
      <c r="L579" s="1">
        <v>42835</v>
      </c>
      <c r="M579" t="s">
        <v>16</v>
      </c>
      <c r="N579" t="s">
        <v>14</v>
      </c>
      <c r="O579" s="1">
        <v>43852</v>
      </c>
    </row>
    <row r="580" spans="1:15" hidden="1" x14ac:dyDescent="0.25">
      <c r="A580" t="s">
        <v>175</v>
      </c>
      <c r="C580" t="s">
        <v>13</v>
      </c>
      <c r="D580" s="1">
        <v>42774</v>
      </c>
      <c r="E580" s="1">
        <v>43319</v>
      </c>
      <c r="F580" t="s">
        <v>26</v>
      </c>
      <c r="G580" t="s">
        <v>188</v>
      </c>
      <c r="H580" t="s">
        <v>28</v>
      </c>
      <c r="I580" t="s">
        <v>32</v>
      </c>
      <c r="J580" t="s">
        <v>143</v>
      </c>
      <c r="K580">
        <v>3050.6</v>
      </c>
      <c r="L580" s="1">
        <v>42774</v>
      </c>
      <c r="M580" t="s">
        <v>16</v>
      </c>
      <c r="N580" t="s">
        <v>14</v>
      </c>
      <c r="O580" s="1">
        <v>43852</v>
      </c>
    </row>
    <row r="581" spans="1:15" hidden="1" x14ac:dyDescent="0.25">
      <c r="A581" t="s">
        <v>175</v>
      </c>
      <c r="C581" t="s">
        <v>13</v>
      </c>
      <c r="D581" s="1">
        <v>42774</v>
      </c>
      <c r="E581" s="1">
        <v>43319</v>
      </c>
      <c r="F581" t="s">
        <v>26</v>
      </c>
      <c r="G581" t="s">
        <v>188</v>
      </c>
      <c r="H581" t="s">
        <v>28</v>
      </c>
      <c r="I581" t="s">
        <v>32</v>
      </c>
      <c r="J581" t="s">
        <v>143</v>
      </c>
      <c r="K581">
        <v>3050.6</v>
      </c>
      <c r="L581" s="1">
        <v>42954</v>
      </c>
      <c r="M581" t="s">
        <v>16</v>
      </c>
      <c r="N581" t="s">
        <v>14</v>
      </c>
      <c r="O581" s="1">
        <v>43852</v>
      </c>
    </row>
    <row r="582" spans="1:15" hidden="1" x14ac:dyDescent="0.25">
      <c r="A582" t="s">
        <v>175</v>
      </c>
      <c r="C582" t="s">
        <v>13</v>
      </c>
      <c r="D582" s="1">
        <v>42663</v>
      </c>
      <c r="E582" s="1">
        <v>43209</v>
      </c>
      <c r="F582" t="s">
        <v>26</v>
      </c>
      <c r="G582" t="s">
        <v>188</v>
      </c>
      <c r="H582" t="s">
        <v>28</v>
      </c>
      <c r="I582" t="s">
        <v>32</v>
      </c>
      <c r="J582" t="s">
        <v>143</v>
      </c>
      <c r="K582">
        <v>40309.5</v>
      </c>
      <c r="L582" s="1">
        <v>43099</v>
      </c>
      <c r="M582" t="s">
        <v>16</v>
      </c>
      <c r="N582" t="s">
        <v>14</v>
      </c>
      <c r="O582" s="1">
        <v>43852</v>
      </c>
    </row>
    <row r="583" spans="1:15" hidden="1" x14ac:dyDescent="0.25">
      <c r="A583" t="s">
        <v>175</v>
      </c>
      <c r="C583" t="s">
        <v>13</v>
      </c>
      <c r="D583" s="1">
        <v>42663</v>
      </c>
      <c r="E583" s="1">
        <v>43209</v>
      </c>
      <c r="F583" t="s">
        <v>26</v>
      </c>
      <c r="G583" t="s">
        <v>188</v>
      </c>
      <c r="H583" t="s">
        <v>28</v>
      </c>
      <c r="I583" t="s">
        <v>32</v>
      </c>
      <c r="J583" t="s">
        <v>143</v>
      </c>
      <c r="K583">
        <v>40309.68</v>
      </c>
      <c r="L583" s="1">
        <v>42772</v>
      </c>
      <c r="M583" t="s">
        <v>16</v>
      </c>
      <c r="N583" t="s">
        <v>14</v>
      </c>
      <c r="O583" s="1">
        <v>43852</v>
      </c>
    </row>
    <row r="584" spans="1:15" hidden="1" x14ac:dyDescent="0.25">
      <c r="A584" t="s">
        <v>175</v>
      </c>
      <c r="C584" t="s">
        <v>13</v>
      </c>
      <c r="D584" s="1">
        <v>42663</v>
      </c>
      <c r="E584" s="1">
        <v>43209</v>
      </c>
      <c r="F584" t="s">
        <v>26</v>
      </c>
      <c r="G584" t="s">
        <v>188</v>
      </c>
      <c r="H584" t="s">
        <v>28</v>
      </c>
      <c r="I584" t="s">
        <v>32</v>
      </c>
      <c r="J584" t="s">
        <v>143</v>
      </c>
      <c r="K584">
        <v>40309.68</v>
      </c>
      <c r="L584" s="1">
        <v>42880</v>
      </c>
      <c r="M584" t="s">
        <v>16</v>
      </c>
      <c r="N584" t="s">
        <v>14</v>
      </c>
      <c r="O584" s="1">
        <v>43852</v>
      </c>
    </row>
    <row r="585" spans="1:15" hidden="1" x14ac:dyDescent="0.25">
      <c r="A585" t="s">
        <v>175</v>
      </c>
      <c r="C585" t="s">
        <v>13</v>
      </c>
      <c r="D585" s="1">
        <v>42663</v>
      </c>
      <c r="E585" s="1">
        <v>43209</v>
      </c>
      <c r="F585" t="s">
        <v>26</v>
      </c>
      <c r="G585" t="s">
        <v>188</v>
      </c>
      <c r="H585" t="s">
        <v>28</v>
      </c>
      <c r="I585" t="s">
        <v>32</v>
      </c>
      <c r="J585" t="s">
        <v>143</v>
      </c>
      <c r="K585">
        <v>40309.68</v>
      </c>
      <c r="L585" s="1">
        <v>42990</v>
      </c>
      <c r="M585" t="s">
        <v>16</v>
      </c>
      <c r="N585" t="s">
        <v>14</v>
      </c>
      <c r="O585" s="1">
        <v>43852</v>
      </c>
    </row>
    <row r="586" spans="1:15" hidden="1" x14ac:dyDescent="0.25">
      <c r="A586" t="s">
        <v>175</v>
      </c>
      <c r="C586" t="s">
        <v>13</v>
      </c>
      <c r="D586" s="1">
        <v>42663</v>
      </c>
      <c r="E586" s="1">
        <v>43209</v>
      </c>
      <c r="F586" t="s">
        <v>26</v>
      </c>
      <c r="G586" t="s">
        <v>188</v>
      </c>
      <c r="H586" t="s">
        <v>28</v>
      </c>
      <c r="I586" t="s">
        <v>32</v>
      </c>
      <c r="J586" t="s">
        <v>143</v>
      </c>
      <c r="K586">
        <v>50909.599999999999</v>
      </c>
      <c r="L586" s="1">
        <v>42663</v>
      </c>
      <c r="M586" t="s">
        <v>16</v>
      </c>
      <c r="N586" t="s">
        <v>14</v>
      </c>
      <c r="O586" s="1">
        <v>43852</v>
      </c>
    </row>
    <row r="587" spans="1:15" hidden="1" x14ac:dyDescent="0.25">
      <c r="A587" t="s">
        <v>175</v>
      </c>
      <c r="C587" t="s">
        <v>13</v>
      </c>
      <c r="D587" s="1">
        <v>42731</v>
      </c>
      <c r="E587" s="1">
        <v>43307</v>
      </c>
      <c r="F587" t="s">
        <v>26</v>
      </c>
      <c r="G587" t="s">
        <v>188</v>
      </c>
      <c r="H587" t="s">
        <v>28</v>
      </c>
      <c r="I587" t="s">
        <v>32</v>
      </c>
      <c r="J587" t="s">
        <v>143</v>
      </c>
      <c r="K587">
        <v>31079.56</v>
      </c>
      <c r="L587" s="1">
        <v>42821</v>
      </c>
      <c r="M587" t="s">
        <v>16</v>
      </c>
      <c r="N587" t="s">
        <v>14</v>
      </c>
      <c r="O587" s="1">
        <v>43852</v>
      </c>
    </row>
    <row r="588" spans="1:15" hidden="1" x14ac:dyDescent="0.25">
      <c r="A588" t="s">
        <v>175</v>
      </c>
      <c r="C588" t="s">
        <v>13</v>
      </c>
      <c r="D588" s="1">
        <v>42731</v>
      </c>
      <c r="E588" s="1">
        <v>43307</v>
      </c>
      <c r="F588" t="s">
        <v>26</v>
      </c>
      <c r="G588" t="s">
        <v>188</v>
      </c>
      <c r="H588" t="s">
        <v>28</v>
      </c>
      <c r="I588" t="s">
        <v>32</v>
      </c>
      <c r="J588" t="s">
        <v>143</v>
      </c>
      <c r="K588">
        <v>31079.56</v>
      </c>
      <c r="L588" s="1">
        <v>42913</v>
      </c>
      <c r="M588" t="s">
        <v>16</v>
      </c>
      <c r="N588" t="s">
        <v>14</v>
      </c>
      <c r="O588" s="1">
        <v>43852</v>
      </c>
    </row>
    <row r="589" spans="1:15" hidden="1" x14ac:dyDescent="0.25">
      <c r="A589" t="s">
        <v>175</v>
      </c>
      <c r="C589" t="s">
        <v>13</v>
      </c>
      <c r="D589" s="1">
        <v>42731</v>
      </c>
      <c r="E589" s="1">
        <v>43307</v>
      </c>
      <c r="F589" t="s">
        <v>26</v>
      </c>
      <c r="G589" t="s">
        <v>188</v>
      </c>
      <c r="H589" t="s">
        <v>28</v>
      </c>
      <c r="I589" t="s">
        <v>32</v>
      </c>
      <c r="J589" t="s">
        <v>143</v>
      </c>
      <c r="K589">
        <v>31079.56</v>
      </c>
      <c r="L589" s="1">
        <v>43005</v>
      </c>
      <c r="M589" t="s">
        <v>16</v>
      </c>
      <c r="N589" t="s">
        <v>14</v>
      </c>
      <c r="O589" s="1">
        <v>43852</v>
      </c>
    </row>
    <row r="590" spans="1:15" hidden="1" x14ac:dyDescent="0.25">
      <c r="A590" t="s">
        <v>175</v>
      </c>
      <c r="C590" t="s">
        <v>13</v>
      </c>
      <c r="D590" s="1">
        <v>42731</v>
      </c>
      <c r="E590" s="1">
        <v>43307</v>
      </c>
      <c r="F590" t="s">
        <v>26</v>
      </c>
      <c r="G590" t="s">
        <v>188</v>
      </c>
      <c r="H590" t="s">
        <v>28</v>
      </c>
      <c r="I590" t="s">
        <v>32</v>
      </c>
      <c r="J590" t="s">
        <v>143</v>
      </c>
      <c r="K590">
        <v>31088.49</v>
      </c>
      <c r="L590" s="1">
        <v>43096</v>
      </c>
      <c r="M590" t="s">
        <v>16</v>
      </c>
      <c r="N590" t="s">
        <v>14</v>
      </c>
      <c r="O590" s="1">
        <v>43852</v>
      </c>
    </row>
    <row r="591" spans="1:15" hidden="1" x14ac:dyDescent="0.25">
      <c r="A591" t="s">
        <v>175</v>
      </c>
      <c r="C591" t="s">
        <v>13</v>
      </c>
      <c r="D591" s="1">
        <v>42731</v>
      </c>
      <c r="E591" s="1">
        <v>43307</v>
      </c>
      <c r="F591" t="s">
        <v>26</v>
      </c>
      <c r="G591" t="s">
        <v>188</v>
      </c>
      <c r="H591" t="s">
        <v>28</v>
      </c>
      <c r="I591" t="s">
        <v>32</v>
      </c>
      <c r="J591" t="s">
        <v>143</v>
      </c>
      <c r="K591">
        <v>39249.53</v>
      </c>
      <c r="L591" s="1">
        <v>42731</v>
      </c>
      <c r="M591" t="s">
        <v>16</v>
      </c>
      <c r="N591" t="s">
        <v>14</v>
      </c>
      <c r="O591" s="1">
        <v>43852</v>
      </c>
    </row>
    <row r="592" spans="1:15" hidden="1" x14ac:dyDescent="0.25">
      <c r="A592" t="s">
        <v>175</v>
      </c>
      <c r="C592" t="s">
        <v>13</v>
      </c>
      <c r="D592" s="1">
        <v>42823</v>
      </c>
      <c r="E592" s="1">
        <v>43187</v>
      </c>
      <c r="F592" t="s">
        <v>24</v>
      </c>
      <c r="G592" t="s">
        <v>188</v>
      </c>
      <c r="H592" t="s">
        <v>28</v>
      </c>
      <c r="I592" t="s">
        <v>32</v>
      </c>
      <c r="J592" t="s">
        <v>143</v>
      </c>
      <c r="K592">
        <v>8961.75</v>
      </c>
      <c r="L592" s="1">
        <v>42823</v>
      </c>
      <c r="M592" t="s">
        <v>16</v>
      </c>
      <c r="N592" t="s">
        <v>14</v>
      </c>
      <c r="O592" s="1">
        <v>43852</v>
      </c>
    </row>
    <row r="593" spans="1:15" hidden="1" x14ac:dyDescent="0.25">
      <c r="A593" t="s">
        <v>175</v>
      </c>
      <c r="C593" t="s">
        <v>13</v>
      </c>
      <c r="D593" s="1">
        <v>42954</v>
      </c>
      <c r="E593" s="1">
        <v>43318</v>
      </c>
      <c r="F593" t="s">
        <v>26</v>
      </c>
      <c r="G593" t="s">
        <v>188</v>
      </c>
      <c r="H593" t="s">
        <v>28</v>
      </c>
      <c r="I593" t="s">
        <v>32</v>
      </c>
      <c r="J593" t="s">
        <v>143</v>
      </c>
      <c r="K593">
        <v>877.71</v>
      </c>
      <c r="L593" s="1">
        <v>43318</v>
      </c>
      <c r="M593" t="s">
        <v>16</v>
      </c>
      <c r="N593" t="s">
        <v>14</v>
      </c>
      <c r="O593" s="1">
        <v>43852</v>
      </c>
    </row>
    <row r="594" spans="1:15" hidden="1" x14ac:dyDescent="0.25">
      <c r="A594" t="s">
        <v>175</v>
      </c>
      <c r="C594" t="s">
        <v>17</v>
      </c>
      <c r="D594" s="1">
        <v>42903</v>
      </c>
      <c r="E594" s="1">
        <v>43267</v>
      </c>
      <c r="F594" t="s">
        <v>26</v>
      </c>
      <c r="G594" t="s">
        <v>188</v>
      </c>
      <c r="H594" t="s">
        <v>28</v>
      </c>
      <c r="I594" t="s">
        <v>32</v>
      </c>
      <c r="J594" t="s">
        <v>143</v>
      </c>
      <c r="K594">
        <v>8107.49</v>
      </c>
      <c r="L594" s="1">
        <v>43297</v>
      </c>
      <c r="M594" t="s">
        <v>16</v>
      </c>
      <c r="N594" t="s">
        <v>14</v>
      </c>
      <c r="O594" s="1">
        <v>43852</v>
      </c>
    </row>
    <row r="595" spans="1:15" hidden="1" x14ac:dyDescent="0.25">
      <c r="A595" t="s">
        <v>175</v>
      </c>
      <c r="C595" t="s">
        <v>13</v>
      </c>
      <c r="D595" s="1">
        <v>42922</v>
      </c>
      <c r="E595" s="1">
        <v>43286</v>
      </c>
      <c r="F595" t="s">
        <v>26</v>
      </c>
      <c r="G595" t="s">
        <v>188</v>
      </c>
      <c r="H595" t="s">
        <v>28</v>
      </c>
      <c r="I595" t="s">
        <v>32</v>
      </c>
      <c r="J595" t="s">
        <v>143</v>
      </c>
      <c r="K595">
        <v>7398.74</v>
      </c>
      <c r="L595" s="1">
        <v>43286</v>
      </c>
      <c r="M595" t="s">
        <v>16</v>
      </c>
      <c r="N595" t="s">
        <v>14</v>
      </c>
      <c r="O595" s="1">
        <v>43852</v>
      </c>
    </row>
    <row r="596" spans="1:15" hidden="1" x14ac:dyDescent="0.25">
      <c r="A596" t="s">
        <v>175</v>
      </c>
      <c r="C596" t="s">
        <v>13</v>
      </c>
      <c r="D596" s="1">
        <v>43017</v>
      </c>
      <c r="E596" s="1">
        <v>43381</v>
      </c>
      <c r="F596" t="s">
        <v>26</v>
      </c>
      <c r="G596" t="s">
        <v>188</v>
      </c>
      <c r="H596" t="s">
        <v>28</v>
      </c>
      <c r="I596" t="s">
        <v>32</v>
      </c>
      <c r="J596" t="s">
        <v>143</v>
      </c>
      <c r="K596">
        <v>15429.84</v>
      </c>
      <c r="L596" s="1">
        <v>43017</v>
      </c>
      <c r="M596" t="s">
        <v>16</v>
      </c>
      <c r="N596" t="s">
        <v>14</v>
      </c>
      <c r="O596" s="1">
        <v>43852</v>
      </c>
    </row>
    <row r="597" spans="1:15" hidden="1" x14ac:dyDescent="0.25">
      <c r="A597" t="s">
        <v>175</v>
      </c>
      <c r="C597" t="s">
        <v>17</v>
      </c>
      <c r="D597" s="1">
        <v>43145</v>
      </c>
      <c r="E597" s="1">
        <v>43509</v>
      </c>
      <c r="F597" t="s">
        <v>24</v>
      </c>
      <c r="G597" t="s">
        <v>188</v>
      </c>
      <c r="H597" t="s">
        <v>28</v>
      </c>
      <c r="I597" t="s">
        <v>32</v>
      </c>
      <c r="J597" t="s">
        <v>143</v>
      </c>
      <c r="K597">
        <v>3120.25</v>
      </c>
      <c r="L597" s="1">
        <v>43145</v>
      </c>
      <c r="M597" t="s">
        <v>16</v>
      </c>
      <c r="N597" t="s">
        <v>14</v>
      </c>
      <c r="O597" s="1">
        <v>43852</v>
      </c>
    </row>
    <row r="598" spans="1:15" hidden="1" x14ac:dyDescent="0.25">
      <c r="A598" t="s">
        <v>175</v>
      </c>
      <c r="C598" t="s">
        <v>17</v>
      </c>
      <c r="D598" s="1">
        <v>43210</v>
      </c>
      <c r="E598" s="1">
        <v>43574</v>
      </c>
      <c r="F598" t="s">
        <v>26</v>
      </c>
      <c r="G598" t="s">
        <v>188</v>
      </c>
      <c r="H598" t="s">
        <v>28</v>
      </c>
      <c r="I598" t="s">
        <v>32</v>
      </c>
      <c r="J598" t="s">
        <v>143</v>
      </c>
      <c r="K598">
        <v>70725.990000000005</v>
      </c>
      <c r="L598" s="1">
        <v>43210</v>
      </c>
      <c r="M598" t="s">
        <v>16</v>
      </c>
      <c r="N598" t="s">
        <v>20</v>
      </c>
      <c r="O598" s="1">
        <v>43852</v>
      </c>
    </row>
    <row r="599" spans="1:15" hidden="1" x14ac:dyDescent="0.25">
      <c r="A599" t="s">
        <v>175</v>
      </c>
      <c r="C599" t="s">
        <v>13</v>
      </c>
      <c r="D599" s="1">
        <v>43220</v>
      </c>
      <c r="E599" s="1">
        <v>44134</v>
      </c>
      <c r="F599" t="s">
        <v>26</v>
      </c>
      <c r="G599" t="s">
        <v>188</v>
      </c>
      <c r="H599" t="s">
        <v>28</v>
      </c>
      <c r="I599" t="s">
        <v>32</v>
      </c>
      <c r="J599" t="s">
        <v>143</v>
      </c>
      <c r="K599">
        <v>4278.13</v>
      </c>
      <c r="L599" s="1">
        <v>43826</v>
      </c>
      <c r="M599" t="s">
        <v>16</v>
      </c>
      <c r="N599" t="s">
        <v>14</v>
      </c>
      <c r="O599" s="1">
        <v>43852</v>
      </c>
    </row>
    <row r="600" spans="1:15" hidden="1" x14ac:dyDescent="0.25">
      <c r="A600" t="s">
        <v>175</v>
      </c>
      <c r="C600" t="s">
        <v>13</v>
      </c>
      <c r="D600" s="1">
        <v>43220</v>
      </c>
      <c r="E600" s="1">
        <v>44134</v>
      </c>
      <c r="F600" t="s">
        <v>26</v>
      </c>
      <c r="G600" t="s">
        <v>188</v>
      </c>
      <c r="H600" t="s">
        <v>28</v>
      </c>
      <c r="I600" t="s">
        <v>32</v>
      </c>
      <c r="J600" t="s">
        <v>143</v>
      </c>
      <c r="K600">
        <v>4278.13</v>
      </c>
      <c r="L600" s="1">
        <v>43927</v>
      </c>
      <c r="M600" t="s">
        <v>16</v>
      </c>
      <c r="N600" t="s">
        <v>14</v>
      </c>
      <c r="O600" s="1">
        <v>43852</v>
      </c>
    </row>
    <row r="601" spans="1:15" hidden="1" x14ac:dyDescent="0.25">
      <c r="A601" t="s">
        <v>175</v>
      </c>
      <c r="C601" t="s">
        <v>13</v>
      </c>
      <c r="D601" s="1">
        <v>43220</v>
      </c>
      <c r="E601" s="1">
        <v>44134</v>
      </c>
      <c r="F601" t="s">
        <v>26</v>
      </c>
      <c r="G601" t="s">
        <v>188</v>
      </c>
      <c r="H601" t="s">
        <v>28</v>
      </c>
      <c r="I601" t="s">
        <v>32</v>
      </c>
      <c r="J601" t="s">
        <v>143</v>
      </c>
      <c r="K601">
        <v>4278.25</v>
      </c>
      <c r="L601" s="1">
        <v>44028</v>
      </c>
      <c r="M601" t="s">
        <v>16</v>
      </c>
      <c r="N601" t="s">
        <v>14</v>
      </c>
      <c r="O601" s="1">
        <v>43852</v>
      </c>
    </row>
    <row r="602" spans="1:15" hidden="1" x14ac:dyDescent="0.25">
      <c r="A602" t="s">
        <v>175</v>
      </c>
      <c r="C602" t="s">
        <v>13</v>
      </c>
      <c r="D602" s="1">
        <v>43220</v>
      </c>
      <c r="E602" s="1">
        <v>44134</v>
      </c>
      <c r="F602" t="s">
        <v>26</v>
      </c>
      <c r="G602" t="s">
        <v>188</v>
      </c>
      <c r="H602" t="s">
        <v>28</v>
      </c>
      <c r="I602" t="s">
        <v>32</v>
      </c>
      <c r="J602" t="s">
        <v>143</v>
      </c>
      <c r="K602">
        <v>4278.25</v>
      </c>
      <c r="L602" s="1">
        <v>44028</v>
      </c>
      <c r="M602" t="s">
        <v>16</v>
      </c>
      <c r="N602" t="s">
        <v>14</v>
      </c>
      <c r="O602" s="1">
        <v>43852</v>
      </c>
    </row>
    <row r="603" spans="1:15" hidden="1" x14ac:dyDescent="0.25">
      <c r="A603" t="s">
        <v>175</v>
      </c>
      <c r="C603" t="s">
        <v>13</v>
      </c>
      <c r="D603" s="1">
        <v>43220</v>
      </c>
      <c r="E603" s="1">
        <v>44134</v>
      </c>
      <c r="F603" t="s">
        <v>26</v>
      </c>
      <c r="G603" t="s">
        <v>188</v>
      </c>
      <c r="H603" t="s">
        <v>28</v>
      </c>
      <c r="I603" t="s">
        <v>32</v>
      </c>
      <c r="J603" t="s">
        <v>143</v>
      </c>
      <c r="K603">
        <v>4278.25</v>
      </c>
      <c r="L603" s="1">
        <v>44028</v>
      </c>
      <c r="M603" t="s">
        <v>16</v>
      </c>
      <c r="N603" t="s">
        <v>14</v>
      </c>
      <c r="O603" s="1">
        <v>43852</v>
      </c>
    </row>
    <row r="604" spans="1:15" hidden="1" x14ac:dyDescent="0.25">
      <c r="A604" t="s">
        <v>175</v>
      </c>
      <c r="C604" t="s">
        <v>13</v>
      </c>
      <c r="D604" s="1">
        <v>43220</v>
      </c>
      <c r="E604" s="1">
        <v>44134</v>
      </c>
      <c r="F604" t="s">
        <v>26</v>
      </c>
      <c r="G604" t="s">
        <v>188</v>
      </c>
      <c r="H604" t="s">
        <v>28</v>
      </c>
      <c r="I604" t="s">
        <v>32</v>
      </c>
      <c r="J604" t="s">
        <v>143</v>
      </c>
      <c r="K604">
        <v>4278.25</v>
      </c>
      <c r="L604" s="1">
        <v>44028</v>
      </c>
      <c r="M604" t="s">
        <v>16</v>
      </c>
      <c r="N604" t="s">
        <v>14</v>
      </c>
      <c r="O604" s="1">
        <v>43852</v>
      </c>
    </row>
    <row r="605" spans="1:15" hidden="1" x14ac:dyDescent="0.25">
      <c r="A605" t="s">
        <v>175</v>
      </c>
      <c r="C605" t="s">
        <v>13</v>
      </c>
      <c r="D605" s="1">
        <v>43220</v>
      </c>
      <c r="E605" s="1">
        <v>44134</v>
      </c>
      <c r="F605" t="s">
        <v>26</v>
      </c>
      <c r="G605" t="s">
        <v>188</v>
      </c>
      <c r="H605" t="s">
        <v>28</v>
      </c>
      <c r="I605" t="s">
        <v>32</v>
      </c>
      <c r="J605" t="s">
        <v>143</v>
      </c>
      <c r="K605">
        <v>4705.88</v>
      </c>
      <c r="L605" s="1">
        <v>43321</v>
      </c>
      <c r="M605" t="s">
        <v>16</v>
      </c>
      <c r="N605" t="s">
        <v>14</v>
      </c>
      <c r="O605" s="1">
        <v>43852</v>
      </c>
    </row>
    <row r="606" spans="1:15" hidden="1" x14ac:dyDescent="0.25">
      <c r="A606" t="s">
        <v>175</v>
      </c>
      <c r="C606" t="s">
        <v>13</v>
      </c>
      <c r="D606" s="1">
        <v>43220</v>
      </c>
      <c r="E606" s="1">
        <v>44134</v>
      </c>
      <c r="F606" t="s">
        <v>26</v>
      </c>
      <c r="G606" t="s">
        <v>188</v>
      </c>
      <c r="H606" t="s">
        <v>28</v>
      </c>
      <c r="I606" t="s">
        <v>32</v>
      </c>
      <c r="J606" t="s">
        <v>143</v>
      </c>
      <c r="K606">
        <v>4705.88</v>
      </c>
      <c r="L606" s="1">
        <v>43422</v>
      </c>
      <c r="M606" t="s">
        <v>16</v>
      </c>
      <c r="N606" t="s">
        <v>14</v>
      </c>
      <c r="O606" s="1">
        <v>43852</v>
      </c>
    </row>
    <row r="607" spans="1:15" hidden="1" x14ac:dyDescent="0.25">
      <c r="A607" t="s">
        <v>175</v>
      </c>
      <c r="C607" t="s">
        <v>13</v>
      </c>
      <c r="D607" s="1">
        <v>43220</v>
      </c>
      <c r="E607" s="1">
        <v>44134</v>
      </c>
      <c r="F607" t="s">
        <v>26</v>
      </c>
      <c r="G607" t="s">
        <v>188</v>
      </c>
      <c r="H607" t="s">
        <v>28</v>
      </c>
      <c r="I607" t="s">
        <v>32</v>
      </c>
      <c r="J607" t="s">
        <v>143</v>
      </c>
      <c r="K607">
        <v>4705.88</v>
      </c>
      <c r="L607" s="1">
        <v>43523</v>
      </c>
      <c r="M607" t="s">
        <v>16</v>
      </c>
      <c r="N607" t="s">
        <v>14</v>
      </c>
      <c r="O607" s="1">
        <v>43852</v>
      </c>
    </row>
    <row r="608" spans="1:15" hidden="1" x14ac:dyDescent="0.25">
      <c r="A608" t="s">
        <v>175</v>
      </c>
      <c r="C608" t="s">
        <v>13</v>
      </c>
      <c r="D608" s="1">
        <v>43220</v>
      </c>
      <c r="E608" s="1">
        <v>44134</v>
      </c>
      <c r="F608" t="s">
        <v>26</v>
      </c>
      <c r="G608" t="s">
        <v>188</v>
      </c>
      <c r="H608" t="s">
        <v>28</v>
      </c>
      <c r="I608" t="s">
        <v>32</v>
      </c>
      <c r="J608" t="s">
        <v>143</v>
      </c>
      <c r="K608">
        <v>4705.88</v>
      </c>
      <c r="L608" s="1">
        <v>43624</v>
      </c>
      <c r="M608" t="s">
        <v>16</v>
      </c>
      <c r="N608" t="s">
        <v>14</v>
      </c>
      <c r="O608" s="1">
        <v>43852</v>
      </c>
    </row>
    <row r="609" spans="1:15" hidden="1" x14ac:dyDescent="0.25">
      <c r="A609" t="s">
        <v>175</v>
      </c>
      <c r="C609" t="s">
        <v>13</v>
      </c>
      <c r="D609" s="1">
        <v>43220</v>
      </c>
      <c r="E609" s="1">
        <v>44134</v>
      </c>
      <c r="F609" t="s">
        <v>26</v>
      </c>
      <c r="G609" t="s">
        <v>188</v>
      </c>
      <c r="H609" t="s">
        <v>28</v>
      </c>
      <c r="I609" t="s">
        <v>32</v>
      </c>
      <c r="J609" t="s">
        <v>143</v>
      </c>
      <c r="K609">
        <v>4705.88</v>
      </c>
      <c r="L609" s="1">
        <v>43725</v>
      </c>
      <c r="M609" t="s">
        <v>16</v>
      </c>
      <c r="N609" t="s">
        <v>14</v>
      </c>
      <c r="O609" s="1">
        <v>43852</v>
      </c>
    </row>
    <row r="610" spans="1:15" hidden="1" x14ac:dyDescent="0.25">
      <c r="A610" t="s">
        <v>175</v>
      </c>
      <c r="C610" t="s">
        <v>13</v>
      </c>
      <c r="D610" s="1">
        <v>43220</v>
      </c>
      <c r="E610" s="1">
        <v>44134</v>
      </c>
      <c r="F610" t="s">
        <v>26</v>
      </c>
      <c r="G610" t="s">
        <v>188</v>
      </c>
      <c r="H610" t="s">
        <v>28</v>
      </c>
      <c r="I610" t="s">
        <v>32</v>
      </c>
      <c r="J610" t="s">
        <v>143</v>
      </c>
      <c r="K610">
        <v>6417.13</v>
      </c>
      <c r="L610" s="1">
        <v>43220</v>
      </c>
      <c r="M610" t="s">
        <v>16</v>
      </c>
      <c r="N610" t="s">
        <v>14</v>
      </c>
      <c r="O610" s="1">
        <v>43852</v>
      </c>
    </row>
    <row r="611" spans="1:15" hidden="1" x14ac:dyDescent="0.25">
      <c r="A611" t="s">
        <v>175</v>
      </c>
      <c r="C611" t="s">
        <v>17</v>
      </c>
      <c r="D611" s="1">
        <v>43278</v>
      </c>
      <c r="E611" s="1">
        <v>43642</v>
      </c>
      <c r="F611" t="s">
        <v>26</v>
      </c>
      <c r="G611" t="s">
        <v>188</v>
      </c>
      <c r="H611" t="s">
        <v>28</v>
      </c>
      <c r="I611" t="s">
        <v>32</v>
      </c>
      <c r="J611" t="s">
        <v>143</v>
      </c>
      <c r="K611">
        <v>81783.89</v>
      </c>
      <c r="L611" s="1">
        <v>43278</v>
      </c>
      <c r="M611" t="s">
        <v>16</v>
      </c>
      <c r="N611" t="s">
        <v>20</v>
      </c>
      <c r="O611" s="1">
        <v>43852</v>
      </c>
    </row>
    <row r="612" spans="1:15" hidden="1" x14ac:dyDescent="0.25">
      <c r="A612" t="s">
        <v>175</v>
      </c>
      <c r="C612" t="s">
        <v>13</v>
      </c>
      <c r="D612" s="1">
        <v>43339</v>
      </c>
      <c r="E612" s="1">
        <v>44069</v>
      </c>
      <c r="F612" t="s">
        <v>26</v>
      </c>
      <c r="G612" t="s">
        <v>188</v>
      </c>
      <c r="H612" t="s">
        <v>28</v>
      </c>
      <c r="I612" t="s">
        <v>32</v>
      </c>
      <c r="J612" t="s">
        <v>143</v>
      </c>
      <c r="K612">
        <v>70935.55</v>
      </c>
      <c r="L612" s="1">
        <v>43888</v>
      </c>
      <c r="M612" t="s">
        <v>16</v>
      </c>
      <c r="N612" t="s">
        <v>14</v>
      </c>
      <c r="O612" s="1">
        <v>43852</v>
      </c>
    </row>
    <row r="613" spans="1:15" hidden="1" x14ac:dyDescent="0.25">
      <c r="A613" t="s">
        <v>175</v>
      </c>
      <c r="C613" t="s">
        <v>13</v>
      </c>
      <c r="D613" s="1">
        <v>43339</v>
      </c>
      <c r="E613" s="1">
        <v>44069</v>
      </c>
      <c r="F613" t="s">
        <v>26</v>
      </c>
      <c r="G613" t="s">
        <v>188</v>
      </c>
      <c r="H613" t="s">
        <v>28</v>
      </c>
      <c r="I613" t="s">
        <v>32</v>
      </c>
      <c r="J613" t="s">
        <v>143</v>
      </c>
      <c r="K613">
        <v>70935.55</v>
      </c>
      <c r="L613" s="1">
        <v>43888</v>
      </c>
      <c r="M613" t="s">
        <v>16</v>
      </c>
      <c r="N613" t="s">
        <v>14</v>
      </c>
      <c r="O613" s="1">
        <v>43852</v>
      </c>
    </row>
    <row r="614" spans="1:15" hidden="1" x14ac:dyDescent="0.25">
      <c r="A614" t="s">
        <v>175</v>
      </c>
      <c r="C614" t="s">
        <v>13</v>
      </c>
      <c r="D614" s="1">
        <v>43339</v>
      </c>
      <c r="E614" s="1">
        <v>44069</v>
      </c>
      <c r="F614" t="s">
        <v>26</v>
      </c>
      <c r="G614" t="s">
        <v>188</v>
      </c>
      <c r="H614" t="s">
        <v>28</v>
      </c>
      <c r="I614" t="s">
        <v>32</v>
      </c>
      <c r="J614" t="s">
        <v>143</v>
      </c>
      <c r="K614">
        <v>70935.55</v>
      </c>
      <c r="L614" s="1">
        <v>43888</v>
      </c>
      <c r="M614" t="s">
        <v>16</v>
      </c>
      <c r="N614" t="s">
        <v>14</v>
      </c>
      <c r="O614" s="1">
        <v>43852</v>
      </c>
    </row>
    <row r="615" spans="1:15" hidden="1" x14ac:dyDescent="0.25">
      <c r="A615" t="s">
        <v>175</v>
      </c>
      <c r="C615" t="s">
        <v>13</v>
      </c>
      <c r="D615" s="1">
        <v>43339</v>
      </c>
      <c r="E615" s="1">
        <v>44069</v>
      </c>
      <c r="F615" t="s">
        <v>26</v>
      </c>
      <c r="G615" t="s">
        <v>188</v>
      </c>
      <c r="H615" t="s">
        <v>28</v>
      </c>
      <c r="I615" t="s">
        <v>32</v>
      </c>
      <c r="J615" t="s">
        <v>143</v>
      </c>
      <c r="K615">
        <v>70935.55</v>
      </c>
      <c r="L615" s="1">
        <v>43888</v>
      </c>
      <c r="M615" t="s">
        <v>16</v>
      </c>
      <c r="N615" t="s">
        <v>14</v>
      </c>
      <c r="O615" s="1">
        <v>43852</v>
      </c>
    </row>
    <row r="616" spans="1:15" hidden="1" x14ac:dyDescent="0.25">
      <c r="A616" t="s">
        <v>175</v>
      </c>
      <c r="C616" t="s">
        <v>13</v>
      </c>
      <c r="D616" s="1">
        <v>43339</v>
      </c>
      <c r="E616" s="1">
        <v>44069</v>
      </c>
      <c r="F616" t="s">
        <v>26</v>
      </c>
      <c r="G616" t="s">
        <v>188</v>
      </c>
      <c r="H616" t="s">
        <v>28</v>
      </c>
      <c r="I616" t="s">
        <v>32</v>
      </c>
      <c r="J616" t="s">
        <v>143</v>
      </c>
      <c r="K616">
        <v>90281.89</v>
      </c>
      <c r="L616" s="1">
        <v>43431</v>
      </c>
      <c r="M616" t="s">
        <v>16</v>
      </c>
      <c r="N616" t="s">
        <v>14</v>
      </c>
      <c r="O616" s="1">
        <v>43852</v>
      </c>
    </row>
    <row r="617" spans="1:15" hidden="1" x14ac:dyDescent="0.25">
      <c r="A617" t="s">
        <v>175</v>
      </c>
      <c r="C617" t="s">
        <v>13</v>
      </c>
      <c r="D617" s="1">
        <v>43339</v>
      </c>
      <c r="E617" s="1">
        <v>44069</v>
      </c>
      <c r="F617" t="s">
        <v>26</v>
      </c>
      <c r="G617" t="s">
        <v>188</v>
      </c>
      <c r="H617" t="s">
        <v>28</v>
      </c>
      <c r="I617" t="s">
        <v>32</v>
      </c>
      <c r="J617" t="s">
        <v>143</v>
      </c>
      <c r="K617">
        <v>90281.89</v>
      </c>
      <c r="L617" s="1">
        <v>43523</v>
      </c>
      <c r="M617" t="s">
        <v>16</v>
      </c>
      <c r="N617" t="s">
        <v>14</v>
      </c>
      <c r="O617" s="1">
        <v>43852</v>
      </c>
    </row>
    <row r="618" spans="1:15" hidden="1" x14ac:dyDescent="0.25">
      <c r="A618" t="s">
        <v>175</v>
      </c>
      <c r="C618" t="s">
        <v>13</v>
      </c>
      <c r="D618" s="1">
        <v>43339</v>
      </c>
      <c r="E618" s="1">
        <v>44069</v>
      </c>
      <c r="F618" t="s">
        <v>26</v>
      </c>
      <c r="G618" t="s">
        <v>188</v>
      </c>
      <c r="H618" t="s">
        <v>28</v>
      </c>
      <c r="I618" t="s">
        <v>32</v>
      </c>
      <c r="J618" t="s">
        <v>143</v>
      </c>
      <c r="K618">
        <v>90281.89</v>
      </c>
      <c r="L618" s="1">
        <v>43612</v>
      </c>
      <c r="M618" t="s">
        <v>16</v>
      </c>
      <c r="N618" t="s">
        <v>14</v>
      </c>
      <c r="O618" s="1">
        <v>43852</v>
      </c>
    </row>
    <row r="619" spans="1:15" hidden="1" x14ac:dyDescent="0.25">
      <c r="A619" t="s">
        <v>175</v>
      </c>
      <c r="C619" t="s">
        <v>13</v>
      </c>
      <c r="D619" s="1">
        <v>43339</v>
      </c>
      <c r="E619" s="1">
        <v>44069</v>
      </c>
      <c r="F619" t="s">
        <v>26</v>
      </c>
      <c r="G619" t="s">
        <v>188</v>
      </c>
      <c r="H619" t="s">
        <v>28</v>
      </c>
      <c r="I619" t="s">
        <v>32</v>
      </c>
      <c r="J619" t="s">
        <v>143</v>
      </c>
      <c r="K619">
        <v>90281.89</v>
      </c>
      <c r="L619" s="1">
        <v>43704</v>
      </c>
      <c r="M619" t="s">
        <v>16</v>
      </c>
      <c r="N619" t="s">
        <v>14</v>
      </c>
      <c r="O619" s="1">
        <v>43852</v>
      </c>
    </row>
    <row r="620" spans="1:15" hidden="1" x14ac:dyDescent="0.25">
      <c r="A620" t="s">
        <v>175</v>
      </c>
      <c r="C620" t="s">
        <v>13</v>
      </c>
      <c r="D620" s="1">
        <v>43339</v>
      </c>
      <c r="E620" s="1">
        <v>44069</v>
      </c>
      <c r="F620" t="s">
        <v>26</v>
      </c>
      <c r="G620" t="s">
        <v>188</v>
      </c>
      <c r="H620" t="s">
        <v>28</v>
      </c>
      <c r="I620" t="s">
        <v>32</v>
      </c>
      <c r="J620" t="s">
        <v>143</v>
      </c>
      <c r="K620">
        <v>90281.89</v>
      </c>
      <c r="L620" s="1">
        <v>43796</v>
      </c>
      <c r="M620" t="s">
        <v>16</v>
      </c>
      <c r="N620" t="s">
        <v>14</v>
      </c>
      <c r="O620" s="1">
        <v>43852</v>
      </c>
    </row>
    <row r="621" spans="1:15" hidden="1" x14ac:dyDescent="0.25">
      <c r="A621" t="s">
        <v>175</v>
      </c>
      <c r="C621" t="s">
        <v>13</v>
      </c>
      <c r="D621" s="1">
        <v>43339</v>
      </c>
      <c r="E621" s="1">
        <v>44069</v>
      </c>
      <c r="F621" t="s">
        <v>26</v>
      </c>
      <c r="G621" t="s">
        <v>188</v>
      </c>
      <c r="H621" t="s">
        <v>28</v>
      </c>
      <c r="I621" t="s">
        <v>32</v>
      </c>
      <c r="J621" t="s">
        <v>143</v>
      </c>
      <c r="K621">
        <v>122525.38</v>
      </c>
      <c r="L621" s="1">
        <v>43339</v>
      </c>
      <c r="M621" t="s">
        <v>16</v>
      </c>
      <c r="N621" t="s">
        <v>14</v>
      </c>
      <c r="O621" s="1">
        <v>43852</v>
      </c>
    </row>
    <row r="622" spans="1:15" hidden="1" x14ac:dyDescent="0.25">
      <c r="A622" t="s">
        <v>175</v>
      </c>
      <c r="C622" t="s">
        <v>13</v>
      </c>
      <c r="D622" s="1">
        <v>43339</v>
      </c>
      <c r="E622" s="1">
        <v>44069</v>
      </c>
      <c r="F622" t="s">
        <v>26</v>
      </c>
      <c r="G622" t="s">
        <v>188</v>
      </c>
      <c r="H622" t="s">
        <v>28</v>
      </c>
      <c r="I622" t="s">
        <v>32</v>
      </c>
      <c r="J622" t="s">
        <v>143</v>
      </c>
      <c r="K622">
        <v>0</v>
      </c>
      <c r="L622" s="1">
        <v>43888</v>
      </c>
      <c r="M622" t="s">
        <v>16</v>
      </c>
      <c r="N622" t="s">
        <v>14</v>
      </c>
      <c r="O622" s="1">
        <v>43852</v>
      </c>
    </row>
    <row r="623" spans="1:15" hidden="1" x14ac:dyDescent="0.25">
      <c r="A623" t="s">
        <v>175</v>
      </c>
      <c r="C623" t="s">
        <v>13</v>
      </c>
      <c r="D623" s="1">
        <v>43339</v>
      </c>
      <c r="E623" s="1">
        <v>44069</v>
      </c>
      <c r="F623" t="s">
        <v>26</v>
      </c>
      <c r="G623" t="s">
        <v>188</v>
      </c>
      <c r="H623" t="s">
        <v>28</v>
      </c>
      <c r="I623" t="s">
        <v>32</v>
      </c>
      <c r="J623" t="s">
        <v>143</v>
      </c>
      <c r="K623">
        <v>0</v>
      </c>
      <c r="L623" s="1">
        <v>43888</v>
      </c>
      <c r="M623" t="s">
        <v>16</v>
      </c>
      <c r="N623" t="s">
        <v>14</v>
      </c>
      <c r="O623" s="1">
        <v>43852</v>
      </c>
    </row>
    <row r="624" spans="1:15" hidden="1" x14ac:dyDescent="0.25">
      <c r="A624" t="s">
        <v>175</v>
      </c>
      <c r="C624" t="s">
        <v>13</v>
      </c>
      <c r="D624" s="1">
        <v>43339</v>
      </c>
      <c r="E624" s="1">
        <v>44069</v>
      </c>
      <c r="F624" t="s">
        <v>26</v>
      </c>
      <c r="G624" t="s">
        <v>188</v>
      </c>
      <c r="H624" t="s">
        <v>28</v>
      </c>
      <c r="I624" t="s">
        <v>32</v>
      </c>
      <c r="J624" t="s">
        <v>143</v>
      </c>
      <c r="K624">
        <v>0</v>
      </c>
      <c r="L624" s="1">
        <v>43888</v>
      </c>
      <c r="M624" t="s">
        <v>16</v>
      </c>
      <c r="N624" t="s">
        <v>14</v>
      </c>
      <c r="O624" s="1">
        <v>43852</v>
      </c>
    </row>
    <row r="625" spans="1:15" hidden="1" x14ac:dyDescent="0.25">
      <c r="A625" t="s">
        <v>175</v>
      </c>
      <c r="C625" t="s">
        <v>13</v>
      </c>
      <c r="D625" s="1">
        <v>43339</v>
      </c>
      <c r="E625" s="1">
        <v>44069</v>
      </c>
      <c r="F625" t="s">
        <v>26</v>
      </c>
      <c r="G625" t="s">
        <v>188</v>
      </c>
      <c r="H625" t="s">
        <v>28</v>
      </c>
      <c r="I625" t="s">
        <v>32</v>
      </c>
      <c r="J625" t="s">
        <v>143</v>
      </c>
      <c r="K625">
        <v>0</v>
      </c>
      <c r="L625" s="1">
        <v>43888</v>
      </c>
      <c r="M625" t="s">
        <v>16</v>
      </c>
      <c r="N625" t="s">
        <v>14</v>
      </c>
      <c r="O625" s="1">
        <v>43852</v>
      </c>
    </row>
    <row r="626" spans="1:15" hidden="1" x14ac:dyDescent="0.25">
      <c r="A626" t="s">
        <v>175</v>
      </c>
      <c r="C626" t="s">
        <v>13</v>
      </c>
      <c r="D626" s="1">
        <v>43339</v>
      </c>
      <c r="E626" s="1">
        <v>44069</v>
      </c>
      <c r="F626" t="s">
        <v>26</v>
      </c>
      <c r="G626" t="s">
        <v>188</v>
      </c>
      <c r="H626" t="s">
        <v>28</v>
      </c>
      <c r="I626" t="s">
        <v>32</v>
      </c>
      <c r="J626" t="s">
        <v>143</v>
      </c>
      <c r="K626">
        <v>0</v>
      </c>
      <c r="L626" s="1">
        <v>43431</v>
      </c>
      <c r="M626" t="s">
        <v>16</v>
      </c>
      <c r="N626" t="s">
        <v>14</v>
      </c>
      <c r="O626" s="1">
        <v>43852</v>
      </c>
    </row>
    <row r="627" spans="1:15" hidden="1" x14ac:dyDescent="0.25">
      <c r="A627" t="s">
        <v>175</v>
      </c>
      <c r="C627" t="s">
        <v>13</v>
      </c>
      <c r="D627" s="1">
        <v>43339</v>
      </c>
      <c r="E627" s="1">
        <v>44069</v>
      </c>
      <c r="F627" t="s">
        <v>26</v>
      </c>
      <c r="G627" t="s">
        <v>188</v>
      </c>
      <c r="H627" t="s">
        <v>28</v>
      </c>
      <c r="I627" t="s">
        <v>32</v>
      </c>
      <c r="J627" t="s">
        <v>143</v>
      </c>
      <c r="K627">
        <v>0</v>
      </c>
      <c r="L627" s="1">
        <v>43523</v>
      </c>
      <c r="M627" t="s">
        <v>16</v>
      </c>
      <c r="N627" t="s">
        <v>14</v>
      </c>
      <c r="O627" s="1">
        <v>43852</v>
      </c>
    </row>
    <row r="628" spans="1:15" hidden="1" x14ac:dyDescent="0.25">
      <c r="A628" t="s">
        <v>175</v>
      </c>
      <c r="C628" t="s">
        <v>13</v>
      </c>
      <c r="D628" s="1">
        <v>43339</v>
      </c>
      <c r="E628" s="1">
        <v>44069</v>
      </c>
      <c r="F628" t="s">
        <v>26</v>
      </c>
      <c r="G628" t="s">
        <v>188</v>
      </c>
      <c r="H628" t="s">
        <v>28</v>
      </c>
      <c r="I628" t="s">
        <v>32</v>
      </c>
      <c r="J628" t="s">
        <v>143</v>
      </c>
      <c r="K628">
        <v>0</v>
      </c>
      <c r="L628" s="1">
        <v>43612</v>
      </c>
      <c r="M628" t="s">
        <v>16</v>
      </c>
      <c r="N628" t="s">
        <v>14</v>
      </c>
      <c r="O628" s="1">
        <v>43852</v>
      </c>
    </row>
    <row r="629" spans="1:15" hidden="1" x14ac:dyDescent="0.25">
      <c r="A629" t="s">
        <v>175</v>
      </c>
      <c r="C629" t="s">
        <v>13</v>
      </c>
      <c r="D629" s="1">
        <v>43339</v>
      </c>
      <c r="E629" s="1">
        <v>44069</v>
      </c>
      <c r="F629" t="s">
        <v>26</v>
      </c>
      <c r="G629" t="s">
        <v>188</v>
      </c>
      <c r="H629" t="s">
        <v>28</v>
      </c>
      <c r="I629" t="s">
        <v>32</v>
      </c>
      <c r="J629" t="s">
        <v>143</v>
      </c>
      <c r="K629">
        <v>0</v>
      </c>
      <c r="L629" s="1">
        <v>43704</v>
      </c>
      <c r="M629" t="s">
        <v>16</v>
      </c>
      <c r="N629" t="s">
        <v>14</v>
      </c>
      <c r="O629" s="1">
        <v>43852</v>
      </c>
    </row>
    <row r="630" spans="1:15" hidden="1" x14ac:dyDescent="0.25">
      <c r="A630" t="s">
        <v>175</v>
      </c>
      <c r="C630" t="s">
        <v>13</v>
      </c>
      <c r="D630" s="1">
        <v>43339</v>
      </c>
      <c r="E630" s="1">
        <v>44069</v>
      </c>
      <c r="F630" t="s">
        <v>26</v>
      </c>
      <c r="G630" t="s">
        <v>188</v>
      </c>
      <c r="H630" t="s">
        <v>28</v>
      </c>
      <c r="I630" t="s">
        <v>32</v>
      </c>
      <c r="J630" t="s">
        <v>143</v>
      </c>
      <c r="K630">
        <v>0</v>
      </c>
      <c r="L630" s="1">
        <v>43796</v>
      </c>
      <c r="M630" t="s">
        <v>16</v>
      </c>
      <c r="N630" t="s">
        <v>14</v>
      </c>
      <c r="O630" s="1">
        <v>43852</v>
      </c>
    </row>
    <row r="631" spans="1:15" hidden="1" x14ac:dyDescent="0.25">
      <c r="A631" t="s">
        <v>175</v>
      </c>
      <c r="C631" t="s">
        <v>13</v>
      </c>
      <c r="D631" s="1">
        <v>43339</v>
      </c>
      <c r="E631" s="1">
        <v>44069</v>
      </c>
      <c r="F631" t="s">
        <v>26</v>
      </c>
      <c r="G631" t="s">
        <v>188</v>
      </c>
      <c r="H631" t="s">
        <v>28</v>
      </c>
      <c r="I631" t="s">
        <v>32</v>
      </c>
      <c r="J631" t="s">
        <v>143</v>
      </c>
      <c r="K631">
        <v>0</v>
      </c>
      <c r="L631" s="1">
        <v>43339</v>
      </c>
      <c r="M631" t="s">
        <v>16</v>
      </c>
      <c r="N631" t="s">
        <v>14</v>
      </c>
      <c r="O631" s="1">
        <v>43852</v>
      </c>
    </row>
    <row r="632" spans="1:15" hidden="1" x14ac:dyDescent="0.25">
      <c r="A632" t="s">
        <v>175</v>
      </c>
      <c r="C632" t="s">
        <v>13</v>
      </c>
      <c r="D632" s="1">
        <v>43326</v>
      </c>
      <c r="E632" s="1">
        <v>44240</v>
      </c>
      <c r="F632" t="s">
        <v>26</v>
      </c>
      <c r="G632" t="s">
        <v>188</v>
      </c>
      <c r="H632" t="s">
        <v>28</v>
      </c>
      <c r="I632" t="s">
        <v>32</v>
      </c>
      <c r="J632" t="s">
        <v>143</v>
      </c>
      <c r="K632">
        <v>62399.23</v>
      </c>
      <c r="L632" s="1">
        <v>44057</v>
      </c>
      <c r="M632" t="s">
        <v>16</v>
      </c>
      <c r="N632" t="s">
        <v>14</v>
      </c>
      <c r="O632" s="1">
        <v>43852</v>
      </c>
    </row>
    <row r="633" spans="1:15" hidden="1" x14ac:dyDescent="0.25">
      <c r="A633" t="s">
        <v>175</v>
      </c>
      <c r="C633" t="s">
        <v>13</v>
      </c>
      <c r="D633" s="1">
        <v>43326</v>
      </c>
      <c r="E633" s="1">
        <v>44240</v>
      </c>
      <c r="F633" t="s">
        <v>26</v>
      </c>
      <c r="G633" t="s">
        <v>188</v>
      </c>
      <c r="H633" t="s">
        <v>28</v>
      </c>
      <c r="I633" t="s">
        <v>32</v>
      </c>
      <c r="J633" t="s">
        <v>143</v>
      </c>
      <c r="K633">
        <v>62399.23</v>
      </c>
      <c r="L633" s="1">
        <v>44057</v>
      </c>
      <c r="M633" t="s">
        <v>16</v>
      </c>
      <c r="N633" t="s">
        <v>14</v>
      </c>
      <c r="O633" s="1">
        <v>43852</v>
      </c>
    </row>
    <row r="634" spans="1:15" hidden="1" x14ac:dyDescent="0.25">
      <c r="A634" t="s">
        <v>175</v>
      </c>
      <c r="C634" t="s">
        <v>13</v>
      </c>
      <c r="D634" s="1">
        <v>43326</v>
      </c>
      <c r="E634" s="1">
        <v>44240</v>
      </c>
      <c r="F634" t="s">
        <v>26</v>
      </c>
      <c r="G634" t="s">
        <v>188</v>
      </c>
      <c r="H634" t="s">
        <v>28</v>
      </c>
      <c r="I634" t="s">
        <v>32</v>
      </c>
      <c r="J634" t="s">
        <v>143</v>
      </c>
      <c r="K634">
        <v>62399.23</v>
      </c>
      <c r="L634" s="1">
        <v>44057</v>
      </c>
      <c r="M634" t="s">
        <v>16</v>
      </c>
      <c r="N634" t="s">
        <v>14</v>
      </c>
      <c r="O634" s="1">
        <v>43852</v>
      </c>
    </row>
    <row r="635" spans="1:15" hidden="1" x14ac:dyDescent="0.25">
      <c r="A635" t="s">
        <v>175</v>
      </c>
      <c r="C635" t="s">
        <v>13</v>
      </c>
      <c r="D635" s="1">
        <v>43326</v>
      </c>
      <c r="E635" s="1">
        <v>44240</v>
      </c>
      <c r="F635" t="s">
        <v>26</v>
      </c>
      <c r="G635" t="s">
        <v>188</v>
      </c>
      <c r="H635" t="s">
        <v>28</v>
      </c>
      <c r="I635" t="s">
        <v>32</v>
      </c>
      <c r="J635" t="s">
        <v>143</v>
      </c>
      <c r="K635">
        <v>62399.23</v>
      </c>
      <c r="L635" s="1">
        <v>44057</v>
      </c>
      <c r="M635" t="s">
        <v>16</v>
      </c>
      <c r="N635" t="s">
        <v>14</v>
      </c>
      <c r="O635" s="1">
        <v>43852</v>
      </c>
    </row>
    <row r="636" spans="1:15" hidden="1" x14ac:dyDescent="0.25">
      <c r="A636" t="s">
        <v>175</v>
      </c>
      <c r="C636" t="s">
        <v>13</v>
      </c>
      <c r="D636" s="1">
        <v>43326</v>
      </c>
      <c r="E636" s="1">
        <v>44240</v>
      </c>
      <c r="F636" t="s">
        <v>26</v>
      </c>
      <c r="G636" t="s">
        <v>188</v>
      </c>
      <c r="H636" t="s">
        <v>28</v>
      </c>
      <c r="I636" t="s">
        <v>32</v>
      </c>
      <c r="J636" t="s">
        <v>143</v>
      </c>
      <c r="K636">
        <v>62399.23</v>
      </c>
      <c r="L636" s="1">
        <v>44057</v>
      </c>
      <c r="M636" t="s">
        <v>16</v>
      </c>
      <c r="N636" t="s">
        <v>14</v>
      </c>
      <c r="O636" s="1">
        <v>43852</v>
      </c>
    </row>
    <row r="637" spans="1:15" hidden="1" x14ac:dyDescent="0.25">
      <c r="A637" t="s">
        <v>175</v>
      </c>
      <c r="C637" t="s">
        <v>13</v>
      </c>
      <c r="D637" s="1">
        <v>43326</v>
      </c>
      <c r="E637" s="1">
        <v>44240</v>
      </c>
      <c r="F637" t="s">
        <v>26</v>
      </c>
      <c r="G637" t="s">
        <v>188</v>
      </c>
      <c r="H637" t="s">
        <v>28</v>
      </c>
      <c r="I637" t="s">
        <v>32</v>
      </c>
      <c r="J637" t="s">
        <v>143</v>
      </c>
      <c r="K637">
        <v>62399.23</v>
      </c>
      <c r="L637" s="1">
        <v>44057</v>
      </c>
      <c r="M637" t="s">
        <v>16</v>
      </c>
      <c r="N637" t="s">
        <v>14</v>
      </c>
      <c r="O637" s="1">
        <v>43852</v>
      </c>
    </row>
    <row r="638" spans="1:15" hidden="1" x14ac:dyDescent="0.25">
      <c r="A638" t="s">
        <v>175</v>
      </c>
      <c r="C638" t="s">
        <v>13</v>
      </c>
      <c r="D638" s="1">
        <v>43326</v>
      </c>
      <c r="E638" s="1">
        <v>44240</v>
      </c>
      <c r="F638" t="s">
        <v>26</v>
      </c>
      <c r="G638" t="s">
        <v>188</v>
      </c>
      <c r="H638" t="s">
        <v>28</v>
      </c>
      <c r="I638" t="s">
        <v>32</v>
      </c>
      <c r="J638" t="s">
        <v>143</v>
      </c>
      <c r="K638">
        <v>62399.23</v>
      </c>
      <c r="L638" s="1">
        <v>44057</v>
      </c>
      <c r="M638" t="s">
        <v>16</v>
      </c>
      <c r="N638" t="s">
        <v>14</v>
      </c>
      <c r="O638" s="1">
        <v>43852</v>
      </c>
    </row>
    <row r="639" spans="1:15" hidden="1" x14ac:dyDescent="0.25">
      <c r="A639" t="s">
        <v>175</v>
      </c>
      <c r="C639" t="s">
        <v>13</v>
      </c>
      <c r="D639" s="1">
        <v>43326</v>
      </c>
      <c r="E639" s="1">
        <v>44240</v>
      </c>
      <c r="F639" t="s">
        <v>26</v>
      </c>
      <c r="G639" t="s">
        <v>188</v>
      </c>
      <c r="H639" t="s">
        <v>28</v>
      </c>
      <c r="I639" t="s">
        <v>32</v>
      </c>
      <c r="J639" t="s">
        <v>143</v>
      </c>
      <c r="K639">
        <v>62399.23</v>
      </c>
      <c r="L639" s="1">
        <v>44057</v>
      </c>
      <c r="M639" t="s">
        <v>16</v>
      </c>
      <c r="N639" t="s">
        <v>14</v>
      </c>
      <c r="O639" s="1">
        <v>43852</v>
      </c>
    </row>
    <row r="640" spans="1:15" hidden="1" x14ac:dyDescent="0.25">
      <c r="A640" t="s">
        <v>175</v>
      </c>
      <c r="C640" t="s">
        <v>13</v>
      </c>
      <c r="D640" s="1">
        <v>43326</v>
      </c>
      <c r="E640" s="1">
        <v>44240</v>
      </c>
      <c r="F640" t="s">
        <v>26</v>
      </c>
      <c r="G640" t="s">
        <v>188</v>
      </c>
      <c r="H640" t="s">
        <v>28</v>
      </c>
      <c r="I640" t="s">
        <v>32</v>
      </c>
      <c r="J640" t="s">
        <v>143</v>
      </c>
      <c r="K640">
        <v>62399.4</v>
      </c>
      <c r="L640" s="1">
        <v>43875</v>
      </c>
      <c r="M640" t="s">
        <v>16</v>
      </c>
      <c r="N640" t="s">
        <v>14</v>
      </c>
      <c r="O640" s="1">
        <v>43852</v>
      </c>
    </row>
    <row r="641" spans="1:15" hidden="1" x14ac:dyDescent="0.25">
      <c r="A641" t="s">
        <v>175</v>
      </c>
      <c r="C641" t="s">
        <v>13</v>
      </c>
      <c r="D641" s="1">
        <v>43326</v>
      </c>
      <c r="E641" s="1">
        <v>44240</v>
      </c>
      <c r="F641" t="s">
        <v>26</v>
      </c>
      <c r="G641" t="s">
        <v>188</v>
      </c>
      <c r="H641" t="s">
        <v>28</v>
      </c>
      <c r="I641" t="s">
        <v>32</v>
      </c>
      <c r="J641" t="s">
        <v>143</v>
      </c>
      <c r="K641">
        <v>62399.4</v>
      </c>
      <c r="L641" s="1">
        <v>43965</v>
      </c>
      <c r="M641" t="s">
        <v>16</v>
      </c>
      <c r="N641" t="s">
        <v>14</v>
      </c>
      <c r="O641" s="1">
        <v>43852</v>
      </c>
    </row>
    <row r="642" spans="1:15" hidden="1" x14ac:dyDescent="0.25">
      <c r="A642" t="s">
        <v>175</v>
      </c>
      <c r="C642" t="s">
        <v>13</v>
      </c>
      <c r="D642" s="1">
        <v>43326</v>
      </c>
      <c r="E642" s="1">
        <v>44240</v>
      </c>
      <c r="F642" t="s">
        <v>26</v>
      </c>
      <c r="G642" t="s">
        <v>188</v>
      </c>
      <c r="H642" t="s">
        <v>28</v>
      </c>
      <c r="I642" t="s">
        <v>32</v>
      </c>
      <c r="J642" t="s">
        <v>143</v>
      </c>
      <c r="K642">
        <v>62399.4</v>
      </c>
      <c r="L642" s="1">
        <v>43783</v>
      </c>
      <c r="M642" t="s">
        <v>16</v>
      </c>
      <c r="N642" t="s">
        <v>14</v>
      </c>
      <c r="O642" s="1">
        <v>43852</v>
      </c>
    </row>
    <row r="643" spans="1:15" hidden="1" x14ac:dyDescent="0.25">
      <c r="A643" t="s">
        <v>175</v>
      </c>
      <c r="C643" t="s">
        <v>13</v>
      </c>
      <c r="D643" s="1">
        <v>43326</v>
      </c>
      <c r="E643" s="1">
        <v>44240</v>
      </c>
      <c r="F643" t="s">
        <v>26</v>
      </c>
      <c r="G643" t="s">
        <v>188</v>
      </c>
      <c r="H643" t="s">
        <v>28</v>
      </c>
      <c r="I643" t="s">
        <v>32</v>
      </c>
      <c r="J643" t="s">
        <v>143</v>
      </c>
      <c r="K643">
        <v>68639.38</v>
      </c>
      <c r="L643" s="1">
        <v>43418</v>
      </c>
      <c r="M643" t="s">
        <v>16</v>
      </c>
      <c r="N643" t="s">
        <v>14</v>
      </c>
      <c r="O643" s="1">
        <v>43852</v>
      </c>
    </row>
    <row r="644" spans="1:15" hidden="1" x14ac:dyDescent="0.25">
      <c r="A644" t="s">
        <v>175</v>
      </c>
      <c r="C644" t="s">
        <v>13</v>
      </c>
      <c r="D644" s="1">
        <v>43326</v>
      </c>
      <c r="E644" s="1">
        <v>44240</v>
      </c>
      <c r="F644" t="s">
        <v>26</v>
      </c>
      <c r="G644" t="s">
        <v>188</v>
      </c>
      <c r="H644" t="s">
        <v>28</v>
      </c>
      <c r="I644" t="s">
        <v>32</v>
      </c>
      <c r="J644" t="s">
        <v>143</v>
      </c>
      <c r="K644">
        <v>68639.38</v>
      </c>
      <c r="L644" s="1">
        <v>43510</v>
      </c>
      <c r="M644" t="s">
        <v>16</v>
      </c>
      <c r="N644" t="s">
        <v>14</v>
      </c>
      <c r="O644" s="1">
        <v>43852</v>
      </c>
    </row>
    <row r="645" spans="1:15" hidden="1" x14ac:dyDescent="0.25">
      <c r="A645" t="s">
        <v>175</v>
      </c>
      <c r="C645" t="s">
        <v>13</v>
      </c>
      <c r="D645" s="1">
        <v>43326</v>
      </c>
      <c r="E645" s="1">
        <v>44240</v>
      </c>
      <c r="F645" t="s">
        <v>26</v>
      </c>
      <c r="G645" t="s">
        <v>188</v>
      </c>
      <c r="H645" t="s">
        <v>28</v>
      </c>
      <c r="I645" t="s">
        <v>32</v>
      </c>
      <c r="J645" t="s">
        <v>143</v>
      </c>
      <c r="K645">
        <v>68639.38</v>
      </c>
      <c r="L645" s="1">
        <v>43599</v>
      </c>
      <c r="M645" t="s">
        <v>16</v>
      </c>
      <c r="N645" t="s">
        <v>14</v>
      </c>
      <c r="O645" s="1">
        <v>43852</v>
      </c>
    </row>
    <row r="646" spans="1:15" hidden="1" x14ac:dyDescent="0.25">
      <c r="A646" t="s">
        <v>175</v>
      </c>
      <c r="C646" t="s">
        <v>13</v>
      </c>
      <c r="D646" s="1">
        <v>43326</v>
      </c>
      <c r="E646" s="1">
        <v>44240</v>
      </c>
      <c r="F646" t="s">
        <v>26</v>
      </c>
      <c r="G646" t="s">
        <v>188</v>
      </c>
      <c r="H646" t="s">
        <v>28</v>
      </c>
      <c r="I646" t="s">
        <v>32</v>
      </c>
      <c r="J646" t="s">
        <v>143</v>
      </c>
      <c r="K646">
        <v>68639.38</v>
      </c>
      <c r="L646" s="1">
        <v>43691</v>
      </c>
      <c r="M646" t="s">
        <v>16</v>
      </c>
      <c r="N646" t="s">
        <v>14</v>
      </c>
      <c r="O646" s="1">
        <v>43852</v>
      </c>
    </row>
    <row r="647" spans="1:15" hidden="1" x14ac:dyDescent="0.25">
      <c r="A647" t="s">
        <v>175</v>
      </c>
      <c r="C647" t="s">
        <v>13</v>
      </c>
      <c r="D647" s="1">
        <v>43326</v>
      </c>
      <c r="E647" s="1">
        <v>44240</v>
      </c>
      <c r="F647" t="s">
        <v>26</v>
      </c>
      <c r="G647" t="s">
        <v>188</v>
      </c>
      <c r="H647" t="s">
        <v>28</v>
      </c>
      <c r="I647" t="s">
        <v>32</v>
      </c>
      <c r="J647" t="s">
        <v>143</v>
      </c>
      <c r="K647">
        <v>99839.08</v>
      </c>
      <c r="L647" s="1">
        <v>43326</v>
      </c>
      <c r="M647" t="s">
        <v>16</v>
      </c>
      <c r="N647" t="s">
        <v>14</v>
      </c>
      <c r="O647" s="1">
        <v>43852</v>
      </c>
    </row>
    <row r="648" spans="1:15" hidden="1" x14ac:dyDescent="0.25">
      <c r="A648" t="s">
        <v>175</v>
      </c>
      <c r="C648" t="s">
        <v>13</v>
      </c>
      <c r="D648" s="1">
        <v>43326</v>
      </c>
      <c r="E648" s="1">
        <v>44240</v>
      </c>
      <c r="F648" t="s">
        <v>26</v>
      </c>
      <c r="G648" t="s">
        <v>188</v>
      </c>
      <c r="H648" t="s">
        <v>28</v>
      </c>
      <c r="I648" t="s">
        <v>32</v>
      </c>
      <c r="J648" t="s">
        <v>143</v>
      </c>
      <c r="K648">
        <v>0</v>
      </c>
      <c r="L648" s="1">
        <v>44057</v>
      </c>
      <c r="M648" t="s">
        <v>16</v>
      </c>
      <c r="N648" t="s">
        <v>14</v>
      </c>
      <c r="O648" s="1">
        <v>43852</v>
      </c>
    </row>
    <row r="649" spans="1:15" hidden="1" x14ac:dyDescent="0.25">
      <c r="A649" t="s">
        <v>175</v>
      </c>
      <c r="C649" t="s">
        <v>13</v>
      </c>
      <c r="D649" s="1">
        <v>43326</v>
      </c>
      <c r="E649" s="1">
        <v>44240</v>
      </c>
      <c r="F649" t="s">
        <v>26</v>
      </c>
      <c r="G649" t="s">
        <v>188</v>
      </c>
      <c r="H649" t="s">
        <v>28</v>
      </c>
      <c r="I649" t="s">
        <v>32</v>
      </c>
      <c r="J649" t="s">
        <v>143</v>
      </c>
      <c r="K649">
        <v>0</v>
      </c>
      <c r="L649" s="1">
        <v>44057</v>
      </c>
      <c r="M649" t="s">
        <v>16</v>
      </c>
      <c r="N649" t="s">
        <v>14</v>
      </c>
      <c r="O649" s="1">
        <v>43852</v>
      </c>
    </row>
    <row r="650" spans="1:15" hidden="1" x14ac:dyDescent="0.25">
      <c r="A650" t="s">
        <v>175</v>
      </c>
      <c r="C650" t="s">
        <v>13</v>
      </c>
      <c r="D650" s="1">
        <v>43326</v>
      </c>
      <c r="E650" s="1">
        <v>44240</v>
      </c>
      <c r="F650" t="s">
        <v>26</v>
      </c>
      <c r="G650" t="s">
        <v>188</v>
      </c>
      <c r="H650" t="s">
        <v>28</v>
      </c>
      <c r="I650" t="s">
        <v>32</v>
      </c>
      <c r="J650" t="s">
        <v>143</v>
      </c>
      <c r="K650">
        <v>0</v>
      </c>
      <c r="L650" s="1">
        <v>44057</v>
      </c>
      <c r="M650" t="s">
        <v>16</v>
      </c>
      <c r="N650" t="s">
        <v>14</v>
      </c>
      <c r="O650" s="1">
        <v>43852</v>
      </c>
    </row>
    <row r="651" spans="1:15" hidden="1" x14ac:dyDescent="0.25">
      <c r="A651" t="s">
        <v>175</v>
      </c>
      <c r="C651" t="s">
        <v>13</v>
      </c>
      <c r="D651" s="1">
        <v>43326</v>
      </c>
      <c r="E651" s="1">
        <v>44240</v>
      </c>
      <c r="F651" t="s">
        <v>26</v>
      </c>
      <c r="G651" t="s">
        <v>188</v>
      </c>
      <c r="H651" t="s">
        <v>28</v>
      </c>
      <c r="I651" t="s">
        <v>32</v>
      </c>
      <c r="J651" t="s">
        <v>143</v>
      </c>
      <c r="K651">
        <v>0</v>
      </c>
      <c r="L651" s="1">
        <v>44057</v>
      </c>
      <c r="M651" t="s">
        <v>16</v>
      </c>
      <c r="N651" t="s">
        <v>14</v>
      </c>
      <c r="O651" s="1">
        <v>43852</v>
      </c>
    </row>
    <row r="652" spans="1:15" hidden="1" x14ac:dyDescent="0.25">
      <c r="A652" t="s">
        <v>175</v>
      </c>
      <c r="C652" t="s">
        <v>13</v>
      </c>
      <c r="D652" s="1">
        <v>43326</v>
      </c>
      <c r="E652" s="1">
        <v>44240</v>
      </c>
      <c r="F652" t="s">
        <v>26</v>
      </c>
      <c r="G652" t="s">
        <v>188</v>
      </c>
      <c r="H652" t="s">
        <v>28</v>
      </c>
      <c r="I652" t="s">
        <v>32</v>
      </c>
      <c r="J652" t="s">
        <v>143</v>
      </c>
      <c r="K652">
        <v>0</v>
      </c>
      <c r="L652" s="1">
        <v>44057</v>
      </c>
      <c r="M652" t="s">
        <v>16</v>
      </c>
      <c r="N652" t="s">
        <v>14</v>
      </c>
      <c r="O652" s="1">
        <v>43852</v>
      </c>
    </row>
    <row r="653" spans="1:15" hidden="1" x14ac:dyDescent="0.25">
      <c r="A653" t="s">
        <v>175</v>
      </c>
      <c r="C653" t="s">
        <v>13</v>
      </c>
      <c r="D653" s="1">
        <v>43326</v>
      </c>
      <c r="E653" s="1">
        <v>44240</v>
      </c>
      <c r="F653" t="s">
        <v>26</v>
      </c>
      <c r="G653" t="s">
        <v>188</v>
      </c>
      <c r="H653" t="s">
        <v>28</v>
      </c>
      <c r="I653" t="s">
        <v>32</v>
      </c>
      <c r="J653" t="s">
        <v>143</v>
      </c>
      <c r="K653">
        <v>0</v>
      </c>
      <c r="L653" s="1">
        <v>44057</v>
      </c>
      <c r="M653" t="s">
        <v>16</v>
      </c>
      <c r="N653" t="s">
        <v>14</v>
      </c>
      <c r="O653" s="1">
        <v>43852</v>
      </c>
    </row>
    <row r="654" spans="1:15" hidden="1" x14ac:dyDescent="0.25">
      <c r="A654" t="s">
        <v>175</v>
      </c>
      <c r="C654" t="s">
        <v>13</v>
      </c>
      <c r="D654" s="1">
        <v>43326</v>
      </c>
      <c r="E654" s="1">
        <v>44240</v>
      </c>
      <c r="F654" t="s">
        <v>26</v>
      </c>
      <c r="G654" t="s">
        <v>188</v>
      </c>
      <c r="H654" t="s">
        <v>28</v>
      </c>
      <c r="I654" t="s">
        <v>32</v>
      </c>
      <c r="J654" t="s">
        <v>143</v>
      </c>
      <c r="K654">
        <v>0</v>
      </c>
      <c r="L654" s="1">
        <v>44057</v>
      </c>
      <c r="M654" t="s">
        <v>16</v>
      </c>
      <c r="N654" t="s">
        <v>14</v>
      </c>
      <c r="O654" s="1">
        <v>43852</v>
      </c>
    </row>
    <row r="655" spans="1:15" hidden="1" x14ac:dyDescent="0.25">
      <c r="A655" t="s">
        <v>175</v>
      </c>
      <c r="C655" t="s">
        <v>13</v>
      </c>
      <c r="D655" s="1">
        <v>43326</v>
      </c>
      <c r="E655" s="1">
        <v>44240</v>
      </c>
      <c r="F655" t="s">
        <v>26</v>
      </c>
      <c r="G655" t="s">
        <v>188</v>
      </c>
      <c r="H655" t="s">
        <v>28</v>
      </c>
      <c r="I655" t="s">
        <v>32</v>
      </c>
      <c r="J655" t="s">
        <v>143</v>
      </c>
      <c r="K655">
        <v>0</v>
      </c>
      <c r="L655" s="1">
        <v>44057</v>
      </c>
      <c r="M655" t="s">
        <v>16</v>
      </c>
      <c r="N655" t="s">
        <v>14</v>
      </c>
      <c r="O655" s="1">
        <v>43852</v>
      </c>
    </row>
    <row r="656" spans="1:15" hidden="1" x14ac:dyDescent="0.25">
      <c r="A656" t="s">
        <v>175</v>
      </c>
      <c r="C656" t="s">
        <v>13</v>
      </c>
      <c r="D656" s="1">
        <v>43326</v>
      </c>
      <c r="E656" s="1">
        <v>44240</v>
      </c>
      <c r="F656" t="s">
        <v>26</v>
      </c>
      <c r="G656" t="s">
        <v>188</v>
      </c>
      <c r="H656" t="s">
        <v>28</v>
      </c>
      <c r="I656" t="s">
        <v>32</v>
      </c>
      <c r="J656" t="s">
        <v>143</v>
      </c>
      <c r="K656">
        <v>0</v>
      </c>
      <c r="L656" s="1">
        <v>43875</v>
      </c>
      <c r="M656" t="s">
        <v>16</v>
      </c>
      <c r="N656" t="s">
        <v>14</v>
      </c>
      <c r="O656" s="1">
        <v>43852</v>
      </c>
    </row>
    <row r="657" spans="1:15" hidden="1" x14ac:dyDescent="0.25">
      <c r="A657" t="s">
        <v>175</v>
      </c>
      <c r="C657" t="s">
        <v>13</v>
      </c>
      <c r="D657" s="1">
        <v>43326</v>
      </c>
      <c r="E657" s="1">
        <v>44240</v>
      </c>
      <c r="F657" t="s">
        <v>26</v>
      </c>
      <c r="G657" t="s">
        <v>188</v>
      </c>
      <c r="H657" t="s">
        <v>28</v>
      </c>
      <c r="I657" t="s">
        <v>32</v>
      </c>
      <c r="J657" t="s">
        <v>143</v>
      </c>
      <c r="K657">
        <v>0</v>
      </c>
      <c r="L657" s="1">
        <v>43965</v>
      </c>
      <c r="M657" t="s">
        <v>16</v>
      </c>
      <c r="N657" t="s">
        <v>14</v>
      </c>
      <c r="O657" s="1">
        <v>43852</v>
      </c>
    </row>
    <row r="658" spans="1:15" hidden="1" x14ac:dyDescent="0.25">
      <c r="A658" t="s">
        <v>175</v>
      </c>
      <c r="C658" t="s">
        <v>13</v>
      </c>
      <c r="D658" s="1">
        <v>43326</v>
      </c>
      <c r="E658" s="1">
        <v>44240</v>
      </c>
      <c r="F658" t="s">
        <v>26</v>
      </c>
      <c r="G658" t="s">
        <v>188</v>
      </c>
      <c r="H658" t="s">
        <v>28</v>
      </c>
      <c r="I658" t="s">
        <v>32</v>
      </c>
      <c r="J658" t="s">
        <v>143</v>
      </c>
      <c r="K658">
        <v>0</v>
      </c>
      <c r="L658" s="1">
        <v>43783</v>
      </c>
      <c r="M658" t="s">
        <v>16</v>
      </c>
      <c r="N658" t="s">
        <v>14</v>
      </c>
      <c r="O658" s="1">
        <v>43852</v>
      </c>
    </row>
    <row r="659" spans="1:15" hidden="1" x14ac:dyDescent="0.25">
      <c r="A659" t="s">
        <v>175</v>
      </c>
      <c r="C659" t="s">
        <v>13</v>
      </c>
      <c r="D659" s="1">
        <v>43326</v>
      </c>
      <c r="E659" s="1">
        <v>44240</v>
      </c>
      <c r="F659" t="s">
        <v>26</v>
      </c>
      <c r="G659" t="s">
        <v>188</v>
      </c>
      <c r="H659" t="s">
        <v>28</v>
      </c>
      <c r="I659" t="s">
        <v>32</v>
      </c>
      <c r="J659" t="s">
        <v>143</v>
      </c>
      <c r="K659">
        <v>0</v>
      </c>
      <c r="L659" s="1">
        <v>43418</v>
      </c>
      <c r="M659" t="s">
        <v>16</v>
      </c>
      <c r="N659" t="s">
        <v>14</v>
      </c>
      <c r="O659" s="1">
        <v>43852</v>
      </c>
    </row>
    <row r="660" spans="1:15" hidden="1" x14ac:dyDescent="0.25">
      <c r="A660" t="s">
        <v>175</v>
      </c>
      <c r="C660" t="s">
        <v>13</v>
      </c>
      <c r="D660" s="1">
        <v>43326</v>
      </c>
      <c r="E660" s="1">
        <v>44240</v>
      </c>
      <c r="F660" t="s">
        <v>26</v>
      </c>
      <c r="G660" t="s">
        <v>188</v>
      </c>
      <c r="H660" t="s">
        <v>28</v>
      </c>
      <c r="I660" t="s">
        <v>32</v>
      </c>
      <c r="J660" t="s">
        <v>143</v>
      </c>
      <c r="K660">
        <v>0</v>
      </c>
      <c r="L660" s="1">
        <v>43510</v>
      </c>
      <c r="M660" t="s">
        <v>16</v>
      </c>
      <c r="N660" t="s">
        <v>14</v>
      </c>
      <c r="O660" s="1">
        <v>43852</v>
      </c>
    </row>
    <row r="661" spans="1:15" hidden="1" x14ac:dyDescent="0.25">
      <c r="A661" t="s">
        <v>175</v>
      </c>
      <c r="C661" t="s">
        <v>13</v>
      </c>
      <c r="D661" s="1">
        <v>43326</v>
      </c>
      <c r="E661" s="1">
        <v>44240</v>
      </c>
      <c r="F661" t="s">
        <v>26</v>
      </c>
      <c r="G661" t="s">
        <v>188</v>
      </c>
      <c r="H661" t="s">
        <v>28</v>
      </c>
      <c r="I661" t="s">
        <v>32</v>
      </c>
      <c r="J661" t="s">
        <v>143</v>
      </c>
      <c r="K661">
        <v>0</v>
      </c>
      <c r="L661" s="1">
        <v>43599</v>
      </c>
      <c r="M661" t="s">
        <v>16</v>
      </c>
      <c r="N661" t="s">
        <v>14</v>
      </c>
      <c r="O661" s="1">
        <v>43852</v>
      </c>
    </row>
    <row r="662" spans="1:15" hidden="1" x14ac:dyDescent="0.25">
      <c r="A662" t="s">
        <v>175</v>
      </c>
      <c r="C662" t="s">
        <v>13</v>
      </c>
      <c r="D662" s="1">
        <v>43326</v>
      </c>
      <c r="E662" s="1">
        <v>44240</v>
      </c>
      <c r="F662" t="s">
        <v>26</v>
      </c>
      <c r="G662" t="s">
        <v>188</v>
      </c>
      <c r="H662" t="s">
        <v>28</v>
      </c>
      <c r="I662" t="s">
        <v>32</v>
      </c>
      <c r="J662" t="s">
        <v>143</v>
      </c>
      <c r="K662">
        <v>0</v>
      </c>
      <c r="L662" s="1">
        <v>43691</v>
      </c>
      <c r="M662" t="s">
        <v>16</v>
      </c>
      <c r="N662" t="s">
        <v>14</v>
      </c>
      <c r="O662" s="1">
        <v>43852</v>
      </c>
    </row>
    <row r="663" spans="1:15" hidden="1" x14ac:dyDescent="0.25">
      <c r="A663" t="s">
        <v>175</v>
      </c>
      <c r="C663" t="s">
        <v>13</v>
      </c>
      <c r="D663" s="1">
        <v>43326</v>
      </c>
      <c r="E663" s="1">
        <v>44240</v>
      </c>
      <c r="F663" t="s">
        <v>26</v>
      </c>
      <c r="G663" t="s">
        <v>188</v>
      </c>
      <c r="H663" t="s">
        <v>28</v>
      </c>
      <c r="I663" t="s">
        <v>32</v>
      </c>
      <c r="J663" t="s">
        <v>143</v>
      </c>
      <c r="K663">
        <v>0</v>
      </c>
      <c r="L663" s="1">
        <v>43326</v>
      </c>
      <c r="M663" t="s">
        <v>16</v>
      </c>
      <c r="N663" t="s">
        <v>14</v>
      </c>
      <c r="O663" s="1">
        <v>43852</v>
      </c>
    </row>
    <row r="664" spans="1:15" hidden="1" x14ac:dyDescent="0.25">
      <c r="A664" t="s">
        <v>175</v>
      </c>
      <c r="C664" t="s">
        <v>13</v>
      </c>
      <c r="D664" s="1">
        <v>43368</v>
      </c>
      <c r="E664" s="1">
        <v>44098</v>
      </c>
      <c r="F664" t="s">
        <v>26</v>
      </c>
      <c r="G664" t="s">
        <v>188</v>
      </c>
      <c r="H664" t="s">
        <v>28</v>
      </c>
      <c r="I664" t="s">
        <v>32</v>
      </c>
      <c r="J664" t="s">
        <v>143</v>
      </c>
      <c r="K664">
        <v>65412.72</v>
      </c>
      <c r="L664" s="1">
        <v>43915</v>
      </c>
      <c r="M664" t="s">
        <v>16</v>
      </c>
      <c r="N664" t="s">
        <v>14</v>
      </c>
      <c r="O664" s="1">
        <v>43852</v>
      </c>
    </row>
    <row r="665" spans="1:15" hidden="1" x14ac:dyDescent="0.25">
      <c r="A665" t="s">
        <v>175</v>
      </c>
      <c r="C665" t="s">
        <v>13</v>
      </c>
      <c r="D665" s="1">
        <v>43368</v>
      </c>
      <c r="E665" s="1">
        <v>44098</v>
      </c>
      <c r="F665" t="s">
        <v>26</v>
      </c>
      <c r="G665" t="s">
        <v>188</v>
      </c>
      <c r="H665" t="s">
        <v>28</v>
      </c>
      <c r="I665" t="s">
        <v>32</v>
      </c>
      <c r="J665" t="s">
        <v>143</v>
      </c>
      <c r="K665">
        <v>83253.179999999993</v>
      </c>
      <c r="L665" s="1">
        <v>43459</v>
      </c>
      <c r="M665" t="s">
        <v>16</v>
      </c>
      <c r="N665" t="s">
        <v>14</v>
      </c>
      <c r="O665" s="1">
        <v>43852</v>
      </c>
    </row>
    <row r="666" spans="1:15" hidden="1" x14ac:dyDescent="0.25">
      <c r="A666" t="s">
        <v>175</v>
      </c>
      <c r="C666" t="s">
        <v>13</v>
      </c>
      <c r="D666" s="1">
        <v>43368</v>
      </c>
      <c r="E666" s="1">
        <v>44098</v>
      </c>
      <c r="F666" t="s">
        <v>26</v>
      </c>
      <c r="G666" t="s">
        <v>188</v>
      </c>
      <c r="H666" t="s">
        <v>28</v>
      </c>
      <c r="I666" t="s">
        <v>32</v>
      </c>
      <c r="J666" t="s">
        <v>143</v>
      </c>
      <c r="K666">
        <v>83253.179999999993</v>
      </c>
      <c r="L666" s="1">
        <v>43549</v>
      </c>
      <c r="M666" t="s">
        <v>16</v>
      </c>
      <c r="N666" t="s">
        <v>14</v>
      </c>
      <c r="O666" s="1">
        <v>43852</v>
      </c>
    </row>
    <row r="667" spans="1:15" hidden="1" x14ac:dyDescent="0.25">
      <c r="A667" t="s">
        <v>175</v>
      </c>
      <c r="C667" t="s">
        <v>13</v>
      </c>
      <c r="D667" s="1">
        <v>43368</v>
      </c>
      <c r="E667" s="1">
        <v>44098</v>
      </c>
      <c r="F667" t="s">
        <v>26</v>
      </c>
      <c r="G667" t="s">
        <v>188</v>
      </c>
      <c r="H667" t="s">
        <v>28</v>
      </c>
      <c r="I667" t="s">
        <v>32</v>
      </c>
      <c r="J667" t="s">
        <v>143</v>
      </c>
      <c r="K667">
        <v>83253.179999999993</v>
      </c>
      <c r="L667" s="1">
        <v>43641</v>
      </c>
      <c r="M667" t="s">
        <v>16</v>
      </c>
      <c r="N667" t="s">
        <v>14</v>
      </c>
      <c r="O667" s="1">
        <v>43852</v>
      </c>
    </row>
    <row r="668" spans="1:15" hidden="1" x14ac:dyDescent="0.25">
      <c r="A668" t="s">
        <v>175</v>
      </c>
      <c r="C668" t="s">
        <v>13</v>
      </c>
      <c r="D668" s="1">
        <v>43368</v>
      </c>
      <c r="E668" s="1">
        <v>44098</v>
      </c>
      <c r="F668" t="s">
        <v>26</v>
      </c>
      <c r="G668" t="s">
        <v>188</v>
      </c>
      <c r="H668" t="s">
        <v>28</v>
      </c>
      <c r="I668" t="s">
        <v>32</v>
      </c>
      <c r="J668" t="s">
        <v>143</v>
      </c>
      <c r="K668">
        <v>83253.179999999993</v>
      </c>
      <c r="L668" s="1">
        <v>43733</v>
      </c>
      <c r="M668" t="s">
        <v>16</v>
      </c>
      <c r="N668" t="s">
        <v>14</v>
      </c>
      <c r="O668" s="1">
        <v>43852</v>
      </c>
    </row>
    <row r="669" spans="1:15" hidden="1" x14ac:dyDescent="0.25">
      <c r="A669" t="s">
        <v>175</v>
      </c>
      <c r="C669" t="s">
        <v>13</v>
      </c>
      <c r="D669" s="1">
        <v>43368</v>
      </c>
      <c r="E669" s="1">
        <v>44098</v>
      </c>
      <c r="F669" t="s">
        <v>26</v>
      </c>
      <c r="G669" t="s">
        <v>188</v>
      </c>
      <c r="H669" t="s">
        <v>28</v>
      </c>
      <c r="I669" t="s">
        <v>32</v>
      </c>
      <c r="J669" t="s">
        <v>143</v>
      </c>
      <c r="K669">
        <v>83253.179999999993</v>
      </c>
      <c r="L669" s="1">
        <v>43824</v>
      </c>
      <c r="M669" t="s">
        <v>16</v>
      </c>
      <c r="N669" t="s">
        <v>14</v>
      </c>
      <c r="O669" s="1">
        <v>43852</v>
      </c>
    </row>
    <row r="670" spans="1:15" hidden="1" x14ac:dyDescent="0.25">
      <c r="A670" t="s">
        <v>175</v>
      </c>
      <c r="C670" t="s">
        <v>13</v>
      </c>
      <c r="D670" s="1">
        <v>43368</v>
      </c>
      <c r="E670" s="1">
        <v>44098</v>
      </c>
      <c r="F670" t="s">
        <v>26</v>
      </c>
      <c r="G670" t="s">
        <v>188</v>
      </c>
      <c r="H670" t="s">
        <v>28</v>
      </c>
      <c r="I670" t="s">
        <v>32</v>
      </c>
      <c r="J670" t="s">
        <v>143</v>
      </c>
      <c r="K670">
        <v>112986.38</v>
      </c>
      <c r="L670" s="1">
        <v>43368</v>
      </c>
      <c r="M670" t="s">
        <v>16</v>
      </c>
      <c r="N670" t="s">
        <v>14</v>
      </c>
      <c r="O670" s="1">
        <v>43852</v>
      </c>
    </row>
    <row r="671" spans="1:15" hidden="1" x14ac:dyDescent="0.25">
      <c r="A671" t="s">
        <v>175</v>
      </c>
      <c r="C671" t="s">
        <v>13</v>
      </c>
      <c r="D671" s="1">
        <v>43368</v>
      </c>
      <c r="E671" s="1">
        <v>44098</v>
      </c>
      <c r="F671" t="s">
        <v>26</v>
      </c>
      <c r="G671" t="s">
        <v>188</v>
      </c>
      <c r="H671" t="s">
        <v>28</v>
      </c>
      <c r="I671" t="s">
        <v>32</v>
      </c>
      <c r="J671" t="s">
        <v>143</v>
      </c>
      <c r="K671">
        <v>0</v>
      </c>
      <c r="L671" s="1">
        <v>43915</v>
      </c>
      <c r="M671" t="s">
        <v>16</v>
      </c>
      <c r="N671" t="s">
        <v>14</v>
      </c>
      <c r="O671" s="1">
        <v>43852</v>
      </c>
    </row>
    <row r="672" spans="1:15" hidden="1" x14ac:dyDescent="0.25">
      <c r="A672" t="s">
        <v>175</v>
      </c>
      <c r="C672" t="s">
        <v>13</v>
      </c>
      <c r="D672" s="1">
        <v>43368</v>
      </c>
      <c r="E672" s="1">
        <v>44098</v>
      </c>
      <c r="F672" t="s">
        <v>26</v>
      </c>
      <c r="G672" t="s">
        <v>188</v>
      </c>
      <c r="H672" t="s">
        <v>28</v>
      </c>
      <c r="I672" t="s">
        <v>32</v>
      </c>
      <c r="J672" t="s">
        <v>143</v>
      </c>
      <c r="K672">
        <v>0</v>
      </c>
      <c r="L672" s="1">
        <v>43459</v>
      </c>
      <c r="M672" t="s">
        <v>16</v>
      </c>
      <c r="N672" t="s">
        <v>14</v>
      </c>
      <c r="O672" s="1">
        <v>43852</v>
      </c>
    </row>
    <row r="673" spans="1:15" hidden="1" x14ac:dyDescent="0.25">
      <c r="A673" t="s">
        <v>175</v>
      </c>
      <c r="C673" t="s">
        <v>13</v>
      </c>
      <c r="D673" s="1">
        <v>43368</v>
      </c>
      <c r="E673" s="1">
        <v>44098</v>
      </c>
      <c r="F673" t="s">
        <v>26</v>
      </c>
      <c r="G673" t="s">
        <v>188</v>
      </c>
      <c r="H673" t="s">
        <v>28</v>
      </c>
      <c r="I673" t="s">
        <v>32</v>
      </c>
      <c r="J673" t="s">
        <v>143</v>
      </c>
      <c r="K673">
        <v>0</v>
      </c>
      <c r="L673" s="1">
        <v>43549</v>
      </c>
      <c r="M673" t="s">
        <v>16</v>
      </c>
      <c r="N673" t="s">
        <v>14</v>
      </c>
      <c r="O673" s="1">
        <v>43852</v>
      </c>
    </row>
    <row r="674" spans="1:15" hidden="1" x14ac:dyDescent="0.25">
      <c r="A674" t="s">
        <v>175</v>
      </c>
      <c r="C674" t="s">
        <v>13</v>
      </c>
      <c r="D674" s="1">
        <v>43368</v>
      </c>
      <c r="E674" s="1">
        <v>44098</v>
      </c>
      <c r="F674" t="s">
        <v>26</v>
      </c>
      <c r="G674" t="s">
        <v>188</v>
      </c>
      <c r="H674" t="s">
        <v>28</v>
      </c>
      <c r="I674" t="s">
        <v>32</v>
      </c>
      <c r="J674" t="s">
        <v>143</v>
      </c>
      <c r="K674">
        <v>0</v>
      </c>
      <c r="L674" s="1">
        <v>43641</v>
      </c>
      <c r="M674" t="s">
        <v>16</v>
      </c>
      <c r="N674" t="s">
        <v>14</v>
      </c>
      <c r="O674" s="1">
        <v>43852</v>
      </c>
    </row>
    <row r="675" spans="1:15" hidden="1" x14ac:dyDescent="0.25">
      <c r="A675" t="s">
        <v>175</v>
      </c>
      <c r="C675" t="s">
        <v>13</v>
      </c>
      <c r="D675" s="1">
        <v>43368</v>
      </c>
      <c r="E675" s="1">
        <v>44098</v>
      </c>
      <c r="F675" t="s">
        <v>26</v>
      </c>
      <c r="G675" t="s">
        <v>188</v>
      </c>
      <c r="H675" t="s">
        <v>28</v>
      </c>
      <c r="I675" t="s">
        <v>32</v>
      </c>
      <c r="J675" t="s">
        <v>143</v>
      </c>
      <c r="K675">
        <v>0</v>
      </c>
      <c r="L675" s="1">
        <v>43733</v>
      </c>
      <c r="M675" t="s">
        <v>16</v>
      </c>
      <c r="N675" t="s">
        <v>14</v>
      </c>
      <c r="O675" s="1">
        <v>43852</v>
      </c>
    </row>
    <row r="676" spans="1:15" hidden="1" x14ac:dyDescent="0.25">
      <c r="A676" t="s">
        <v>175</v>
      </c>
      <c r="C676" t="s">
        <v>13</v>
      </c>
      <c r="D676" s="1">
        <v>43368</v>
      </c>
      <c r="E676" s="1">
        <v>44098</v>
      </c>
      <c r="F676" t="s">
        <v>26</v>
      </c>
      <c r="G676" t="s">
        <v>188</v>
      </c>
      <c r="H676" t="s">
        <v>28</v>
      </c>
      <c r="I676" t="s">
        <v>32</v>
      </c>
      <c r="J676" t="s">
        <v>143</v>
      </c>
      <c r="K676">
        <v>0</v>
      </c>
      <c r="L676" s="1">
        <v>43824</v>
      </c>
      <c r="M676" t="s">
        <v>16</v>
      </c>
      <c r="N676" t="s">
        <v>14</v>
      </c>
      <c r="O676" s="1">
        <v>43852</v>
      </c>
    </row>
    <row r="677" spans="1:15" hidden="1" x14ac:dyDescent="0.25">
      <c r="A677" t="s">
        <v>175</v>
      </c>
      <c r="C677" t="s">
        <v>13</v>
      </c>
      <c r="D677" s="1">
        <v>43368</v>
      </c>
      <c r="E677" s="1">
        <v>44098</v>
      </c>
      <c r="F677" t="s">
        <v>26</v>
      </c>
      <c r="G677" t="s">
        <v>188</v>
      </c>
      <c r="H677" t="s">
        <v>28</v>
      </c>
      <c r="I677" t="s">
        <v>32</v>
      </c>
      <c r="J677" t="s">
        <v>143</v>
      </c>
      <c r="K677">
        <v>0</v>
      </c>
      <c r="L677" s="1">
        <v>43368</v>
      </c>
      <c r="M677" t="s">
        <v>16</v>
      </c>
      <c r="N677" t="s">
        <v>14</v>
      </c>
      <c r="O677" s="1">
        <v>43852</v>
      </c>
    </row>
    <row r="678" spans="1:15" hidden="1" x14ac:dyDescent="0.25">
      <c r="A678" t="s">
        <v>175</v>
      </c>
      <c r="C678" t="s">
        <v>17</v>
      </c>
      <c r="D678" s="1">
        <v>43393</v>
      </c>
      <c r="E678" s="1">
        <v>43574</v>
      </c>
      <c r="F678" t="s">
        <v>26</v>
      </c>
      <c r="G678" t="s">
        <v>188</v>
      </c>
      <c r="H678" t="s">
        <v>28</v>
      </c>
      <c r="I678" t="s">
        <v>32</v>
      </c>
      <c r="J678" t="s">
        <v>143</v>
      </c>
      <c r="K678">
        <v>101037</v>
      </c>
      <c r="L678" s="1">
        <v>43393</v>
      </c>
      <c r="M678" t="s">
        <v>16</v>
      </c>
      <c r="N678" t="s">
        <v>14</v>
      </c>
      <c r="O678" s="1">
        <v>43852</v>
      </c>
    </row>
    <row r="679" spans="1:15" hidden="1" x14ac:dyDescent="0.25">
      <c r="A679" t="s">
        <v>175</v>
      </c>
      <c r="C679" t="s">
        <v>17</v>
      </c>
      <c r="D679" s="1">
        <v>43474</v>
      </c>
      <c r="E679" s="1">
        <v>43654</v>
      </c>
      <c r="F679" t="s">
        <v>26</v>
      </c>
      <c r="G679" t="s">
        <v>188</v>
      </c>
      <c r="H679" t="s">
        <v>28</v>
      </c>
      <c r="I679" t="s">
        <v>32</v>
      </c>
      <c r="J679" t="s">
        <v>143</v>
      </c>
      <c r="K679">
        <v>16455</v>
      </c>
      <c r="L679" s="1">
        <v>43474</v>
      </c>
      <c r="M679" t="s">
        <v>16</v>
      </c>
      <c r="N679" t="s">
        <v>14</v>
      </c>
      <c r="O679" s="1">
        <v>43852</v>
      </c>
    </row>
    <row r="680" spans="1:15" hidden="1" x14ac:dyDescent="0.25">
      <c r="A680" t="s">
        <v>175</v>
      </c>
      <c r="C680" t="s">
        <v>17</v>
      </c>
      <c r="D680" s="1">
        <v>43474</v>
      </c>
      <c r="E680" s="1">
        <v>43654</v>
      </c>
      <c r="F680" t="s">
        <v>26</v>
      </c>
      <c r="G680" t="s">
        <v>188</v>
      </c>
      <c r="H680" t="s">
        <v>28</v>
      </c>
      <c r="I680" t="s">
        <v>32</v>
      </c>
      <c r="J680" t="s">
        <v>143</v>
      </c>
      <c r="K680">
        <v>0</v>
      </c>
      <c r="L680" s="1">
        <v>43474</v>
      </c>
      <c r="M680" t="s">
        <v>16</v>
      </c>
      <c r="N680" t="s">
        <v>14</v>
      </c>
      <c r="O680" s="1">
        <v>43852</v>
      </c>
    </row>
    <row r="681" spans="1:15" hidden="1" x14ac:dyDescent="0.25">
      <c r="A681" t="s">
        <v>175</v>
      </c>
      <c r="C681" t="s">
        <v>13</v>
      </c>
      <c r="D681" s="1">
        <v>43531</v>
      </c>
      <c r="E681" s="1">
        <v>43988</v>
      </c>
      <c r="F681" t="s">
        <v>26</v>
      </c>
      <c r="G681" t="s">
        <v>188</v>
      </c>
      <c r="H681" t="s">
        <v>28</v>
      </c>
      <c r="I681" t="s">
        <v>32</v>
      </c>
      <c r="J681" t="s">
        <v>143</v>
      </c>
      <c r="K681">
        <v>11360</v>
      </c>
      <c r="L681" s="1">
        <v>43531</v>
      </c>
      <c r="M681" t="s">
        <v>16</v>
      </c>
      <c r="N681" t="s">
        <v>14</v>
      </c>
      <c r="O681" s="1">
        <v>43852</v>
      </c>
    </row>
    <row r="682" spans="1:15" hidden="1" x14ac:dyDescent="0.25">
      <c r="A682" t="s">
        <v>175</v>
      </c>
      <c r="C682" t="s">
        <v>17</v>
      </c>
      <c r="D682" s="1">
        <v>43551</v>
      </c>
      <c r="E682" s="1">
        <v>43734</v>
      </c>
      <c r="F682" t="s">
        <v>26</v>
      </c>
      <c r="G682" t="s">
        <v>188</v>
      </c>
      <c r="H682" t="s">
        <v>28</v>
      </c>
      <c r="I682" t="s">
        <v>32</v>
      </c>
      <c r="J682" t="s">
        <v>143</v>
      </c>
      <c r="K682">
        <v>67102</v>
      </c>
      <c r="L682" s="1">
        <v>43551</v>
      </c>
      <c r="M682" t="s">
        <v>16</v>
      </c>
      <c r="N682" t="s">
        <v>14</v>
      </c>
      <c r="O682" s="1">
        <v>43852</v>
      </c>
    </row>
    <row r="683" spans="1:15" hidden="1" x14ac:dyDescent="0.25">
      <c r="A683" t="s">
        <v>175</v>
      </c>
      <c r="C683" t="s">
        <v>17</v>
      </c>
      <c r="D683" s="1">
        <v>43551</v>
      </c>
      <c r="E683" s="1">
        <v>43734</v>
      </c>
      <c r="F683" t="s">
        <v>26</v>
      </c>
      <c r="G683" t="s">
        <v>188</v>
      </c>
      <c r="H683" t="s">
        <v>28</v>
      </c>
      <c r="I683" t="s">
        <v>32</v>
      </c>
      <c r="J683" t="s">
        <v>143</v>
      </c>
      <c r="K683">
        <v>0</v>
      </c>
      <c r="L683" s="1">
        <v>43551</v>
      </c>
      <c r="M683" t="s">
        <v>16</v>
      </c>
      <c r="N683" t="s">
        <v>14</v>
      </c>
      <c r="O683" s="1">
        <v>43852</v>
      </c>
    </row>
    <row r="684" spans="1:15" hidden="1" x14ac:dyDescent="0.25">
      <c r="A684" t="s">
        <v>175</v>
      </c>
      <c r="C684" t="s">
        <v>13</v>
      </c>
      <c r="D684" s="1">
        <v>43549</v>
      </c>
      <c r="E684" s="1">
        <v>44279</v>
      </c>
      <c r="F684" t="s">
        <v>26</v>
      </c>
      <c r="G684" t="s">
        <v>188</v>
      </c>
      <c r="H684" t="s">
        <v>28</v>
      </c>
      <c r="I684" t="s">
        <v>32</v>
      </c>
      <c r="J684" t="s">
        <v>143</v>
      </c>
      <c r="K684">
        <v>120474.73</v>
      </c>
      <c r="L684" s="1">
        <v>44173</v>
      </c>
      <c r="M684" t="s">
        <v>16</v>
      </c>
      <c r="N684" t="s">
        <v>14</v>
      </c>
      <c r="O684" s="1">
        <v>43852</v>
      </c>
    </row>
    <row r="685" spans="1:15" hidden="1" x14ac:dyDescent="0.25">
      <c r="A685" t="s">
        <v>175</v>
      </c>
      <c r="C685" t="s">
        <v>13</v>
      </c>
      <c r="D685" s="1">
        <v>43549</v>
      </c>
      <c r="E685" s="1">
        <v>44279</v>
      </c>
      <c r="F685" t="s">
        <v>26</v>
      </c>
      <c r="G685" t="s">
        <v>188</v>
      </c>
      <c r="H685" t="s">
        <v>28</v>
      </c>
      <c r="I685" t="s">
        <v>32</v>
      </c>
      <c r="J685" t="s">
        <v>143</v>
      </c>
      <c r="K685">
        <v>120474.73</v>
      </c>
      <c r="L685" s="1">
        <v>44173</v>
      </c>
      <c r="M685" t="s">
        <v>16</v>
      </c>
      <c r="N685" t="s">
        <v>14</v>
      </c>
      <c r="O685" s="1">
        <v>43852</v>
      </c>
    </row>
    <row r="686" spans="1:15" hidden="1" x14ac:dyDescent="0.25">
      <c r="A686" t="s">
        <v>175</v>
      </c>
      <c r="C686" t="s">
        <v>13</v>
      </c>
      <c r="D686" s="1">
        <v>43549</v>
      </c>
      <c r="E686" s="1">
        <v>44279</v>
      </c>
      <c r="F686" t="s">
        <v>26</v>
      </c>
      <c r="G686" t="s">
        <v>188</v>
      </c>
      <c r="H686" t="s">
        <v>28</v>
      </c>
      <c r="I686" t="s">
        <v>32</v>
      </c>
      <c r="J686" t="s">
        <v>143</v>
      </c>
      <c r="K686">
        <v>153332.03</v>
      </c>
      <c r="L686" s="1">
        <v>43861</v>
      </c>
      <c r="M686" t="s">
        <v>16</v>
      </c>
      <c r="N686" t="s">
        <v>14</v>
      </c>
      <c r="O686" s="1">
        <v>43852</v>
      </c>
    </row>
    <row r="687" spans="1:15" hidden="1" x14ac:dyDescent="0.25">
      <c r="A687" t="s">
        <v>175</v>
      </c>
      <c r="C687" t="s">
        <v>13</v>
      </c>
      <c r="D687" s="1">
        <v>43549</v>
      </c>
      <c r="E687" s="1">
        <v>44279</v>
      </c>
      <c r="F687" t="s">
        <v>26</v>
      </c>
      <c r="G687" t="s">
        <v>188</v>
      </c>
      <c r="H687" t="s">
        <v>28</v>
      </c>
      <c r="I687" t="s">
        <v>32</v>
      </c>
      <c r="J687" t="s">
        <v>143</v>
      </c>
      <c r="K687">
        <v>153332.03</v>
      </c>
      <c r="L687" s="1">
        <v>43965</v>
      </c>
      <c r="M687" t="s">
        <v>16</v>
      </c>
      <c r="N687" t="s">
        <v>14</v>
      </c>
      <c r="O687" s="1">
        <v>43852</v>
      </c>
    </row>
    <row r="688" spans="1:15" hidden="1" x14ac:dyDescent="0.25">
      <c r="A688" t="s">
        <v>175</v>
      </c>
      <c r="C688" t="s">
        <v>13</v>
      </c>
      <c r="D688" s="1">
        <v>43549</v>
      </c>
      <c r="E688" s="1">
        <v>44279</v>
      </c>
      <c r="F688" t="s">
        <v>26</v>
      </c>
      <c r="G688" t="s">
        <v>188</v>
      </c>
      <c r="H688" t="s">
        <v>28</v>
      </c>
      <c r="I688" t="s">
        <v>32</v>
      </c>
      <c r="J688" t="s">
        <v>143</v>
      </c>
      <c r="K688">
        <v>153332.03</v>
      </c>
      <c r="L688" s="1">
        <v>44069</v>
      </c>
      <c r="M688" t="s">
        <v>16</v>
      </c>
      <c r="N688" t="s">
        <v>14</v>
      </c>
      <c r="O688" s="1">
        <v>43852</v>
      </c>
    </row>
    <row r="689" spans="1:15" hidden="1" x14ac:dyDescent="0.25">
      <c r="A689" t="s">
        <v>175</v>
      </c>
      <c r="C689" t="s">
        <v>13</v>
      </c>
      <c r="D689" s="1">
        <v>43549</v>
      </c>
      <c r="E689" s="1">
        <v>44279</v>
      </c>
      <c r="F689" t="s">
        <v>26</v>
      </c>
      <c r="G689" t="s">
        <v>188</v>
      </c>
      <c r="H689" t="s">
        <v>28</v>
      </c>
      <c r="I689" t="s">
        <v>32</v>
      </c>
      <c r="J689" t="s">
        <v>143</v>
      </c>
      <c r="K689">
        <v>153332.03</v>
      </c>
      <c r="L689" s="1">
        <v>43653</v>
      </c>
      <c r="M689" t="s">
        <v>16</v>
      </c>
      <c r="N689" t="s">
        <v>14</v>
      </c>
      <c r="O689" s="1">
        <v>43852</v>
      </c>
    </row>
    <row r="690" spans="1:15" hidden="1" x14ac:dyDescent="0.25">
      <c r="A690" t="s">
        <v>175</v>
      </c>
      <c r="C690" t="s">
        <v>13</v>
      </c>
      <c r="D690" s="1">
        <v>43549</v>
      </c>
      <c r="E690" s="1">
        <v>44279</v>
      </c>
      <c r="F690" t="s">
        <v>26</v>
      </c>
      <c r="G690" t="s">
        <v>188</v>
      </c>
      <c r="H690" t="s">
        <v>28</v>
      </c>
      <c r="I690" t="s">
        <v>32</v>
      </c>
      <c r="J690" t="s">
        <v>143</v>
      </c>
      <c r="K690">
        <v>153332.03</v>
      </c>
      <c r="L690" s="1">
        <v>43757</v>
      </c>
      <c r="M690" t="s">
        <v>16</v>
      </c>
      <c r="N690" t="s">
        <v>14</v>
      </c>
      <c r="O690" s="1">
        <v>43852</v>
      </c>
    </row>
    <row r="691" spans="1:15" hidden="1" x14ac:dyDescent="0.25">
      <c r="A691" t="s">
        <v>175</v>
      </c>
      <c r="C691" t="s">
        <v>13</v>
      </c>
      <c r="D691" s="1">
        <v>43549</v>
      </c>
      <c r="E691" s="1">
        <v>44279</v>
      </c>
      <c r="F691" t="s">
        <v>26</v>
      </c>
      <c r="G691" t="s">
        <v>188</v>
      </c>
      <c r="H691" t="s">
        <v>28</v>
      </c>
      <c r="I691" t="s">
        <v>32</v>
      </c>
      <c r="J691" t="s">
        <v>143</v>
      </c>
      <c r="K691">
        <v>208093.46</v>
      </c>
      <c r="L691" s="1">
        <v>43549</v>
      </c>
      <c r="M691" t="s">
        <v>16</v>
      </c>
      <c r="N691" t="s">
        <v>14</v>
      </c>
      <c r="O691" s="1">
        <v>43852</v>
      </c>
    </row>
    <row r="692" spans="1:15" hidden="1" x14ac:dyDescent="0.25">
      <c r="A692" t="s">
        <v>175</v>
      </c>
      <c r="C692" t="s">
        <v>13</v>
      </c>
      <c r="D692" s="1">
        <v>43549</v>
      </c>
      <c r="E692" s="1">
        <v>44279</v>
      </c>
      <c r="F692" t="s">
        <v>26</v>
      </c>
      <c r="G692" t="s">
        <v>188</v>
      </c>
      <c r="H692" t="s">
        <v>28</v>
      </c>
      <c r="I692" t="s">
        <v>32</v>
      </c>
      <c r="J692" t="s">
        <v>143</v>
      </c>
      <c r="K692">
        <v>0</v>
      </c>
      <c r="L692" s="1">
        <v>44173</v>
      </c>
      <c r="M692" t="s">
        <v>16</v>
      </c>
      <c r="N692" t="s">
        <v>14</v>
      </c>
      <c r="O692" s="1">
        <v>43852</v>
      </c>
    </row>
    <row r="693" spans="1:15" hidden="1" x14ac:dyDescent="0.25">
      <c r="A693" t="s">
        <v>175</v>
      </c>
      <c r="C693" t="s">
        <v>13</v>
      </c>
      <c r="D693" s="1">
        <v>43549</v>
      </c>
      <c r="E693" s="1">
        <v>44279</v>
      </c>
      <c r="F693" t="s">
        <v>26</v>
      </c>
      <c r="G693" t="s">
        <v>188</v>
      </c>
      <c r="H693" t="s">
        <v>28</v>
      </c>
      <c r="I693" t="s">
        <v>32</v>
      </c>
      <c r="J693" t="s">
        <v>143</v>
      </c>
      <c r="K693">
        <v>0</v>
      </c>
      <c r="L693" s="1">
        <v>44173</v>
      </c>
      <c r="M693" t="s">
        <v>16</v>
      </c>
      <c r="N693" t="s">
        <v>14</v>
      </c>
      <c r="O693" s="1">
        <v>43852</v>
      </c>
    </row>
    <row r="694" spans="1:15" hidden="1" x14ac:dyDescent="0.25">
      <c r="A694" t="s">
        <v>175</v>
      </c>
      <c r="C694" t="s">
        <v>13</v>
      </c>
      <c r="D694" s="1">
        <v>43549</v>
      </c>
      <c r="E694" s="1">
        <v>44279</v>
      </c>
      <c r="F694" t="s">
        <v>26</v>
      </c>
      <c r="G694" t="s">
        <v>188</v>
      </c>
      <c r="H694" t="s">
        <v>28</v>
      </c>
      <c r="I694" t="s">
        <v>32</v>
      </c>
      <c r="J694" t="s">
        <v>143</v>
      </c>
      <c r="K694">
        <v>0</v>
      </c>
      <c r="L694" s="1">
        <v>43861</v>
      </c>
      <c r="M694" t="s">
        <v>16</v>
      </c>
      <c r="N694" t="s">
        <v>14</v>
      </c>
      <c r="O694" s="1">
        <v>43852</v>
      </c>
    </row>
    <row r="695" spans="1:15" hidden="1" x14ac:dyDescent="0.25">
      <c r="A695" t="s">
        <v>175</v>
      </c>
      <c r="C695" t="s">
        <v>13</v>
      </c>
      <c r="D695" s="1">
        <v>43549</v>
      </c>
      <c r="E695" s="1">
        <v>44279</v>
      </c>
      <c r="F695" t="s">
        <v>26</v>
      </c>
      <c r="G695" t="s">
        <v>188</v>
      </c>
      <c r="H695" t="s">
        <v>28</v>
      </c>
      <c r="I695" t="s">
        <v>32</v>
      </c>
      <c r="J695" t="s">
        <v>143</v>
      </c>
      <c r="K695">
        <v>0</v>
      </c>
      <c r="L695" s="1">
        <v>43965</v>
      </c>
      <c r="M695" t="s">
        <v>16</v>
      </c>
      <c r="N695" t="s">
        <v>14</v>
      </c>
      <c r="O695" s="1">
        <v>43852</v>
      </c>
    </row>
    <row r="696" spans="1:15" hidden="1" x14ac:dyDescent="0.25">
      <c r="A696" t="s">
        <v>175</v>
      </c>
      <c r="C696" t="s">
        <v>13</v>
      </c>
      <c r="D696" s="1">
        <v>43549</v>
      </c>
      <c r="E696" s="1">
        <v>44279</v>
      </c>
      <c r="F696" t="s">
        <v>26</v>
      </c>
      <c r="G696" t="s">
        <v>188</v>
      </c>
      <c r="H696" t="s">
        <v>28</v>
      </c>
      <c r="I696" t="s">
        <v>32</v>
      </c>
      <c r="J696" t="s">
        <v>143</v>
      </c>
      <c r="K696">
        <v>0</v>
      </c>
      <c r="L696" s="1">
        <v>44069</v>
      </c>
      <c r="M696" t="s">
        <v>16</v>
      </c>
      <c r="N696" t="s">
        <v>14</v>
      </c>
      <c r="O696" s="1">
        <v>43852</v>
      </c>
    </row>
    <row r="697" spans="1:15" hidden="1" x14ac:dyDescent="0.25">
      <c r="A697" t="s">
        <v>175</v>
      </c>
      <c r="C697" t="s">
        <v>13</v>
      </c>
      <c r="D697" s="1">
        <v>43549</v>
      </c>
      <c r="E697" s="1">
        <v>44279</v>
      </c>
      <c r="F697" t="s">
        <v>26</v>
      </c>
      <c r="G697" t="s">
        <v>188</v>
      </c>
      <c r="H697" t="s">
        <v>28</v>
      </c>
      <c r="I697" t="s">
        <v>32</v>
      </c>
      <c r="J697" t="s">
        <v>143</v>
      </c>
      <c r="K697">
        <v>0</v>
      </c>
      <c r="L697" s="1">
        <v>43653</v>
      </c>
      <c r="M697" t="s">
        <v>16</v>
      </c>
      <c r="N697" t="s">
        <v>14</v>
      </c>
      <c r="O697" s="1">
        <v>43852</v>
      </c>
    </row>
    <row r="698" spans="1:15" hidden="1" x14ac:dyDescent="0.25">
      <c r="A698" t="s">
        <v>175</v>
      </c>
      <c r="C698" t="s">
        <v>13</v>
      </c>
      <c r="D698" s="1">
        <v>43549</v>
      </c>
      <c r="E698" s="1">
        <v>44279</v>
      </c>
      <c r="F698" t="s">
        <v>26</v>
      </c>
      <c r="G698" t="s">
        <v>188</v>
      </c>
      <c r="H698" t="s">
        <v>28</v>
      </c>
      <c r="I698" t="s">
        <v>32</v>
      </c>
      <c r="J698" t="s">
        <v>143</v>
      </c>
      <c r="K698">
        <v>0</v>
      </c>
      <c r="L698" s="1">
        <v>43757</v>
      </c>
      <c r="M698" t="s">
        <v>16</v>
      </c>
      <c r="N698" t="s">
        <v>14</v>
      </c>
      <c r="O698" s="1">
        <v>43852</v>
      </c>
    </row>
    <row r="699" spans="1:15" hidden="1" x14ac:dyDescent="0.25">
      <c r="A699" t="s">
        <v>175</v>
      </c>
      <c r="C699" t="s">
        <v>13</v>
      </c>
      <c r="D699" s="1">
        <v>43549</v>
      </c>
      <c r="E699" s="1">
        <v>44279</v>
      </c>
      <c r="F699" t="s">
        <v>26</v>
      </c>
      <c r="G699" t="s">
        <v>188</v>
      </c>
      <c r="H699" t="s">
        <v>28</v>
      </c>
      <c r="I699" t="s">
        <v>32</v>
      </c>
      <c r="J699" t="s">
        <v>143</v>
      </c>
      <c r="K699">
        <v>0</v>
      </c>
      <c r="L699" s="1">
        <v>43549</v>
      </c>
      <c r="M699" t="s">
        <v>16</v>
      </c>
      <c r="N699" t="s">
        <v>14</v>
      </c>
      <c r="O699" s="1">
        <v>43852</v>
      </c>
    </row>
    <row r="700" spans="1:15" hidden="1" x14ac:dyDescent="0.25">
      <c r="A700" t="s">
        <v>175</v>
      </c>
      <c r="C700" t="s">
        <v>17</v>
      </c>
      <c r="D700" s="1">
        <v>43299</v>
      </c>
      <c r="E700" s="1">
        <v>43663</v>
      </c>
      <c r="F700" t="s">
        <v>26</v>
      </c>
      <c r="G700" t="s">
        <v>188</v>
      </c>
      <c r="H700" t="s">
        <v>28</v>
      </c>
      <c r="I700" t="s">
        <v>23</v>
      </c>
      <c r="J700" t="s">
        <v>25</v>
      </c>
      <c r="K700">
        <v>8107.49</v>
      </c>
      <c r="L700" s="1">
        <v>43299</v>
      </c>
      <c r="M700" t="s">
        <v>16</v>
      </c>
      <c r="N700" t="s">
        <v>14</v>
      </c>
      <c r="O700" s="1">
        <v>43852</v>
      </c>
    </row>
    <row r="701" spans="1:15" hidden="1" x14ac:dyDescent="0.25">
      <c r="A701" t="s">
        <v>175</v>
      </c>
      <c r="C701" t="s">
        <v>13</v>
      </c>
      <c r="D701" s="1">
        <v>43514</v>
      </c>
      <c r="E701" s="1">
        <v>43878</v>
      </c>
      <c r="F701" t="s">
        <v>26</v>
      </c>
      <c r="G701" t="s">
        <v>188</v>
      </c>
      <c r="H701" t="s">
        <v>28</v>
      </c>
      <c r="I701" t="s">
        <v>32</v>
      </c>
      <c r="J701" t="s">
        <v>143</v>
      </c>
      <c r="K701">
        <v>19113.41</v>
      </c>
      <c r="L701" s="1">
        <v>43514</v>
      </c>
      <c r="M701" t="s">
        <v>16</v>
      </c>
      <c r="N701" t="s">
        <v>14</v>
      </c>
      <c r="O701" s="1">
        <v>43852</v>
      </c>
    </row>
    <row r="702" spans="1:15" hidden="1" x14ac:dyDescent="0.25">
      <c r="A702" t="s">
        <v>175</v>
      </c>
      <c r="C702" t="s">
        <v>13</v>
      </c>
      <c r="D702" s="1">
        <v>43510</v>
      </c>
      <c r="E702" s="1">
        <v>43874</v>
      </c>
      <c r="F702" t="s">
        <v>26</v>
      </c>
      <c r="G702" t="s">
        <v>188</v>
      </c>
      <c r="H702" t="s">
        <v>28</v>
      </c>
      <c r="I702" t="s">
        <v>32</v>
      </c>
      <c r="J702" t="s">
        <v>25</v>
      </c>
      <c r="K702">
        <v>12055.25</v>
      </c>
      <c r="L702" s="1">
        <v>43510</v>
      </c>
      <c r="M702" t="s">
        <v>16</v>
      </c>
      <c r="N702" t="s">
        <v>14</v>
      </c>
      <c r="O702" s="1">
        <v>43852</v>
      </c>
    </row>
    <row r="703" spans="1:15" hidden="1" x14ac:dyDescent="0.25">
      <c r="A703" t="s">
        <v>175</v>
      </c>
      <c r="C703" t="s">
        <v>13</v>
      </c>
      <c r="D703" s="1">
        <v>43353</v>
      </c>
      <c r="E703" s="1">
        <v>43717</v>
      </c>
      <c r="F703" t="s">
        <v>24</v>
      </c>
      <c r="G703" t="s">
        <v>188</v>
      </c>
      <c r="H703" t="s">
        <v>28</v>
      </c>
      <c r="I703" t="s">
        <v>23</v>
      </c>
      <c r="J703" t="s">
        <v>25</v>
      </c>
      <c r="K703">
        <v>484.75</v>
      </c>
      <c r="L703" s="1">
        <v>43353</v>
      </c>
      <c r="M703" t="s">
        <v>16</v>
      </c>
      <c r="N703" t="s">
        <v>14</v>
      </c>
      <c r="O703" s="1">
        <v>43852</v>
      </c>
    </row>
    <row r="704" spans="1:15" hidden="1" x14ac:dyDescent="0.25">
      <c r="A704" t="s">
        <v>175</v>
      </c>
      <c r="C704" t="s">
        <v>13</v>
      </c>
      <c r="D704" s="1">
        <v>43353</v>
      </c>
      <c r="E704" s="1">
        <v>43717</v>
      </c>
      <c r="F704" t="s">
        <v>24</v>
      </c>
      <c r="G704" t="s">
        <v>188</v>
      </c>
      <c r="H704" t="s">
        <v>28</v>
      </c>
      <c r="I704" t="s">
        <v>32</v>
      </c>
      <c r="J704" t="s">
        <v>25</v>
      </c>
      <c r="K704">
        <v>109.88</v>
      </c>
      <c r="L704" s="1">
        <v>43353</v>
      </c>
      <c r="M704" t="s">
        <v>16</v>
      </c>
      <c r="N704" t="s">
        <v>14</v>
      </c>
      <c r="O704" s="1">
        <v>43852</v>
      </c>
    </row>
    <row r="705" spans="1:15" hidden="1" x14ac:dyDescent="0.25">
      <c r="A705" t="s">
        <v>175</v>
      </c>
      <c r="C705" t="s">
        <v>13</v>
      </c>
      <c r="D705" s="1">
        <v>43510</v>
      </c>
      <c r="E705" s="1">
        <v>43874</v>
      </c>
      <c r="F705" t="s">
        <v>24</v>
      </c>
      <c r="G705" t="s">
        <v>188</v>
      </c>
      <c r="H705" t="s">
        <v>28</v>
      </c>
      <c r="I705" t="s">
        <v>32</v>
      </c>
      <c r="J705" t="s">
        <v>25</v>
      </c>
      <c r="K705">
        <v>27069</v>
      </c>
      <c r="L705" s="1">
        <v>43510</v>
      </c>
      <c r="M705" t="s">
        <v>16</v>
      </c>
      <c r="N705" t="s">
        <v>25</v>
      </c>
      <c r="O705" s="1">
        <v>43852</v>
      </c>
    </row>
    <row r="706" spans="1:15" hidden="1" x14ac:dyDescent="0.25">
      <c r="A706" t="s">
        <v>175</v>
      </c>
      <c r="C706" t="s">
        <v>13</v>
      </c>
      <c r="D706" s="1">
        <v>43326</v>
      </c>
      <c r="E706" s="1">
        <v>44240</v>
      </c>
      <c r="F706" t="s">
        <v>22</v>
      </c>
      <c r="G706" t="s">
        <v>188</v>
      </c>
      <c r="H706" t="s">
        <v>28</v>
      </c>
      <c r="I706" t="s">
        <v>32</v>
      </c>
      <c r="J706" t="s">
        <v>143</v>
      </c>
      <c r="K706">
        <v>66556.88</v>
      </c>
      <c r="L706" s="1">
        <v>43326</v>
      </c>
      <c r="M706" t="s">
        <v>16</v>
      </c>
      <c r="N706" t="s">
        <v>14</v>
      </c>
      <c r="O706" s="1">
        <v>43852</v>
      </c>
    </row>
    <row r="707" spans="1:15" hidden="1" x14ac:dyDescent="0.25">
      <c r="A707" t="s">
        <v>175</v>
      </c>
      <c r="C707" t="s">
        <v>13</v>
      </c>
      <c r="D707" s="1">
        <v>43575</v>
      </c>
      <c r="E707" s="1">
        <v>43665</v>
      </c>
      <c r="F707" t="s">
        <v>26</v>
      </c>
      <c r="G707" t="s">
        <v>188</v>
      </c>
      <c r="H707" t="s">
        <v>28</v>
      </c>
      <c r="I707" t="s">
        <v>32</v>
      </c>
      <c r="J707" t="s">
        <v>143</v>
      </c>
      <c r="K707">
        <v>40959.629999999997</v>
      </c>
      <c r="L707" s="1">
        <v>43575</v>
      </c>
      <c r="M707" t="s">
        <v>16</v>
      </c>
      <c r="N707" t="s">
        <v>25</v>
      </c>
      <c r="O707" s="1">
        <v>43852</v>
      </c>
    </row>
    <row r="708" spans="1:15" hidden="1" x14ac:dyDescent="0.25">
      <c r="A708" t="s">
        <v>175</v>
      </c>
      <c r="C708" t="s">
        <v>13</v>
      </c>
      <c r="D708" s="1">
        <v>43655</v>
      </c>
      <c r="E708" s="1">
        <v>43746</v>
      </c>
      <c r="F708" t="s">
        <v>26</v>
      </c>
      <c r="G708" t="s">
        <v>184</v>
      </c>
      <c r="H708" t="s">
        <v>28</v>
      </c>
      <c r="I708" t="s">
        <v>32</v>
      </c>
      <c r="J708" t="s">
        <v>143</v>
      </c>
      <c r="K708">
        <v>8263.94</v>
      </c>
      <c r="L708" s="1">
        <v>43655</v>
      </c>
      <c r="M708" t="s">
        <v>16</v>
      </c>
      <c r="N708" t="s">
        <v>25</v>
      </c>
      <c r="O708" s="1">
        <v>43852</v>
      </c>
    </row>
    <row r="709" spans="1:15" hidden="1" x14ac:dyDescent="0.25">
      <c r="A709" t="s">
        <v>175</v>
      </c>
      <c r="C709" t="s">
        <v>13</v>
      </c>
      <c r="D709" s="1">
        <v>43655</v>
      </c>
      <c r="E709" s="1">
        <v>43746</v>
      </c>
      <c r="F709" t="s">
        <v>26</v>
      </c>
      <c r="G709" t="s">
        <v>184</v>
      </c>
      <c r="H709" t="s">
        <v>28</v>
      </c>
      <c r="I709" t="s">
        <v>32</v>
      </c>
      <c r="J709" t="s">
        <v>143</v>
      </c>
      <c r="K709">
        <v>0</v>
      </c>
      <c r="L709" s="1">
        <v>43655</v>
      </c>
      <c r="M709" t="s">
        <v>16</v>
      </c>
      <c r="N709" t="s">
        <v>25</v>
      </c>
      <c r="O709" s="1">
        <v>43852</v>
      </c>
    </row>
    <row r="710" spans="1:15" hidden="1" x14ac:dyDescent="0.25">
      <c r="A710" t="s">
        <v>175</v>
      </c>
      <c r="C710" t="s">
        <v>13</v>
      </c>
      <c r="D710" s="1">
        <v>43735</v>
      </c>
      <c r="E710" s="1">
        <v>43916</v>
      </c>
      <c r="F710" t="s">
        <v>26</v>
      </c>
      <c r="G710" t="s">
        <v>184</v>
      </c>
      <c r="H710" t="s">
        <v>28</v>
      </c>
      <c r="I710" t="s">
        <v>32</v>
      </c>
      <c r="J710" t="s">
        <v>143</v>
      </c>
      <c r="K710">
        <v>67102.13</v>
      </c>
      <c r="L710" s="1">
        <v>43735</v>
      </c>
      <c r="M710" t="s">
        <v>16</v>
      </c>
      <c r="N710" t="s">
        <v>25</v>
      </c>
      <c r="O710" s="1">
        <v>43852</v>
      </c>
    </row>
    <row r="711" spans="1:15" hidden="1" x14ac:dyDescent="0.25">
      <c r="A711" t="s">
        <v>175</v>
      </c>
      <c r="C711" t="s">
        <v>17</v>
      </c>
      <c r="D711" s="1">
        <v>43556</v>
      </c>
      <c r="E711" s="1">
        <v>43921</v>
      </c>
      <c r="F711" t="s">
        <v>26</v>
      </c>
      <c r="G711" t="s">
        <v>184</v>
      </c>
      <c r="H711" t="s">
        <v>28</v>
      </c>
      <c r="I711" t="s">
        <v>32</v>
      </c>
      <c r="J711" t="s">
        <v>25</v>
      </c>
      <c r="K711">
        <v>90663.25</v>
      </c>
      <c r="L711" s="1">
        <v>43556</v>
      </c>
      <c r="M711" t="s">
        <v>16</v>
      </c>
      <c r="N711" t="s">
        <v>20</v>
      </c>
      <c r="O711" s="1">
        <v>43852</v>
      </c>
    </row>
    <row r="712" spans="1:15" hidden="1" x14ac:dyDescent="0.25">
      <c r="A712" t="s">
        <v>175</v>
      </c>
      <c r="C712" t="s">
        <v>13</v>
      </c>
      <c r="D712" s="1">
        <v>43556</v>
      </c>
      <c r="E712" s="1">
        <v>43921</v>
      </c>
      <c r="F712" t="s">
        <v>26</v>
      </c>
      <c r="G712" t="s">
        <v>184</v>
      </c>
      <c r="H712" t="s">
        <v>28</v>
      </c>
      <c r="I712" t="s">
        <v>32</v>
      </c>
      <c r="J712" t="s">
        <v>143</v>
      </c>
      <c r="K712">
        <v>90663.25</v>
      </c>
      <c r="L712" s="1">
        <v>43556</v>
      </c>
      <c r="M712" t="s">
        <v>16</v>
      </c>
      <c r="N712" t="s">
        <v>14</v>
      </c>
      <c r="O712" s="1">
        <v>43852</v>
      </c>
    </row>
    <row r="713" spans="1:15" hidden="1" x14ac:dyDescent="0.25">
      <c r="A713" t="s">
        <v>175</v>
      </c>
      <c r="C713" t="s">
        <v>13</v>
      </c>
      <c r="D713" s="1">
        <v>43664</v>
      </c>
      <c r="E713" s="1">
        <v>44029</v>
      </c>
      <c r="F713" t="s">
        <v>26</v>
      </c>
      <c r="G713" t="s">
        <v>188</v>
      </c>
      <c r="H713" t="s">
        <v>28</v>
      </c>
      <c r="I713" t="s">
        <v>23</v>
      </c>
      <c r="J713" t="s">
        <v>25</v>
      </c>
      <c r="K713">
        <v>8854.8799999999992</v>
      </c>
      <c r="L713" s="1">
        <v>43664</v>
      </c>
      <c r="M713" t="s">
        <v>16</v>
      </c>
      <c r="N713" t="s">
        <v>25</v>
      </c>
      <c r="O713" s="1">
        <v>43852</v>
      </c>
    </row>
    <row r="714" spans="1:15" hidden="1" x14ac:dyDescent="0.25">
      <c r="A714" t="s">
        <v>175</v>
      </c>
      <c r="C714" t="s">
        <v>13</v>
      </c>
      <c r="D714" s="1">
        <v>43556</v>
      </c>
      <c r="E714" s="1">
        <v>43921</v>
      </c>
      <c r="F714" t="s">
        <v>26</v>
      </c>
      <c r="G714" t="s">
        <v>188</v>
      </c>
      <c r="H714" t="s">
        <v>28</v>
      </c>
      <c r="I714" t="s">
        <v>32</v>
      </c>
      <c r="J714" t="s">
        <v>25</v>
      </c>
      <c r="K714">
        <v>7187.34</v>
      </c>
      <c r="L714" s="1">
        <v>43556</v>
      </c>
      <c r="M714" t="s">
        <v>16</v>
      </c>
      <c r="N714" t="s">
        <v>14</v>
      </c>
      <c r="O714" s="1">
        <v>43852</v>
      </c>
    </row>
    <row r="715" spans="1:15" hidden="1" x14ac:dyDescent="0.25">
      <c r="A715" t="s">
        <v>175</v>
      </c>
      <c r="C715" t="s">
        <v>13</v>
      </c>
      <c r="D715" s="1">
        <v>43556</v>
      </c>
      <c r="E715" s="1">
        <v>43921</v>
      </c>
      <c r="F715" t="s">
        <v>26</v>
      </c>
      <c r="G715" t="s">
        <v>188</v>
      </c>
      <c r="H715" t="s">
        <v>28</v>
      </c>
      <c r="I715" t="s">
        <v>32</v>
      </c>
      <c r="J715" t="s">
        <v>25</v>
      </c>
      <c r="K715">
        <v>0</v>
      </c>
      <c r="L715" s="1">
        <v>43556</v>
      </c>
      <c r="M715" t="s">
        <v>16</v>
      </c>
      <c r="N715" t="s">
        <v>14</v>
      </c>
      <c r="O715" s="1">
        <v>43852</v>
      </c>
    </row>
    <row r="716" spans="1:15" hidden="1" x14ac:dyDescent="0.25">
      <c r="A716" t="s">
        <v>175</v>
      </c>
      <c r="C716" t="s">
        <v>17</v>
      </c>
      <c r="D716" s="1">
        <v>42852</v>
      </c>
      <c r="E716" s="1">
        <v>43216</v>
      </c>
      <c r="F716" t="s">
        <v>24</v>
      </c>
      <c r="G716" t="s">
        <v>188</v>
      </c>
      <c r="H716" t="s">
        <v>28</v>
      </c>
      <c r="I716" t="s">
        <v>32</v>
      </c>
      <c r="J716" t="s">
        <v>143</v>
      </c>
      <c r="K716">
        <v>121755.9</v>
      </c>
      <c r="L716" s="1">
        <v>42852</v>
      </c>
      <c r="M716" t="s">
        <v>16</v>
      </c>
      <c r="N716" t="s">
        <v>20</v>
      </c>
      <c r="O716" s="1">
        <v>43852</v>
      </c>
    </row>
    <row r="717" spans="1:15" hidden="1" x14ac:dyDescent="0.25">
      <c r="A717" t="s">
        <v>175</v>
      </c>
      <c r="C717" t="s">
        <v>17</v>
      </c>
      <c r="D717" s="1">
        <v>43191</v>
      </c>
      <c r="E717" s="1">
        <v>43555</v>
      </c>
      <c r="F717" t="s">
        <v>24</v>
      </c>
      <c r="G717" t="s">
        <v>188</v>
      </c>
      <c r="H717" t="s">
        <v>28</v>
      </c>
      <c r="I717" t="s">
        <v>23</v>
      </c>
      <c r="J717" t="s">
        <v>143</v>
      </c>
      <c r="K717">
        <v>96758.81</v>
      </c>
      <c r="L717" s="1">
        <v>43191</v>
      </c>
      <c r="M717" t="s">
        <v>16</v>
      </c>
      <c r="N717" t="s">
        <v>14</v>
      </c>
      <c r="O717" s="1">
        <v>43852</v>
      </c>
    </row>
    <row r="718" spans="1:15" hidden="1" x14ac:dyDescent="0.25">
      <c r="A718" t="s">
        <v>175</v>
      </c>
      <c r="C718" t="s">
        <v>17</v>
      </c>
      <c r="D718" s="1">
        <v>43217</v>
      </c>
      <c r="E718" s="1">
        <v>43581</v>
      </c>
      <c r="F718" t="s">
        <v>24</v>
      </c>
      <c r="G718" t="s">
        <v>188</v>
      </c>
      <c r="H718" t="s">
        <v>28</v>
      </c>
      <c r="I718" t="s">
        <v>32</v>
      </c>
      <c r="J718" t="s">
        <v>25</v>
      </c>
      <c r="K718">
        <v>149758.53</v>
      </c>
      <c r="L718" s="1">
        <v>43247</v>
      </c>
      <c r="M718" t="s">
        <v>16</v>
      </c>
      <c r="N718" t="s">
        <v>14</v>
      </c>
      <c r="O718" s="1">
        <v>43852</v>
      </c>
    </row>
    <row r="719" spans="1:15" hidden="1" x14ac:dyDescent="0.25">
      <c r="A719" t="s">
        <v>175</v>
      </c>
      <c r="C719" t="s">
        <v>17</v>
      </c>
      <c r="D719" s="1">
        <v>43258</v>
      </c>
      <c r="E719" s="1">
        <v>43622</v>
      </c>
      <c r="F719" t="s">
        <v>24</v>
      </c>
      <c r="G719" t="s">
        <v>188</v>
      </c>
      <c r="H719" t="s">
        <v>28</v>
      </c>
      <c r="I719" t="s">
        <v>23</v>
      </c>
      <c r="J719" t="s">
        <v>143</v>
      </c>
      <c r="K719">
        <v>9277.1</v>
      </c>
      <c r="L719" s="1">
        <v>43258</v>
      </c>
      <c r="M719" t="s">
        <v>16</v>
      </c>
      <c r="N719" t="s">
        <v>14</v>
      </c>
      <c r="O719" s="1">
        <v>43852</v>
      </c>
    </row>
    <row r="720" spans="1:15" hidden="1" x14ac:dyDescent="0.25">
      <c r="A720" t="s">
        <v>175</v>
      </c>
      <c r="C720" t="s">
        <v>17</v>
      </c>
      <c r="D720" s="1">
        <v>43297</v>
      </c>
      <c r="E720" s="1">
        <v>43661</v>
      </c>
      <c r="F720" t="s">
        <v>24</v>
      </c>
      <c r="G720" t="s">
        <v>188</v>
      </c>
      <c r="H720" t="s">
        <v>28</v>
      </c>
      <c r="I720" t="s">
        <v>32</v>
      </c>
      <c r="J720" t="s">
        <v>143</v>
      </c>
      <c r="K720">
        <v>16533.25</v>
      </c>
      <c r="L720" s="1">
        <v>43297</v>
      </c>
      <c r="M720" t="s">
        <v>16</v>
      </c>
      <c r="N720" t="s">
        <v>14</v>
      </c>
      <c r="O720" s="1">
        <v>43852</v>
      </c>
    </row>
    <row r="721" spans="1:15" hidden="1" x14ac:dyDescent="0.25">
      <c r="A721" t="s">
        <v>175</v>
      </c>
      <c r="C721" t="s">
        <v>17</v>
      </c>
      <c r="D721" s="1">
        <v>43297</v>
      </c>
      <c r="E721" s="1">
        <v>43661</v>
      </c>
      <c r="F721" t="s">
        <v>24</v>
      </c>
      <c r="G721" t="s">
        <v>188</v>
      </c>
      <c r="H721" t="s">
        <v>28</v>
      </c>
      <c r="I721" t="s">
        <v>23</v>
      </c>
      <c r="J721" t="s">
        <v>143</v>
      </c>
      <c r="K721">
        <v>15408.4</v>
      </c>
      <c r="L721" s="1">
        <v>43297</v>
      </c>
      <c r="M721" t="s">
        <v>16</v>
      </c>
      <c r="N721" t="s">
        <v>14</v>
      </c>
      <c r="O721" s="1">
        <v>43852</v>
      </c>
    </row>
    <row r="722" spans="1:15" hidden="1" x14ac:dyDescent="0.25">
      <c r="A722" t="s">
        <v>175</v>
      </c>
      <c r="C722" t="s">
        <v>17</v>
      </c>
      <c r="D722" s="1">
        <v>43297</v>
      </c>
      <c r="E722" s="1">
        <v>43661</v>
      </c>
      <c r="F722" t="s">
        <v>24</v>
      </c>
      <c r="G722" t="s">
        <v>188</v>
      </c>
      <c r="H722" t="s">
        <v>28</v>
      </c>
      <c r="I722" t="s">
        <v>23</v>
      </c>
      <c r="J722" t="s">
        <v>143</v>
      </c>
      <c r="K722">
        <v>56757.75</v>
      </c>
      <c r="L722" s="1">
        <v>43297</v>
      </c>
      <c r="M722" t="s">
        <v>16</v>
      </c>
      <c r="N722" t="s">
        <v>14</v>
      </c>
      <c r="O722" s="1">
        <v>43852</v>
      </c>
    </row>
    <row r="723" spans="1:15" hidden="1" x14ac:dyDescent="0.25">
      <c r="A723" t="s">
        <v>175</v>
      </c>
      <c r="C723" t="s">
        <v>13</v>
      </c>
      <c r="D723" s="1">
        <v>43556</v>
      </c>
      <c r="E723" s="1">
        <v>43921</v>
      </c>
      <c r="F723" t="s">
        <v>24</v>
      </c>
      <c r="G723" t="s">
        <v>188</v>
      </c>
      <c r="H723" t="s">
        <v>28</v>
      </c>
      <c r="I723" t="s">
        <v>23</v>
      </c>
      <c r="J723" t="s">
        <v>25</v>
      </c>
      <c r="K723">
        <v>60229.25</v>
      </c>
      <c r="L723" s="1">
        <v>43556</v>
      </c>
      <c r="M723" t="s">
        <v>16</v>
      </c>
      <c r="N723" t="s">
        <v>25</v>
      </c>
      <c r="O723" s="1">
        <v>43852</v>
      </c>
    </row>
    <row r="724" spans="1:15" hidden="1" x14ac:dyDescent="0.25">
      <c r="A724" t="s">
        <v>175</v>
      </c>
      <c r="C724" t="s">
        <v>13</v>
      </c>
      <c r="D724" s="1">
        <v>43582</v>
      </c>
      <c r="E724" s="1">
        <v>43611</v>
      </c>
      <c r="F724" t="s">
        <v>24</v>
      </c>
      <c r="G724" t="s">
        <v>188</v>
      </c>
      <c r="H724" t="s">
        <v>28</v>
      </c>
      <c r="I724" t="s">
        <v>32</v>
      </c>
      <c r="J724" t="s">
        <v>25</v>
      </c>
      <c r="K724">
        <v>21358.38</v>
      </c>
      <c r="L724" s="1">
        <v>43582</v>
      </c>
      <c r="M724" t="s">
        <v>16</v>
      </c>
      <c r="N724" t="s">
        <v>25</v>
      </c>
      <c r="O724" s="1">
        <v>43852</v>
      </c>
    </row>
    <row r="725" spans="1:15" hidden="1" x14ac:dyDescent="0.25">
      <c r="A725" t="s">
        <v>175</v>
      </c>
      <c r="C725" t="s">
        <v>13</v>
      </c>
      <c r="D725" s="1">
        <v>43628</v>
      </c>
      <c r="E725" s="1">
        <v>43993</v>
      </c>
      <c r="F725" t="s">
        <v>24</v>
      </c>
      <c r="G725" t="s">
        <v>188</v>
      </c>
      <c r="H725" t="s">
        <v>28</v>
      </c>
      <c r="I725" t="s">
        <v>23</v>
      </c>
      <c r="J725" t="s">
        <v>143</v>
      </c>
      <c r="K725">
        <v>10937.5</v>
      </c>
      <c r="L725" s="1">
        <v>43628</v>
      </c>
      <c r="M725" t="s">
        <v>16</v>
      </c>
      <c r="N725" t="s">
        <v>25</v>
      </c>
      <c r="O725" s="1">
        <v>43852</v>
      </c>
    </row>
    <row r="726" spans="1:15" hidden="1" x14ac:dyDescent="0.25">
      <c r="A726" t="s">
        <v>175</v>
      </c>
      <c r="C726" t="s">
        <v>13</v>
      </c>
      <c r="D726" s="1">
        <v>43662</v>
      </c>
      <c r="E726" s="1">
        <v>44027</v>
      </c>
      <c r="F726" t="s">
        <v>24</v>
      </c>
      <c r="G726" t="s">
        <v>188</v>
      </c>
      <c r="H726" t="s">
        <v>28</v>
      </c>
      <c r="I726" t="s">
        <v>23</v>
      </c>
      <c r="J726" t="s">
        <v>143</v>
      </c>
      <c r="K726">
        <v>16474.5</v>
      </c>
      <c r="L726" s="1">
        <v>43662</v>
      </c>
      <c r="M726" t="s">
        <v>16</v>
      </c>
      <c r="N726" t="s">
        <v>25</v>
      </c>
      <c r="O726" s="1">
        <v>43852</v>
      </c>
    </row>
    <row r="727" spans="1:15" hidden="1" x14ac:dyDescent="0.25">
      <c r="A727" t="s">
        <v>175</v>
      </c>
      <c r="C727" t="s">
        <v>13</v>
      </c>
      <c r="D727" s="1">
        <v>43662</v>
      </c>
      <c r="E727" s="1">
        <v>44027</v>
      </c>
      <c r="F727" t="s">
        <v>24</v>
      </c>
      <c r="G727" t="s">
        <v>188</v>
      </c>
      <c r="H727" t="s">
        <v>28</v>
      </c>
      <c r="I727" t="s">
        <v>32</v>
      </c>
      <c r="J727" t="s">
        <v>143</v>
      </c>
      <c r="K727">
        <v>10776.25</v>
      </c>
      <c r="L727" s="1">
        <v>43662</v>
      </c>
      <c r="M727" t="s">
        <v>16</v>
      </c>
      <c r="N727" t="s">
        <v>25</v>
      </c>
      <c r="O727" s="1">
        <v>43852</v>
      </c>
    </row>
    <row r="728" spans="1:15" hidden="1" x14ac:dyDescent="0.25">
      <c r="A728" t="s">
        <v>175</v>
      </c>
      <c r="C728" t="s">
        <v>13</v>
      </c>
      <c r="D728" s="1">
        <v>43662</v>
      </c>
      <c r="E728" s="1">
        <v>44027</v>
      </c>
      <c r="F728" t="s">
        <v>24</v>
      </c>
      <c r="G728" t="s">
        <v>188</v>
      </c>
      <c r="H728" t="s">
        <v>28</v>
      </c>
      <c r="I728" t="s">
        <v>23</v>
      </c>
      <c r="J728" t="s">
        <v>143</v>
      </c>
      <c r="K728">
        <v>61042.25</v>
      </c>
      <c r="L728" s="1">
        <v>43662</v>
      </c>
      <c r="M728" t="s">
        <v>16</v>
      </c>
      <c r="N728" t="s">
        <v>25</v>
      </c>
      <c r="O728" s="1">
        <v>43852</v>
      </c>
    </row>
    <row r="729" spans="1:15" hidden="1" x14ac:dyDescent="0.25">
      <c r="A729" t="s">
        <v>175</v>
      </c>
      <c r="C729" t="s">
        <v>13</v>
      </c>
      <c r="D729" s="1">
        <v>43661</v>
      </c>
      <c r="E729" s="1">
        <v>44026</v>
      </c>
      <c r="F729" t="s">
        <v>22</v>
      </c>
      <c r="G729" t="s">
        <v>184</v>
      </c>
      <c r="H729" t="s">
        <v>28</v>
      </c>
      <c r="I729" t="s">
        <v>23</v>
      </c>
      <c r="J729" t="s">
        <v>143</v>
      </c>
      <c r="K729">
        <v>15601.02</v>
      </c>
      <c r="L729" s="1">
        <v>43661</v>
      </c>
      <c r="M729" t="s">
        <v>16</v>
      </c>
      <c r="N729" t="s">
        <v>14</v>
      </c>
      <c r="O729" s="1">
        <v>43852</v>
      </c>
    </row>
    <row r="730" spans="1:15" hidden="1" x14ac:dyDescent="0.25">
      <c r="A730" t="s">
        <v>175</v>
      </c>
      <c r="C730" t="s">
        <v>13</v>
      </c>
      <c r="D730" s="1">
        <v>42852</v>
      </c>
      <c r="E730" s="1">
        <v>43216</v>
      </c>
      <c r="F730" t="s">
        <v>24</v>
      </c>
      <c r="G730" t="s">
        <v>188</v>
      </c>
      <c r="H730" t="s">
        <v>28</v>
      </c>
      <c r="I730" t="s">
        <v>32</v>
      </c>
      <c r="J730" t="s">
        <v>143</v>
      </c>
      <c r="K730">
        <v>7000</v>
      </c>
      <c r="L730" s="1">
        <v>43216</v>
      </c>
      <c r="M730" t="s">
        <v>16</v>
      </c>
      <c r="N730" t="s">
        <v>14</v>
      </c>
      <c r="O730" s="1">
        <v>43852</v>
      </c>
    </row>
    <row r="731" spans="1:15" hidden="1" x14ac:dyDescent="0.25">
      <c r="A731" t="s">
        <v>175</v>
      </c>
      <c r="C731" t="s">
        <v>17</v>
      </c>
      <c r="D731" s="1">
        <v>43318</v>
      </c>
      <c r="E731" s="1">
        <v>43682</v>
      </c>
      <c r="F731" t="s">
        <v>18</v>
      </c>
      <c r="G731" t="s">
        <v>187</v>
      </c>
      <c r="H731" t="s">
        <v>28</v>
      </c>
      <c r="I731" t="s">
        <v>19</v>
      </c>
      <c r="J731" t="s">
        <v>25</v>
      </c>
      <c r="K731">
        <v>21000</v>
      </c>
      <c r="L731" s="1">
        <v>43318</v>
      </c>
      <c r="M731" t="s">
        <v>16</v>
      </c>
      <c r="N731" t="s">
        <v>20</v>
      </c>
      <c r="O731" s="1">
        <v>43852</v>
      </c>
    </row>
    <row r="732" spans="1:15" hidden="1" x14ac:dyDescent="0.25">
      <c r="A732" t="s">
        <v>175</v>
      </c>
      <c r="C732" t="s">
        <v>13</v>
      </c>
      <c r="D732" s="1">
        <v>43687</v>
      </c>
      <c r="E732" s="1">
        <v>44052</v>
      </c>
      <c r="F732" t="s">
        <v>18</v>
      </c>
      <c r="G732" t="s">
        <v>187</v>
      </c>
      <c r="H732" t="s">
        <v>28</v>
      </c>
      <c r="I732" t="s">
        <v>19</v>
      </c>
      <c r="J732" t="s">
        <v>143</v>
      </c>
      <c r="K732">
        <v>28069.13</v>
      </c>
      <c r="L732" s="1">
        <v>43687</v>
      </c>
      <c r="M732" t="s">
        <v>16</v>
      </c>
      <c r="N732" t="s">
        <v>14</v>
      </c>
      <c r="O732" s="1">
        <v>43852</v>
      </c>
    </row>
    <row r="733" spans="1:15" hidden="1" x14ac:dyDescent="0.25">
      <c r="A733" t="s">
        <v>175</v>
      </c>
      <c r="C733" t="s">
        <v>13</v>
      </c>
      <c r="D733" s="1">
        <v>43651</v>
      </c>
      <c r="E733" s="1">
        <v>44016</v>
      </c>
      <c r="F733" t="s">
        <v>15</v>
      </c>
      <c r="G733" t="s">
        <v>189</v>
      </c>
      <c r="H733" t="s">
        <v>28</v>
      </c>
      <c r="I733" t="s">
        <v>15</v>
      </c>
      <c r="J733" t="s">
        <v>142</v>
      </c>
      <c r="K733">
        <v>72675</v>
      </c>
      <c r="L733" s="1">
        <v>43651</v>
      </c>
      <c r="M733" t="s">
        <v>16</v>
      </c>
      <c r="N733" t="s">
        <v>14</v>
      </c>
      <c r="O733" s="1">
        <v>43852</v>
      </c>
    </row>
    <row r="734" spans="1:15" hidden="1" x14ac:dyDescent="0.25">
      <c r="A734" t="s">
        <v>175</v>
      </c>
      <c r="C734" t="s">
        <v>13</v>
      </c>
      <c r="D734" s="1">
        <v>43651</v>
      </c>
      <c r="E734" s="1">
        <v>44016</v>
      </c>
      <c r="F734" t="s">
        <v>15</v>
      </c>
      <c r="G734" t="s">
        <v>189</v>
      </c>
      <c r="H734" t="s">
        <v>28</v>
      </c>
      <c r="I734" t="s">
        <v>15</v>
      </c>
      <c r="J734" t="s">
        <v>142</v>
      </c>
      <c r="K734">
        <v>72675</v>
      </c>
      <c r="L734" s="1">
        <v>43651</v>
      </c>
      <c r="M734" t="s">
        <v>16</v>
      </c>
      <c r="N734" t="s">
        <v>14</v>
      </c>
      <c r="O734" s="1">
        <v>43852</v>
      </c>
    </row>
    <row r="735" spans="1:15" hidden="1" x14ac:dyDescent="0.25">
      <c r="A735" t="s">
        <v>176</v>
      </c>
      <c r="C735" t="s">
        <v>17</v>
      </c>
      <c r="D735" s="1">
        <v>43191</v>
      </c>
      <c r="E735" s="1">
        <v>43555</v>
      </c>
      <c r="F735" t="s">
        <v>21</v>
      </c>
      <c r="G735" t="s">
        <v>182</v>
      </c>
      <c r="H735" t="s">
        <v>28</v>
      </c>
      <c r="I735" t="s">
        <v>21</v>
      </c>
      <c r="J735" t="s">
        <v>25</v>
      </c>
      <c r="K735">
        <v>23771.05</v>
      </c>
      <c r="L735" s="1">
        <v>43191</v>
      </c>
      <c r="M735" t="s">
        <v>16</v>
      </c>
      <c r="N735" t="s">
        <v>14</v>
      </c>
      <c r="O735" s="1">
        <v>43852</v>
      </c>
    </row>
    <row r="736" spans="1:15" hidden="1" x14ac:dyDescent="0.25">
      <c r="A736" t="s">
        <v>176</v>
      </c>
      <c r="C736" t="s">
        <v>13</v>
      </c>
      <c r="D736" s="1">
        <v>43556</v>
      </c>
      <c r="E736" s="1">
        <v>43921</v>
      </c>
      <c r="F736" t="s">
        <v>21</v>
      </c>
      <c r="G736" t="s">
        <v>182</v>
      </c>
      <c r="H736" t="s">
        <v>28</v>
      </c>
      <c r="I736" t="s">
        <v>21</v>
      </c>
      <c r="J736" t="s">
        <v>25</v>
      </c>
      <c r="K736">
        <v>21399.439999999999</v>
      </c>
      <c r="L736" s="1">
        <v>43616</v>
      </c>
      <c r="M736" t="s">
        <v>16</v>
      </c>
      <c r="N736" t="s">
        <v>25</v>
      </c>
      <c r="O736" s="1">
        <v>43852</v>
      </c>
    </row>
    <row r="737" spans="1:15" hidden="1" x14ac:dyDescent="0.25">
      <c r="A737" t="s">
        <v>176</v>
      </c>
      <c r="C737" t="s">
        <v>13</v>
      </c>
      <c r="D737" s="1">
        <v>43405</v>
      </c>
      <c r="E737" s="1">
        <v>43769</v>
      </c>
      <c r="F737" t="s">
        <v>21</v>
      </c>
      <c r="G737" t="s">
        <v>188</v>
      </c>
      <c r="H737" t="s">
        <v>28</v>
      </c>
      <c r="I737" t="s">
        <v>44</v>
      </c>
      <c r="J737" t="s">
        <v>25</v>
      </c>
      <c r="K737">
        <v>23100.17</v>
      </c>
      <c r="L737" s="1">
        <v>43769</v>
      </c>
      <c r="M737" t="s">
        <v>16</v>
      </c>
      <c r="N737" t="s">
        <v>14</v>
      </c>
      <c r="O737" s="1">
        <v>43852</v>
      </c>
    </row>
    <row r="738" spans="1:15" hidden="1" x14ac:dyDescent="0.25">
      <c r="A738" t="s">
        <v>176</v>
      </c>
      <c r="C738" t="s">
        <v>13</v>
      </c>
      <c r="D738" s="1">
        <v>43458</v>
      </c>
      <c r="E738" s="1">
        <v>43822</v>
      </c>
      <c r="F738" t="s">
        <v>21</v>
      </c>
      <c r="G738" t="s">
        <v>188</v>
      </c>
      <c r="H738" t="s">
        <v>28</v>
      </c>
      <c r="I738" t="s">
        <v>21</v>
      </c>
      <c r="J738" t="s">
        <v>25</v>
      </c>
      <c r="K738">
        <v>1113.92</v>
      </c>
      <c r="L738" s="1">
        <v>43458</v>
      </c>
      <c r="M738" t="s">
        <v>16</v>
      </c>
      <c r="N738" t="s">
        <v>14</v>
      </c>
      <c r="O738" s="1">
        <v>43852</v>
      </c>
    </row>
    <row r="739" spans="1:15" hidden="1" x14ac:dyDescent="0.25">
      <c r="A739" t="s">
        <v>176</v>
      </c>
      <c r="C739" t="s">
        <v>13</v>
      </c>
      <c r="D739" s="1">
        <v>43349</v>
      </c>
      <c r="E739" s="1">
        <v>43713</v>
      </c>
      <c r="F739" t="s">
        <v>15</v>
      </c>
      <c r="G739" t="s">
        <v>187</v>
      </c>
      <c r="H739" t="s">
        <v>28</v>
      </c>
      <c r="I739" t="s">
        <v>15</v>
      </c>
      <c r="J739" t="s">
        <v>143</v>
      </c>
      <c r="K739">
        <v>65000</v>
      </c>
      <c r="L739" s="1">
        <v>43349</v>
      </c>
      <c r="M739" t="s">
        <v>16</v>
      </c>
      <c r="N739" t="s">
        <v>14</v>
      </c>
      <c r="O739" s="1">
        <v>43852</v>
      </c>
    </row>
    <row r="740" spans="1:15" hidden="1" x14ac:dyDescent="0.25">
      <c r="A740" t="s">
        <v>176</v>
      </c>
      <c r="C740" t="s">
        <v>13</v>
      </c>
      <c r="D740" s="1">
        <v>43522</v>
      </c>
      <c r="E740" s="1">
        <v>43886</v>
      </c>
      <c r="F740" t="s">
        <v>26</v>
      </c>
      <c r="G740" t="s">
        <v>187</v>
      </c>
      <c r="H740" t="s">
        <v>28</v>
      </c>
      <c r="I740" t="s">
        <v>32</v>
      </c>
      <c r="J740" t="s">
        <v>143</v>
      </c>
      <c r="K740">
        <v>2077.5</v>
      </c>
      <c r="L740" s="1">
        <v>43522</v>
      </c>
      <c r="M740" t="s">
        <v>16</v>
      </c>
      <c r="N740" t="s">
        <v>14</v>
      </c>
      <c r="O740" s="1">
        <v>43852</v>
      </c>
    </row>
    <row r="741" spans="1:15" hidden="1" x14ac:dyDescent="0.25">
      <c r="A741" t="s">
        <v>176</v>
      </c>
      <c r="C741" t="s">
        <v>17</v>
      </c>
      <c r="D741" s="1">
        <v>43049</v>
      </c>
      <c r="E741" s="1">
        <v>43229</v>
      </c>
      <c r="F741" t="s">
        <v>24</v>
      </c>
      <c r="G741" t="s">
        <v>187</v>
      </c>
      <c r="H741" t="s">
        <v>28</v>
      </c>
      <c r="I741" t="s">
        <v>15</v>
      </c>
      <c r="J741" t="s">
        <v>143</v>
      </c>
      <c r="K741">
        <v>1566.2</v>
      </c>
      <c r="L741" s="1">
        <v>43049</v>
      </c>
      <c r="M741" t="s">
        <v>16</v>
      </c>
      <c r="N741" t="s">
        <v>20</v>
      </c>
      <c r="O741" s="1">
        <v>43852</v>
      </c>
    </row>
    <row r="742" spans="1:15" hidden="1" x14ac:dyDescent="0.25">
      <c r="A742" t="s">
        <v>176</v>
      </c>
      <c r="C742" t="s">
        <v>17</v>
      </c>
      <c r="D742" s="1">
        <v>43266</v>
      </c>
      <c r="E742" s="1">
        <v>43295</v>
      </c>
      <c r="F742" t="s">
        <v>24</v>
      </c>
      <c r="G742" t="s">
        <v>187</v>
      </c>
      <c r="H742" t="s">
        <v>28</v>
      </c>
      <c r="I742" t="s">
        <v>15</v>
      </c>
      <c r="J742" t="s">
        <v>143</v>
      </c>
      <c r="K742">
        <v>639.25</v>
      </c>
      <c r="L742" s="1">
        <v>43266</v>
      </c>
      <c r="M742" t="s">
        <v>16</v>
      </c>
      <c r="N742" t="s">
        <v>20</v>
      </c>
      <c r="O742" s="1">
        <v>43852</v>
      </c>
    </row>
    <row r="743" spans="1:15" hidden="1" x14ac:dyDescent="0.25">
      <c r="A743" t="s">
        <v>176</v>
      </c>
      <c r="C743" t="s">
        <v>17</v>
      </c>
      <c r="D743" s="1">
        <v>43257</v>
      </c>
      <c r="E743" s="1">
        <v>43621</v>
      </c>
      <c r="F743" t="s">
        <v>24</v>
      </c>
      <c r="G743" t="s">
        <v>187</v>
      </c>
      <c r="H743" t="s">
        <v>28</v>
      </c>
      <c r="I743" t="s">
        <v>15</v>
      </c>
      <c r="J743" t="s">
        <v>143</v>
      </c>
      <c r="K743">
        <v>1180.8800000000001</v>
      </c>
      <c r="L743" s="1">
        <v>43257</v>
      </c>
      <c r="M743" t="s">
        <v>16</v>
      </c>
      <c r="N743" t="s">
        <v>20</v>
      </c>
      <c r="O743" s="1">
        <v>43852</v>
      </c>
    </row>
    <row r="744" spans="1:15" hidden="1" x14ac:dyDescent="0.25">
      <c r="A744" t="s">
        <v>176</v>
      </c>
      <c r="C744" t="s">
        <v>13</v>
      </c>
      <c r="D744" s="1">
        <v>43648</v>
      </c>
      <c r="E744" s="1">
        <v>43831</v>
      </c>
      <c r="F744" t="s">
        <v>24</v>
      </c>
      <c r="G744" t="s">
        <v>187</v>
      </c>
      <c r="H744" t="s">
        <v>28</v>
      </c>
      <c r="I744" t="s">
        <v>15</v>
      </c>
      <c r="J744" t="s">
        <v>143</v>
      </c>
      <c r="K744">
        <v>1558.76</v>
      </c>
      <c r="L744" s="1">
        <v>43648</v>
      </c>
      <c r="M744" t="s">
        <v>16</v>
      </c>
      <c r="N744" t="s">
        <v>14</v>
      </c>
      <c r="O744" s="1">
        <v>43852</v>
      </c>
    </row>
    <row r="745" spans="1:15" hidden="1" x14ac:dyDescent="0.25">
      <c r="A745" t="s">
        <v>176</v>
      </c>
      <c r="C745" t="s">
        <v>13</v>
      </c>
      <c r="D745" s="1">
        <v>43349</v>
      </c>
      <c r="E745" s="1">
        <v>45356</v>
      </c>
      <c r="F745" t="s">
        <v>15</v>
      </c>
      <c r="G745" t="s">
        <v>187</v>
      </c>
      <c r="H745" t="s">
        <v>28</v>
      </c>
      <c r="I745" t="s">
        <v>15</v>
      </c>
      <c r="J745" t="s">
        <v>143</v>
      </c>
      <c r="K745">
        <v>59375</v>
      </c>
      <c r="L745" s="1">
        <v>43349</v>
      </c>
      <c r="M745" t="s">
        <v>16</v>
      </c>
      <c r="N745" t="s">
        <v>14</v>
      </c>
      <c r="O745" s="1">
        <v>43852</v>
      </c>
    </row>
    <row r="746" spans="1:15" hidden="1" x14ac:dyDescent="0.25">
      <c r="A746" t="s">
        <v>176</v>
      </c>
      <c r="C746" t="s">
        <v>17</v>
      </c>
      <c r="D746" s="1">
        <v>42744</v>
      </c>
      <c r="E746" s="1">
        <v>43198</v>
      </c>
      <c r="F746" t="s">
        <v>26</v>
      </c>
      <c r="G746" t="s">
        <v>187</v>
      </c>
      <c r="H746" t="s">
        <v>28</v>
      </c>
      <c r="I746" t="s">
        <v>32</v>
      </c>
      <c r="J746" t="s">
        <v>143</v>
      </c>
      <c r="K746">
        <v>56150.75</v>
      </c>
      <c r="L746" s="1">
        <v>42744</v>
      </c>
      <c r="M746" t="s">
        <v>16</v>
      </c>
      <c r="N746" t="s">
        <v>20</v>
      </c>
      <c r="O746" s="1">
        <v>43852</v>
      </c>
    </row>
    <row r="747" spans="1:15" hidden="1" x14ac:dyDescent="0.25">
      <c r="A747" t="s">
        <v>176</v>
      </c>
      <c r="C747" t="s">
        <v>17</v>
      </c>
      <c r="D747" s="1">
        <v>43049</v>
      </c>
      <c r="E747" s="1">
        <v>43413</v>
      </c>
      <c r="F747" t="s">
        <v>24</v>
      </c>
      <c r="G747" t="s">
        <v>187</v>
      </c>
      <c r="H747" t="s">
        <v>28</v>
      </c>
      <c r="I747" t="s">
        <v>32</v>
      </c>
      <c r="J747" t="s">
        <v>143</v>
      </c>
      <c r="K747">
        <v>3132.5</v>
      </c>
      <c r="L747" s="1">
        <v>43049</v>
      </c>
      <c r="M747" t="s">
        <v>16</v>
      </c>
      <c r="N747" t="s">
        <v>20</v>
      </c>
      <c r="O747" s="1">
        <v>43852</v>
      </c>
    </row>
    <row r="748" spans="1:15" hidden="1" x14ac:dyDescent="0.25">
      <c r="A748" t="s">
        <v>176</v>
      </c>
      <c r="C748" t="s">
        <v>13</v>
      </c>
      <c r="D748" s="1">
        <v>43049</v>
      </c>
      <c r="E748" s="1">
        <v>43778</v>
      </c>
      <c r="F748" t="s">
        <v>26</v>
      </c>
      <c r="G748" t="s">
        <v>187</v>
      </c>
      <c r="H748" t="s">
        <v>28</v>
      </c>
      <c r="I748" t="s">
        <v>32</v>
      </c>
      <c r="J748" t="s">
        <v>143</v>
      </c>
      <c r="K748">
        <v>30978.63</v>
      </c>
      <c r="L748" s="1">
        <v>43049</v>
      </c>
      <c r="M748" t="s">
        <v>16</v>
      </c>
      <c r="N748" t="s">
        <v>14</v>
      </c>
      <c r="O748" s="1">
        <v>43852</v>
      </c>
    </row>
    <row r="749" spans="1:15" hidden="1" x14ac:dyDescent="0.25">
      <c r="A749" t="s">
        <v>176</v>
      </c>
      <c r="C749" t="s">
        <v>13</v>
      </c>
      <c r="D749" s="1">
        <v>43133</v>
      </c>
      <c r="E749" s="1">
        <v>43862</v>
      </c>
      <c r="F749" t="s">
        <v>26</v>
      </c>
      <c r="G749" t="s">
        <v>187</v>
      </c>
      <c r="H749" t="s">
        <v>28</v>
      </c>
      <c r="I749" t="s">
        <v>15</v>
      </c>
      <c r="J749" t="s">
        <v>143</v>
      </c>
      <c r="K749">
        <v>17934.88</v>
      </c>
      <c r="L749" s="1">
        <v>43133</v>
      </c>
      <c r="M749" t="s">
        <v>16</v>
      </c>
      <c r="N749" t="s">
        <v>14</v>
      </c>
      <c r="O749" s="1">
        <v>43852</v>
      </c>
    </row>
    <row r="750" spans="1:15" hidden="1" x14ac:dyDescent="0.25">
      <c r="A750" t="s">
        <v>176</v>
      </c>
      <c r="C750" t="s">
        <v>13</v>
      </c>
      <c r="D750" s="1">
        <v>43152</v>
      </c>
      <c r="E750" s="1">
        <v>43881</v>
      </c>
      <c r="F750" t="s">
        <v>26</v>
      </c>
      <c r="G750" t="s">
        <v>187</v>
      </c>
      <c r="H750" t="s">
        <v>28</v>
      </c>
      <c r="I750" t="s">
        <v>32</v>
      </c>
      <c r="J750" t="s">
        <v>143</v>
      </c>
      <c r="K750">
        <v>15668.25</v>
      </c>
      <c r="L750" s="1">
        <v>43152</v>
      </c>
      <c r="M750" t="s">
        <v>16</v>
      </c>
      <c r="N750" t="s">
        <v>14</v>
      </c>
      <c r="O750" s="1">
        <v>43852</v>
      </c>
    </row>
    <row r="751" spans="1:15" hidden="1" x14ac:dyDescent="0.25">
      <c r="A751" t="s">
        <v>176</v>
      </c>
      <c r="C751" t="s">
        <v>13</v>
      </c>
      <c r="D751" s="1">
        <v>43199</v>
      </c>
      <c r="E751" s="1">
        <v>43654</v>
      </c>
      <c r="F751" t="s">
        <v>26</v>
      </c>
      <c r="G751" t="s">
        <v>187</v>
      </c>
      <c r="H751" t="s">
        <v>28</v>
      </c>
      <c r="I751" t="s">
        <v>32</v>
      </c>
      <c r="J751" t="s">
        <v>143</v>
      </c>
      <c r="K751">
        <v>11239.38</v>
      </c>
      <c r="L751" s="1">
        <v>43199</v>
      </c>
      <c r="M751" t="s">
        <v>16</v>
      </c>
      <c r="N751" t="s">
        <v>14</v>
      </c>
      <c r="O751" s="1">
        <v>43852</v>
      </c>
    </row>
    <row r="752" spans="1:15" hidden="1" x14ac:dyDescent="0.25">
      <c r="A752" t="s">
        <v>176</v>
      </c>
      <c r="C752" t="s">
        <v>17</v>
      </c>
      <c r="D752" s="1">
        <v>43290</v>
      </c>
      <c r="E752" s="1">
        <v>43381</v>
      </c>
      <c r="F752" t="s">
        <v>26</v>
      </c>
      <c r="G752" t="s">
        <v>187</v>
      </c>
      <c r="H752" t="s">
        <v>28</v>
      </c>
      <c r="I752" t="s">
        <v>32</v>
      </c>
      <c r="J752" t="s">
        <v>25</v>
      </c>
      <c r="K752">
        <v>11239.38</v>
      </c>
      <c r="L752" s="1">
        <v>43290</v>
      </c>
      <c r="M752" t="s">
        <v>16</v>
      </c>
      <c r="N752" t="s">
        <v>20</v>
      </c>
      <c r="O752" s="1">
        <v>43852</v>
      </c>
    </row>
    <row r="753" spans="1:15" hidden="1" x14ac:dyDescent="0.25">
      <c r="A753" t="s">
        <v>176</v>
      </c>
      <c r="C753" t="s">
        <v>13</v>
      </c>
      <c r="D753" s="1">
        <v>43322</v>
      </c>
      <c r="E753" s="1">
        <v>43870</v>
      </c>
      <c r="F753" t="s">
        <v>26</v>
      </c>
      <c r="G753" t="s">
        <v>187</v>
      </c>
      <c r="H753" t="s">
        <v>28</v>
      </c>
      <c r="I753" t="s">
        <v>32</v>
      </c>
      <c r="J753" t="s">
        <v>143</v>
      </c>
      <c r="K753">
        <v>21442.38</v>
      </c>
      <c r="L753" s="1">
        <v>43758</v>
      </c>
      <c r="M753" t="s">
        <v>16</v>
      </c>
      <c r="N753" t="s">
        <v>14</v>
      </c>
      <c r="O753" s="1">
        <v>43852</v>
      </c>
    </row>
    <row r="754" spans="1:15" hidden="1" x14ac:dyDescent="0.25">
      <c r="A754" t="s">
        <v>176</v>
      </c>
      <c r="C754" t="s">
        <v>13</v>
      </c>
      <c r="D754" s="1">
        <v>43322</v>
      </c>
      <c r="E754" s="1">
        <v>43870</v>
      </c>
      <c r="F754" t="s">
        <v>26</v>
      </c>
      <c r="G754" t="s">
        <v>187</v>
      </c>
      <c r="H754" t="s">
        <v>28</v>
      </c>
      <c r="I754" t="s">
        <v>32</v>
      </c>
      <c r="J754" t="s">
        <v>143</v>
      </c>
      <c r="K754">
        <v>21442.75</v>
      </c>
      <c r="L754" s="1">
        <v>43431</v>
      </c>
      <c r="M754" t="s">
        <v>16</v>
      </c>
      <c r="N754" t="s">
        <v>14</v>
      </c>
      <c r="O754" s="1">
        <v>43852</v>
      </c>
    </row>
    <row r="755" spans="1:15" hidden="1" x14ac:dyDescent="0.25">
      <c r="A755" t="s">
        <v>176</v>
      </c>
      <c r="C755" t="s">
        <v>13</v>
      </c>
      <c r="D755" s="1">
        <v>43322</v>
      </c>
      <c r="E755" s="1">
        <v>43870</v>
      </c>
      <c r="F755" t="s">
        <v>26</v>
      </c>
      <c r="G755" t="s">
        <v>187</v>
      </c>
      <c r="H755" t="s">
        <v>28</v>
      </c>
      <c r="I755" t="s">
        <v>32</v>
      </c>
      <c r="J755" t="s">
        <v>143</v>
      </c>
      <c r="K755">
        <v>21442.75</v>
      </c>
      <c r="L755" s="1">
        <v>43540</v>
      </c>
      <c r="M755" t="s">
        <v>16</v>
      </c>
      <c r="N755" t="s">
        <v>14</v>
      </c>
      <c r="O755" s="1">
        <v>43852</v>
      </c>
    </row>
    <row r="756" spans="1:15" hidden="1" x14ac:dyDescent="0.25">
      <c r="A756" t="s">
        <v>176</v>
      </c>
      <c r="C756" t="s">
        <v>13</v>
      </c>
      <c r="D756" s="1">
        <v>43322</v>
      </c>
      <c r="E756" s="1">
        <v>43870</v>
      </c>
      <c r="F756" t="s">
        <v>26</v>
      </c>
      <c r="G756" t="s">
        <v>187</v>
      </c>
      <c r="H756" t="s">
        <v>28</v>
      </c>
      <c r="I756" t="s">
        <v>32</v>
      </c>
      <c r="J756" t="s">
        <v>143</v>
      </c>
      <c r="K756">
        <v>21442.75</v>
      </c>
      <c r="L756" s="1">
        <v>43649</v>
      </c>
      <c r="M756" t="s">
        <v>16</v>
      </c>
      <c r="N756" t="s">
        <v>14</v>
      </c>
      <c r="O756" s="1">
        <v>43852</v>
      </c>
    </row>
    <row r="757" spans="1:15" hidden="1" x14ac:dyDescent="0.25">
      <c r="A757" t="s">
        <v>176</v>
      </c>
      <c r="C757" t="s">
        <v>13</v>
      </c>
      <c r="D757" s="1">
        <v>43322</v>
      </c>
      <c r="E757" s="1">
        <v>43870</v>
      </c>
      <c r="F757" t="s">
        <v>26</v>
      </c>
      <c r="G757" t="s">
        <v>187</v>
      </c>
      <c r="H757" t="s">
        <v>28</v>
      </c>
      <c r="I757" t="s">
        <v>32</v>
      </c>
      <c r="J757" t="s">
        <v>143</v>
      </c>
      <c r="K757">
        <v>27085.5</v>
      </c>
      <c r="L757" s="1">
        <v>43322</v>
      </c>
      <c r="M757" t="s">
        <v>16</v>
      </c>
      <c r="N757" t="s">
        <v>14</v>
      </c>
      <c r="O757" s="1">
        <v>43852</v>
      </c>
    </row>
    <row r="758" spans="1:15" hidden="1" x14ac:dyDescent="0.25">
      <c r="A758" t="s">
        <v>176</v>
      </c>
      <c r="C758" t="s">
        <v>13</v>
      </c>
      <c r="D758" s="1">
        <v>43322</v>
      </c>
      <c r="E758" s="1">
        <v>43870</v>
      </c>
      <c r="F758" t="s">
        <v>26</v>
      </c>
      <c r="G758" t="s">
        <v>187</v>
      </c>
      <c r="H758" t="s">
        <v>28</v>
      </c>
      <c r="I758" t="s">
        <v>32</v>
      </c>
      <c r="J758" t="s">
        <v>143</v>
      </c>
      <c r="K758">
        <v>17949.04</v>
      </c>
      <c r="L758" s="1">
        <v>43431</v>
      </c>
      <c r="M758" t="s">
        <v>16</v>
      </c>
      <c r="N758" t="s">
        <v>14</v>
      </c>
      <c r="O758" s="1">
        <v>43852</v>
      </c>
    </row>
    <row r="759" spans="1:15" hidden="1" x14ac:dyDescent="0.25">
      <c r="A759" t="s">
        <v>176</v>
      </c>
      <c r="C759" t="s">
        <v>13</v>
      </c>
      <c r="D759" s="1">
        <v>43322</v>
      </c>
      <c r="E759" s="1">
        <v>43870</v>
      </c>
      <c r="F759" t="s">
        <v>26</v>
      </c>
      <c r="G759" t="s">
        <v>187</v>
      </c>
      <c r="H759" t="s">
        <v>28</v>
      </c>
      <c r="I759" t="s">
        <v>32</v>
      </c>
      <c r="J759" t="s">
        <v>143</v>
      </c>
      <c r="K759">
        <v>17949.04</v>
      </c>
      <c r="L759" s="1">
        <v>43540</v>
      </c>
      <c r="M759" t="s">
        <v>16</v>
      </c>
      <c r="N759" t="s">
        <v>14</v>
      </c>
      <c r="O759" s="1">
        <v>43852</v>
      </c>
    </row>
    <row r="760" spans="1:15" hidden="1" x14ac:dyDescent="0.25">
      <c r="A760" t="s">
        <v>176</v>
      </c>
      <c r="C760" t="s">
        <v>13</v>
      </c>
      <c r="D760" s="1">
        <v>43322</v>
      </c>
      <c r="E760" s="1">
        <v>43870</v>
      </c>
      <c r="F760" t="s">
        <v>26</v>
      </c>
      <c r="G760" t="s">
        <v>187</v>
      </c>
      <c r="H760" t="s">
        <v>28</v>
      </c>
      <c r="I760" t="s">
        <v>32</v>
      </c>
      <c r="J760" t="s">
        <v>143</v>
      </c>
      <c r="K760">
        <v>17949.04</v>
      </c>
      <c r="L760" s="1">
        <v>43649</v>
      </c>
      <c r="M760" t="s">
        <v>16</v>
      </c>
      <c r="N760" t="s">
        <v>14</v>
      </c>
      <c r="O760" s="1">
        <v>43852</v>
      </c>
    </row>
    <row r="761" spans="1:15" hidden="1" x14ac:dyDescent="0.25">
      <c r="A761" t="s">
        <v>176</v>
      </c>
      <c r="C761" t="s">
        <v>13</v>
      </c>
      <c r="D761" s="1">
        <v>43322</v>
      </c>
      <c r="E761" s="1">
        <v>43870</v>
      </c>
      <c r="F761" t="s">
        <v>26</v>
      </c>
      <c r="G761" t="s">
        <v>187</v>
      </c>
      <c r="H761" t="s">
        <v>28</v>
      </c>
      <c r="I761" t="s">
        <v>32</v>
      </c>
      <c r="J761" t="s">
        <v>143</v>
      </c>
      <c r="K761">
        <v>17949.04</v>
      </c>
      <c r="L761" s="1">
        <v>43758</v>
      </c>
      <c r="M761" t="s">
        <v>16</v>
      </c>
      <c r="N761" t="s">
        <v>14</v>
      </c>
      <c r="O761" s="1">
        <v>43852</v>
      </c>
    </row>
    <row r="762" spans="1:15" hidden="1" x14ac:dyDescent="0.25">
      <c r="A762" t="s">
        <v>176</v>
      </c>
      <c r="C762" t="s">
        <v>13</v>
      </c>
      <c r="D762" s="1">
        <v>43322</v>
      </c>
      <c r="E762" s="1">
        <v>43870</v>
      </c>
      <c r="F762" t="s">
        <v>26</v>
      </c>
      <c r="G762" t="s">
        <v>187</v>
      </c>
      <c r="H762" t="s">
        <v>28</v>
      </c>
      <c r="I762" t="s">
        <v>32</v>
      </c>
      <c r="J762" t="s">
        <v>143</v>
      </c>
      <c r="K762">
        <v>22672.47</v>
      </c>
      <c r="L762" s="1">
        <v>43322</v>
      </c>
      <c r="M762" t="s">
        <v>16</v>
      </c>
      <c r="N762" t="s">
        <v>14</v>
      </c>
      <c r="O762" s="1">
        <v>43852</v>
      </c>
    </row>
    <row r="763" spans="1:15" hidden="1" x14ac:dyDescent="0.25">
      <c r="A763" t="s">
        <v>176</v>
      </c>
      <c r="C763" t="s">
        <v>13</v>
      </c>
      <c r="D763" s="1">
        <v>43382</v>
      </c>
      <c r="E763" s="1">
        <v>43746</v>
      </c>
      <c r="F763" t="s">
        <v>26</v>
      </c>
      <c r="G763" t="s">
        <v>187</v>
      </c>
      <c r="H763" t="s">
        <v>28</v>
      </c>
      <c r="I763" t="s">
        <v>32</v>
      </c>
      <c r="J763" t="s">
        <v>143</v>
      </c>
      <c r="K763">
        <v>11239.38</v>
      </c>
      <c r="L763" s="1">
        <v>43382</v>
      </c>
      <c r="M763" t="s">
        <v>16</v>
      </c>
      <c r="N763" t="s">
        <v>14</v>
      </c>
      <c r="O763" s="1">
        <v>43852</v>
      </c>
    </row>
    <row r="764" spans="1:15" hidden="1" x14ac:dyDescent="0.25">
      <c r="A764" t="s">
        <v>176</v>
      </c>
      <c r="C764" t="s">
        <v>13</v>
      </c>
      <c r="D764" s="1">
        <v>43565</v>
      </c>
      <c r="E764" s="1">
        <v>43625</v>
      </c>
      <c r="F764" t="s">
        <v>26</v>
      </c>
      <c r="G764" t="s">
        <v>187</v>
      </c>
      <c r="H764" t="s">
        <v>28</v>
      </c>
      <c r="I764" t="s">
        <v>32</v>
      </c>
      <c r="J764" t="s">
        <v>143</v>
      </c>
      <c r="K764">
        <v>2212.38</v>
      </c>
      <c r="L764" s="1">
        <v>43565</v>
      </c>
      <c r="M764" t="s">
        <v>16</v>
      </c>
      <c r="N764" t="s">
        <v>14</v>
      </c>
      <c r="O764" s="1">
        <v>43852</v>
      </c>
    </row>
    <row r="765" spans="1:15" hidden="1" x14ac:dyDescent="0.25">
      <c r="A765" t="s">
        <v>176</v>
      </c>
      <c r="C765" t="s">
        <v>17</v>
      </c>
      <c r="D765" s="1">
        <v>43291</v>
      </c>
      <c r="E765" s="1">
        <v>43382</v>
      </c>
      <c r="F765" t="s">
        <v>24</v>
      </c>
      <c r="G765" t="s">
        <v>187</v>
      </c>
      <c r="H765" t="s">
        <v>28</v>
      </c>
      <c r="I765" t="s">
        <v>15</v>
      </c>
      <c r="J765" t="s">
        <v>143</v>
      </c>
      <c r="K765">
        <v>1363</v>
      </c>
      <c r="L765" s="1">
        <v>43291</v>
      </c>
      <c r="M765" t="s">
        <v>16</v>
      </c>
      <c r="N765" t="s">
        <v>20</v>
      </c>
      <c r="O765" s="1">
        <v>43852</v>
      </c>
    </row>
    <row r="766" spans="1:15" hidden="1" x14ac:dyDescent="0.25">
      <c r="A766" t="s">
        <v>176</v>
      </c>
      <c r="C766" t="s">
        <v>13</v>
      </c>
      <c r="D766" s="1">
        <v>43549</v>
      </c>
      <c r="E766" s="1">
        <v>43914</v>
      </c>
      <c r="F766" t="s">
        <v>37</v>
      </c>
      <c r="G766" t="s">
        <v>187</v>
      </c>
      <c r="H766" t="s">
        <v>28</v>
      </c>
      <c r="I766" t="s">
        <v>37</v>
      </c>
      <c r="J766" t="s">
        <v>143</v>
      </c>
      <c r="K766">
        <v>157.5</v>
      </c>
      <c r="L766" s="1">
        <v>43549</v>
      </c>
      <c r="M766" t="s">
        <v>16</v>
      </c>
      <c r="N766" t="s">
        <v>14</v>
      </c>
      <c r="O766" s="1">
        <v>43852</v>
      </c>
    </row>
    <row r="767" spans="1:15" hidden="1" x14ac:dyDescent="0.25">
      <c r="A767" t="s">
        <v>176</v>
      </c>
      <c r="C767" t="s">
        <v>13</v>
      </c>
      <c r="D767" s="1">
        <v>43553</v>
      </c>
      <c r="E767" s="1">
        <v>43918</v>
      </c>
      <c r="F767" t="s">
        <v>37</v>
      </c>
      <c r="G767" t="s">
        <v>187</v>
      </c>
      <c r="H767" t="s">
        <v>28</v>
      </c>
      <c r="I767" t="s">
        <v>37</v>
      </c>
      <c r="J767" t="s">
        <v>143</v>
      </c>
      <c r="K767">
        <v>1749.45</v>
      </c>
      <c r="L767" s="1">
        <v>43553</v>
      </c>
      <c r="M767" t="s">
        <v>16</v>
      </c>
      <c r="N767" t="s">
        <v>14</v>
      </c>
      <c r="O767" s="1">
        <v>43852</v>
      </c>
    </row>
    <row r="768" spans="1:15" hidden="1" x14ac:dyDescent="0.25">
      <c r="A768" t="s">
        <v>176</v>
      </c>
      <c r="C768" t="s">
        <v>13</v>
      </c>
      <c r="D768" s="1">
        <v>43184</v>
      </c>
      <c r="E768" s="1">
        <v>43548</v>
      </c>
      <c r="F768" t="s">
        <v>15</v>
      </c>
      <c r="G768" t="s">
        <v>188</v>
      </c>
      <c r="H768" t="s">
        <v>28</v>
      </c>
      <c r="I768" t="s">
        <v>15</v>
      </c>
      <c r="J768" t="s">
        <v>25</v>
      </c>
      <c r="K768">
        <v>6250</v>
      </c>
      <c r="L768" s="1">
        <v>43184</v>
      </c>
      <c r="M768" t="s">
        <v>16</v>
      </c>
      <c r="N768" t="s">
        <v>14</v>
      </c>
      <c r="O768" s="1">
        <v>43852</v>
      </c>
    </row>
    <row r="769" spans="1:15" hidden="1" x14ac:dyDescent="0.25">
      <c r="A769" t="s">
        <v>176</v>
      </c>
      <c r="C769" t="s">
        <v>13</v>
      </c>
      <c r="D769" s="1">
        <v>43549</v>
      </c>
      <c r="E769" s="1">
        <v>43914</v>
      </c>
      <c r="F769" t="s">
        <v>15</v>
      </c>
      <c r="G769" t="s">
        <v>186</v>
      </c>
      <c r="H769" t="s">
        <v>28</v>
      </c>
      <c r="I769" t="s">
        <v>15</v>
      </c>
      <c r="J769" t="s">
        <v>25</v>
      </c>
      <c r="K769">
        <v>8125</v>
      </c>
      <c r="L769" s="1">
        <v>43549</v>
      </c>
      <c r="M769" t="s">
        <v>16</v>
      </c>
      <c r="N769" t="s">
        <v>14</v>
      </c>
      <c r="O769" s="1">
        <v>43852</v>
      </c>
    </row>
    <row r="770" spans="1:15" hidden="1" x14ac:dyDescent="0.25">
      <c r="A770" t="s">
        <v>176</v>
      </c>
      <c r="C770" t="s">
        <v>13</v>
      </c>
      <c r="D770" s="1">
        <v>43661</v>
      </c>
      <c r="E770" s="1">
        <v>43844</v>
      </c>
      <c r="F770" t="s">
        <v>24</v>
      </c>
      <c r="G770" t="s">
        <v>187</v>
      </c>
      <c r="H770" t="s">
        <v>28</v>
      </c>
      <c r="I770" t="s">
        <v>29</v>
      </c>
      <c r="J770" t="s">
        <v>143</v>
      </c>
      <c r="K770">
        <v>2788.75</v>
      </c>
      <c r="L770" s="1">
        <v>43661</v>
      </c>
      <c r="M770" t="s">
        <v>16</v>
      </c>
      <c r="N770" t="s">
        <v>14</v>
      </c>
      <c r="O770" s="1">
        <v>43852</v>
      </c>
    </row>
    <row r="771" spans="1:15" hidden="1" x14ac:dyDescent="0.25">
      <c r="A771" t="s">
        <v>176</v>
      </c>
      <c r="C771" t="s">
        <v>13</v>
      </c>
      <c r="D771" s="1">
        <v>43322</v>
      </c>
      <c r="E771" s="1">
        <v>43625</v>
      </c>
      <c r="F771" t="s">
        <v>24</v>
      </c>
      <c r="G771" t="s">
        <v>187</v>
      </c>
      <c r="H771" t="s">
        <v>28</v>
      </c>
      <c r="I771" t="s">
        <v>15</v>
      </c>
      <c r="J771" t="s">
        <v>142</v>
      </c>
      <c r="K771">
        <v>7827.77</v>
      </c>
      <c r="L771" s="1">
        <v>43322</v>
      </c>
      <c r="M771" t="s">
        <v>16</v>
      </c>
      <c r="N771" t="s">
        <v>30</v>
      </c>
      <c r="O771" s="1">
        <v>43852</v>
      </c>
    </row>
    <row r="772" spans="1:15" hidden="1" x14ac:dyDescent="0.25">
      <c r="A772" t="s">
        <v>176</v>
      </c>
      <c r="C772" t="s">
        <v>13</v>
      </c>
      <c r="D772" s="1">
        <v>43322</v>
      </c>
      <c r="E772" s="1">
        <v>43625</v>
      </c>
      <c r="F772" t="s">
        <v>24</v>
      </c>
      <c r="G772" t="s">
        <v>187</v>
      </c>
      <c r="H772" t="s">
        <v>28</v>
      </c>
      <c r="I772" t="s">
        <v>15</v>
      </c>
      <c r="J772" t="s">
        <v>142</v>
      </c>
      <c r="K772">
        <v>0</v>
      </c>
      <c r="L772" s="1">
        <v>43398</v>
      </c>
      <c r="M772" t="s">
        <v>31</v>
      </c>
      <c r="N772" t="s">
        <v>30</v>
      </c>
      <c r="O772" s="1">
        <v>43852</v>
      </c>
    </row>
    <row r="773" spans="1:15" hidden="1" x14ac:dyDescent="0.25">
      <c r="A773" t="s">
        <v>176</v>
      </c>
      <c r="C773" t="s">
        <v>13</v>
      </c>
      <c r="D773" s="1">
        <v>43322</v>
      </c>
      <c r="E773" s="1">
        <v>43625</v>
      </c>
      <c r="F773" t="s">
        <v>24</v>
      </c>
      <c r="G773" t="s">
        <v>187</v>
      </c>
      <c r="H773" t="s">
        <v>28</v>
      </c>
      <c r="I773" t="s">
        <v>15</v>
      </c>
      <c r="J773" t="s">
        <v>142</v>
      </c>
      <c r="K773">
        <v>4194.8</v>
      </c>
      <c r="L773" s="1">
        <v>43487</v>
      </c>
      <c r="M773" t="s">
        <v>31</v>
      </c>
      <c r="N773" t="s">
        <v>30</v>
      </c>
      <c r="O773" s="1">
        <v>43852</v>
      </c>
    </row>
    <row r="774" spans="1:15" hidden="1" x14ac:dyDescent="0.25">
      <c r="A774" t="s">
        <v>176</v>
      </c>
      <c r="C774" t="s">
        <v>17</v>
      </c>
      <c r="D774" s="1">
        <v>43515</v>
      </c>
      <c r="E774" s="1">
        <v>43969</v>
      </c>
      <c r="F774" t="s">
        <v>24</v>
      </c>
      <c r="G774" t="s">
        <v>187</v>
      </c>
      <c r="H774" t="s">
        <v>28</v>
      </c>
      <c r="I774" t="s">
        <v>15</v>
      </c>
      <c r="J774" t="s">
        <v>143</v>
      </c>
      <c r="K774">
        <v>1390.13</v>
      </c>
      <c r="L774" s="1">
        <v>43515</v>
      </c>
      <c r="M774" t="s">
        <v>16</v>
      </c>
      <c r="N774" t="s">
        <v>14</v>
      </c>
      <c r="O774" s="1">
        <v>43852</v>
      </c>
    </row>
    <row r="775" spans="1:15" hidden="1" x14ac:dyDescent="0.25">
      <c r="A775" t="s">
        <v>176</v>
      </c>
      <c r="C775" t="s">
        <v>13</v>
      </c>
      <c r="D775" s="1">
        <v>43969</v>
      </c>
      <c r="E775" s="1">
        <v>44061</v>
      </c>
      <c r="F775" t="s">
        <v>24</v>
      </c>
      <c r="G775" t="s">
        <v>187</v>
      </c>
      <c r="H775" t="s">
        <v>28</v>
      </c>
      <c r="I775" t="s">
        <v>15</v>
      </c>
      <c r="J775" t="s">
        <v>143</v>
      </c>
      <c r="K775">
        <v>1390.13</v>
      </c>
      <c r="L775" s="1">
        <v>43969</v>
      </c>
      <c r="M775" t="s">
        <v>16</v>
      </c>
      <c r="N775" t="s">
        <v>25</v>
      </c>
      <c r="O775" s="1">
        <v>43852</v>
      </c>
    </row>
    <row r="776" spans="1:15" hidden="1" x14ac:dyDescent="0.25">
      <c r="A776" t="s">
        <v>176</v>
      </c>
      <c r="C776" t="s">
        <v>13</v>
      </c>
      <c r="D776" s="1">
        <v>43626</v>
      </c>
      <c r="E776" s="1">
        <v>43808</v>
      </c>
      <c r="F776" t="s">
        <v>24</v>
      </c>
      <c r="G776" t="s">
        <v>187</v>
      </c>
      <c r="H776" t="s">
        <v>28</v>
      </c>
      <c r="I776" t="s">
        <v>15</v>
      </c>
      <c r="J776" t="s">
        <v>143</v>
      </c>
      <c r="K776">
        <v>7835.19</v>
      </c>
      <c r="L776" s="1">
        <v>43626</v>
      </c>
      <c r="M776" t="s">
        <v>16</v>
      </c>
      <c r="N776" t="s">
        <v>14</v>
      </c>
      <c r="O776" s="1">
        <v>43852</v>
      </c>
    </row>
    <row r="777" spans="1:15" hidden="1" x14ac:dyDescent="0.25">
      <c r="A777" t="s">
        <v>176</v>
      </c>
      <c r="C777" t="s">
        <v>13</v>
      </c>
      <c r="D777" s="1">
        <v>43627</v>
      </c>
      <c r="E777" s="1">
        <v>43809</v>
      </c>
      <c r="F777" t="s">
        <v>24</v>
      </c>
      <c r="G777" t="s">
        <v>187</v>
      </c>
      <c r="H777" t="s">
        <v>28</v>
      </c>
      <c r="I777" t="s">
        <v>15</v>
      </c>
      <c r="J777" t="s">
        <v>143</v>
      </c>
      <c r="K777">
        <v>7782.56</v>
      </c>
      <c r="L777" s="1">
        <v>43627</v>
      </c>
      <c r="M777" t="s">
        <v>16</v>
      </c>
      <c r="N777" t="s">
        <v>14</v>
      </c>
      <c r="O777" s="1">
        <v>43852</v>
      </c>
    </row>
    <row r="778" spans="1:15" hidden="1" x14ac:dyDescent="0.25">
      <c r="A778" t="s">
        <v>176</v>
      </c>
      <c r="C778" t="s">
        <v>13</v>
      </c>
      <c r="D778" s="1">
        <v>43648</v>
      </c>
      <c r="E778" s="1">
        <v>44013</v>
      </c>
      <c r="F778" t="s">
        <v>24</v>
      </c>
      <c r="G778" t="s">
        <v>187</v>
      </c>
      <c r="H778" t="s">
        <v>28</v>
      </c>
      <c r="I778" t="s">
        <v>15</v>
      </c>
      <c r="K778">
        <v>1558.76</v>
      </c>
      <c r="L778" s="1">
        <v>43648</v>
      </c>
      <c r="M778" t="s">
        <v>16</v>
      </c>
      <c r="N778" t="s">
        <v>14</v>
      </c>
      <c r="O778" s="1">
        <v>43852</v>
      </c>
    </row>
    <row r="779" spans="1:15" hidden="1" x14ac:dyDescent="0.25">
      <c r="A779" t="s">
        <v>176</v>
      </c>
      <c r="C779" t="s">
        <v>13</v>
      </c>
      <c r="D779" s="1">
        <v>43567</v>
      </c>
      <c r="E779" s="1">
        <v>43749</v>
      </c>
      <c r="F779" t="s">
        <v>26</v>
      </c>
      <c r="G779" t="s">
        <v>187</v>
      </c>
      <c r="H779" t="s">
        <v>28</v>
      </c>
      <c r="I779" t="s">
        <v>32</v>
      </c>
      <c r="J779" t="s">
        <v>143</v>
      </c>
      <c r="K779">
        <v>3007.5</v>
      </c>
      <c r="L779" s="1">
        <v>43567</v>
      </c>
      <c r="M779" t="s">
        <v>16</v>
      </c>
      <c r="N779" t="s">
        <v>14</v>
      </c>
      <c r="O779" s="1">
        <v>43852</v>
      </c>
    </row>
    <row r="780" spans="1:15" hidden="1" x14ac:dyDescent="0.25">
      <c r="A780" t="s">
        <v>176</v>
      </c>
      <c r="C780" t="s">
        <v>13</v>
      </c>
      <c r="D780" s="1">
        <v>43788</v>
      </c>
      <c r="E780" s="1">
        <v>44153</v>
      </c>
      <c r="F780" t="s">
        <v>26</v>
      </c>
      <c r="G780" t="s">
        <v>187</v>
      </c>
      <c r="H780" t="s">
        <v>28</v>
      </c>
      <c r="I780" t="s">
        <v>32</v>
      </c>
      <c r="J780" t="s">
        <v>143</v>
      </c>
      <c r="K780">
        <v>26804.5</v>
      </c>
      <c r="L780" s="1">
        <v>43788</v>
      </c>
      <c r="M780" t="s">
        <v>16</v>
      </c>
      <c r="N780" t="s">
        <v>14</v>
      </c>
      <c r="O780" s="1">
        <v>43852</v>
      </c>
    </row>
    <row r="781" spans="1:15" hidden="1" x14ac:dyDescent="0.25">
      <c r="A781" t="s">
        <v>176</v>
      </c>
      <c r="C781" t="s">
        <v>17</v>
      </c>
      <c r="D781" s="1">
        <v>43191</v>
      </c>
      <c r="E781" s="1">
        <v>43555</v>
      </c>
      <c r="F781" t="s">
        <v>24</v>
      </c>
      <c r="G781" t="s">
        <v>180</v>
      </c>
      <c r="H781" t="s">
        <v>28</v>
      </c>
      <c r="I781" t="s">
        <v>27</v>
      </c>
      <c r="J781" t="s">
        <v>25</v>
      </c>
      <c r="K781">
        <v>1771.98</v>
      </c>
      <c r="L781" s="1">
        <v>43191</v>
      </c>
      <c r="M781" t="s">
        <v>16</v>
      </c>
      <c r="N781" t="s">
        <v>14</v>
      </c>
      <c r="O781" s="1">
        <v>43852</v>
      </c>
    </row>
    <row r="782" spans="1:15" hidden="1" x14ac:dyDescent="0.25">
      <c r="A782" t="s">
        <v>176</v>
      </c>
      <c r="C782" t="s">
        <v>17</v>
      </c>
      <c r="D782" s="1">
        <v>43191</v>
      </c>
      <c r="E782" s="1">
        <v>43555</v>
      </c>
      <c r="F782" t="s">
        <v>24</v>
      </c>
      <c r="G782" t="s">
        <v>180</v>
      </c>
      <c r="H782" t="s">
        <v>28</v>
      </c>
      <c r="I782" t="s">
        <v>27</v>
      </c>
      <c r="J782" t="s">
        <v>25</v>
      </c>
      <c r="K782">
        <v>681.53</v>
      </c>
      <c r="L782" s="1">
        <v>43191</v>
      </c>
      <c r="M782" t="s">
        <v>16</v>
      </c>
      <c r="N782" t="s">
        <v>14</v>
      </c>
      <c r="O782" s="1">
        <v>43852</v>
      </c>
    </row>
    <row r="783" spans="1:15" hidden="1" x14ac:dyDescent="0.25">
      <c r="A783" t="s">
        <v>176</v>
      </c>
      <c r="C783" t="s">
        <v>17</v>
      </c>
      <c r="D783" s="1">
        <v>43191</v>
      </c>
      <c r="E783" s="1">
        <v>43555</v>
      </c>
      <c r="F783" t="s">
        <v>24</v>
      </c>
      <c r="G783" t="s">
        <v>180</v>
      </c>
      <c r="H783" t="s">
        <v>28</v>
      </c>
      <c r="I783" t="s">
        <v>27</v>
      </c>
      <c r="J783" t="s">
        <v>25</v>
      </c>
      <c r="K783">
        <v>272.61</v>
      </c>
      <c r="L783" s="1">
        <v>43191</v>
      </c>
      <c r="M783" t="s">
        <v>16</v>
      </c>
      <c r="N783" t="s">
        <v>14</v>
      </c>
      <c r="O783" s="1">
        <v>43852</v>
      </c>
    </row>
    <row r="784" spans="1:15" hidden="1" x14ac:dyDescent="0.25">
      <c r="A784" t="s">
        <v>176</v>
      </c>
      <c r="C784" t="s">
        <v>17</v>
      </c>
      <c r="D784" s="1">
        <v>43191</v>
      </c>
      <c r="E784" s="1">
        <v>43555</v>
      </c>
      <c r="F784" t="s">
        <v>24</v>
      </c>
      <c r="G784" t="s">
        <v>180</v>
      </c>
      <c r="H784" t="s">
        <v>28</v>
      </c>
      <c r="I784" t="s">
        <v>27</v>
      </c>
      <c r="J784" t="s">
        <v>25</v>
      </c>
      <c r="K784">
        <v>4175.3599999999997</v>
      </c>
      <c r="L784" s="1">
        <v>43191</v>
      </c>
      <c r="M784" t="s">
        <v>16</v>
      </c>
      <c r="N784" t="s">
        <v>14</v>
      </c>
      <c r="O784" s="1">
        <v>43852</v>
      </c>
    </row>
    <row r="785" spans="1:15" hidden="1" x14ac:dyDescent="0.25">
      <c r="A785" t="s">
        <v>176</v>
      </c>
      <c r="C785" t="s">
        <v>17</v>
      </c>
      <c r="D785" s="1">
        <v>43191</v>
      </c>
      <c r="E785" s="1">
        <v>43555</v>
      </c>
      <c r="F785" t="s">
        <v>24</v>
      </c>
      <c r="G785" t="s">
        <v>180</v>
      </c>
      <c r="H785" t="s">
        <v>28</v>
      </c>
      <c r="I785" t="s">
        <v>27</v>
      </c>
      <c r="J785" t="s">
        <v>25</v>
      </c>
      <c r="K785">
        <v>1605.91</v>
      </c>
      <c r="L785" s="1">
        <v>43191</v>
      </c>
      <c r="M785" t="s">
        <v>16</v>
      </c>
      <c r="N785" t="s">
        <v>14</v>
      </c>
      <c r="O785" s="1">
        <v>43852</v>
      </c>
    </row>
    <row r="786" spans="1:15" hidden="1" x14ac:dyDescent="0.25">
      <c r="A786" t="s">
        <v>176</v>
      </c>
      <c r="C786" t="s">
        <v>17</v>
      </c>
      <c r="D786" s="1">
        <v>43191</v>
      </c>
      <c r="E786" s="1">
        <v>43555</v>
      </c>
      <c r="F786" t="s">
        <v>24</v>
      </c>
      <c r="G786" t="s">
        <v>180</v>
      </c>
      <c r="H786" t="s">
        <v>28</v>
      </c>
      <c r="I786" t="s">
        <v>27</v>
      </c>
      <c r="J786" t="s">
        <v>25</v>
      </c>
      <c r="K786">
        <v>642.36</v>
      </c>
      <c r="L786" s="1">
        <v>43191</v>
      </c>
      <c r="M786" t="s">
        <v>16</v>
      </c>
      <c r="N786" t="s">
        <v>14</v>
      </c>
      <c r="O786" s="1">
        <v>43852</v>
      </c>
    </row>
    <row r="787" spans="1:15" hidden="1" x14ac:dyDescent="0.25">
      <c r="A787" t="s">
        <v>176</v>
      </c>
      <c r="C787" t="s">
        <v>17</v>
      </c>
      <c r="D787" s="1">
        <v>43191</v>
      </c>
      <c r="E787" s="1">
        <v>43555</v>
      </c>
      <c r="F787" t="s">
        <v>22</v>
      </c>
      <c r="G787" t="s">
        <v>180</v>
      </c>
      <c r="H787" t="s">
        <v>28</v>
      </c>
      <c r="I787" t="s">
        <v>27</v>
      </c>
      <c r="J787" t="s">
        <v>25</v>
      </c>
      <c r="K787">
        <v>23863.13</v>
      </c>
      <c r="L787" s="1">
        <v>76062</v>
      </c>
      <c r="M787" t="s">
        <v>16</v>
      </c>
      <c r="N787" t="s">
        <v>14</v>
      </c>
      <c r="O787" s="1">
        <v>43852</v>
      </c>
    </row>
    <row r="788" spans="1:15" hidden="1" x14ac:dyDescent="0.25">
      <c r="A788" t="s">
        <v>176</v>
      </c>
      <c r="C788" t="s">
        <v>17</v>
      </c>
      <c r="D788" s="1">
        <v>43191</v>
      </c>
      <c r="E788" s="1">
        <v>43555</v>
      </c>
      <c r="F788" t="s">
        <v>22</v>
      </c>
      <c r="G788" t="s">
        <v>180</v>
      </c>
      <c r="H788" t="s">
        <v>28</v>
      </c>
      <c r="I788" t="s">
        <v>27</v>
      </c>
      <c r="J788" t="s">
        <v>25</v>
      </c>
      <c r="K788">
        <v>9178.1299999999992</v>
      </c>
      <c r="L788" s="1">
        <v>76062</v>
      </c>
      <c r="M788" t="s">
        <v>16</v>
      </c>
      <c r="N788" t="s">
        <v>14</v>
      </c>
      <c r="O788" s="1">
        <v>43852</v>
      </c>
    </row>
    <row r="789" spans="1:15" hidden="1" x14ac:dyDescent="0.25">
      <c r="A789" t="s">
        <v>176</v>
      </c>
      <c r="C789" t="s">
        <v>17</v>
      </c>
      <c r="D789" s="1">
        <v>43191</v>
      </c>
      <c r="E789" s="1">
        <v>43555</v>
      </c>
      <c r="F789" t="s">
        <v>22</v>
      </c>
      <c r="G789" t="s">
        <v>180</v>
      </c>
      <c r="H789" t="s">
        <v>28</v>
      </c>
      <c r="I789" t="s">
        <v>27</v>
      </c>
      <c r="J789" t="s">
        <v>25</v>
      </c>
      <c r="K789">
        <v>3671.25</v>
      </c>
      <c r="L789" s="1">
        <v>76062</v>
      </c>
      <c r="M789" t="s">
        <v>16</v>
      </c>
      <c r="N789" t="s">
        <v>14</v>
      </c>
      <c r="O789" s="1">
        <v>43852</v>
      </c>
    </row>
    <row r="790" spans="1:15" hidden="1" x14ac:dyDescent="0.25">
      <c r="A790" t="s">
        <v>176</v>
      </c>
      <c r="C790" t="s">
        <v>17</v>
      </c>
      <c r="D790" s="1">
        <v>43191</v>
      </c>
      <c r="E790" s="1">
        <v>43555</v>
      </c>
      <c r="F790" t="s">
        <v>22</v>
      </c>
      <c r="G790" t="s">
        <v>180</v>
      </c>
      <c r="H790" t="s">
        <v>28</v>
      </c>
      <c r="I790" t="s">
        <v>27</v>
      </c>
      <c r="J790" t="s">
        <v>25</v>
      </c>
      <c r="K790">
        <v>157.13999999999999</v>
      </c>
      <c r="L790" s="1">
        <v>43191</v>
      </c>
      <c r="M790" t="s">
        <v>16</v>
      </c>
      <c r="N790" t="s">
        <v>14</v>
      </c>
      <c r="O790" s="1">
        <v>43852</v>
      </c>
    </row>
    <row r="791" spans="1:15" hidden="1" x14ac:dyDescent="0.25">
      <c r="A791" t="s">
        <v>176</v>
      </c>
      <c r="C791" t="s">
        <v>17</v>
      </c>
      <c r="D791" s="1">
        <v>43191</v>
      </c>
      <c r="E791" s="1">
        <v>43555</v>
      </c>
      <c r="F791" t="s">
        <v>22</v>
      </c>
      <c r="G791" t="s">
        <v>180</v>
      </c>
      <c r="H791" t="s">
        <v>28</v>
      </c>
      <c r="I791" t="s">
        <v>27</v>
      </c>
      <c r="J791" t="s">
        <v>25</v>
      </c>
      <c r="K791">
        <v>60.44</v>
      </c>
      <c r="L791" s="1">
        <v>43191</v>
      </c>
      <c r="M791" t="s">
        <v>16</v>
      </c>
      <c r="N791" t="s">
        <v>14</v>
      </c>
      <c r="O791" s="1">
        <v>43852</v>
      </c>
    </row>
    <row r="792" spans="1:15" hidden="1" x14ac:dyDescent="0.25">
      <c r="A792" t="s">
        <v>176</v>
      </c>
      <c r="C792" t="s">
        <v>17</v>
      </c>
      <c r="D792" s="1">
        <v>43191</v>
      </c>
      <c r="E792" s="1">
        <v>43555</v>
      </c>
      <c r="F792" t="s">
        <v>22</v>
      </c>
      <c r="G792" t="s">
        <v>180</v>
      </c>
      <c r="H792" t="s">
        <v>28</v>
      </c>
      <c r="I792" t="s">
        <v>27</v>
      </c>
      <c r="J792" t="s">
        <v>25</v>
      </c>
      <c r="K792">
        <v>24.17</v>
      </c>
      <c r="L792" s="1">
        <v>43191</v>
      </c>
      <c r="M792" t="s">
        <v>16</v>
      </c>
      <c r="N792" t="s">
        <v>14</v>
      </c>
      <c r="O792" s="1">
        <v>43852</v>
      </c>
    </row>
    <row r="793" spans="1:15" hidden="1" x14ac:dyDescent="0.25">
      <c r="A793" t="s">
        <v>176</v>
      </c>
      <c r="C793" t="s">
        <v>13</v>
      </c>
      <c r="D793" s="1">
        <v>43191</v>
      </c>
      <c r="E793" s="1">
        <v>43555</v>
      </c>
      <c r="F793" t="s">
        <v>22</v>
      </c>
      <c r="G793" t="s">
        <v>180</v>
      </c>
      <c r="H793" t="s">
        <v>28</v>
      </c>
      <c r="I793" t="s">
        <v>27</v>
      </c>
      <c r="J793" t="s">
        <v>25</v>
      </c>
      <c r="K793">
        <v>23753.439999999999</v>
      </c>
      <c r="L793" s="1">
        <v>43191</v>
      </c>
      <c r="M793" t="s">
        <v>16</v>
      </c>
      <c r="N793" t="s">
        <v>14</v>
      </c>
      <c r="O793" s="1">
        <v>43852</v>
      </c>
    </row>
    <row r="794" spans="1:15" hidden="1" x14ac:dyDescent="0.25">
      <c r="A794" t="s">
        <v>176</v>
      </c>
      <c r="C794" t="s">
        <v>13</v>
      </c>
      <c r="D794" s="1">
        <v>43191</v>
      </c>
      <c r="E794" s="1">
        <v>43555</v>
      </c>
      <c r="F794" t="s">
        <v>22</v>
      </c>
      <c r="G794" t="s">
        <v>180</v>
      </c>
      <c r="H794" t="s">
        <v>28</v>
      </c>
      <c r="I794" t="s">
        <v>27</v>
      </c>
      <c r="J794" t="s">
        <v>25</v>
      </c>
      <c r="K794">
        <v>9135.94</v>
      </c>
      <c r="L794" s="1">
        <v>43191</v>
      </c>
      <c r="M794" t="s">
        <v>16</v>
      </c>
      <c r="N794" t="s">
        <v>14</v>
      </c>
      <c r="O794" s="1">
        <v>43852</v>
      </c>
    </row>
    <row r="795" spans="1:15" hidden="1" x14ac:dyDescent="0.25">
      <c r="A795" t="s">
        <v>176</v>
      </c>
      <c r="C795" t="s">
        <v>13</v>
      </c>
      <c r="D795" s="1">
        <v>43191</v>
      </c>
      <c r="E795" s="1">
        <v>43555</v>
      </c>
      <c r="F795" t="s">
        <v>22</v>
      </c>
      <c r="G795" t="s">
        <v>180</v>
      </c>
      <c r="H795" t="s">
        <v>28</v>
      </c>
      <c r="I795" t="s">
        <v>27</v>
      </c>
      <c r="J795" t="s">
        <v>25</v>
      </c>
      <c r="K795">
        <v>3654.37</v>
      </c>
      <c r="L795" s="1">
        <v>43191</v>
      </c>
      <c r="M795" t="s">
        <v>16</v>
      </c>
      <c r="N795" t="s">
        <v>14</v>
      </c>
      <c r="O795" s="1">
        <v>43852</v>
      </c>
    </row>
    <row r="796" spans="1:15" hidden="1" x14ac:dyDescent="0.25">
      <c r="A796" t="s">
        <v>176</v>
      </c>
      <c r="C796" t="s">
        <v>13</v>
      </c>
      <c r="D796" s="1">
        <v>43556</v>
      </c>
      <c r="E796" s="1">
        <v>43921</v>
      </c>
      <c r="F796" t="s">
        <v>24</v>
      </c>
      <c r="G796" t="s">
        <v>180</v>
      </c>
      <c r="H796" t="s">
        <v>28</v>
      </c>
      <c r="I796" t="s">
        <v>27</v>
      </c>
      <c r="J796" t="s">
        <v>25</v>
      </c>
      <c r="K796">
        <v>445.18</v>
      </c>
      <c r="L796" s="1">
        <v>43556</v>
      </c>
      <c r="M796" t="s">
        <v>16</v>
      </c>
      <c r="N796" t="s">
        <v>14</v>
      </c>
      <c r="O796" s="1">
        <v>43852</v>
      </c>
    </row>
    <row r="797" spans="1:15" hidden="1" x14ac:dyDescent="0.25">
      <c r="A797" t="s">
        <v>176</v>
      </c>
      <c r="C797" t="s">
        <v>17</v>
      </c>
      <c r="D797" s="1">
        <v>43191</v>
      </c>
      <c r="E797" s="1">
        <v>43555</v>
      </c>
      <c r="F797" t="s">
        <v>24</v>
      </c>
      <c r="G797" t="s">
        <v>180</v>
      </c>
      <c r="H797" t="s">
        <v>28</v>
      </c>
      <c r="I797" t="s">
        <v>27</v>
      </c>
      <c r="J797" t="s">
        <v>25</v>
      </c>
      <c r="K797">
        <v>1598.68</v>
      </c>
      <c r="L797" s="1">
        <v>43191</v>
      </c>
      <c r="M797" t="s">
        <v>16</v>
      </c>
      <c r="N797" t="s">
        <v>14</v>
      </c>
      <c r="O797" s="1">
        <v>43852</v>
      </c>
    </row>
    <row r="798" spans="1:15" hidden="1" x14ac:dyDescent="0.25">
      <c r="A798" t="s">
        <v>176</v>
      </c>
      <c r="C798" t="s">
        <v>17</v>
      </c>
      <c r="D798" s="1">
        <v>43191</v>
      </c>
      <c r="E798" s="1">
        <v>43555</v>
      </c>
      <c r="F798" t="s">
        <v>24</v>
      </c>
      <c r="G798" t="s">
        <v>180</v>
      </c>
      <c r="H798" t="s">
        <v>28</v>
      </c>
      <c r="I798" t="s">
        <v>27</v>
      </c>
      <c r="J798" t="s">
        <v>25</v>
      </c>
      <c r="K798">
        <v>614.88</v>
      </c>
      <c r="L798" s="1">
        <v>43191</v>
      </c>
      <c r="M798" t="s">
        <v>16</v>
      </c>
      <c r="N798" t="s">
        <v>14</v>
      </c>
      <c r="O798" s="1">
        <v>43852</v>
      </c>
    </row>
    <row r="799" spans="1:15" hidden="1" x14ac:dyDescent="0.25">
      <c r="A799" t="s">
        <v>176</v>
      </c>
      <c r="C799" t="s">
        <v>17</v>
      </c>
      <c r="D799" s="1">
        <v>43191</v>
      </c>
      <c r="E799" s="1">
        <v>43555</v>
      </c>
      <c r="F799" t="s">
        <v>24</v>
      </c>
      <c r="G799" t="s">
        <v>180</v>
      </c>
      <c r="H799" t="s">
        <v>28</v>
      </c>
      <c r="I799" t="s">
        <v>27</v>
      </c>
      <c r="J799" t="s">
        <v>25</v>
      </c>
      <c r="K799">
        <v>245.95</v>
      </c>
      <c r="L799" s="1">
        <v>43191</v>
      </c>
      <c r="M799" t="s">
        <v>16</v>
      </c>
      <c r="N799" t="s">
        <v>14</v>
      </c>
      <c r="O799" s="1">
        <v>43852</v>
      </c>
    </row>
    <row r="800" spans="1:15" hidden="1" x14ac:dyDescent="0.25">
      <c r="A800" t="s">
        <v>176</v>
      </c>
      <c r="C800" t="s">
        <v>13</v>
      </c>
      <c r="D800" s="1">
        <v>43556</v>
      </c>
      <c r="E800" s="1">
        <v>43921</v>
      </c>
      <c r="F800" t="s">
        <v>24</v>
      </c>
      <c r="G800" t="s">
        <v>180</v>
      </c>
      <c r="H800" t="s">
        <v>28</v>
      </c>
      <c r="I800" t="s">
        <v>27</v>
      </c>
      <c r="J800" t="s">
        <v>25</v>
      </c>
      <c r="K800">
        <v>2077.5100000000002</v>
      </c>
      <c r="L800" s="1">
        <v>43556</v>
      </c>
      <c r="M800" t="s">
        <v>16</v>
      </c>
      <c r="N800" t="s">
        <v>14</v>
      </c>
      <c r="O800" s="1">
        <v>43852</v>
      </c>
    </row>
    <row r="801" spans="1:15" hidden="1" x14ac:dyDescent="0.25">
      <c r="A801" t="s">
        <v>176</v>
      </c>
      <c r="C801" t="s">
        <v>13</v>
      </c>
      <c r="D801" s="1">
        <v>43556</v>
      </c>
      <c r="E801" s="1">
        <v>43921</v>
      </c>
      <c r="F801" t="s">
        <v>24</v>
      </c>
      <c r="G801" t="s">
        <v>180</v>
      </c>
      <c r="H801" t="s">
        <v>28</v>
      </c>
      <c r="I801" t="s">
        <v>27</v>
      </c>
      <c r="J801" t="s">
        <v>25</v>
      </c>
      <c r="K801">
        <v>445.18</v>
      </c>
      <c r="L801" s="1">
        <v>43556</v>
      </c>
      <c r="M801" t="s">
        <v>16</v>
      </c>
      <c r="N801" t="s">
        <v>14</v>
      </c>
      <c r="O801" s="1">
        <v>43852</v>
      </c>
    </row>
    <row r="802" spans="1:15" hidden="1" x14ac:dyDescent="0.25">
      <c r="A802" t="s">
        <v>176</v>
      </c>
      <c r="C802" t="s">
        <v>13</v>
      </c>
      <c r="D802" s="1">
        <v>43450</v>
      </c>
      <c r="E802" s="1">
        <v>43814</v>
      </c>
      <c r="F802" t="s">
        <v>22</v>
      </c>
      <c r="G802" t="s">
        <v>188</v>
      </c>
      <c r="H802" t="s">
        <v>28</v>
      </c>
      <c r="I802" t="s">
        <v>23</v>
      </c>
      <c r="J802" t="s">
        <v>25</v>
      </c>
      <c r="K802">
        <v>33484.339999999997</v>
      </c>
      <c r="L802" s="1">
        <v>43450</v>
      </c>
      <c r="M802" t="s">
        <v>16</v>
      </c>
      <c r="N802" t="s">
        <v>14</v>
      </c>
      <c r="O802" s="1">
        <v>43852</v>
      </c>
    </row>
    <row r="803" spans="1:15" hidden="1" x14ac:dyDescent="0.25">
      <c r="A803" t="s">
        <v>176</v>
      </c>
      <c r="C803" t="s">
        <v>13</v>
      </c>
      <c r="D803" s="1">
        <v>43815</v>
      </c>
      <c r="E803" s="1">
        <v>44180</v>
      </c>
      <c r="F803" t="s">
        <v>22</v>
      </c>
      <c r="G803" t="s">
        <v>189</v>
      </c>
      <c r="H803" t="s">
        <v>28</v>
      </c>
      <c r="I803" t="s">
        <v>35</v>
      </c>
      <c r="J803" t="s">
        <v>25</v>
      </c>
      <c r="K803">
        <v>109812.12</v>
      </c>
      <c r="L803" s="1">
        <v>43815</v>
      </c>
      <c r="M803" t="s">
        <v>16</v>
      </c>
      <c r="N803" t="s">
        <v>14</v>
      </c>
      <c r="O803" s="1">
        <v>43852</v>
      </c>
    </row>
    <row r="804" spans="1:15" hidden="1" x14ac:dyDescent="0.25">
      <c r="A804" t="s">
        <v>176</v>
      </c>
      <c r="C804" t="s">
        <v>13</v>
      </c>
      <c r="D804" s="1">
        <v>43110</v>
      </c>
      <c r="E804" s="1">
        <v>43251</v>
      </c>
      <c r="F804" t="s">
        <v>15</v>
      </c>
      <c r="G804" t="s">
        <v>178</v>
      </c>
      <c r="H804" t="s">
        <v>28</v>
      </c>
      <c r="I804" t="s">
        <v>27</v>
      </c>
      <c r="J804" t="s">
        <v>25</v>
      </c>
      <c r="K804">
        <v>12084.5</v>
      </c>
      <c r="L804" s="1">
        <v>43110</v>
      </c>
      <c r="M804" t="s">
        <v>16</v>
      </c>
      <c r="N804" t="s">
        <v>14</v>
      </c>
      <c r="O804" s="1">
        <v>43852</v>
      </c>
    </row>
    <row r="805" spans="1:15" hidden="1" x14ac:dyDescent="0.25">
      <c r="A805" t="s">
        <v>176</v>
      </c>
      <c r="C805" t="s">
        <v>17</v>
      </c>
      <c r="D805" s="1">
        <v>43185</v>
      </c>
      <c r="E805" s="1">
        <v>43641</v>
      </c>
      <c r="F805" t="s">
        <v>26</v>
      </c>
      <c r="G805" t="s">
        <v>187</v>
      </c>
      <c r="H805" t="s">
        <v>28</v>
      </c>
      <c r="I805" t="s">
        <v>32</v>
      </c>
      <c r="J805" t="s">
        <v>142</v>
      </c>
      <c r="K805">
        <v>51965.88</v>
      </c>
      <c r="L805" s="1">
        <v>43185</v>
      </c>
      <c r="M805" t="s">
        <v>16</v>
      </c>
      <c r="N805" t="s">
        <v>20</v>
      </c>
      <c r="O805" s="1">
        <v>43852</v>
      </c>
    </row>
    <row r="806" spans="1:15" hidden="1" x14ac:dyDescent="0.25">
      <c r="A806" t="s">
        <v>176</v>
      </c>
      <c r="C806" t="s">
        <v>17</v>
      </c>
      <c r="D806" s="1">
        <v>43258</v>
      </c>
      <c r="E806" s="1">
        <v>43622</v>
      </c>
      <c r="F806" t="s">
        <v>26</v>
      </c>
      <c r="G806" t="s">
        <v>187</v>
      </c>
      <c r="H806" t="s">
        <v>28</v>
      </c>
      <c r="I806" t="s">
        <v>32</v>
      </c>
      <c r="J806" t="s">
        <v>143</v>
      </c>
      <c r="K806">
        <v>25619.25</v>
      </c>
      <c r="L806" s="1">
        <v>43258</v>
      </c>
      <c r="M806" t="s">
        <v>16</v>
      </c>
      <c r="N806" t="s">
        <v>20</v>
      </c>
      <c r="O806" s="1">
        <v>43852</v>
      </c>
    </row>
    <row r="807" spans="1:15" hidden="1" x14ac:dyDescent="0.25">
      <c r="A807" t="s">
        <v>176</v>
      </c>
      <c r="C807" t="s">
        <v>13</v>
      </c>
      <c r="D807" s="1">
        <v>43642</v>
      </c>
      <c r="E807" s="1">
        <v>43824</v>
      </c>
      <c r="F807" t="s">
        <v>26</v>
      </c>
      <c r="G807" t="s">
        <v>187</v>
      </c>
      <c r="H807" t="s">
        <v>28</v>
      </c>
      <c r="I807" t="s">
        <v>32</v>
      </c>
      <c r="J807" t="s">
        <v>143</v>
      </c>
      <c r="K807">
        <v>25598</v>
      </c>
      <c r="L807" s="1">
        <v>43642</v>
      </c>
      <c r="M807" t="s">
        <v>16</v>
      </c>
      <c r="N807" t="s">
        <v>14</v>
      </c>
      <c r="O807" s="1">
        <v>43852</v>
      </c>
    </row>
    <row r="808" spans="1:15" hidden="1" x14ac:dyDescent="0.25">
      <c r="A808" t="s">
        <v>176</v>
      </c>
      <c r="C808" t="s">
        <v>13</v>
      </c>
      <c r="D808" s="1">
        <v>43642</v>
      </c>
      <c r="E808" s="1">
        <v>43824</v>
      </c>
      <c r="F808" t="s">
        <v>26</v>
      </c>
      <c r="G808" t="s">
        <v>187</v>
      </c>
      <c r="H808" t="s">
        <v>28</v>
      </c>
      <c r="I808" t="s">
        <v>32</v>
      </c>
      <c r="J808" t="s">
        <v>143</v>
      </c>
      <c r="K808">
        <v>25598</v>
      </c>
      <c r="L808" s="1">
        <v>43642</v>
      </c>
      <c r="M808" t="s">
        <v>16</v>
      </c>
      <c r="N808" t="s">
        <v>14</v>
      </c>
      <c r="O808" s="1">
        <v>43852</v>
      </c>
    </row>
    <row r="809" spans="1:15" hidden="1" x14ac:dyDescent="0.25">
      <c r="A809" t="s">
        <v>176</v>
      </c>
      <c r="C809" t="s">
        <v>13</v>
      </c>
      <c r="D809" s="1">
        <v>43791</v>
      </c>
      <c r="E809" s="1">
        <v>43911</v>
      </c>
      <c r="F809" t="s">
        <v>26</v>
      </c>
      <c r="G809" t="s">
        <v>187</v>
      </c>
      <c r="H809" t="s">
        <v>28</v>
      </c>
      <c r="I809" t="s">
        <v>32</v>
      </c>
      <c r="J809" t="s">
        <v>142</v>
      </c>
      <c r="K809">
        <v>12643.38</v>
      </c>
      <c r="L809" s="1">
        <v>43791</v>
      </c>
      <c r="M809" t="s">
        <v>16</v>
      </c>
      <c r="N809" t="s">
        <v>14</v>
      </c>
      <c r="O809" s="1">
        <v>43852</v>
      </c>
    </row>
    <row r="810" spans="1:15" hidden="1" x14ac:dyDescent="0.25">
      <c r="A810" t="s">
        <v>176</v>
      </c>
      <c r="C810" t="s">
        <v>13</v>
      </c>
      <c r="D810" s="1">
        <v>43825</v>
      </c>
      <c r="E810" s="1">
        <v>44007</v>
      </c>
      <c r="F810" t="s">
        <v>26</v>
      </c>
      <c r="G810" t="s">
        <v>187</v>
      </c>
      <c r="H810" t="s">
        <v>28</v>
      </c>
      <c r="I810" t="s">
        <v>32</v>
      </c>
      <c r="J810" t="s">
        <v>143</v>
      </c>
      <c r="K810">
        <v>25598</v>
      </c>
      <c r="L810" s="1">
        <v>43825</v>
      </c>
      <c r="M810" t="s">
        <v>16</v>
      </c>
      <c r="N810" t="s">
        <v>14</v>
      </c>
      <c r="O810" s="1">
        <v>43852</v>
      </c>
    </row>
    <row r="811" spans="1:15" hidden="1" x14ac:dyDescent="0.25">
      <c r="A811" t="s">
        <v>176</v>
      </c>
      <c r="C811" t="s">
        <v>17</v>
      </c>
      <c r="D811" s="1">
        <v>43101</v>
      </c>
      <c r="E811" s="1">
        <v>43465</v>
      </c>
      <c r="F811" t="s">
        <v>18</v>
      </c>
      <c r="G811" t="s">
        <v>179</v>
      </c>
      <c r="H811" t="s">
        <v>28</v>
      </c>
      <c r="I811" t="s">
        <v>19</v>
      </c>
      <c r="J811" t="s">
        <v>25</v>
      </c>
      <c r="K811">
        <v>1474120.36</v>
      </c>
      <c r="L811" s="1">
        <v>43101</v>
      </c>
      <c r="M811" t="s">
        <v>16</v>
      </c>
      <c r="N811" t="s">
        <v>20</v>
      </c>
      <c r="O811" s="1">
        <v>43852</v>
      </c>
    </row>
    <row r="812" spans="1:15" hidden="1" x14ac:dyDescent="0.25">
      <c r="A812" t="s">
        <v>176</v>
      </c>
      <c r="C812" t="s">
        <v>17</v>
      </c>
      <c r="D812" s="1">
        <v>43101</v>
      </c>
      <c r="E812" s="1">
        <v>43465</v>
      </c>
      <c r="F812" t="s">
        <v>18</v>
      </c>
      <c r="G812" t="s">
        <v>179</v>
      </c>
      <c r="H812" t="s">
        <v>28</v>
      </c>
      <c r="I812" t="s">
        <v>19</v>
      </c>
      <c r="J812" t="s">
        <v>25</v>
      </c>
      <c r="L812" s="1">
        <v>43371</v>
      </c>
      <c r="M812" t="s">
        <v>31</v>
      </c>
      <c r="N812" t="s">
        <v>20</v>
      </c>
      <c r="O812" s="1">
        <v>43852</v>
      </c>
    </row>
    <row r="813" spans="1:15" hidden="1" x14ac:dyDescent="0.25">
      <c r="A813" t="s">
        <v>176</v>
      </c>
      <c r="C813" t="s">
        <v>17</v>
      </c>
      <c r="D813" s="1">
        <v>43101</v>
      </c>
      <c r="E813" s="1">
        <v>43465</v>
      </c>
      <c r="F813" t="s">
        <v>18</v>
      </c>
      <c r="G813" t="s">
        <v>179</v>
      </c>
      <c r="H813" t="s">
        <v>28</v>
      </c>
      <c r="I813" t="s">
        <v>19</v>
      </c>
      <c r="J813" t="s">
        <v>25</v>
      </c>
      <c r="K813">
        <v>34349.81</v>
      </c>
      <c r="L813" s="1">
        <v>43101</v>
      </c>
      <c r="M813" t="s">
        <v>16</v>
      </c>
      <c r="N813" t="s">
        <v>20</v>
      </c>
      <c r="O813" s="1">
        <v>43852</v>
      </c>
    </row>
    <row r="814" spans="1:15" hidden="1" x14ac:dyDescent="0.25">
      <c r="A814" t="s">
        <v>176</v>
      </c>
      <c r="C814" t="s">
        <v>17</v>
      </c>
      <c r="D814" s="1">
        <v>43101</v>
      </c>
      <c r="E814" s="1">
        <v>43465</v>
      </c>
      <c r="F814" t="s">
        <v>18</v>
      </c>
      <c r="G814" t="s">
        <v>179</v>
      </c>
      <c r="H814" t="s">
        <v>28</v>
      </c>
      <c r="I814" t="s">
        <v>19</v>
      </c>
      <c r="J814" t="s">
        <v>25</v>
      </c>
      <c r="K814">
        <v>51883.58</v>
      </c>
      <c r="L814" s="1">
        <v>43101</v>
      </c>
      <c r="M814" t="s">
        <v>16</v>
      </c>
      <c r="N814" t="s">
        <v>20</v>
      </c>
      <c r="O814" s="1">
        <v>43852</v>
      </c>
    </row>
    <row r="815" spans="1:15" hidden="1" x14ac:dyDescent="0.25">
      <c r="A815" t="s">
        <v>176</v>
      </c>
      <c r="C815" t="s">
        <v>17</v>
      </c>
      <c r="D815" s="1">
        <v>42919</v>
      </c>
      <c r="E815" s="1">
        <v>43283</v>
      </c>
      <c r="F815" t="s">
        <v>24</v>
      </c>
      <c r="G815" t="s">
        <v>187</v>
      </c>
      <c r="H815" t="s">
        <v>28</v>
      </c>
      <c r="I815" t="s">
        <v>19</v>
      </c>
      <c r="J815" t="s">
        <v>25</v>
      </c>
      <c r="K815">
        <v>15963.92</v>
      </c>
      <c r="L815" s="1">
        <v>42919</v>
      </c>
      <c r="M815" t="s">
        <v>16</v>
      </c>
      <c r="N815" t="s">
        <v>14</v>
      </c>
      <c r="O815" s="1">
        <v>43852</v>
      </c>
    </row>
    <row r="816" spans="1:15" hidden="1" x14ac:dyDescent="0.25">
      <c r="A816" t="s">
        <v>176</v>
      </c>
      <c r="C816" t="s">
        <v>17</v>
      </c>
      <c r="D816" s="1">
        <v>43284</v>
      </c>
      <c r="E816" s="1">
        <v>43648</v>
      </c>
      <c r="F816" t="s">
        <v>24</v>
      </c>
      <c r="G816" t="s">
        <v>187</v>
      </c>
      <c r="H816" t="s">
        <v>28</v>
      </c>
      <c r="I816" t="s">
        <v>19</v>
      </c>
      <c r="J816" t="s">
        <v>25</v>
      </c>
      <c r="K816">
        <v>0</v>
      </c>
      <c r="L816" s="1">
        <v>43284</v>
      </c>
      <c r="M816" t="s">
        <v>16</v>
      </c>
      <c r="N816" t="s">
        <v>25</v>
      </c>
      <c r="O816" s="1">
        <v>43852</v>
      </c>
    </row>
    <row r="817" spans="1:15" hidden="1" x14ac:dyDescent="0.25">
      <c r="A817" t="s">
        <v>176</v>
      </c>
      <c r="C817" t="s">
        <v>13</v>
      </c>
      <c r="D817" s="1">
        <v>43649</v>
      </c>
      <c r="E817" s="1">
        <v>43740</v>
      </c>
      <c r="F817" t="s">
        <v>24</v>
      </c>
      <c r="G817" t="s">
        <v>187</v>
      </c>
      <c r="H817" t="s">
        <v>28</v>
      </c>
      <c r="I817" t="s">
        <v>19</v>
      </c>
      <c r="J817" t="s">
        <v>25</v>
      </c>
      <c r="K817">
        <v>956.34</v>
      </c>
      <c r="L817" s="1">
        <v>43649</v>
      </c>
      <c r="M817" t="s">
        <v>16</v>
      </c>
      <c r="N817" t="s">
        <v>25</v>
      </c>
      <c r="O817" s="1">
        <v>43852</v>
      </c>
    </row>
    <row r="818" spans="1:15" hidden="1" x14ac:dyDescent="0.25">
      <c r="A818" t="s">
        <v>176</v>
      </c>
      <c r="C818" t="s">
        <v>17</v>
      </c>
      <c r="D818" s="1">
        <v>43112</v>
      </c>
      <c r="E818" s="1">
        <v>43476</v>
      </c>
      <c r="F818" t="s">
        <v>22</v>
      </c>
      <c r="G818" t="s">
        <v>187</v>
      </c>
      <c r="H818" t="s">
        <v>28</v>
      </c>
      <c r="I818" t="s">
        <v>23</v>
      </c>
      <c r="J818" t="s">
        <v>142</v>
      </c>
      <c r="K818">
        <v>5416.62</v>
      </c>
      <c r="L818" s="1">
        <v>43112</v>
      </c>
      <c r="M818" t="s">
        <v>16</v>
      </c>
      <c r="N818" t="s">
        <v>14</v>
      </c>
      <c r="O818" s="1">
        <v>43852</v>
      </c>
    </row>
    <row r="819" spans="1:15" hidden="1" x14ac:dyDescent="0.25">
      <c r="A819" t="s">
        <v>176</v>
      </c>
      <c r="C819" t="s">
        <v>17</v>
      </c>
      <c r="D819" s="1">
        <v>43112</v>
      </c>
      <c r="E819" s="1">
        <v>43476</v>
      </c>
      <c r="F819" t="s">
        <v>21</v>
      </c>
      <c r="G819" t="s">
        <v>187</v>
      </c>
      <c r="H819" t="s">
        <v>28</v>
      </c>
      <c r="I819" t="s">
        <v>21</v>
      </c>
      <c r="J819" t="s">
        <v>142</v>
      </c>
      <c r="K819">
        <v>6195.75</v>
      </c>
      <c r="L819" s="1">
        <v>43112</v>
      </c>
      <c r="M819" t="s">
        <v>16</v>
      </c>
      <c r="N819" t="s">
        <v>14</v>
      </c>
      <c r="O819" s="1">
        <v>43852</v>
      </c>
    </row>
    <row r="820" spans="1:15" hidden="1" x14ac:dyDescent="0.25">
      <c r="A820" t="s">
        <v>176</v>
      </c>
      <c r="C820" t="s">
        <v>17</v>
      </c>
      <c r="D820" s="1">
        <v>43112</v>
      </c>
      <c r="E820" s="1">
        <v>43476</v>
      </c>
      <c r="F820" t="s">
        <v>24</v>
      </c>
      <c r="G820" t="s">
        <v>187</v>
      </c>
      <c r="H820" t="s">
        <v>28</v>
      </c>
      <c r="I820" t="s">
        <v>23</v>
      </c>
      <c r="J820" t="s">
        <v>143</v>
      </c>
      <c r="K820">
        <v>518.13</v>
      </c>
      <c r="L820" s="1">
        <v>43112</v>
      </c>
      <c r="M820" t="s">
        <v>16</v>
      </c>
      <c r="N820" t="s">
        <v>14</v>
      </c>
      <c r="O820" s="1">
        <v>43852</v>
      </c>
    </row>
    <row r="821" spans="1:15" hidden="1" x14ac:dyDescent="0.25">
      <c r="A821" t="s">
        <v>176</v>
      </c>
      <c r="C821" t="s">
        <v>17</v>
      </c>
      <c r="D821" s="1">
        <v>43392</v>
      </c>
      <c r="E821" s="1">
        <v>43756</v>
      </c>
      <c r="F821" t="s">
        <v>24</v>
      </c>
      <c r="G821" t="s">
        <v>187</v>
      </c>
      <c r="H821" t="s">
        <v>28</v>
      </c>
      <c r="I821" t="s">
        <v>15</v>
      </c>
      <c r="J821" t="s">
        <v>143</v>
      </c>
      <c r="K821">
        <v>2767.5</v>
      </c>
      <c r="L821" s="1">
        <v>43392</v>
      </c>
      <c r="M821" t="s">
        <v>16</v>
      </c>
      <c r="N821" t="s">
        <v>20</v>
      </c>
      <c r="O821" s="1">
        <v>43852</v>
      </c>
    </row>
    <row r="822" spans="1:15" hidden="1" x14ac:dyDescent="0.25">
      <c r="A822" t="s">
        <v>176</v>
      </c>
      <c r="C822" t="s">
        <v>13</v>
      </c>
      <c r="D822" s="1">
        <v>43763</v>
      </c>
      <c r="E822" s="1">
        <v>44128</v>
      </c>
      <c r="F822" t="s">
        <v>24</v>
      </c>
      <c r="G822" t="s">
        <v>187</v>
      </c>
      <c r="H822" t="s">
        <v>28</v>
      </c>
      <c r="I822" t="s">
        <v>15</v>
      </c>
      <c r="J822" t="s">
        <v>143</v>
      </c>
      <c r="K822">
        <v>8198.25</v>
      </c>
      <c r="L822" s="1">
        <v>43763</v>
      </c>
      <c r="M822" t="s">
        <v>16</v>
      </c>
      <c r="N822" t="s">
        <v>14</v>
      </c>
      <c r="O822" s="1">
        <v>43852</v>
      </c>
    </row>
    <row r="823" spans="1:15" hidden="1" x14ac:dyDescent="0.25">
      <c r="A823" t="s">
        <v>176</v>
      </c>
      <c r="C823" t="s">
        <v>13</v>
      </c>
      <c r="D823" s="1">
        <v>43477</v>
      </c>
      <c r="E823" s="1">
        <v>43841</v>
      </c>
      <c r="F823" t="s">
        <v>21</v>
      </c>
      <c r="G823" t="s">
        <v>187</v>
      </c>
      <c r="H823" t="s">
        <v>28</v>
      </c>
      <c r="I823" t="s">
        <v>21</v>
      </c>
      <c r="J823" t="s">
        <v>142</v>
      </c>
      <c r="K823">
        <v>9075</v>
      </c>
      <c r="L823" s="1">
        <v>43477</v>
      </c>
      <c r="M823" t="s">
        <v>16</v>
      </c>
      <c r="N823" t="s">
        <v>25</v>
      </c>
      <c r="O823" s="1">
        <v>43852</v>
      </c>
    </row>
    <row r="824" spans="1:15" hidden="1" x14ac:dyDescent="0.25">
      <c r="A824" t="s">
        <v>176</v>
      </c>
      <c r="C824" t="s">
        <v>13</v>
      </c>
      <c r="D824" s="1">
        <v>43477</v>
      </c>
      <c r="E824" s="1">
        <v>43841</v>
      </c>
      <c r="F824" t="s">
        <v>21</v>
      </c>
      <c r="G824" t="s">
        <v>187</v>
      </c>
      <c r="H824" t="s">
        <v>28</v>
      </c>
      <c r="I824" t="s">
        <v>21</v>
      </c>
      <c r="J824" t="s">
        <v>142</v>
      </c>
      <c r="K824">
        <v>9075</v>
      </c>
      <c r="L824" s="1">
        <v>43477</v>
      </c>
      <c r="M824" t="s">
        <v>16</v>
      </c>
      <c r="N824" t="s">
        <v>25</v>
      </c>
      <c r="O824" s="1">
        <v>43852</v>
      </c>
    </row>
    <row r="825" spans="1:15" hidden="1" x14ac:dyDescent="0.25">
      <c r="A825" t="s">
        <v>176</v>
      </c>
      <c r="C825" t="s">
        <v>13</v>
      </c>
      <c r="D825" s="1">
        <v>43477</v>
      </c>
      <c r="E825" s="1">
        <v>43841</v>
      </c>
      <c r="F825" t="s">
        <v>24</v>
      </c>
      <c r="G825" t="s">
        <v>187</v>
      </c>
      <c r="H825" t="s">
        <v>28</v>
      </c>
      <c r="I825" t="s">
        <v>23</v>
      </c>
      <c r="J825" t="s">
        <v>143</v>
      </c>
      <c r="K825">
        <v>521.25</v>
      </c>
      <c r="L825" s="1">
        <v>43477</v>
      </c>
      <c r="M825" t="s">
        <v>16</v>
      </c>
      <c r="N825" t="s">
        <v>25</v>
      </c>
      <c r="O825" s="1">
        <v>43852</v>
      </c>
    </row>
    <row r="826" spans="1:15" hidden="1" x14ac:dyDescent="0.25">
      <c r="A826" t="s">
        <v>176</v>
      </c>
      <c r="C826" t="s">
        <v>13</v>
      </c>
      <c r="D826" s="1">
        <v>43477</v>
      </c>
      <c r="E826" s="1">
        <v>43841</v>
      </c>
      <c r="F826" t="s">
        <v>22</v>
      </c>
      <c r="G826" t="s">
        <v>187</v>
      </c>
      <c r="H826" t="s">
        <v>28</v>
      </c>
      <c r="I826" t="s">
        <v>23</v>
      </c>
      <c r="J826" t="s">
        <v>142</v>
      </c>
      <c r="K826">
        <v>7889.31</v>
      </c>
      <c r="L826" s="1">
        <v>43477</v>
      </c>
      <c r="M826" t="s">
        <v>16</v>
      </c>
      <c r="N826" t="s">
        <v>25</v>
      </c>
      <c r="O826" s="1">
        <v>43852</v>
      </c>
    </row>
    <row r="827" spans="1:15" hidden="1" x14ac:dyDescent="0.25">
      <c r="A827" t="s">
        <v>176</v>
      </c>
      <c r="C827" t="s">
        <v>17</v>
      </c>
      <c r="D827" s="1">
        <v>43405</v>
      </c>
      <c r="E827" s="1">
        <v>43769</v>
      </c>
      <c r="F827" t="s">
        <v>18</v>
      </c>
      <c r="G827" t="s">
        <v>179</v>
      </c>
      <c r="H827" t="s">
        <v>28</v>
      </c>
      <c r="I827" t="s">
        <v>19</v>
      </c>
      <c r="J827" t="s">
        <v>25</v>
      </c>
      <c r="K827">
        <v>90307.75</v>
      </c>
      <c r="L827" s="1">
        <v>43405</v>
      </c>
      <c r="M827" t="s">
        <v>16</v>
      </c>
      <c r="N827" t="s">
        <v>14</v>
      </c>
      <c r="O827" s="1">
        <v>43852</v>
      </c>
    </row>
    <row r="828" spans="1:15" hidden="1" x14ac:dyDescent="0.25">
      <c r="A828" t="s">
        <v>176</v>
      </c>
      <c r="C828" t="s">
        <v>13</v>
      </c>
      <c r="D828" s="1">
        <v>43770</v>
      </c>
      <c r="E828" s="1">
        <v>44135</v>
      </c>
      <c r="F828" t="s">
        <v>18</v>
      </c>
      <c r="G828" t="s">
        <v>179</v>
      </c>
      <c r="H828" t="s">
        <v>28</v>
      </c>
      <c r="I828" t="s">
        <v>19</v>
      </c>
      <c r="J828" t="s">
        <v>25</v>
      </c>
      <c r="K828">
        <v>114751.5</v>
      </c>
      <c r="L828" s="1">
        <v>43770</v>
      </c>
      <c r="M828" t="s">
        <v>16</v>
      </c>
      <c r="N828" t="s">
        <v>25</v>
      </c>
      <c r="O828" s="1">
        <v>43852</v>
      </c>
    </row>
    <row r="829" spans="1:15" hidden="1" x14ac:dyDescent="0.25">
      <c r="A829" t="s">
        <v>176</v>
      </c>
      <c r="C829" t="s">
        <v>13</v>
      </c>
      <c r="D829" s="1">
        <v>43405</v>
      </c>
      <c r="E829" s="1">
        <v>43769</v>
      </c>
      <c r="F829" t="s">
        <v>15</v>
      </c>
      <c r="G829" t="s">
        <v>180</v>
      </c>
      <c r="H829" t="s">
        <v>28</v>
      </c>
      <c r="I829" t="s">
        <v>27</v>
      </c>
      <c r="J829" t="s">
        <v>25</v>
      </c>
      <c r="K829">
        <v>52751.13</v>
      </c>
      <c r="L829" s="1">
        <v>43405</v>
      </c>
      <c r="M829" t="s">
        <v>16</v>
      </c>
      <c r="N829" t="s">
        <v>14</v>
      </c>
      <c r="O829" s="1">
        <v>43852</v>
      </c>
    </row>
    <row r="830" spans="1:15" hidden="1" x14ac:dyDescent="0.25">
      <c r="A830" t="s">
        <v>176</v>
      </c>
      <c r="C830" t="s">
        <v>13</v>
      </c>
      <c r="D830" s="1">
        <v>43405</v>
      </c>
      <c r="E830" s="1">
        <v>43769</v>
      </c>
      <c r="F830" t="s">
        <v>15</v>
      </c>
      <c r="G830" t="s">
        <v>180</v>
      </c>
      <c r="H830" t="s">
        <v>28</v>
      </c>
      <c r="I830" t="s">
        <v>27</v>
      </c>
      <c r="J830" t="s">
        <v>25</v>
      </c>
      <c r="K830">
        <v>53125</v>
      </c>
      <c r="L830" s="1">
        <v>43405</v>
      </c>
      <c r="M830" t="s">
        <v>16</v>
      </c>
      <c r="N830" t="s">
        <v>14</v>
      </c>
      <c r="O830" s="1">
        <v>43852</v>
      </c>
    </row>
    <row r="831" spans="1:15" hidden="1" x14ac:dyDescent="0.25">
      <c r="A831" t="s">
        <v>176</v>
      </c>
      <c r="C831" t="s">
        <v>13</v>
      </c>
      <c r="D831" s="1">
        <v>43405</v>
      </c>
      <c r="E831" s="1">
        <v>43769</v>
      </c>
      <c r="F831" t="s">
        <v>24</v>
      </c>
      <c r="G831" t="s">
        <v>180</v>
      </c>
      <c r="H831" t="s">
        <v>28</v>
      </c>
      <c r="I831" t="s">
        <v>27</v>
      </c>
      <c r="J831" t="s">
        <v>25</v>
      </c>
      <c r="K831">
        <v>359.13</v>
      </c>
      <c r="L831" s="1">
        <v>43405</v>
      </c>
      <c r="M831" t="s">
        <v>16</v>
      </c>
      <c r="N831" t="s">
        <v>14</v>
      </c>
      <c r="O831" s="1">
        <v>43852</v>
      </c>
    </row>
    <row r="832" spans="1:15" hidden="1" x14ac:dyDescent="0.25">
      <c r="A832" t="s">
        <v>176</v>
      </c>
      <c r="C832" t="s">
        <v>13</v>
      </c>
      <c r="D832" s="1">
        <v>43405</v>
      </c>
      <c r="E832" s="1">
        <v>43769</v>
      </c>
      <c r="F832" t="s">
        <v>24</v>
      </c>
      <c r="G832" t="s">
        <v>180</v>
      </c>
      <c r="H832" t="s">
        <v>28</v>
      </c>
      <c r="I832" t="s">
        <v>27</v>
      </c>
      <c r="J832" t="s">
        <v>25</v>
      </c>
      <c r="K832">
        <v>0</v>
      </c>
      <c r="L832" s="1">
        <v>43405</v>
      </c>
      <c r="M832" t="s">
        <v>16</v>
      </c>
      <c r="N832" t="s">
        <v>14</v>
      </c>
      <c r="O832" s="1">
        <v>43852</v>
      </c>
    </row>
    <row r="833" spans="1:15" hidden="1" x14ac:dyDescent="0.25">
      <c r="A833" t="s">
        <v>176</v>
      </c>
      <c r="C833" t="s">
        <v>13</v>
      </c>
      <c r="D833" s="1">
        <v>43405</v>
      </c>
      <c r="E833" s="1">
        <v>43769</v>
      </c>
      <c r="F833" t="s">
        <v>15</v>
      </c>
      <c r="G833" t="s">
        <v>180</v>
      </c>
      <c r="H833" t="s">
        <v>28</v>
      </c>
      <c r="I833" t="s">
        <v>27</v>
      </c>
      <c r="J833" t="s">
        <v>25</v>
      </c>
      <c r="K833">
        <v>0</v>
      </c>
      <c r="L833" s="1">
        <v>43405</v>
      </c>
      <c r="M833" t="s">
        <v>16</v>
      </c>
      <c r="N833" t="s">
        <v>14</v>
      </c>
      <c r="O833" s="1">
        <v>43852</v>
      </c>
    </row>
    <row r="834" spans="1:15" hidden="1" x14ac:dyDescent="0.25">
      <c r="A834" t="s">
        <v>176</v>
      </c>
      <c r="C834" t="s">
        <v>13</v>
      </c>
      <c r="D834" s="1">
        <v>43405</v>
      </c>
      <c r="E834" s="1">
        <v>43769</v>
      </c>
      <c r="F834" t="s">
        <v>22</v>
      </c>
      <c r="G834" t="s">
        <v>180</v>
      </c>
      <c r="H834" t="s">
        <v>28</v>
      </c>
      <c r="I834" t="s">
        <v>27</v>
      </c>
      <c r="J834" t="s">
        <v>25</v>
      </c>
      <c r="K834">
        <v>0</v>
      </c>
      <c r="L834" s="1">
        <v>43405</v>
      </c>
      <c r="M834" t="s">
        <v>16</v>
      </c>
      <c r="N834" t="s">
        <v>14</v>
      </c>
      <c r="O834" s="1">
        <v>43852</v>
      </c>
    </row>
    <row r="835" spans="1:15" hidden="1" x14ac:dyDescent="0.25">
      <c r="A835" t="s">
        <v>176</v>
      </c>
      <c r="C835" t="s">
        <v>13</v>
      </c>
      <c r="D835" s="1">
        <v>43466</v>
      </c>
      <c r="E835" s="1">
        <v>43830</v>
      </c>
      <c r="F835" t="s">
        <v>18</v>
      </c>
      <c r="G835" t="s">
        <v>179</v>
      </c>
      <c r="H835" t="s">
        <v>28</v>
      </c>
      <c r="I835" t="s">
        <v>19</v>
      </c>
      <c r="J835" t="s">
        <v>25</v>
      </c>
      <c r="K835">
        <v>23387.4</v>
      </c>
      <c r="L835" s="1">
        <v>43466</v>
      </c>
      <c r="M835" t="s">
        <v>16</v>
      </c>
      <c r="N835" t="s">
        <v>14</v>
      </c>
      <c r="O835" s="1">
        <v>43852</v>
      </c>
    </row>
    <row r="836" spans="1:15" hidden="1" x14ac:dyDescent="0.25">
      <c r="A836" t="s">
        <v>176</v>
      </c>
      <c r="C836" t="s">
        <v>13</v>
      </c>
      <c r="D836" s="1">
        <v>43466</v>
      </c>
      <c r="E836" s="1">
        <v>43830</v>
      </c>
      <c r="F836" t="s">
        <v>18</v>
      </c>
      <c r="G836" t="s">
        <v>179</v>
      </c>
      <c r="H836" t="s">
        <v>28</v>
      </c>
      <c r="I836" t="s">
        <v>19</v>
      </c>
      <c r="J836" t="s">
        <v>25</v>
      </c>
      <c r="K836">
        <v>914998.58</v>
      </c>
      <c r="L836" s="1">
        <v>43466</v>
      </c>
      <c r="M836" t="s">
        <v>16</v>
      </c>
      <c r="N836" t="s">
        <v>30</v>
      </c>
      <c r="O836" s="1">
        <v>43852</v>
      </c>
    </row>
    <row r="837" spans="1:15" hidden="1" x14ac:dyDescent="0.25">
      <c r="A837" t="s">
        <v>176</v>
      </c>
      <c r="C837" t="s">
        <v>13</v>
      </c>
      <c r="D837" s="1">
        <v>43466</v>
      </c>
      <c r="E837" s="1">
        <v>43830</v>
      </c>
      <c r="F837" t="s">
        <v>18</v>
      </c>
      <c r="G837" t="s">
        <v>179</v>
      </c>
      <c r="H837" t="s">
        <v>28</v>
      </c>
      <c r="I837" t="s">
        <v>19</v>
      </c>
      <c r="J837" t="s">
        <v>25</v>
      </c>
      <c r="K837">
        <v>93906.08</v>
      </c>
      <c r="L837" s="1">
        <v>43531</v>
      </c>
      <c r="M837" t="s">
        <v>31</v>
      </c>
      <c r="N837" t="s">
        <v>30</v>
      </c>
      <c r="O837" s="1">
        <v>43852</v>
      </c>
    </row>
    <row r="838" spans="1:15" hidden="1" x14ac:dyDescent="0.25">
      <c r="A838" t="s">
        <v>176</v>
      </c>
      <c r="C838" t="s">
        <v>13</v>
      </c>
      <c r="D838" s="1">
        <v>43466</v>
      </c>
      <c r="E838" s="1">
        <v>43830</v>
      </c>
      <c r="F838" t="s">
        <v>18</v>
      </c>
      <c r="G838" t="s">
        <v>179</v>
      </c>
      <c r="H838" t="s">
        <v>28</v>
      </c>
      <c r="I838" t="s">
        <v>19</v>
      </c>
      <c r="J838" t="s">
        <v>25</v>
      </c>
      <c r="K838">
        <v>27435</v>
      </c>
      <c r="L838" s="1">
        <v>43488</v>
      </c>
      <c r="M838" t="s">
        <v>31</v>
      </c>
      <c r="N838" t="s">
        <v>30</v>
      </c>
      <c r="O838" s="1">
        <v>43852</v>
      </c>
    </row>
    <row r="839" spans="1:15" hidden="1" x14ac:dyDescent="0.25">
      <c r="A839" t="s">
        <v>176</v>
      </c>
      <c r="C839" t="s">
        <v>13</v>
      </c>
      <c r="D839" s="1">
        <v>43466</v>
      </c>
      <c r="E839" s="1">
        <v>43830</v>
      </c>
      <c r="F839" t="s">
        <v>18</v>
      </c>
      <c r="G839" t="s">
        <v>179</v>
      </c>
      <c r="H839" t="s">
        <v>28</v>
      </c>
      <c r="I839" t="s">
        <v>19</v>
      </c>
      <c r="J839" t="s">
        <v>25</v>
      </c>
      <c r="K839">
        <v>32391.85</v>
      </c>
      <c r="L839" s="1">
        <v>43595</v>
      </c>
      <c r="M839" t="s">
        <v>31</v>
      </c>
      <c r="N839" t="s">
        <v>30</v>
      </c>
      <c r="O839" s="1">
        <v>43852</v>
      </c>
    </row>
    <row r="840" spans="1:15" hidden="1" x14ac:dyDescent="0.25">
      <c r="A840" t="s">
        <v>176</v>
      </c>
      <c r="C840" t="s">
        <v>13</v>
      </c>
      <c r="D840" s="1">
        <v>43466</v>
      </c>
      <c r="E840" s="1">
        <v>43830</v>
      </c>
      <c r="F840" t="s">
        <v>18</v>
      </c>
      <c r="G840" t="s">
        <v>179</v>
      </c>
      <c r="H840" t="s">
        <v>28</v>
      </c>
      <c r="I840" t="s">
        <v>19</v>
      </c>
      <c r="J840" t="s">
        <v>25</v>
      </c>
      <c r="K840">
        <v>9941.16</v>
      </c>
      <c r="L840" s="1">
        <v>43656</v>
      </c>
      <c r="M840" t="s">
        <v>31</v>
      </c>
      <c r="N840" t="s">
        <v>30</v>
      </c>
      <c r="O840" s="1">
        <v>43852</v>
      </c>
    </row>
    <row r="841" spans="1:15" hidden="1" x14ac:dyDescent="0.25">
      <c r="A841" t="s">
        <v>176</v>
      </c>
      <c r="C841" t="s">
        <v>13</v>
      </c>
      <c r="D841" s="1">
        <v>43466</v>
      </c>
      <c r="E841" s="1">
        <v>43830</v>
      </c>
      <c r="F841" t="s">
        <v>18</v>
      </c>
      <c r="G841" t="s">
        <v>179</v>
      </c>
      <c r="H841" t="s">
        <v>28</v>
      </c>
      <c r="I841" t="s">
        <v>19</v>
      </c>
      <c r="J841" t="s">
        <v>25</v>
      </c>
      <c r="K841">
        <v>27681.48</v>
      </c>
      <c r="L841" s="1">
        <v>43691</v>
      </c>
      <c r="M841" t="s">
        <v>31</v>
      </c>
      <c r="N841" t="s">
        <v>30</v>
      </c>
      <c r="O841" s="1">
        <v>43852</v>
      </c>
    </row>
    <row r="842" spans="1:15" hidden="1" x14ac:dyDescent="0.25">
      <c r="A842" t="s">
        <v>176</v>
      </c>
      <c r="C842" t="s">
        <v>13</v>
      </c>
      <c r="D842" s="1">
        <v>43466</v>
      </c>
      <c r="E842" s="1">
        <v>43830</v>
      </c>
      <c r="F842" t="s">
        <v>18</v>
      </c>
      <c r="G842" t="s">
        <v>179</v>
      </c>
      <c r="H842" t="s">
        <v>28</v>
      </c>
      <c r="I842" t="s">
        <v>19</v>
      </c>
      <c r="J842" t="s">
        <v>25</v>
      </c>
      <c r="K842">
        <v>18901.02</v>
      </c>
      <c r="L842" s="1">
        <v>43722</v>
      </c>
      <c r="M842" t="s">
        <v>31</v>
      </c>
      <c r="N842" t="s">
        <v>30</v>
      </c>
      <c r="O842" s="1">
        <v>43852</v>
      </c>
    </row>
    <row r="843" spans="1:15" hidden="1" x14ac:dyDescent="0.25">
      <c r="A843" t="s">
        <v>176</v>
      </c>
      <c r="C843" t="s">
        <v>13</v>
      </c>
      <c r="D843" s="1">
        <v>43466</v>
      </c>
      <c r="E843" s="1">
        <v>43830</v>
      </c>
      <c r="F843" t="s">
        <v>18</v>
      </c>
      <c r="G843" t="s">
        <v>179</v>
      </c>
      <c r="H843" t="s">
        <v>28</v>
      </c>
      <c r="I843" t="s">
        <v>19</v>
      </c>
      <c r="J843" t="s">
        <v>25</v>
      </c>
      <c r="K843">
        <v>46994.85</v>
      </c>
      <c r="L843" s="1">
        <v>43494</v>
      </c>
      <c r="M843" t="s">
        <v>31</v>
      </c>
      <c r="N843" t="s">
        <v>30</v>
      </c>
      <c r="O843" s="1">
        <v>43852</v>
      </c>
    </row>
    <row r="844" spans="1:15" hidden="1" x14ac:dyDescent="0.25">
      <c r="A844" t="s">
        <v>176</v>
      </c>
      <c r="C844" t="s">
        <v>13</v>
      </c>
      <c r="D844" s="1">
        <v>43466</v>
      </c>
      <c r="E844" s="1">
        <v>43830</v>
      </c>
      <c r="F844" t="s">
        <v>18</v>
      </c>
      <c r="G844" t="s">
        <v>179</v>
      </c>
      <c r="H844" t="s">
        <v>28</v>
      </c>
      <c r="I844" t="s">
        <v>19</v>
      </c>
      <c r="J844" t="s">
        <v>25</v>
      </c>
      <c r="K844">
        <v>17139.5</v>
      </c>
      <c r="L844" s="1">
        <v>43749</v>
      </c>
      <c r="M844" t="s">
        <v>31</v>
      </c>
      <c r="N844" t="s">
        <v>30</v>
      </c>
      <c r="O844" s="1">
        <v>43852</v>
      </c>
    </row>
    <row r="845" spans="1:15" hidden="1" x14ac:dyDescent="0.25">
      <c r="A845" t="s">
        <v>176</v>
      </c>
      <c r="C845" t="s">
        <v>13</v>
      </c>
      <c r="D845" s="1">
        <v>43466</v>
      </c>
      <c r="E845" s="1">
        <v>43830</v>
      </c>
      <c r="F845" t="s">
        <v>18</v>
      </c>
      <c r="G845" t="s">
        <v>179</v>
      </c>
      <c r="H845" t="s">
        <v>28</v>
      </c>
      <c r="I845" t="s">
        <v>19</v>
      </c>
      <c r="J845" t="s">
        <v>25</v>
      </c>
      <c r="K845">
        <v>8560.86</v>
      </c>
      <c r="L845" s="1">
        <v>43783</v>
      </c>
      <c r="M845" t="s">
        <v>31</v>
      </c>
      <c r="N845" t="s">
        <v>30</v>
      </c>
      <c r="O845" s="1">
        <v>43852</v>
      </c>
    </row>
    <row r="846" spans="1:15" hidden="1" x14ac:dyDescent="0.25">
      <c r="A846" t="s">
        <v>176</v>
      </c>
      <c r="C846" t="s">
        <v>13</v>
      </c>
      <c r="D846" s="1">
        <v>43466</v>
      </c>
      <c r="E846" s="1">
        <v>43830</v>
      </c>
      <c r="F846" t="s">
        <v>18</v>
      </c>
      <c r="G846" t="s">
        <v>179</v>
      </c>
      <c r="H846" t="s">
        <v>28</v>
      </c>
      <c r="I846" t="s">
        <v>19</v>
      </c>
      <c r="J846" t="s">
        <v>25</v>
      </c>
      <c r="K846">
        <v>1288.6600000000001</v>
      </c>
      <c r="L846" s="1">
        <v>43802</v>
      </c>
      <c r="M846" t="s">
        <v>31</v>
      </c>
      <c r="N846" t="s">
        <v>30</v>
      </c>
      <c r="O846" s="1">
        <v>43852</v>
      </c>
    </row>
    <row r="847" spans="1:15" hidden="1" x14ac:dyDescent="0.25">
      <c r="A847" t="s">
        <v>176</v>
      </c>
      <c r="C847" t="s">
        <v>13</v>
      </c>
      <c r="D847" s="1">
        <v>43466</v>
      </c>
      <c r="E847" s="1">
        <v>43830</v>
      </c>
      <c r="F847" t="s">
        <v>18</v>
      </c>
      <c r="G847" t="s">
        <v>179</v>
      </c>
      <c r="H847" t="s">
        <v>28</v>
      </c>
      <c r="I847" t="s">
        <v>19</v>
      </c>
      <c r="J847" t="s">
        <v>25</v>
      </c>
      <c r="K847">
        <v>1208.3800000000001</v>
      </c>
      <c r="L847" s="1">
        <v>43818</v>
      </c>
      <c r="M847" t="s">
        <v>31</v>
      </c>
      <c r="N847" t="s">
        <v>30</v>
      </c>
      <c r="O847" s="1">
        <v>43852</v>
      </c>
    </row>
    <row r="848" spans="1:15" hidden="1" x14ac:dyDescent="0.25">
      <c r="A848" t="s">
        <v>176</v>
      </c>
      <c r="C848" t="s">
        <v>13</v>
      </c>
      <c r="D848" s="1">
        <v>43466</v>
      </c>
      <c r="E848" s="1">
        <v>43830</v>
      </c>
      <c r="F848" t="s">
        <v>18</v>
      </c>
      <c r="G848" t="s">
        <v>179</v>
      </c>
      <c r="H848" t="s">
        <v>28</v>
      </c>
      <c r="I848" t="s">
        <v>19</v>
      </c>
      <c r="J848" t="s">
        <v>25</v>
      </c>
      <c r="K848">
        <v>18696.68</v>
      </c>
      <c r="L848" s="1">
        <v>43535</v>
      </c>
      <c r="M848" t="s">
        <v>31</v>
      </c>
      <c r="N848" t="s">
        <v>30</v>
      </c>
      <c r="O848" s="1">
        <v>43852</v>
      </c>
    </row>
    <row r="849" spans="1:15" hidden="1" x14ac:dyDescent="0.25">
      <c r="A849" t="s">
        <v>176</v>
      </c>
      <c r="C849" t="s">
        <v>13</v>
      </c>
      <c r="D849" s="1">
        <v>43466</v>
      </c>
      <c r="E849" s="1">
        <v>43830</v>
      </c>
      <c r="F849" t="s">
        <v>18</v>
      </c>
      <c r="G849" t="s">
        <v>179</v>
      </c>
      <c r="H849" t="s">
        <v>28</v>
      </c>
      <c r="I849" t="s">
        <v>19</v>
      </c>
      <c r="J849" t="s">
        <v>25</v>
      </c>
      <c r="K849">
        <v>49788.75</v>
      </c>
      <c r="L849" s="1">
        <v>43466</v>
      </c>
      <c r="M849" t="s">
        <v>16</v>
      </c>
      <c r="N849" t="s">
        <v>30</v>
      </c>
      <c r="O849" s="1">
        <v>43852</v>
      </c>
    </row>
    <row r="850" spans="1:15" hidden="1" x14ac:dyDescent="0.25">
      <c r="A850" t="s">
        <v>176</v>
      </c>
      <c r="C850" t="s">
        <v>13</v>
      </c>
      <c r="D850" s="1">
        <v>43466</v>
      </c>
      <c r="E850" s="1">
        <v>43830</v>
      </c>
      <c r="F850" t="s">
        <v>18</v>
      </c>
      <c r="G850" t="s">
        <v>179</v>
      </c>
      <c r="H850" t="s">
        <v>28</v>
      </c>
      <c r="I850" t="s">
        <v>19</v>
      </c>
      <c r="J850" t="s">
        <v>25</v>
      </c>
      <c r="K850">
        <v>49026.75</v>
      </c>
      <c r="L850" s="1">
        <v>43494</v>
      </c>
      <c r="M850" t="s">
        <v>31</v>
      </c>
      <c r="N850" t="s">
        <v>30</v>
      </c>
      <c r="O850" s="1">
        <v>43852</v>
      </c>
    </row>
    <row r="851" spans="1:15" hidden="1" x14ac:dyDescent="0.25">
      <c r="A851" t="s">
        <v>176</v>
      </c>
      <c r="C851" t="s">
        <v>13</v>
      </c>
      <c r="D851" s="1">
        <v>43466</v>
      </c>
      <c r="E851" s="1">
        <v>43830</v>
      </c>
      <c r="F851" t="s">
        <v>18</v>
      </c>
      <c r="G851" t="s">
        <v>179</v>
      </c>
      <c r="H851" t="s">
        <v>28</v>
      </c>
      <c r="I851" t="s">
        <v>19</v>
      </c>
      <c r="J851" t="s">
        <v>25</v>
      </c>
      <c r="K851">
        <v>1613.78</v>
      </c>
      <c r="L851" s="1">
        <v>43535</v>
      </c>
      <c r="M851" t="s">
        <v>31</v>
      </c>
      <c r="N851" t="s">
        <v>30</v>
      </c>
      <c r="O851" s="1">
        <v>43852</v>
      </c>
    </row>
    <row r="852" spans="1:15" hidden="1" x14ac:dyDescent="0.25">
      <c r="A852" t="s">
        <v>176</v>
      </c>
      <c r="C852" t="s">
        <v>13</v>
      </c>
      <c r="D852" s="1">
        <v>43466</v>
      </c>
      <c r="E852" s="1">
        <v>43830</v>
      </c>
      <c r="F852" t="s">
        <v>18</v>
      </c>
      <c r="G852" t="s">
        <v>179</v>
      </c>
      <c r="H852" t="s">
        <v>28</v>
      </c>
      <c r="I852" t="s">
        <v>19</v>
      </c>
      <c r="J852" t="s">
        <v>25</v>
      </c>
      <c r="K852">
        <v>49026.66</v>
      </c>
      <c r="L852" s="1">
        <v>43500</v>
      </c>
      <c r="M852" t="s">
        <v>31</v>
      </c>
      <c r="N852" t="s">
        <v>30</v>
      </c>
      <c r="O852" s="1">
        <v>43852</v>
      </c>
    </row>
    <row r="853" spans="1:15" hidden="1" x14ac:dyDescent="0.25">
      <c r="A853" t="s">
        <v>176</v>
      </c>
      <c r="C853" t="s">
        <v>13</v>
      </c>
      <c r="D853" s="1">
        <v>43259</v>
      </c>
      <c r="E853" s="1">
        <v>43623</v>
      </c>
      <c r="F853" t="s">
        <v>24</v>
      </c>
      <c r="G853" t="s">
        <v>180</v>
      </c>
      <c r="H853" t="s">
        <v>28</v>
      </c>
      <c r="I853" t="s">
        <v>19</v>
      </c>
      <c r="J853" t="s">
        <v>25</v>
      </c>
      <c r="K853">
        <v>8117.5</v>
      </c>
      <c r="L853" s="1">
        <v>43259</v>
      </c>
      <c r="M853" t="s">
        <v>16</v>
      </c>
      <c r="N853" t="s">
        <v>14</v>
      </c>
      <c r="O853" s="1">
        <v>43852</v>
      </c>
    </row>
    <row r="854" spans="1:15" hidden="1" x14ac:dyDescent="0.25">
      <c r="A854" t="s">
        <v>176</v>
      </c>
      <c r="C854" t="s">
        <v>13</v>
      </c>
      <c r="D854" s="1">
        <v>43254</v>
      </c>
      <c r="E854" s="1">
        <v>43618</v>
      </c>
      <c r="F854" t="s">
        <v>21</v>
      </c>
      <c r="G854" t="s">
        <v>180</v>
      </c>
      <c r="H854" t="s">
        <v>28</v>
      </c>
      <c r="I854" t="s">
        <v>27</v>
      </c>
      <c r="J854" t="s">
        <v>25</v>
      </c>
      <c r="K854">
        <v>21614.86</v>
      </c>
      <c r="L854" s="1">
        <v>43254</v>
      </c>
      <c r="M854" t="s">
        <v>16</v>
      </c>
      <c r="N854" t="s">
        <v>14</v>
      </c>
      <c r="O854" s="1">
        <v>43852</v>
      </c>
    </row>
    <row r="855" spans="1:15" hidden="1" x14ac:dyDescent="0.25">
      <c r="A855" t="s">
        <v>176</v>
      </c>
      <c r="C855" t="s">
        <v>13</v>
      </c>
      <c r="D855" s="1">
        <v>43254</v>
      </c>
      <c r="E855" s="1">
        <v>43618</v>
      </c>
      <c r="F855" t="s">
        <v>26</v>
      </c>
      <c r="G855" t="s">
        <v>180</v>
      </c>
      <c r="H855" t="s">
        <v>28</v>
      </c>
      <c r="I855" t="s">
        <v>27</v>
      </c>
      <c r="J855" t="s">
        <v>25</v>
      </c>
      <c r="K855">
        <v>60990.71</v>
      </c>
      <c r="L855" s="1">
        <v>43254</v>
      </c>
      <c r="M855" t="s">
        <v>16</v>
      </c>
      <c r="N855" t="s">
        <v>14</v>
      </c>
      <c r="O855" s="1">
        <v>43852</v>
      </c>
    </row>
    <row r="856" spans="1:15" hidden="1" x14ac:dyDescent="0.25">
      <c r="A856" t="s">
        <v>176</v>
      </c>
      <c r="C856" t="s">
        <v>13</v>
      </c>
      <c r="D856" s="1">
        <v>43191</v>
      </c>
      <c r="E856" s="1">
        <v>43555</v>
      </c>
      <c r="F856" t="s">
        <v>24</v>
      </c>
      <c r="G856" t="s">
        <v>180</v>
      </c>
      <c r="H856" t="s">
        <v>28</v>
      </c>
      <c r="I856" t="s">
        <v>27</v>
      </c>
      <c r="J856" t="s">
        <v>25</v>
      </c>
      <c r="K856">
        <v>423.9</v>
      </c>
      <c r="L856" s="1">
        <v>43191</v>
      </c>
      <c r="M856" t="s">
        <v>16</v>
      </c>
      <c r="N856" t="s">
        <v>14</v>
      </c>
      <c r="O856" s="1">
        <v>43852</v>
      </c>
    </row>
    <row r="857" spans="1:15" hidden="1" x14ac:dyDescent="0.25">
      <c r="A857" t="s">
        <v>176</v>
      </c>
      <c r="C857" t="s">
        <v>13</v>
      </c>
      <c r="D857" s="1">
        <v>43191</v>
      </c>
      <c r="E857" s="1">
        <v>43555</v>
      </c>
      <c r="F857" t="s">
        <v>24</v>
      </c>
      <c r="G857" t="s">
        <v>180</v>
      </c>
      <c r="H857" t="s">
        <v>28</v>
      </c>
      <c r="I857" t="s">
        <v>27</v>
      </c>
      <c r="J857" t="s">
        <v>25</v>
      </c>
      <c r="K857">
        <v>105.98</v>
      </c>
      <c r="L857" s="1">
        <v>43191</v>
      </c>
      <c r="M857" t="s">
        <v>16</v>
      </c>
      <c r="N857" t="s">
        <v>14</v>
      </c>
      <c r="O857" s="1">
        <v>43852</v>
      </c>
    </row>
    <row r="858" spans="1:15" hidden="1" x14ac:dyDescent="0.25">
      <c r="A858" t="s">
        <v>176</v>
      </c>
      <c r="C858" t="s">
        <v>13</v>
      </c>
      <c r="D858" s="1">
        <v>43191</v>
      </c>
      <c r="E858" s="1">
        <v>43555</v>
      </c>
      <c r="F858" t="s">
        <v>24</v>
      </c>
      <c r="G858" t="s">
        <v>180</v>
      </c>
      <c r="H858" t="s">
        <v>28</v>
      </c>
      <c r="I858" t="s">
        <v>27</v>
      </c>
      <c r="J858" t="s">
        <v>25</v>
      </c>
      <c r="K858">
        <v>1897.66</v>
      </c>
      <c r="L858" s="1">
        <v>43191</v>
      </c>
      <c r="M858" t="s">
        <v>16</v>
      </c>
      <c r="N858" t="s">
        <v>14</v>
      </c>
      <c r="O858" s="1">
        <v>43852</v>
      </c>
    </row>
    <row r="859" spans="1:15" hidden="1" x14ac:dyDescent="0.25">
      <c r="A859" t="s">
        <v>176</v>
      </c>
      <c r="C859" t="s">
        <v>13</v>
      </c>
      <c r="D859" s="1">
        <v>43191</v>
      </c>
      <c r="E859" s="1">
        <v>43555</v>
      </c>
      <c r="F859" t="s">
        <v>24</v>
      </c>
      <c r="G859" t="s">
        <v>180</v>
      </c>
      <c r="H859" t="s">
        <v>28</v>
      </c>
      <c r="I859" t="s">
        <v>27</v>
      </c>
      <c r="J859" t="s">
        <v>25</v>
      </c>
      <c r="K859">
        <v>474.42</v>
      </c>
      <c r="L859" s="1">
        <v>43191</v>
      </c>
      <c r="M859" t="s">
        <v>16</v>
      </c>
      <c r="N859" t="s">
        <v>14</v>
      </c>
      <c r="O859" s="1">
        <v>43852</v>
      </c>
    </row>
    <row r="860" spans="1:15" hidden="1" x14ac:dyDescent="0.25">
      <c r="A860" t="s">
        <v>176</v>
      </c>
      <c r="C860" t="s">
        <v>13</v>
      </c>
      <c r="D860" s="1">
        <v>43191</v>
      </c>
      <c r="E860" s="1">
        <v>43555</v>
      </c>
      <c r="F860" t="s">
        <v>21</v>
      </c>
      <c r="G860" t="s">
        <v>180</v>
      </c>
      <c r="H860" t="s">
        <v>28</v>
      </c>
      <c r="I860" t="s">
        <v>21</v>
      </c>
      <c r="J860" t="s">
        <v>25</v>
      </c>
      <c r="K860">
        <v>44063.25</v>
      </c>
      <c r="L860" s="1">
        <v>43191</v>
      </c>
      <c r="M860" t="s">
        <v>16</v>
      </c>
      <c r="N860" t="s">
        <v>14</v>
      </c>
      <c r="O860" s="1">
        <v>43852</v>
      </c>
    </row>
    <row r="861" spans="1:15" hidden="1" x14ac:dyDescent="0.25">
      <c r="A861" t="s">
        <v>176</v>
      </c>
      <c r="C861" t="s">
        <v>13</v>
      </c>
      <c r="D861" s="1">
        <v>43388</v>
      </c>
      <c r="E861" s="1">
        <v>43752</v>
      </c>
      <c r="F861" t="s">
        <v>22</v>
      </c>
      <c r="G861" t="s">
        <v>178</v>
      </c>
      <c r="H861" t="s">
        <v>28</v>
      </c>
      <c r="I861" t="s">
        <v>27</v>
      </c>
      <c r="J861" t="s">
        <v>143</v>
      </c>
      <c r="K861">
        <v>16387.5</v>
      </c>
      <c r="L861" s="1">
        <v>43388</v>
      </c>
      <c r="M861" t="s">
        <v>16</v>
      </c>
      <c r="N861" t="s">
        <v>14</v>
      </c>
      <c r="O861" s="1">
        <v>43852</v>
      </c>
    </row>
    <row r="862" spans="1:15" hidden="1" x14ac:dyDescent="0.25">
      <c r="A862" t="s">
        <v>176</v>
      </c>
      <c r="C862" t="s">
        <v>13</v>
      </c>
      <c r="D862" s="1">
        <v>43191</v>
      </c>
      <c r="E862" s="1">
        <v>43555</v>
      </c>
      <c r="F862" t="s">
        <v>22</v>
      </c>
      <c r="G862" t="s">
        <v>180</v>
      </c>
      <c r="H862" t="s">
        <v>28</v>
      </c>
      <c r="I862" t="s">
        <v>27</v>
      </c>
      <c r="J862" t="s">
        <v>25</v>
      </c>
      <c r="K862">
        <v>15899.07</v>
      </c>
      <c r="L862" s="1">
        <v>43191</v>
      </c>
      <c r="M862" t="s">
        <v>16</v>
      </c>
      <c r="N862" t="s">
        <v>14</v>
      </c>
      <c r="O862" s="1">
        <v>43852</v>
      </c>
    </row>
    <row r="863" spans="1:15" hidden="1" x14ac:dyDescent="0.25">
      <c r="A863" t="s">
        <v>176</v>
      </c>
      <c r="C863" t="s">
        <v>13</v>
      </c>
      <c r="D863" s="1">
        <v>43191</v>
      </c>
      <c r="E863" s="1">
        <v>43555</v>
      </c>
      <c r="F863" t="s">
        <v>22</v>
      </c>
      <c r="G863" t="s">
        <v>180</v>
      </c>
      <c r="H863" t="s">
        <v>28</v>
      </c>
      <c r="I863" t="s">
        <v>27</v>
      </c>
      <c r="J863" t="s">
        <v>25</v>
      </c>
      <c r="K863">
        <v>3974.77</v>
      </c>
      <c r="L863" s="1">
        <v>43191</v>
      </c>
      <c r="M863" t="s">
        <v>16</v>
      </c>
      <c r="N863" t="s">
        <v>14</v>
      </c>
      <c r="O863" s="1">
        <v>43852</v>
      </c>
    </row>
    <row r="864" spans="1:15" hidden="1" x14ac:dyDescent="0.25">
      <c r="A864" t="s">
        <v>176</v>
      </c>
      <c r="C864" t="s">
        <v>13</v>
      </c>
      <c r="D864" s="1">
        <v>43191</v>
      </c>
      <c r="E864" s="1">
        <v>43555</v>
      </c>
      <c r="F864" t="s">
        <v>22</v>
      </c>
      <c r="G864" t="s">
        <v>180</v>
      </c>
      <c r="H864" t="s">
        <v>28</v>
      </c>
      <c r="I864" t="s">
        <v>27</v>
      </c>
      <c r="J864" t="s">
        <v>25</v>
      </c>
      <c r="K864">
        <v>6120.48</v>
      </c>
      <c r="L864" s="1">
        <v>43191</v>
      </c>
      <c r="M864" t="s">
        <v>16</v>
      </c>
      <c r="N864" t="s">
        <v>14</v>
      </c>
      <c r="O864" s="1">
        <v>43852</v>
      </c>
    </row>
    <row r="865" spans="1:15" hidden="1" x14ac:dyDescent="0.25">
      <c r="A865" t="s">
        <v>176</v>
      </c>
      <c r="C865" t="s">
        <v>13</v>
      </c>
      <c r="D865" s="1">
        <v>43191</v>
      </c>
      <c r="E865" s="1">
        <v>43555</v>
      </c>
      <c r="F865" t="s">
        <v>22</v>
      </c>
      <c r="G865" t="s">
        <v>180</v>
      </c>
      <c r="H865" t="s">
        <v>28</v>
      </c>
      <c r="I865" t="s">
        <v>27</v>
      </c>
      <c r="J865" t="s">
        <v>25</v>
      </c>
      <c r="K865">
        <v>1530.12</v>
      </c>
      <c r="L865" s="1">
        <v>43191</v>
      </c>
      <c r="M865" t="s">
        <v>16</v>
      </c>
      <c r="N865" t="s">
        <v>14</v>
      </c>
      <c r="O865" s="1">
        <v>43852</v>
      </c>
    </row>
    <row r="866" spans="1:15" hidden="1" x14ac:dyDescent="0.25">
      <c r="A866" t="s">
        <v>176</v>
      </c>
      <c r="C866" t="s">
        <v>13</v>
      </c>
      <c r="D866" s="1">
        <v>43191</v>
      </c>
      <c r="E866" s="1">
        <v>43555</v>
      </c>
      <c r="F866" t="s">
        <v>22</v>
      </c>
      <c r="G866" t="s">
        <v>180</v>
      </c>
      <c r="H866" t="s">
        <v>28</v>
      </c>
      <c r="I866" t="s">
        <v>27</v>
      </c>
      <c r="J866" t="s">
        <v>25</v>
      </c>
      <c r="K866">
        <v>32171.200000000001</v>
      </c>
      <c r="L866" s="1">
        <v>43191</v>
      </c>
      <c r="M866" t="s">
        <v>16</v>
      </c>
      <c r="N866" t="s">
        <v>14</v>
      </c>
      <c r="O866" s="1">
        <v>43852</v>
      </c>
    </row>
    <row r="867" spans="1:15" hidden="1" x14ac:dyDescent="0.25">
      <c r="A867" t="s">
        <v>176</v>
      </c>
      <c r="C867" t="s">
        <v>13</v>
      </c>
      <c r="D867" s="1">
        <v>43191</v>
      </c>
      <c r="E867" s="1">
        <v>43555</v>
      </c>
      <c r="F867" t="s">
        <v>22</v>
      </c>
      <c r="G867" t="s">
        <v>180</v>
      </c>
      <c r="H867" t="s">
        <v>28</v>
      </c>
      <c r="I867" t="s">
        <v>27</v>
      </c>
      <c r="J867" t="s">
        <v>25</v>
      </c>
      <c r="K867">
        <v>8042.8</v>
      </c>
      <c r="L867" s="1">
        <v>43191</v>
      </c>
      <c r="M867" t="s">
        <v>16</v>
      </c>
      <c r="N867" t="s">
        <v>14</v>
      </c>
      <c r="O867" s="1">
        <v>43852</v>
      </c>
    </row>
    <row r="868" spans="1:15" hidden="1" x14ac:dyDescent="0.25">
      <c r="A868" t="s">
        <v>176</v>
      </c>
      <c r="C868" t="s">
        <v>13</v>
      </c>
      <c r="D868" s="1">
        <v>43191</v>
      </c>
      <c r="E868" s="1">
        <v>43555</v>
      </c>
      <c r="F868" t="s">
        <v>24</v>
      </c>
      <c r="G868" t="s">
        <v>180</v>
      </c>
      <c r="H868" t="s">
        <v>28</v>
      </c>
      <c r="I868" t="s">
        <v>27</v>
      </c>
      <c r="J868" t="s">
        <v>25</v>
      </c>
      <c r="K868">
        <v>2925</v>
      </c>
      <c r="L868" s="1">
        <v>43191</v>
      </c>
      <c r="M868" t="s">
        <v>16</v>
      </c>
      <c r="N868" t="s">
        <v>14</v>
      </c>
      <c r="O868" s="1">
        <v>43852</v>
      </c>
    </row>
    <row r="869" spans="1:15" hidden="1" x14ac:dyDescent="0.25">
      <c r="A869" t="s">
        <v>176</v>
      </c>
      <c r="C869" t="s">
        <v>13</v>
      </c>
      <c r="D869" s="1">
        <v>43191</v>
      </c>
      <c r="E869" s="1">
        <v>43555</v>
      </c>
      <c r="F869" t="s">
        <v>24</v>
      </c>
      <c r="G869" t="s">
        <v>180</v>
      </c>
      <c r="H869" t="s">
        <v>28</v>
      </c>
      <c r="I869" t="s">
        <v>27</v>
      </c>
      <c r="J869" t="s">
        <v>25</v>
      </c>
      <c r="K869">
        <v>731.25</v>
      </c>
      <c r="L869" s="1">
        <v>43191</v>
      </c>
      <c r="M869" t="s">
        <v>16</v>
      </c>
      <c r="N869" t="s">
        <v>14</v>
      </c>
      <c r="O869" s="1">
        <v>43852</v>
      </c>
    </row>
    <row r="870" spans="1:15" hidden="1" x14ac:dyDescent="0.25">
      <c r="A870" t="s">
        <v>176</v>
      </c>
      <c r="C870" t="s">
        <v>13</v>
      </c>
      <c r="D870" s="1">
        <v>43191</v>
      </c>
      <c r="E870" s="1">
        <v>43555</v>
      </c>
      <c r="F870" t="s">
        <v>24</v>
      </c>
      <c r="G870" t="s">
        <v>180</v>
      </c>
      <c r="H870" t="s">
        <v>28</v>
      </c>
      <c r="I870" t="s">
        <v>27</v>
      </c>
      <c r="J870" t="s">
        <v>25</v>
      </c>
      <c r="K870">
        <v>627</v>
      </c>
      <c r="L870" s="1">
        <v>43191</v>
      </c>
      <c r="M870" t="s">
        <v>16</v>
      </c>
      <c r="N870" t="s">
        <v>14</v>
      </c>
      <c r="O870" s="1">
        <v>43852</v>
      </c>
    </row>
    <row r="871" spans="1:15" hidden="1" x14ac:dyDescent="0.25">
      <c r="A871" t="s">
        <v>176</v>
      </c>
      <c r="C871" t="s">
        <v>13</v>
      </c>
      <c r="D871" s="1">
        <v>43191</v>
      </c>
      <c r="E871" s="1">
        <v>43555</v>
      </c>
      <c r="F871" t="s">
        <v>24</v>
      </c>
      <c r="G871" t="s">
        <v>180</v>
      </c>
      <c r="H871" t="s">
        <v>28</v>
      </c>
      <c r="I871" t="s">
        <v>27</v>
      </c>
      <c r="J871" t="s">
        <v>25</v>
      </c>
      <c r="K871">
        <v>156.75</v>
      </c>
      <c r="L871" s="1">
        <v>43191</v>
      </c>
      <c r="M871" t="s">
        <v>16</v>
      </c>
      <c r="N871" t="s">
        <v>14</v>
      </c>
      <c r="O871" s="1">
        <v>43852</v>
      </c>
    </row>
    <row r="872" spans="1:15" hidden="1" x14ac:dyDescent="0.25">
      <c r="A872" t="s">
        <v>176</v>
      </c>
      <c r="C872" t="s">
        <v>13</v>
      </c>
      <c r="D872" s="1">
        <v>43191</v>
      </c>
      <c r="E872" s="1">
        <v>43555</v>
      </c>
      <c r="F872" t="s">
        <v>24</v>
      </c>
      <c r="G872" t="s">
        <v>180</v>
      </c>
      <c r="H872" t="s">
        <v>28</v>
      </c>
      <c r="I872" t="s">
        <v>27</v>
      </c>
      <c r="J872" t="s">
        <v>25</v>
      </c>
      <c r="K872">
        <v>1186</v>
      </c>
      <c r="L872" s="1">
        <v>43191</v>
      </c>
      <c r="M872" t="s">
        <v>16</v>
      </c>
      <c r="N872" t="s">
        <v>14</v>
      </c>
      <c r="O872" s="1">
        <v>43852</v>
      </c>
    </row>
    <row r="873" spans="1:15" hidden="1" x14ac:dyDescent="0.25">
      <c r="A873" t="s">
        <v>176</v>
      </c>
      <c r="C873" t="s">
        <v>13</v>
      </c>
      <c r="D873" s="1">
        <v>43191</v>
      </c>
      <c r="E873" s="1">
        <v>43468</v>
      </c>
      <c r="F873" t="s">
        <v>24</v>
      </c>
      <c r="G873" t="s">
        <v>180</v>
      </c>
      <c r="H873" t="s">
        <v>28</v>
      </c>
      <c r="I873" t="s">
        <v>27</v>
      </c>
      <c r="J873" t="s">
        <v>25</v>
      </c>
      <c r="K873">
        <v>465.9</v>
      </c>
      <c r="L873" s="1">
        <v>43191</v>
      </c>
      <c r="M873" t="s">
        <v>16</v>
      </c>
      <c r="N873" t="s">
        <v>14</v>
      </c>
      <c r="O873" s="1">
        <v>43852</v>
      </c>
    </row>
    <row r="874" spans="1:15" hidden="1" x14ac:dyDescent="0.25">
      <c r="A874" t="s">
        <v>176</v>
      </c>
      <c r="C874" t="s">
        <v>13</v>
      </c>
      <c r="D874" s="1">
        <v>43191</v>
      </c>
      <c r="E874" s="1">
        <v>43468</v>
      </c>
      <c r="F874" t="s">
        <v>24</v>
      </c>
      <c r="G874" t="s">
        <v>180</v>
      </c>
      <c r="H874" t="s">
        <v>28</v>
      </c>
      <c r="I874" t="s">
        <v>27</v>
      </c>
      <c r="J874" t="s">
        <v>25</v>
      </c>
      <c r="K874">
        <v>116.48</v>
      </c>
      <c r="L874" s="1">
        <v>43191</v>
      </c>
      <c r="M874" t="s">
        <v>16</v>
      </c>
      <c r="N874" t="s">
        <v>14</v>
      </c>
      <c r="O874" s="1">
        <v>43852</v>
      </c>
    </row>
    <row r="875" spans="1:15" hidden="1" x14ac:dyDescent="0.25">
      <c r="A875" t="s">
        <v>176</v>
      </c>
      <c r="C875" t="s">
        <v>13</v>
      </c>
      <c r="D875" s="1">
        <v>43191</v>
      </c>
      <c r="E875" s="1">
        <v>43555</v>
      </c>
      <c r="F875" t="s">
        <v>24</v>
      </c>
      <c r="G875" t="s">
        <v>180</v>
      </c>
      <c r="H875" t="s">
        <v>28</v>
      </c>
      <c r="I875" t="s">
        <v>27</v>
      </c>
      <c r="J875" t="s">
        <v>25</v>
      </c>
      <c r="K875">
        <v>3456.13</v>
      </c>
      <c r="L875" s="1">
        <v>43191</v>
      </c>
      <c r="M875" t="s">
        <v>16</v>
      </c>
      <c r="N875" t="s">
        <v>14</v>
      </c>
      <c r="O875" s="1">
        <v>43852</v>
      </c>
    </row>
    <row r="876" spans="1:15" hidden="1" x14ac:dyDescent="0.25">
      <c r="A876" t="s">
        <v>176</v>
      </c>
      <c r="C876" t="s">
        <v>17</v>
      </c>
      <c r="D876" s="1">
        <v>43191</v>
      </c>
      <c r="E876" s="1">
        <v>43555</v>
      </c>
      <c r="F876" t="s">
        <v>18</v>
      </c>
      <c r="G876" t="s">
        <v>179</v>
      </c>
      <c r="H876" t="s">
        <v>28</v>
      </c>
      <c r="I876" t="s">
        <v>19</v>
      </c>
      <c r="J876" t="s">
        <v>25</v>
      </c>
      <c r="K876">
        <v>0</v>
      </c>
      <c r="L876" s="1">
        <v>43191</v>
      </c>
      <c r="M876" t="s">
        <v>16</v>
      </c>
      <c r="N876" t="s">
        <v>14</v>
      </c>
      <c r="O876" s="1">
        <v>43852</v>
      </c>
    </row>
    <row r="877" spans="1:15" hidden="1" x14ac:dyDescent="0.25">
      <c r="A877" t="s">
        <v>176</v>
      </c>
      <c r="C877" t="s">
        <v>13</v>
      </c>
      <c r="D877" s="1">
        <v>43229</v>
      </c>
      <c r="E877" s="1">
        <v>43593</v>
      </c>
      <c r="F877" t="s">
        <v>22</v>
      </c>
      <c r="G877" t="s">
        <v>180</v>
      </c>
      <c r="H877" t="s">
        <v>28</v>
      </c>
      <c r="I877" t="s">
        <v>27</v>
      </c>
      <c r="J877" t="s">
        <v>25</v>
      </c>
      <c r="K877">
        <v>976.81</v>
      </c>
      <c r="L877" s="1">
        <v>43229</v>
      </c>
      <c r="M877" t="s">
        <v>16</v>
      </c>
      <c r="N877" t="s">
        <v>14</v>
      </c>
      <c r="O877" s="1">
        <v>43852</v>
      </c>
    </row>
    <row r="878" spans="1:15" hidden="1" x14ac:dyDescent="0.25">
      <c r="A878" t="s">
        <v>176</v>
      </c>
      <c r="C878" t="s">
        <v>17</v>
      </c>
      <c r="D878" s="1">
        <v>43295</v>
      </c>
      <c r="E878" s="1">
        <v>43659</v>
      </c>
      <c r="F878" t="s">
        <v>18</v>
      </c>
      <c r="G878" t="s">
        <v>179</v>
      </c>
      <c r="H878" t="s">
        <v>28</v>
      </c>
      <c r="I878" t="s">
        <v>19</v>
      </c>
      <c r="J878" t="s">
        <v>25</v>
      </c>
      <c r="K878">
        <v>26250</v>
      </c>
      <c r="L878" s="1">
        <v>43295</v>
      </c>
      <c r="M878" t="s">
        <v>16</v>
      </c>
      <c r="N878" t="s">
        <v>14</v>
      </c>
      <c r="O878" s="1">
        <v>43852</v>
      </c>
    </row>
    <row r="879" spans="1:15" hidden="1" x14ac:dyDescent="0.25">
      <c r="A879" t="s">
        <v>176</v>
      </c>
      <c r="C879" t="s">
        <v>13</v>
      </c>
      <c r="D879" s="1">
        <v>43660</v>
      </c>
      <c r="E879" s="1">
        <v>44025</v>
      </c>
      <c r="F879" t="s">
        <v>18</v>
      </c>
      <c r="G879" t="s">
        <v>179</v>
      </c>
      <c r="H879" t="s">
        <v>28</v>
      </c>
      <c r="I879" t="s">
        <v>19</v>
      </c>
      <c r="J879" t="s">
        <v>25</v>
      </c>
      <c r="K879">
        <v>22245.75</v>
      </c>
      <c r="L879" s="1">
        <v>43660</v>
      </c>
      <c r="M879" t="s">
        <v>16</v>
      </c>
      <c r="N879" t="s">
        <v>25</v>
      </c>
      <c r="O879" s="1">
        <v>43852</v>
      </c>
    </row>
    <row r="880" spans="1:15" hidden="1" x14ac:dyDescent="0.25">
      <c r="A880" t="s">
        <v>176</v>
      </c>
      <c r="C880" t="s">
        <v>13</v>
      </c>
      <c r="D880" s="1">
        <v>43556</v>
      </c>
      <c r="E880" s="1">
        <v>43921</v>
      </c>
      <c r="F880" t="s">
        <v>18</v>
      </c>
      <c r="G880" t="s">
        <v>179</v>
      </c>
      <c r="H880" t="s">
        <v>28</v>
      </c>
      <c r="I880" t="s">
        <v>19</v>
      </c>
      <c r="J880" t="s">
        <v>25</v>
      </c>
      <c r="K880">
        <v>3346.95</v>
      </c>
      <c r="L880" s="1">
        <v>43556</v>
      </c>
      <c r="M880" t="s">
        <v>16</v>
      </c>
      <c r="N880" t="s">
        <v>25</v>
      </c>
      <c r="O880" s="1">
        <v>43852</v>
      </c>
    </row>
    <row r="881" spans="1:15" hidden="1" x14ac:dyDescent="0.25">
      <c r="A881" t="s">
        <v>176</v>
      </c>
      <c r="C881" t="s">
        <v>17</v>
      </c>
      <c r="D881" s="1">
        <v>43304</v>
      </c>
      <c r="E881" s="1">
        <v>43666</v>
      </c>
      <c r="F881" t="s">
        <v>15</v>
      </c>
      <c r="G881" t="s">
        <v>180</v>
      </c>
      <c r="H881" t="s">
        <v>28</v>
      </c>
      <c r="I881" t="s">
        <v>27</v>
      </c>
      <c r="J881" t="s">
        <v>25</v>
      </c>
      <c r="K881">
        <v>0</v>
      </c>
      <c r="L881" s="1">
        <v>43304</v>
      </c>
      <c r="M881" t="s">
        <v>16</v>
      </c>
      <c r="N881" t="s">
        <v>14</v>
      </c>
      <c r="O881" s="1">
        <v>43852</v>
      </c>
    </row>
    <row r="882" spans="1:15" hidden="1" x14ac:dyDescent="0.25">
      <c r="A882" t="s">
        <v>176</v>
      </c>
      <c r="C882" t="s">
        <v>13</v>
      </c>
      <c r="D882" s="1">
        <v>43669</v>
      </c>
      <c r="E882" s="1">
        <v>44032</v>
      </c>
      <c r="F882" t="s">
        <v>15</v>
      </c>
      <c r="G882" t="s">
        <v>180</v>
      </c>
      <c r="H882" t="s">
        <v>28</v>
      </c>
      <c r="I882" t="s">
        <v>27</v>
      </c>
      <c r="J882" t="s">
        <v>25</v>
      </c>
      <c r="K882">
        <v>0</v>
      </c>
      <c r="L882" s="1">
        <v>43669</v>
      </c>
      <c r="M882" t="s">
        <v>16</v>
      </c>
      <c r="N882" t="s">
        <v>25</v>
      </c>
      <c r="O882" s="1">
        <v>43852</v>
      </c>
    </row>
    <row r="883" spans="1:15" hidden="1" x14ac:dyDescent="0.25">
      <c r="A883" t="s">
        <v>176</v>
      </c>
      <c r="C883" t="s">
        <v>13</v>
      </c>
      <c r="D883" s="1">
        <v>43466</v>
      </c>
      <c r="E883" s="1">
        <v>43830</v>
      </c>
      <c r="F883" t="s">
        <v>15</v>
      </c>
      <c r="G883" t="s">
        <v>180</v>
      </c>
      <c r="H883" t="s">
        <v>28</v>
      </c>
      <c r="I883" t="s">
        <v>27</v>
      </c>
      <c r="J883" t="s">
        <v>25</v>
      </c>
      <c r="K883">
        <v>19910.88</v>
      </c>
      <c r="L883" s="1">
        <v>43466</v>
      </c>
      <c r="M883" t="s">
        <v>16</v>
      </c>
      <c r="N883" t="s">
        <v>30</v>
      </c>
      <c r="O883" s="1">
        <v>43852</v>
      </c>
    </row>
    <row r="884" spans="1:15" hidden="1" x14ac:dyDescent="0.25">
      <c r="A884" t="s">
        <v>176</v>
      </c>
      <c r="C884" t="s">
        <v>13</v>
      </c>
      <c r="D884" s="1">
        <v>43466</v>
      </c>
      <c r="E884" s="1">
        <v>43830</v>
      </c>
      <c r="F884" t="s">
        <v>15</v>
      </c>
      <c r="G884" t="s">
        <v>180</v>
      </c>
      <c r="H884" t="s">
        <v>28</v>
      </c>
      <c r="I884" t="s">
        <v>27</v>
      </c>
      <c r="J884" t="s">
        <v>25</v>
      </c>
      <c r="K884">
        <v>2139.63</v>
      </c>
      <c r="L884" s="1">
        <v>43495</v>
      </c>
      <c r="M884" t="s">
        <v>31</v>
      </c>
      <c r="N884" t="s">
        <v>30</v>
      </c>
      <c r="O884" s="1">
        <v>43852</v>
      </c>
    </row>
    <row r="885" spans="1:15" hidden="1" x14ac:dyDescent="0.25">
      <c r="A885" t="s">
        <v>176</v>
      </c>
      <c r="C885" t="s">
        <v>17</v>
      </c>
      <c r="D885" s="1">
        <v>43101</v>
      </c>
      <c r="E885" s="1">
        <v>43465</v>
      </c>
      <c r="F885" t="s">
        <v>15</v>
      </c>
      <c r="G885" t="s">
        <v>180</v>
      </c>
      <c r="H885" t="s">
        <v>28</v>
      </c>
      <c r="I885" t="s">
        <v>27</v>
      </c>
      <c r="J885" t="s">
        <v>25</v>
      </c>
      <c r="K885">
        <v>20814.38</v>
      </c>
      <c r="L885" s="1">
        <v>43101</v>
      </c>
      <c r="M885" t="s">
        <v>16</v>
      </c>
      <c r="N885" t="s">
        <v>14</v>
      </c>
      <c r="O885" s="1">
        <v>43852</v>
      </c>
    </row>
    <row r="886" spans="1:15" hidden="1" x14ac:dyDescent="0.25">
      <c r="A886" t="s">
        <v>176</v>
      </c>
      <c r="C886" t="s">
        <v>13</v>
      </c>
      <c r="D886" s="1">
        <v>43160</v>
      </c>
      <c r="E886" s="1">
        <v>43524</v>
      </c>
      <c r="F886" t="s">
        <v>21</v>
      </c>
      <c r="G886" t="s">
        <v>180</v>
      </c>
      <c r="H886" t="s">
        <v>28</v>
      </c>
      <c r="I886" t="s">
        <v>27</v>
      </c>
      <c r="J886" t="s">
        <v>25</v>
      </c>
      <c r="K886">
        <v>126225</v>
      </c>
      <c r="L886" s="1">
        <v>43160</v>
      </c>
      <c r="M886" t="s">
        <v>16</v>
      </c>
      <c r="N886" t="s">
        <v>14</v>
      </c>
      <c r="O886" s="1">
        <v>43852</v>
      </c>
    </row>
    <row r="887" spans="1:15" hidden="1" x14ac:dyDescent="0.25">
      <c r="A887" t="s">
        <v>176</v>
      </c>
      <c r="C887" t="s">
        <v>17</v>
      </c>
      <c r="D887" s="1">
        <v>43160</v>
      </c>
      <c r="E887" s="1">
        <v>43524</v>
      </c>
      <c r="F887" t="s">
        <v>21</v>
      </c>
      <c r="G887" t="s">
        <v>180</v>
      </c>
      <c r="H887" t="s">
        <v>28</v>
      </c>
      <c r="I887" t="s">
        <v>27</v>
      </c>
      <c r="J887" t="s">
        <v>25</v>
      </c>
      <c r="K887">
        <v>63112.5</v>
      </c>
      <c r="L887" s="1">
        <v>43160</v>
      </c>
      <c r="M887" t="s">
        <v>16</v>
      </c>
      <c r="N887" t="s">
        <v>14</v>
      </c>
      <c r="O887" s="1">
        <v>43852</v>
      </c>
    </row>
    <row r="888" spans="1:15" hidden="1" x14ac:dyDescent="0.25">
      <c r="A888" t="s">
        <v>176</v>
      </c>
      <c r="C888" t="s">
        <v>13</v>
      </c>
      <c r="D888" s="1">
        <v>43525</v>
      </c>
      <c r="E888" s="1">
        <v>43890</v>
      </c>
      <c r="F888" t="s">
        <v>21</v>
      </c>
      <c r="G888" t="s">
        <v>180</v>
      </c>
      <c r="H888" t="s">
        <v>28</v>
      </c>
      <c r="I888" t="s">
        <v>27</v>
      </c>
      <c r="J888" t="s">
        <v>25</v>
      </c>
      <c r="K888">
        <v>148500</v>
      </c>
      <c r="L888" s="1">
        <v>43525</v>
      </c>
      <c r="M888" t="s">
        <v>16</v>
      </c>
      <c r="N888" t="s">
        <v>25</v>
      </c>
      <c r="O888" s="1">
        <v>43852</v>
      </c>
    </row>
    <row r="889" spans="1:15" hidden="1" x14ac:dyDescent="0.25">
      <c r="A889" t="s">
        <v>176</v>
      </c>
      <c r="C889" t="s">
        <v>13</v>
      </c>
      <c r="D889" s="1">
        <v>43281</v>
      </c>
      <c r="E889" s="1">
        <v>43645</v>
      </c>
      <c r="F889" t="s">
        <v>22</v>
      </c>
      <c r="G889" t="s">
        <v>188</v>
      </c>
      <c r="H889" t="s">
        <v>28</v>
      </c>
      <c r="I889" t="s">
        <v>23</v>
      </c>
      <c r="J889" t="s">
        <v>25</v>
      </c>
      <c r="K889">
        <v>39762.71</v>
      </c>
      <c r="L889" s="1">
        <v>43281</v>
      </c>
      <c r="M889" t="s">
        <v>16</v>
      </c>
      <c r="N889" t="s">
        <v>14</v>
      </c>
      <c r="O889" s="1">
        <v>43852</v>
      </c>
    </row>
    <row r="890" spans="1:15" hidden="1" x14ac:dyDescent="0.25">
      <c r="A890" t="s">
        <v>176</v>
      </c>
      <c r="C890" t="s">
        <v>13</v>
      </c>
      <c r="D890" s="1">
        <v>43448</v>
      </c>
      <c r="E890" s="1">
        <v>43812</v>
      </c>
      <c r="F890" t="s">
        <v>21</v>
      </c>
      <c r="G890" t="s">
        <v>189</v>
      </c>
      <c r="H890" t="s">
        <v>28</v>
      </c>
      <c r="I890" t="s">
        <v>21</v>
      </c>
      <c r="J890" t="s">
        <v>143</v>
      </c>
      <c r="K890">
        <v>28050</v>
      </c>
      <c r="L890" s="1">
        <v>43448</v>
      </c>
      <c r="M890" t="s">
        <v>16</v>
      </c>
      <c r="N890" t="s">
        <v>30</v>
      </c>
      <c r="O890" s="1">
        <v>43852</v>
      </c>
    </row>
    <row r="891" spans="1:15" hidden="1" x14ac:dyDescent="0.25">
      <c r="A891" t="s">
        <v>176</v>
      </c>
      <c r="C891" t="s">
        <v>13</v>
      </c>
      <c r="D891" s="1">
        <v>43448</v>
      </c>
      <c r="E891" s="1">
        <v>43812</v>
      </c>
      <c r="F891" t="s">
        <v>21</v>
      </c>
      <c r="G891" t="s">
        <v>189</v>
      </c>
      <c r="H891" t="s">
        <v>28</v>
      </c>
      <c r="I891" t="s">
        <v>21</v>
      </c>
      <c r="J891" t="s">
        <v>143</v>
      </c>
      <c r="K891">
        <v>56100</v>
      </c>
      <c r="L891" s="1">
        <v>43532</v>
      </c>
      <c r="M891" t="s">
        <v>31</v>
      </c>
      <c r="N891" t="s">
        <v>30</v>
      </c>
      <c r="O891" s="1">
        <v>43852</v>
      </c>
    </row>
    <row r="892" spans="1:15" hidden="1" x14ac:dyDescent="0.25">
      <c r="A892" t="s">
        <v>176</v>
      </c>
      <c r="C892" t="s">
        <v>13</v>
      </c>
      <c r="D892" s="1">
        <v>43448</v>
      </c>
      <c r="E892" s="1">
        <v>43812</v>
      </c>
      <c r="F892" t="s">
        <v>21</v>
      </c>
      <c r="G892" t="s">
        <v>189</v>
      </c>
      <c r="H892" t="s">
        <v>28</v>
      </c>
      <c r="I892" t="s">
        <v>21</v>
      </c>
      <c r="J892" t="s">
        <v>143</v>
      </c>
      <c r="K892">
        <v>56100</v>
      </c>
      <c r="L892" s="1">
        <v>43532</v>
      </c>
      <c r="M892" t="s">
        <v>31</v>
      </c>
      <c r="N892" t="s">
        <v>30</v>
      </c>
      <c r="O892" s="1">
        <v>43852</v>
      </c>
    </row>
    <row r="893" spans="1:15" hidden="1" x14ac:dyDescent="0.25">
      <c r="A893" t="s">
        <v>176</v>
      </c>
      <c r="C893" t="s">
        <v>13</v>
      </c>
      <c r="D893" s="1">
        <v>43448</v>
      </c>
      <c r="E893" s="1">
        <v>43812</v>
      </c>
      <c r="F893" t="s">
        <v>21</v>
      </c>
      <c r="G893" t="s">
        <v>189</v>
      </c>
      <c r="H893" t="s">
        <v>28</v>
      </c>
      <c r="I893" t="s">
        <v>21</v>
      </c>
      <c r="J893" t="s">
        <v>143</v>
      </c>
      <c r="K893">
        <v>14025</v>
      </c>
      <c r="L893" s="1">
        <v>43760</v>
      </c>
      <c r="M893" t="s">
        <v>31</v>
      </c>
      <c r="N893" t="s">
        <v>30</v>
      </c>
      <c r="O893" s="1">
        <v>43852</v>
      </c>
    </row>
    <row r="894" spans="1:15" hidden="1" x14ac:dyDescent="0.25">
      <c r="A894" t="s">
        <v>176</v>
      </c>
      <c r="C894" t="s">
        <v>13</v>
      </c>
      <c r="D894" s="1">
        <v>43448</v>
      </c>
      <c r="E894" s="1">
        <v>43812</v>
      </c>
      <c r="F894" t="s">
        <v>21</v>
      </c>
      <c r="G894" t="s">
        <v>189</v>
      </c>
      <c r="H894" t="s">
        <v>28</v>
      </c>
      <c r="I894" t="s">
        <v>21</v>
      </c>
      <c r="J894" t="s">
        <v>143</v>
      </c>
      <c r="K894">
        <v>14025</v>
      </c>
      <c r="L894" s="1">
        <v>43760</v>
      </c>
      <c r="M894" t="s">
        <v>31</v>
      </c>
      <c r="N894" t="s">
        <v>30</v>
      </c>
      <c r="O894" s="1">
        <v>43852</v>
      </c>
    </row>
    <row r="895" spans="1:15" hidden="1" x14ac:dyDescent="0.25">
      <c r="A895" t="s">
        <v>176</v>
      </c>
      <c r="C895" t="s">
        <v>17</v>
      </c>
      <c r="D895" s="1">
        <v>43199</v>
      </c>
      <c r="E895" s="1">
        <v>43563</v>
      </c>
      <c r="F895" t="s">
        <v>15</v>
      </c>
      <c r="G895" t="s">
        <v>184</v>
      </c>
      <c r="H895" t="s">
        <v>28</v>
      </c>
      <c r="I895" t="s">
        <v>15</v>
      </c>
      <c r="J895" t="s">
        <v>25</v>
      </c>
      <c r="K895">
        <v>59851.63</v>
      </c>
      <c r="L895" s="1">
        <v>43199</v>
      </c>
      <c r="M895" t="s">
        <v>16</v>
      </c>
      <c r="N895" t="s">
        <v>14</v>
      </c>
      <c r="O895" s="1">
        <v>43852</v>
      </c>
    </row>
    <row r="896" spans="1:15" hidden="1" x14ac:dyDescent="0.25">
      <c r="A896" t="s">
        <v>176</v>
      </c>
      <c r="C896" t="s">
        <v>13</v>
      </c>
      <c r="D896" s="1">
        <v>43564</v>
      </c>
      <c r="E896" s="1">
        <v>43929</v>
      </c>
      <c r="F896" t="s">
        <v>15</v>
      </c>
      <c r="G896" t="s">
        <v>188</v>
      </c>
      <c r="H896" t="s">
        <v>28</v>
      </c>
      <c r="I896" t="s">
        <v>15</v>
      </c>
      <c r="J896" t="s">
        <v>25</v>
      </c>
      <c r="K896">
        <v>74250</v>
      </c>
      <c r="L896" s="1">
        <v>43564</v>
      </c>
      <c r="M896" t="s">
        <v>16</v>
      </c>
      <c r="N896" t="s">
        <v>14</v>
      </c>
      <c r="O896" s="1">
        <v>43852</v>
      </c>
    </row>
    <row r="897" spans="1:15" hidden="1" x14ac:dyDescent="0.25">
      <c r="A897" t="s">
        <v>176</v>
      </c>
      <c r="C897" t="s">
        <v>13</v>
      </c>
      <c r="D897" s="1">
        <v>43564</v>
      </c>
      <c r="E897" s="1">
        <v>43929</v>
      </c>
      <c r="F897" t="s">
        <v>15</v>
      </c>
      <c r="G897" t="s">
        <v>184</v>
      </c>
      <c r="H897" t="s">
        <v>28</v>
      </c>
      <c r="I897" t="s">
        <v>15</v>
      </c>
      <c r="J897" t="s">
        <v>25</v>
      </c>
      <c r="K897">
        <v>68125</v>
      </c>
      <c r="L897" s="1">
        <v>43564</v>
      </c>
      <c r="M897" t="s">
        <v>16</v>
      </c>
      <c r="N897" t="s">
        <v>25</v>
      </c>
      <c r="O897" s="1">
        <v>43852</v>
      </c>
    </row>
    <row r="898" spans="1:15" hidden="1" x14ac:dyDescent="0.25">
      <c r="A898" t="s">
        <v>176</v>
      </c>
      <c r="C898" t="s">
        <v>17</v>
      </c>
      <c r="D898" s="1">
        <v>43191</v>
      </c>
      <c r="E898" s="1">
        <v>43555</v>
      </c>
      <c r="F898" t="s">
        <v>15</v>
      </c>
      <c r="G898" t="s">
        <v>182</v>
      </c>
      <c r="H898" t="s">
        <v>28</v>
      </c>
      <c r="I898" t="s">
        <v>15</v>
      </c>
      <c r="J898" t="s">
        <v>142</v>
      </c>
      <c r="K898">
        <v>117812.5</v>
      </c>
      <c r="L898" s="1">
        <v>43191</v>
      </c>
      <c r="M898" t="s">
        <v>16</v>
      </c>
      <c r="N898" t="s">
        <v>14</v>
      </c>
      <c r="O898" s="1">
        <v>43852</v>
      </c>
    </row>
    <row r="899" spans="1:15" hidden="1" x14ac:dyDescent="0.25">
      <c r="A899" t="s">
        <v>176</v>
      </c>
      <c r="C899" t="s">
        <v>13</v>
      </c>
      <c r="D899" s="1">
        <v>43556</v>
      </c>
      <c r="E899" s="1">
        <v>43921</v>
      </c>
      <c r="F899" t="s">
        <v>15</v>
      </c>
      <c r="G899" t="s">
        <v>182</v>
      </c>
      <c r="H899" t="s">
        <v>28</v>
      </c>
      <c r="I899" t="s">
        <v>15</v>
      </c>
      <c r="J899" t="s">
        <v>25</v>
      </c>
      <c r="K899">
        <v>115625</v>
      </c>
      <c r="L899" s="1">
        <v>43556</v>
      </c>
      <c r="M899" t="s">
        <v>16</v>
      </c>
      <c r="N899" t="s">
        <v>25</v>
      </c>
      <c r="O899" s="1">
        <v>43852</v>
      </c>
    </row>
    <row r="900" spans="1:15" hidden="1" x14ac:dyDescent="0.25">
      <c r="A900" t="s">
        <v>176</v>
      </c>
      <c r="C900" t="s">
        <v>13</v>
      </c>
      <c r="D900" s="1">
        <v>43588</v>
      </c>
      <c r="E900" s="1">
        <v>43953</v>
      </c>
      <c r="F900" t="s">
        <v>22</v>
      </c>
      <c r="G900" t="s">
        <v>188</v>
      </c>
      <c r="H900" t="s">
        <v>28</v>
      </c>
      <c r="I900" t="s">
        <v>15</v>
      </c>
      <c r="J900" t="s">
        <v>25</v>
      </c>
      <c r="K900">
        <v>10427</v>
      </c>
      <c r="L900" s="1">
        <v>43588</v>
      </c>
      <c r="M900" t="s">
        <v>16</v>
      </c>
      <c r="N900" t="s">
        <v>14</v>
      </c>
      <c r="O900" s="1">
        <v>43852</v>
      </c>
    </row>
    <row r="901" spans="1:15" hidden="1" x14ac:dyDescent="0.25">
      <c r="A901" t="s">
        <v>176</v>
      </c>
      <c r="C901" t="s">
        <v>17</v>
      </c>
      <c r="D901" s="1">
        <v>43254</v>
      </c>
      <c r="E901" s="1">
        <v>43618</v>
      </c>
      <c r="F901" t="s">
        <v>15</v>
      </c>
      <c r="G901" t="s">
        <v>187</v>
      </c>
      <c r="H901" t="s">
        <v>28</v>
      </c>
      <c r="I901" t="s">
        <v>15</v>
      </c>
      <c r="J901" t="s">
        <v>25</v>
      </c>
      <c r="K901">
        <v>2930.9</v>
      </c>
      <c r="L901" s="1">
        <v>43254</v>
      </c>
      <c r="M901" t="s">
        <v>16</v>
      </c>
      <c r="N901" t="s">
        <v>14</v>
      </c>
      <c r="O901" s="1">
        <v>43852</v>
      </c>
    </row>
    <row r="902" spans="1:15" hidden="1" x14ac:dyDescent="0.25">
      <c r="A902" t="s">
        <v>176</v>
      </c>
      <c r="C902" t="s">
        <v>13</v>
      </c>
      <c r="D902" s="1">
        <v>43649</v>
      </c>
      <c r="E902" s="1">
        <v>44014</v>
      </c>
      <c r="F902" t="s">
        <v>15</v>
      </c>
      <c r="G902" t="s">
        <v>187</v>
      </c>
      <c r="H902" t="s">
        <v>28</v>
      </c>
      <c r="I902" t="s">
        <v>15</v>
      </c>
      <c r="J902" t="s">
        <v>25</v>
      </c>
      <c r="K902">
        <v>6213.24</v>
      </c>
      <c r="L902" s="1">
        <v>43649</v>
      </c>
      <c r="M902" t="s">
        <v>16</v>
      </c>
      <c r="N902" t="s">
        <v>25</v>
      </c>
      <c r="O902" s="1">
        <v>43852</v>
      </c>
    </row>
    <row r="903" spans="1:15" hidden="1" x14ac:dyDescent="0.25">
      <c r="A903" t="s">
        <v>176</v>
      </c>
      <c r="C903" t="s">
        <v>17</v>
      </c>
      <c r="D903" s="1">
        <v>43365</v>
      </c>
      <c r="E903" s="1">
        <v>43729</v>
      </c>
      <c r="F903" t="s">
        <v>24</v>
      </c>
      <c r="G903" t="s">
        <v>180</v>
      </c>
      <c r="H903" t="s">
        <v>28</v>
      </c>
      <c r="I903" t="s">
        <v>27</v>
      </c>
      <c r="J903" t="s">
        <v>25</v>
      </c>
      <c r="K903">
        <v>1772.75</v>
      </c>
      <c r="L903" s="1">
        <v>43730</v>
      </c>
      <c r="M903" t="s">
        <v>16</v>
      </c>
      <c r="N903" t="s">
        <v>14</v>
      </c>
      <c r="O903" s="1">
        <v>43852</v>
      </c>
    </row>
    <row r="904" spans="1:15" hidden="1" x14ac:dyDescent="0.25">
      <c r="A904" t="s">
        <v>176</v>
      </c>
      <c r="C904" t="s">
        <v>13</v>
      </c>
      <c r="D904" s="1">
        <v>43730</v>
      </c>
      <c r="E904" s="1">
        <v>44095</v>
      </c>
      <c r="F904" t="s">
        <v>24</v>
      </c>
      <c r="G904" t="s">
        <v>180</v>
      </c>
      <c r="H904" t="s">
        <v>28</v>
      </c>
      <c r="I904" t="s">
        <v>27</v>
      </c>
      <c r="J904" t="s">
        <v>25</v>
      </c>
      <c r="K904">
        <v>2970</v>
      </c>
      <c r="L904" s="1">
        <v>43730</v>
      </c>
      <c r="M904" t="s">
        <v>16</v>
      </c>
      <c r="N904" t="s">
        <v>25</v>
      </c>
      <c r="O904" s="1">
        <v>43852</v>
      </c>
    </row>
    <row r="905" spans="1:15" hidden="1" x14ac:dyDescent="0.25">
      <c r="A905" t="s">
        <v>176</v>
      </c>
      <c r="C905" t="s">
        <v>17</v>
      </c>
      <c r="D905" s="1">
        <v>43364</v>
      </c>
      <c r="E905" s="1">
        <v>43728</v>
      </c>
      <c r="F905" t="s">
        <v>21</v>
      </c>
      <c r="G905" t="s">
        <v>180</v>
      </c>
      <c r="H905" t="s">
        <v>28</v>
      </c>
      <c r="I905" t="s">
        <v>27</v>
      </c>
      <c r="J905" t="s">
        <v>25</v>
      </c>
      <c r="K905">
        <v>5610</v>
      </c>
      <c r="L905" s="1">
        <v>43729</v>
      </c>
      <c r="M905" t="s">
        <v>16</v>
      </c>
      <c r="N905" t="s">
        <v>30</v>
      </c>
      <c r="O905" s="1">
        <v>43852</v>
      </c>
    </row>
    <row r="906" spans="1:15" hidden="1" x14ac:dyDescent="0.25">
      <c r="A906" t="s">
        <v>176</v>
      </c>
      <c r="C906" t="s">
        <v>17</v>
      </c>
      <c r="D906" s="1">
        <v>43364</v>
      </c>
      <c r="E906" s="1">
        <v>43728</v>
      </c>
      <c r="F906" t="s">
        <v>21</v>
      </c>
      <c r="G906" t="s">
        <v>180</v>
      </c>
      <c r="H906" t="s">
        <v>28</v>
      </c>
      <c r="I906" t="s">
        <v>27</v>
      </c>
      <c r="J906" t="s">
        <v>25</v>
      </c>
      <c r="K906">
        <v>1980</v>
      </c>
      <c r="L906" s="1">
        <v>43630</v>
      </c>
      <c r="M906" t="s">
        <v>31</v>
      </c>
      <c r="N906" t="s">
        <v>30</v>
      </c>
      <c r="O906" s="1">
        <v>43852</v>
      </c>
    </row>
    <row r="907" spans="1:15" hidden="1" x14ac:dyDescent="0.25">
      <c r="A907" t="s">
        <v>176</v>
      </c>
      <c r="C907" t="s">
        <v>17</v>
      </c>
      <c r="D907" s="1">
        <v>43364</v>
      </c>
      <c r="E907" s="1">
        <v>43728</v>
      </c>
      <c r="F907" t="s">
        <v>24</v>
      </c>
      <c r="G907" t="s">
        <v>180</v>
      </c>
      <c r="H907" t="s">
        <v>28</v>
      </c>
      <c r="I907" t="s">
        <v>27</v>
      </c>
      <c r="J907" t="s">
        <v>25</v>
      </c>
      <c r="K907">
        <v>3861.25</v>
      </c>
      <c r="L907" s="1">
        <v>43364</v>
      </c>
      <c r="M907" t="s">
        <v>16</v>
      </c>
      <c r="N907" t="s">
        <v>14</v>
      </c>
      <c r="O907" s="1">
        <v>43852</v>
      </c>
    </row>
    <row r="908" spans="1:15" hidden="1" x14ac:dyDescent="0.25">
      <c r="A908" t="s">
        <v>176</v>
      </c>
      <c r="C908" t="s">
        <v>17</v>
      </c>
      <c r="D908" s="1">
        <v>43364</v>
      </c>
      <c r="E908" s="1">
        <v>43728</v>
      </c>
      <c r="F908" t="s">
        <v>24</v>
      </c>
      <c r="G908" t="s">
        <v>180</v>
      </c>
      <c r="H908" t="s">
        <v>28</v>
      </c>
      <c r="I908" t="s">
        <v>27</v>
      </c>
      <c r="J908" t="s">
        <v>25</v>
      </c>
      <c r="K908">
        <v>13036.5</v>
      </c>
      <c r="L908" s="1">
        <v>43364</v>
      </c>
      <c r="M908" t="s">
        <v>16</v>
      </c>
      <c r="N908" t="s">
        <v>14</v>
      </c>
      <c r="O908" s="1">
        <v>43852</v>
      </c>
    </row>
    <row r="909" spans="1:15" hidden="1" x14ac:dyDescent="0.25">
      <c r="A909" t="s">
        <v>176</v>
      </c>
      <c r="C909" t="s">
        <v>17</v>
      </c>
      <c r="D909" s="1">
        <v>43364</v>
      </c>
      <c r="E909" s="1">
        <v>43728</v>
      </c>
      <c r="F909" t="s">
        <v>24</v>
      </c>
      <c r="G909" t="s">
        <v>180</v>
      </c>
      <c r="H909" t="s">
        <v>28</v>
      </c>
      <c r="I909" t="s">
        <v>27</v>
      </c>
      <c r="J909" t="s">
        <v>25</v>
      </c>
      <c r="K909">
        <v>8194.25</v>
      </c>
      <c r="L909" s="1">
        <v>43364</v>
      </c>
      <c r="M909" t="s">
        <v>16</v>
      </c>
      <c r="N909" t="s">
        <v>14</v>
      </c>
      <c r="O909" s="1">
        <v>43852</v>
      </c>
    </row>
    <row r="910" spans="1:15" hidden="1" x14ac:dyDescent="0.25">
      <c r="A910" t="s">
        <v>176</v>
      </c>
      <c r="C910" t="s">
        <v>13</v>
      </c>
      <c r="D910" s="1">
        <v>43729</v>
      </c>
      <c r="E910" s="1">
        <v>44094</v>
      </c>
      <c r="F910" t="s">
        <v>21</v>
      </c>
      <c r="G910" t="s">
        <v>180</v>
      </c>
      <c r="H910" t="s">
        <v>28</v>
      </c>
      <c r="I910" t="s">
        <v>27</v>
      </c>
      <c r="J910" t="s">
        <v>25</v>
      </c>
      <c r="K910">
        <v>8580</v>
      </c>
      <c r="L910" s="1">
        <v>43729</v>
      </c>
      <c r="M910" t="s">
        <v>16</v>
      </c>
      <c r="N910" t="s">
        <v>25</v>
      </c>
      <c r="O910" s="1">
        <v>43852</v>
      </c>
    </row>
    <row r="911" spans="1:15" hidden="1" x14ac:dyDescent="0.25">
      <c r="A911" t="s">
        <v>176</v>
      </c>
      <c r="C911" t="s">
        <v>13</v>
      </c>
      <c r="D911" s="1">
        <v>43729</v>
      </c>
      <c r="E911" s="1">
        <v>44094</v>
      </c>
      <c r="F911" t="s">
        <v>24</v>
      </c>
      <c r="G911" t="s">
        <v>180</v>
      </c>
      <c r="H911" t="s">
        <v>28</v>
      </c>
      <c r="I911" t="s">
        <v>27</v>
      </c>
      <c r="J911" t="s">
        <v>25</v>
      </c>
      <c r="K911">
        <v>4579</v>
      </c>
      <c r="L911" s="1">
        <v>43729</v>
      </c>
      <c r="M911" t="s">
        <v>16</v>
      </c>
      <c r="N911" t="s">
        <v>25</v>
      </c>
      <c r="O911" s="1">
        <v>43852</v>
      </c>
    </row>
    <row r="912" spans="1:15" hidden="1" x14ac:dyDescent="0.25">
      <c r="A912" t="s">
        <v>176</v>
      </c>
      <c r="C912" t="s">
        <v>13</v>
      </c>
      <c r="D912" s="1">
        <v>43729</v>
      </c>
      <c r="E912" s="1">
        <v>44094</v>
      </c>
      <c r="F912" t="s">
        <v>24</v>
      </c>
      <c r="G912" t="s">
        <v>180</v>
      </c>
      <c r="H912" t="s">
        <v>28</v>
      </c>
      <c r="I912" t="s">
        <v>27</v>
      </c>
      <c r="J912" t="s">
        <v>25</v>
      </c>
      <c r="K912">
        <v>3330</v>
      </c>
      <c r="L912" s="1">
        <v>43729</v>
      </c>
      <c r="M912" t="s">
        <v>16</v>
      </c>
      <c r="N912" t="s">
        <v>25</v>
      </c>
      <c r="O912" s="1">
        <v>43852</v>
      </c>
    </row>
    <row r="913" spans="1:15" hidden="1" x14ac:dyDescent="0.25">
      <c r="A913" t="s">
        <v>176</v>
      </c>
      <c r="C913" t="s">
        <v>13</v>
      </c>
      <c r="D913" s="1">
        <v>43729</v>
      </c>
      <c r="E913" s="1">
        <v>44094</v>
      </c>
      <c r="F913" t="s">
        <v>24</v>
      </c>
      <c r="G913" t="s">
        <v>180</v>
      </c>
      <c r="H913" t="s">
        <v>28</v>
      </c>
      <c r="I913" t="s">
        <v>27</v>
      </c>
      <c r="J913" t="s">
        <v>25</v>
      </c>
      <c r="K913">
        <v>8625.3799999999992</v>
      </c>
      <c r="L913" s="1">
        <v>43729</v>
      </c>
      <c r="M913" t="s">
        <v>16</v>
      </c>
      <c r="N913" t="s">
        <v>25</v>
      </c>
      <c r="O913" s="1">
        <v>43852</v>
      </c>
    </row>
    <row r="914" spans="1:15" hidden="1" x14ac:dyDescent="0.25">
      <c r="A914" t="s">
        <v>176</v>
      </c>
      <c r="C914" t="s">
        <v>13</v>
      </c>
      <c r="D914" s="1">
        <v>43574</v>
      </c>
      <c r="E914" s="1">
        <v>43939</v>
      </c>
      <c r="F914" t="s">
        <v>21</v>
      </c>
      <c r="G914" t="s">
        <v>188</v>
      </c>
      <c r="H914" t="s">
        <v>28</v>
      </c>
      <c r="I914" t="s">
        <v>21</v>
      </c>
      <c r="J914" t="s">
        <v>143</v>
      </c>
      <c r="K914">
        <v>150.65</v>
      </c>
      <c r="L914" s="1">
        <v>43574</v>
      </c>
      <c r="M914" t="s">
        <v>16</v>
      </c>
      <c r="N914" t="s">
        <v>14</v>
      </c>
      <c r="O914" s="1">
        <v>43852</v>
      </c>
    </row>
    <row r="915" spans="1:15" hidden="1" x14ac:dyDescent="0.25">
      <c r="A915" t="s">
        <v>177</v>
      </c>
      <c r="C915" t="s">
        <v>13</v>
      </c>
      <c r="D915" s="1">
        <v>43433</v>
      </c>
      <c r="E915" s="1">
        <v>43797</v>
      </c>
      <c r="F915" t="s">
        <v>15</v>
      </c>
      <c r="G915" t="s">
        <v>182</v>
      </c>
      <c r="H915" t="s">
        <v>28</v>
      </c>
      <c r="I915" t="s">
        <v>15</v>
      </c>
      <c r="J915" t="s">
        <v>142</v>
      </c>
      <c r="K915">
        <v>115173.38</v>
      </c>
      <c r="L915" s="1">
        <v>43433</v>
      </c>
      <c r="M915" t="s">
        <v>16</v>
      </c>
      <c r="N915" t="s">
        <v>14</v>
      </c>
      <c r="O915" s="1">
        <v>43852</v>
      </c>
    </row>
    <row r="916" spans="1:15" hidden="1" x14ac:dyDescent="0.25">
      <c r="A916" t="s">
        <v>177</v>
      </c>
      <c r="C916" t="s">
        <v>13</v>
      </c>
      <c r="D916" s="1">
        <v>43471</v>
      </c>
      <c r="E916" s="1">
        <v>43835</v>
      </c>
      <c r="F916" t="s">
        <v>21</v>
      </c>
      <c r="G916" t="s">
        <v>184</v>
      </c>
      <c r="H916" t="s">
        <v>28</v>
      </c>
      <c r="I916" t="s">
        <v>21</v>
      </c>
      <c r="J916" t="s">
        <v>143</v>
      </c>
      <c r="K916">
        <v>825</v>
      </c>
      <c r="L916" s="1">
        <v>43471</v>
      </c>
      <c r="M916" t="s">
        <v>16</v>
      </c>
      <c r="N916" t="s">
        <v>14</v>
      </c>
      <c r="O916" s="1">
        <v>43852</v>
      </c>
    </row>
    <row r="917" spans="1:15" hidden="1" x14ac:dyDescent="0.25">
      <c r="A917" t="s">
        <v>177</v>
      </c>
      <c r="C917" t="s">
        <v>13</v>
      </c>
      <c r="D917" s="1">
        <v>43264</v>
      </c>
      <c r="E917" s="1">
        <v>43628</v>
      </c>
      <c r="F917" t="s">
        <v>21</v>
      </c>
      <c r="G917" t="s">
        <v>184</v>
      </c>
      <c r="H917" t="s">
        <v>28</v>
      </c>
      <c r="I917" t="s">
        <v>21</v>
      </c>
      <c r="J917" t="s">
        <v>25</v>
      </c>
      <c r="K917">
        <v>20625</v>
      </c>
      <c r="L917" s="1">
        <v>43264</v>
      </c>
      <c r="M917" t="s">
        <v>16</v>
      </c>
      <c r="N917" t="s">
        <v>14</v>
      </c>
      <c r="O917" s="1">
        <v>43852</v>
      </c>
    </row>
    <row r="918" spans="1:15" hidden="1" x14ac:dyDescent="0.25">
      <c r="A918" t="s">
        <v>177</v>
      </c>
      <c r="C918" t="s">
        <v>13</v>
      </c>
      <c r="D918" s="1">
        <v>43563</v>
      </c>
      <c r="E918" s="1">
        <v>43928</v>
      </c>
      <c r="F918" t="s">
        <v>21</v>
      </c>
      <c r="G918" t="s">
        <v>184</v>
      </c>
      <c r="H918" t="s">
        <v>28</v>
      </c>
      <c r="I918" t="s">
        <v>21</v>
      </c>
      <c r="J918" t="s">
        <v>143</v>
      </c>
      <c r="K918">
        <v>2598.75</v>
      </c>
      <c r="L918" s="1">
        <v>43563</v>
      </c>
      <c r="M918" t="s">
        <v>16</v>
      </c>
      <c r="N918" t="s">
        <v>14</v>
      </c>
      <c r="O918" s="1">
        <v>43852</v>
      </c>
    </row>
    <row r="919" spans="1:15" hidden="1" x14ac:dyDescent="0.25">
      <c r="A919" t="s">
        <v>177</v>
      </c>
      <c r="C919" t="s">
        <v>13</v>
      </c>
      <c r="D919" s="1">
        <v>43563</v>
      </c>
      <c r="E919" s="1">
        <v>43928</v>
      </c>
      <c r="F919" t="s">
        <v>21</v>
      </c>
      <c r="G919" t="s">
        <v>184</v>
      </c>
      <c r="H919" t="s">
        <v>28</v>
      </c>
      <c r="I919" t="s">
        <v>21</v>
      </c>
      <c r="J919" t="s">
        <v>143</v>
      </c>
      <c r="K919">
        <v>693</v>
      </c>
      <c r="L919" s="1">
        <v>43563</v>
      </c>
      <c r="M919" t="s">
        <v>16</v>
      </c>
      <c r="N919" t="s">
        <v>14</v>
      </c>
      <c r="O919" s="1">
        <v>43852</v>
      </c>
    </row>
    <row r="920" spans="1:15" hidden="1" x14ac:dyDescent="0.25">
      <c r="A920" t="s">
        <v>177</v>
      </c>
      <c r="C920" t="s">
        <v>13</v>
      </c>
      <c r="D920" s="1">
        <v>43577</v>
      </c>
      <c r="E920" s="1">
        <v>43942</v>
      </c>
      <c r="F920" t="s">
        <v>21</v>
      </c>
      <c r="G920" t="s">
        <v>184</v>
      </c>
      <c r="H920" t="s">
        <v>28</v>
      </c>
      <c r="I920" t="s">
        <v>21</v>
      </c>
      <c r="J920" t="s">
        <v>143</v>
      </c>
      <c r="K920">
        <v>357.06</v>
      </c>
      <c r="L920" s="1">
        <v>43577</v>
      </c>
      <c r="M920" t="s">
        <v>16</v>
      </c>
      <c r="N920" t="s">
        <v>14</v>
      </c>
      <c r="O920" s="1">
        <v>43852</v>
      </c>
    </row>
    <row r="921" spans="1:15" hidden="1" x14ac:dyDescent="0.25">
      <c r="A921" t="s">
        <v>177</v>
      </c>
      <c r="C921" t="s">
        <v>13</v>
      </c>
      <c r="D921" s="1">
        <v>43531</v>
      </c>
      <c r="E921" s="1">
        <v>43896</v>
      </c>
      <c r="F921" t="s">
        <v>24</v>
      </c>
      <c r="G921" t="s">
        <v>184</v>
      </c>
      <c r="H921" t="s">
        <v>28</v>
      </c>
      <c r="I921" t="s">
        <v>33</v>
      </c>
      <c r="J921" t="s">
        <v>25</v>
      </c>
      <c r="K921">
        <v>41625</v>
      </c>
      <c r="L921" s="1">
        <v>43652</v>
      </c>
      <c r="M921" t="s">
        <v>16</v>
      </c>
      <c r="N921" t="s">
        <v>14</v>
      </c>
      <c r="O921" s="1">
        <v>43852</v>
      </c>
    </row>
    <row r="922" spans="1:15" hidden="1" x14ac:dyDescent="0.25">
      <c r="A922" t="s">
        <v>177</v>
      </c>
      <c r="C922" t="s">
        <v>13</v>
      </c>
      <c r="D922" s="1">
        <v>43531</v>
      </c>
      <c r="E922" s="1">
        <v>43896</v>
      </c>
      <c r="F922" t="s">
        <v>24</v>
      </c>
      <c r="G922" t="s">
        <v>184</v>
      </c>
      <c r="H922" t="s">
        <v>28</v>
      </c>
      <c r="I922" t="s">
        <v>33</v>
      </c>
      <c r="J922" t="s">
        <v>25</v>
      </c>
      <c r="K922">
        <v>41625</v>
      </c>
      <c r="L922" s="1">
        <v>43773</v>
      </c>
      <c r="M922" t="s">
        <v>16</v>
      </c>
      <c r="N922" t="s">
        <v>14</v>
      </c>
      <c r="O922" s="1">
        <v>43852</v>
      </c>
    </row>
    <row r="923" spans="1:15" hidden="1" x14ac:dyDescent="0.25">
      <c r="A923" t="s">
        <v>177</v>
      </c>
      <c r="C923" t="s">
        <v>13</v>
      </c>
      <c r="D923" s="1">
        <v>43531</v>
      </c>
      <c r="E923" s="1">
        <v>43896</v>
      </c>
      <c r="F923" t="s">
        <v>24</v>
      </c>
      <c r="G923" t="s">
        <v>184</v>
      </c>
      <c r="H923" t="s">
        <v>28</v>
      </c>
      <c r="I923" t="s">
        <v>33</v>
      </c>
      <c r="J923" t="s">
        <v>25</v>
      </c>
      <c r="K923">
        <v>124875</v>
      </c>
      <c r="L923" s="1">
        <v>43531</v>
      </c>
      <c r="M923" t="s">
        <v>16</v>
      </c>
      <c r="N923" t="s">
        <v>14</v>
      </c>
      <c r="O923" s="1">
        <v>43852</v>
      </c>
    </row>
    <row r="924" spans="1:15" hidden="1" x14ac:dyDescent="0.25">
      <c r="A924" t="s">
        <v>177</v>
      </c>
      <c r="C924" t="s">
        <v>13</v>
      </c>
      <c r="D924" s="1">
        <v>43705</v>
      </c>
      <c r="E924" s="1">
        <v>44070</v>
      </c>
      <c r="F924" t="s">
        <v>15</v>
      </c>
      <c r="G924" t="s">
        <v>188</v>
      </c>
      <c r="H924" t="s">
        <v>28</v>
      </c>
      <c r="I924" t="s">
        <v>15</v>
      </c>
      <c r="J924" t="s">
        <v>25</v>
      </c>
      <c r="K924">
        <v>42900</v>
      </c>
      <c r="L924" s="1">
        <v>43340</v>
      </c>
      <c r="M924" t="s">
        <v>16</v>
      </c>
      <c r="N924" t="s">
        <v>14</v>
      </c>
      <c r="O924" s="1">
        <v>43852</v>
      </c>
    </row>
    <row r="925" spans="1:15" hidden="1" x14ac:dyDescent="0.25">
      <c r="A925" t="s">
        <v>177</v>
      </c>
      <c r="C925" t="s">
        <v>13</v>
      </c>
      <c r="D925" s="1">
        <v>43705</v>
      </c>
      <c r="E925" s="1">
        <v>44070</v>
      </c>
      <c r="F925" t="s">
        <v>15</v>
      </c>
      <c r="G925" t="s">
        <v>188</v>
      </c>
      <c r="H925" t="s">
        <v>28</v>
      </c>
      <c r="I925" t="s">
        <v>15</v>
      </c>
      <c r="J925" t="s">
        <v>25</v>
      </c>
      <c r="K925">
        <v>52800</v>
      </c>
      <c r="L925" s="1">
        <v>43705</v>
      </c>
      <c r="M925" t="s">
        <v>16</v>
      </c>
      <c r="N925" t="s">
        <v>14</v>
      </c>
      <c r="O925" s="1">
        <v>43852</v>
      </c>
    </row>
    <row r="926" spans="1:15" hidden="1" x14ac:dyDescent="0.25">
      <c r="A926" t="s">
        <v>177</v>
      </c>
      <c r="C926" t="s">
        <v>13</v>
      </c>
      <c r="D926" s="1">
        <v>43705</v>
      </c>
      <c r="E926" s="1">
        <v>44070</v>
      </c>
      <c r="F926" t="s">
        <v>15</v>
      </c>
      <c r="G926" t="s">
        <v>188</v>
      </c>
      <c r="H926" t="s">
        <v>28</v>
      </c>
      <c r="I926" t="s">
        <v>15</v>
      </c>
      <c r="J926" t="s">
        <v>25</v>
      </c>
      <c r="K926">
        <v>44130.41</v>
      </c>
      <c r="L926" s="1">
        <v>43705</v>
      </c>
      <c r="M926" t="s">
        <v>16</v>
      </c>
      <c r="N926" t="s">
        <v>14</v>
      </c>
      <c r="O926" s="1">
        <v>43852</v>
      </c>
    </row>
    <row r="927" spans="1:15" hidden="1" x14ac:dyDescent="0.25">
      <c r="A927" t="s">
        <v>177</v>
      </c>
      <c r="C927" t="s">
        <v>13</v>
      </c>
      <c r="D927" s="1">
        <v>43469</v>
      </c>
      <c r="E927" s="1">
        <v>43833</v>
      </c>
      <c r="F927" t="s">
        <v>18</v>
      </c>
      <c r="G927" t="s">
        <v>179</v>
      </c>
      <c r="H927" t="s">
        <v>28</v>
      </c>
      <c r="I927" t="s">
        <v>19</v>
      </c>
      <c r="J927" t="s">
        <v>25</v>
      </c>
      <c r="K927">
        <v>156000</v>
      </c>
      <c r="L927" s="1">
        <v>43469</v>
      </c>
      <c r="M927" t="s">
        <v>16</v>
      </c>
      <c r="N927" t="s">
        <v>30</v>
      </c>
      <c r="O927" s="1">
        <v>43852</v>
      </c>
    </row>
    <row r="928" spans="1:15" hidden="1" x14ac:dyDescent="0.25">
      <c r="A928" t="s">
        <v>177</v>
      </c>
      <c r="C928" t="s">
        <v>13</v>
      </c>
      <c r="D928" s="1">
        <v>43469</v>
      </c>
      <c r="E928" s="1">
        <v>43833</v>
      </c>
      <c r="F928" t="s">
        <v>18</v>
      </c>
      <c r="G928" t="s">
        <v>179</v>
      </c>
      <c r="H928" t="s">
        <v>28</v>
      </c>
      <c r="I928" t="s">
        <v>19</v>
      </c>
      <c r="J928" t="s">
        <v>25</v>
      </c>
      <c r="K928">
        <v>5253.23</v>
      </c>
      <c r="L928" s="1">
        <v>43514</v>
      </c>
      <c r="M928" t="s">
        <v>31</v>
      </c>
      <c r="N928" t="s">
        <v>30</v>
      </c>
      <c r="O928" s="1">
        <v>43852</v>
      </c>
    </row>
    <row r="929" spans="1:15" hidden="1" x14ac:dyDescent="0.25">
      <c r="A929" t="s">
        <v>177</v>
      </c>
      <c r="C929" t="s">
        <v>13</v>
      </c>
      <c r="D929" s="1">
        <v>43469</v>
      </c>
      <c r="E929" s="1">
        <v>43833</v>
      </c>
      <c r="F929" t="s">
        <v>18</v>
      </c>
      <c r="G929" t="s">
        <v>179</v>
      </c>
      <c r="H929" t="s">
        <v>28</v>
      </c>
      <c r="I929" t="s">
        <v>19</v>
      </c>
      <c r="J929" t="s">
        <v>25</v>
      </c>
      <c r="K929">
        <v>6769.65</v>
      </c>
      <c r="L929" s="1">
        <v>43631</v>
      </c>
      <c r="M929" t="s">
        <v>31</v>
      </c>
      <c r="N929" t="s">
        <v>30</v>
      </c>
      <c r="O929" s="1">
        <v>43852</v>
      </c>
    </row>
    <row r="930" spans="1:15" hidden="1" x14ac:dyDescent="0.25">
      <c r="A930" t="s">
        <v>177</v>
      </c>
      <c r="C930" t="s">
        <v>13</v>
      </c>
      <c r="D930" s="1">
        <v>43469</v>
      </c>
      <c r="E930" s="1">
        <v>43833</v>
      </c>
      <c r="F930" t="s">
        <v>18</v>
      </c>
      <c r="G930" t="s">
        <v>179</v>
      </c>
      <c r="H930" t="s">
        <v>28</v>
      </c>
      <c r="I930" t="s">
        <v>19</v>
      </c>
      <c r="J930" t="s">
        <v>25</v>
      </c>
      <c r="K930">
        <v>8961.98</v>
      </c>
      <c r="L930" s="1">
        <v>43641</v>
      </c>
      <c r="M930" t="s">
        <v>31</v>
      </c>
      <c r="N930" t="s">
        <v>30</v>
      </c>
      <c r="O930" s="1">
        <v>43852</v>
      </c>
    </row>
    <row r="931" spans="1:15" hidden="1" x14ac:dyDescent="0.25">
      <c r="A931" t="s">
        <v>177</v>
      </c>
      <c r="C931" t="s">
        <v>17</v>
      </c>
      <c r="D931" s="1">
        <v>43102</v>
      </c>
      <c r="E931" s="1">
        <v>43466</v>
      </c>
      <c r="F931" t="s">
        <v>18</v>
      </c>
      <c r="G931" t="s">
        <v>179</v>
      </c>
      <c r="H931" t="s">
        <v>28</v>
      </c>
      <c r="I931" t="s">
        <v>19</v>
      </c>
      <c r="J931" t="s">
        <v>25</v>
      </c>
      <c r="K931">
        <v>64155.3</v>
      </c>
      <c r="L931" s="1">
        <v>43102</v>
      </c>
      <c r="M931" t="s">
        <v>16</v>
      </c>
      <c r="N931" t="s">
        <v>20</v>
      </c>
      <c r="O931" s="1">
        <v>43852</v>
      </c>
    </row>
    <row r="932" spans="1:15" hidden="1" x14ac:dyDescent="0.25">
      <c r="A932" t="s">
        <v>177</v>
      </c>
      <c r="C932" t="s">
        <v>17</v>
      </c>
      <c r="D932" s="1">
        <v>43102</v>
      </c>
      <c r="E932" s="1">
        <v>43466</v>
      </c>
      <c r="F932" t="s">
        <v>18</v>
      </c>
      <c r="G932" t="s">
        <v>179</v>
      </c>
      <c r="H932" t="s">
        <v>28</v>
      </c>
      <c r="I932" t="s">
        <v>19</v>
      </c>
      <c r="J932" t="s">
        <v>25</v>
      </c>
      <c r="K932">
        <v>5404.95</v>
      </c>
      <c r="L932" s="1">
        <v>43102</v>
      </c>
      <c r="M932" t="s">
        <v>16</v>
      </c>
      <c r="N932" t="s">
        <v>20</v>
      </c>
      <c r="O932" s="1">
        <v>43852</v>
      </c>
    </row>
    <row r="933" spans="1:15" hidden="1" x14ac:dyDescent="0.25">
      <c r="A933" t="s">
        <v>177</v>
      </c>
      <c r="C933" t="s">
        <v>13</v>
      </c>
      <c r="D933" s="1">
        <v>43469</v>
      </c>
      <c r="E933" s="1">
        <v>43833</v>
      </c>
      <c r="F933" t="s">
        <v>18</v>
      </c>
      <c r="G933" t="s">
        <v>179</v>
      </c>
      <c r="H933" t="s">
        <v>28</v>
      </c>
      <c r="I933" t="s">
        <v>19</v>
      </c>
      <c r="J933" t="s">
        <v>25</v>
      </c>
      <c r="K933">
        <v>5550</v>
      </c>
      <c r="L933" s="1">
        <v>43469</v>
      </c>
      <c r="M933" t="s">
        <v>16</v>
      </c>
      <c r="N933" t="s">
        <v>14</v>
      </c>
      <c r="O933" s="1">
        <v>43852</v>
      </c>
    </row>
    <row r="934" spans="1:15" hidden="1" x14ac:dyDescent="0.25">
      <c r="A934" t="s">
        <v>177</v>
      </c>
      <c r="C934" t="s">
        <v>13</v>
      </c>
      <c r="D934" s="1">
        <v>43716</v>
      </c>
      <c r="E934" s="1">
        <v>44081</v>
      </c>
      <c r="F934" t="s">
        <v>15</v>
      </c>
      <c r="G934" t="s">
        <v>187</v>
      </c>
      <c r="H934" t="s">
        <v>28</v>
      </c>
      <c r="I934" t="s">
        <v>15</v>
      </c>
      <c r="J934" t="s">
        <v>25</v>
      </c>
      <c r="K934">
        <v>18750</v>
      </c>
      <c r="L934" s="1">
        <v>43716</v>
      </c>
      <c r="M934" t="s">
        <v>16</v>
      </c>
      <c r="N934" t="s">
        <v>14</v>
      </c>
      <c r="O934" s="1">
        <v>43852</v>
      </c>
    </row>
    <row r="935" spans="1:15" hidden="1" x14ac:dyDescent="0.25">
      <c r="A935" t="s">
        <v>177</v>
      </c>
      <c r="C935" t="s">
        <v>13</v>
      </c>
      <c r="D935" s="1">
        <v>43556</v>
      </c>
      <c r="E935" s="1">
        <v>43921</v>
      </c>
      <c r="F935" t="s">
        <v>15</v>
      </c>
      <c r="G935" t="s">
        <v>187</v>
      </c>
      <c r="H935" t="s">
        <v>28</v>
      </c>
      <c r="I935" t="s">
        <v>15</v>
      </c>
      <c r="J935" t="s">
        <v>143</v>
      </c>
      <c r="K935">
        <v>74250</v>
      </c>
      <c r="L935" s="1">
        <v>43556</v>
      </c>
      <c r="M935" t="s">
        <v>16</v>
      </c>
      <c r="N935" t="s">
        <v>14</v>
      </c>
      <c r="O935" s="1">
        <v>43852</v>
      </c>
    </row>
    <row r="936" spans="1:15" hidden="1" x14ac:dyDescent="0.25">
      <c r="A936" t="s">
        <v>177</v>
      </c>
      <c r="C936" t="s">
        <v>13</v>
      </c>
      <c r="D936" s="1">
        <v>43191</v>
      </c>
      <c r="E936" s="1">
        <v>43555</v>
      </c>
      <c r="F936" t="s">
        <v>15</v>
      </c>
      <c r="G936" t="s">
        <v>178</v>
      </c>
      <c r="H936" t="s">
        <v>28</v>
      </c>
      <c r="I936" t="s">
        <v>27</v>
      </c>
      <c r="J936" t="s">
        <v>25</v>
      </c>
      <c r="K936">
        <v>48652.25</v>
      </c>
      <c r="L936" s="1">
        <v>43191</v>
      </c>
      <c r="M936" t="s">
        <v>16</v>
      </c>
      <c r="N936" t="s">
        <v>14</v>
      </c>
      <c r="O936" s="1">
        <v>43852</v>
      </c>
    </row>
    <row r="937" spans="1:15" hidden="1" x14ac:dyDescent="0.25">
      <c r="A937" t="s">
        <v>177</v>
      </c>
      <c r="C937" t="s">
        <v>13</v>
      </c>
      <c r="D937" s="1">
        <v>43703</v>
      </c>
      <c r="E937" s="1">
        <v>44068</v>
      </c>
      <c r="F937" t="s">
        <v>24</v>
      </c>
      <c r="G937" t="s">
        <v>180</v>
      </c>
      <c r="H937" t="s">
        <v>28</v>
      </c>
      <c r="I937" t="s">
        <v>27</v>
      </c>
      <c r="J937" t="s">
        <v>143</v>
      </c>
      <c r="K937">
        <v>1501.88</v>
      </c>
      <c r="L937" s="1">
        <v>43703</v>
      </c>
      <c r="M937" t="s">
        <v>16</v>
      </c>
      <c r="N937" t="s">
        <v>14</v>
      </c>
      <c r="O937" s="1">
        <v>43852</v>
      </c>
    </row>
    <row r="938" spans="1:15" hidden="1" x14ac:dyDescent="0.25">
      <c r="A938" t="s">
        <v>177</v>
      </c>
      <c r="C938" t="s">
        <v>13</v>
      </c>
      <c r="D938" s="1">
        <v>43466</v>
      </c>
      <c r="E938" s="1">
        <v>43830</v>
      </c>
      <c r="F938" t="s">
        <v>21</v>
      </c>
      <c r="G938" t="s">
        <v>180</v>
      </c>
      <c r="H938" t="s">
        <v>28</v>
      </c>
      <c r="I938" t="s">
        <v>27</v>
      </c>
      <c r="J938" t="s">
        <v>143</v>
      </c>
      <c r="K938">
        <v>21157.34</v>
      </c>
      <c r="L938" s="1">
        <v>43466</v>
      </c>
      <c r="M938" t="s">
        <v>16</v>
      </c>
      <c r="N938" t="s">
        <v>14</v>
      </c>
      <c r="O938" s="1">
        <v>43852</v>
      </c>
    </row>
    <row r="939" spans="1:15" hidden="1" x14ac:dyDescent="0.25">
      <c r="A939" t="s">
        <v>177</v>
      </c>
      <c r="C939" t="s">
        <v>13</v>
      </c>
      <c r="D939" s="1">
        <v>43466</v>
      </c>
      <c r="E939" s="1">
        <v>43830</v>
      </c>
      <c r="F939" t="s">
        <v>15</v>
      </c>
      <c r="G939" t="s">
        <v>180</v>
      </c>
      <c r="H939" t="s">
        <v>28</v>
      </c>
      <c r="I939" t="s">
        <v>27</v>
      </c>
      <c r="J939" t="s">
        <v>143</v>
      </c>
      <c r="K939">
        <v>12019.2</v>
      </c>
      <c r="L939" s="1">
        <v>43466</v>
      </c>
      <c r="M939" t="s">
        <v>16</v>
      </c>
      <c r="N939" t="s">
        <v>14</v>
      </c>
      <c r="O939" s="1">
        <v>43852</v>
      </c>
    </row>
    <row r="940" spans="1:15" hidden="1" x14ac:dyDescent="0.25">
      <c r="A940" t="s">
        <v>177</v>
      </c>
      <c r="C940" t="s">
        <v>13</v>
      </c>
      <c r="D940" s="1">
        <v>43334</v>
      </c>
      <c r="E940" s="1">
        <v>43698</v>
      </c>
      <c r="F940" t="s">
        <v>22</v>
      </c>
      <c r="G940" t="s">
        <v>180</v>
      </c>
      <c r="H940" t="s">
        <v>28</v>
      </c>
      <c r="I940" t="s">
        <v>27</v>
      </c>
      <c r="J940" t="s">
        <v>25</v>
      </c>
      <c r="K940">
        <v>7324.12</v>
      </c>
      <c r="L940" s="1">
        <v>43334</v>
      </c>
      <c r="M940" t="s">
        <v>16</v>
      </c>
      <c r="N940" t="s">
        <v>14</v>
      </c>
      <c r="O940" s="1">
        <v>43852</v>
      </c>
    </row>
    <row r="941" spans="1:15" hidden="1" x14ac:dyDescent="0.25">
      <c r="A941" t="s">
        <v>177</v>
      </c>
      <c r="C941" t="s">
        <v>13</v>
      </c>
      <c r="D941" s="1">
        <v>43334</v>
      </c>
      <c r="E941" s="1">
        <v>43698</v>
      </c>
      <c r="F941" t="s">
        <v>22</v>
      </c>
      <c r="G941" t="s">
        <v>180</v>
      </c>
      <c r="H941" t="s">
        <v>28</v>
      </c>
      <c r="I941" t="s">
        <v>27</v>
      </c>
      <c r="J941" t="s">
        <v>25</v>
      </c>
      <c r="K941">
        <v>19316.669999999998</v>
      </c>
      <c r="L941" s="1">
        <v>43334</v>
      </c>
      <c r="M941" t="s">
        <v>16</v>
      </c>
      <c r="N941" t="s">
        <v>14</v>
      </c>
      <c r="O941" s="1">
        <v>43852</v>
      </c>
    </row>
    <row r="942" spans="1:15" hidden="1" x14ac:dyDescent="0.25">
      <c r="A942" t="s">
        <v>177</v>
      </c>
      <c r="C942" t="s">
        <v>17</v>
      </c>
      <c r="D942" s="1">
        <v>43157</v>
      </c>
      <c r="E942" s="1">
        <v>43521</v>
      </c>
      <c r="F942" t="s">
        <v>18</v>
      </c>
      <c r="G942" t="s">
        <v>179</v>
      </c>
      <c r="H942" t="s">
        <v>28</v>
      </c>
      <c r="I942" t="s">
        <v>19</v>
      </c>
      <c r="J942" t="s">
        <v>25</v>
      </c>
      <c r="K942">
        <v>23115.200000000001</v>
      </c>
      <c r="L942" s="1">
        <v>43157</v>
      </c>
      <c r="M942" t="s">
        <v>16</v>
      </c>
      <c r="N942" t="s">
        <v>14</v>
      </c>
      <c r="O942" s="1">
        <v>43852</v>
      </c>
    </row>
    <row r="943" spans="1:15" hidden="1" x14ac:dyDescent="0.25">
      <c r="A943" t="s">
        <v>177</v>
      </c>
      <c r="C943" t="s">
        <v>13</v>
      </c>
      <c r="D943" s="1">
        <v>43522</v>
      </c>
      <c r="E943" s="1">
        <v>43886</v>
      </c>
      <c r="F943" t="s">
        <v>18</v>
      </c>
      <c r="G943" t="s">
        <v>179</v>
      </c>
      <c r="H943" t="s">
        <v>28</v>
      </c>
      <c r="I943" t="s">
        <v>19</v>
      </c>
      <c r="J943" t="s">
        <v>25</v>
      </c>
      <c r="K943">
        <v>25336.44</v>
      </c>
      <c r="L943" s="1">
        <v>43522</v>
      </c>
      <c r="M943" t="s">
        <v>16</v>
      </c>
      <c r="N943" t="s">
        <v>25</v>
      </c>
      <c r="O943" s="1">
        <v>43852</v>
      </c>
    </row>
    <row r="944" spans="1:15" hidden="1" x14ac:dyDescent="0.25">
      <c r="A944" t="s">
        <v>177</v>
      </c>
      <c r="C944" t="s">
        <v>17</v>
      </c>
      <c r="D944" s="1">
        <v>43159</v>
      </c>
      <c r="E944" s="1">
        <v>43523</v>
      </c>
      <c r="F944" t="s">
        <v>18</v>
      </c>
      <c r="G944" t="s">
        <v>179</v>
      </c>
      <c r="H944" t="s">
        <v>28</v>
      </c>
      <c r="I944" t="s">
        <v>19</v>
      </c>
      <c r="J944" t="s">
        <v>25</v>
      </c>
      <c r="K944">
        <v>12699.7</v>
      </c>
      <c r="L944" s="1">
        <v>43159</v>
      </c>
      <c r="M944" t="s">
        <v>16</v>
      </c>
      <c r="N944" t="s">
        <v>30</v>
      </c>
      <c r="O944" s="1">
        <v>43852</v>
      </c>
    </row>
    <row r="945" spans="1:15" hidden="1" x14ac:dyDescent="0.25">
      <c r="A945" t="s">
        <v>177</v>
      </c>
      <c r="C945" t="s">
        <v>17</v>
      </c>
      <c r="D945" s="1">
        <v>43159</v>
      </c>
      <c r="E945" s="1">
        <v>43523</v>
      </c>
      <c r="F945" t="s">
        <v>18</v>
      </c>
      <c r="G945" t="s">
        <v>179</v>
      </c>
      <c r="H945" t="s">
        <v>28</v>
      </c>
      <c r="I945" t="s">
        <v>19</v>
      </c>
      <c r="J945" t="s">
        <v>25</v>
      </c>
      <c r="L945" s="1">
        <v>43206</v>
      </c>
      <c r="M945" t="s">
        <v>31</v>
      </c>
      <c r="N945" t="s">
        <v>30</v>
      </c>
      <c r="O945" s="1">
        <v>43852</v>
      </c>
    </row>
    <row r="946" spans="1:15" hidden="1" x14ac:dyDescent="0.25">
      <c r="A946" t="s">
        <v>177</v>
      </c>
      <c r="C946" t="s">
        <v>17</v>
      </c>
      <c r="D946" s="1">
        <v>43159</v>
      </c>
      <c r="E946" s="1">
        <v>43523</v>
      </c>
      <c r="F946" t="s">
        <v>18</v>
      </c>
      <c r="G946" t="s">
        <v>179</v>
      </c>
      <c r="H946" t="s">
        <v>28</v>
      </c>
      <c r="I946" t="s">
        <v>19</v>
      </c>
      <c r="J946" t="s">
        <v>25</v>
      </c>
      <c r="K946">
        <v>177405.38</v>
      </c>
      <c r="L946" s="1">
        <v>43159</v>
      </c>
      <c r="M946" t="s">
        <v>16</v>
      </c>
      <c r="N946" t="s">
        <v>30</v>
      </c>
      <c r="O946" s="1">
        <v>43852</v>
      </c>
    </row>
    <row r="947" spans="1:15" hidden="1" x14ac:dyDescent="0.25">
      <c r="A947" t="s">
        <v>177</v>
      </c>
      <c r="C947" t="s">
        <v>17</v>
      </c>
      <c r="D947" s="1">
        <v>43159</v>
      </c>
      <c r="E947" s="1">
        <v>43523</v>
      </c>
      <c r="F947" t="s">
        <v>18</v>
      </c>
      <c r="G947" t="s">
        <v>179</v>
      </c>
      <c r="H947" t="s">
        <v>28</v>
      </c>
      <c r="I947" t="s">
        <v>19</v>
      </c>
      <c r="J947" t="s">
        <v>25</v>
      </c>
      <c r="L947" s="1">
        <v>43299</v>
      </c>
      <c r="M947" t="s">
        <v>31</v>
      </c>
      <c r="N947" t="s">
        <v>30</v>
      </c>
      <c r="O947" s="1">
        <v>43852</v>
      </c>
    </row>
    <row r="948" spans="1:15" hidden="1" x14ac:dyDescent="0.25">
      <c r="A948" t="s">
        <v>177</v>
      </c>
      <c r="C948" t="s">
        <v>17</v>
      </c>
      <c r="D948" s="1">
        <v>43159</v>
      </c>
      <c r="E948" s="1">
        <v>43523</v>
      </c>
      <c r="F948" t="s">
        <v>18</v>
      </c>
      <c r="G948" t="s">
        <v>179</v>
      </c>
      <c r="H948" t="s">
        <v>28</v>
      </c>
      <c r="I948" t="s">
        <v>19</v>
      </c>
      <c r="J948" t="s">
        <v>25</v>
      </c>
      <c r="L948" s="1">
        <v>43348</v>
      </c>
      <c r="M948" t="s">
        <v>31</v>
      </c>
      <c r="N948" t="s">
        <v>30</v>
      </c>
      <c r="O948" s="1">
        <v>43852</v>
      </c>
    </row>
    <row r="949" spans="1:15" hidden="1" x14ac:dyDescent="0.25">
      <c r="A949" t="s">
        <v>177</v>
      </c>
      <c r="C949" t="s">
        <v>17</v>
      </c>
      <c r="D949" s="1">
        <v>43159</v>
      </c>
      <c r="E949" s="1">
        <v>43523</v>
      </c>
      <c r="F949" t="s">
        <v>18</v>
      </c>
      <c r="G949" t="s">
        <v>179</v>
      </c>
      <c r="H949" t="s">
        <v>28</v>
      </c>
      <c r="I949" t="s">
        <v>19</v>
      </c>
      <c r="J949" t="s">
        <v>25</v>
      </c>
      <c r="L949" s="1">
        <v>43200</v>
      </c>
      <c r="M949" t="s">
        <v>31</v>
      </c>
      <c r="N949" t="s">
        <v>30</v>
      </c>
      <c r="O949" s="1">
        <v>43852</v>
      </c>
    </row>
    <row r="950" spans="1:15" hidden="1" x14ac:dyDescent="0.25">
      <c r="A950" t="s">
        <v>177</v>
      </c>
      <c r="C950" t="s">
        <v>17</v>
      </c>
      <c r="D950" s="1">
        <v>43263</v>
      </c>
      <c r="E950" s="1">
        <v>43627</v>
      </c>
      <c r="F950" t="s">
        <v>18</v>
      </c>
      <c r="G950" t="s">
        <v>179</v>
      </c>
      <c r="H950" t="s">
        <v>28</v>
      </c>
      <c r="I950" t="s">
        <v>19</v>
      </c>
      <c r="J950" t="s">
        <v>143</v>
      </c>
      <c r="K950">
        <v>63872.4</v>
      </c>
      <c r="L950" s="1">
        <v>43263</v>
      </c>
      <c r="M950" t="s">
        <v>16</v>
      </c>
      <c r="N950" t="s">
        <v>20</v>
      </c>
      <c r="O950" s="1">
        <v>43852</v>
      </c>
    </row>
    <row r="951" spans="1:15" hidden="1" x14ac:dyDescent="0.25">
      <c r="A951" t="s">
        <v>177</v>
      </c>
      <c r="C951" t="s">
        <v>17</v>
      </c>
      <c r="D951" s="1">
        <v>43263</v>
      </c>
      <c r="E951" s="1">
        <v>43627</v>
      </c>
      <c r="F951" t="s">
        <v>18</v>
      </c>
      <c r="G951" t="s">
        <v>179</v>
      </c>
      <c r="H951" t="s">
        <v>28</v>
      </c>
      <c r="I951" t="s">
        <v>19</v>
      </c>
      <c r="J951" t="s">
        <v>143</v>
      </c>
      <c r="L951" s="1">
        <v>43318</v>
      </c>
      <c r="M951" t="s">
        <v>31</v>
      </c>
      <c r="N951" t="s">
        <v>20</v>
      </c>
      <c r="O951" s="1">
        <v>43852</v>
      </c>
    </row>
    <row r="952" spans="1:15" hidden="1" x14ac:dyDescent="0.25">
      <c r="A952" t="s">
        <v>177</v>
      </c>
      <c r="C952" t="s">
        <v>13</v>
      </c>
      <c r="D952" s="1">
        <v>43524</v>
      </c>
      <c r="E952" s="1">
        <v>43888</v>
      </c>
      <c r="F952" t="s">
        <v>18</v>
      </c>
      <c r="G952" t="s">
        <v>179</v>
      </c>
      <c r="H952" t="s">
        <v>28</v>
      </c>
      <c r="I952" t="s">
        <v>19</v>
      </c>
      <c r="J952" t="s">
        <v>25</v>
      </c>
      <c r="K952">
        <v>11111.4</v>
      </c>
      <c r="L952" s="1">
        <v>43524</v>
      </c>
      <c r="M952" t="s">
        <v>16</v>
      </c>
      <c r="N952" t="s">
        <v>25</v>
      </c>
      <c r="O952" s="1">
        <v>43852</v>
      </c>
    </row>
    <row r="953" spans="1:15" hidden="1" x14ac:dyDescent="0.25">
      <c r="A953" t="s">
        <v>177</v>
      </c>
      <c r="C953" t="s">
        <v>13</v>
      </c>
      <c r="D953" s="1">
        <v>43524</v>
      </c>
      <c r="E953" s="1">
        <v>43888</v>
      </c>
      <c r="F953" t="s">
        <v>18</v>
      </c>
      <c r="G953" t="s">
        <v>179</v>
      </c>
      <c r="H953" t="s">
        <v>28</v>
      </c>
      <c r="I953" t="s">
        <v>19</v>
      </c>
      <c r="J953" t="s">
        <v>25</v>
      </c>
      <c r="K953">
        <v>329250</v>
      </c>
      <c r="L953" s="1">
        <v>43524</v>
      </c>
      <c r="M953" t="s">
        <v>16</v>
      </c>
      <c r="N953" t="s">
        <v>30</v>
      </c>
      <c r="O953" s="1">
        <v>43852</v>
      </c>
    </row>
    <row r="954" spans="1:15" hidden="1" x14ac:dyDescent="0.25">
      <c r="A954" t="s">
        <v>177</v>
      </c>
      <c r="C954" t="s">
        <v>13</v>
      </c>
      <c r="D954" s="1">
        <v>43524</v>
      </c>
      <c r="E954" s="1">
        <v>43888</v>
      </c>
      <c r="F954" t="s">
        <v>18</v>
      </c>
      <c r="G954" t="s">
        <v>179</v>
      </c>
      <c r="H954" t="s">
        <v>28</v>
      </c>
      <c r="I954" t="s">
        <v>19</v>
      </c>
      <c r="J954" t="s">
        <v>25</v>
      </c>
      <c r="K954">
        <v>10772.33</v>
      </c>
      <c r="L954" s="1">
        <v>43538</v>
      </c>
      <c r="M954" t="s">
        <v>31</v>
      </c>
      <c r="N954" t="s">
        <v>30</v>
      </c>
      <c r="O954" s="1">
        <v>43852</v>
      </c>
    </row>
    <row r="955" spans="1:15" hidden="1" x14ac:dyDescent="0.25">
      <c r="A955" t="s">
        <v>177</v>
      </c>
      <c r="C955" t="s">
        <v>13</v>
      </c>
      <c r="D955" s="1">
        <v>43524</v>
      </c>
      <c r="E955" s="1">
        <v>43888</v>
      </c>
      <c r="F955" t="s">
        <v>18</v>
      </c>
      <c r="G955" t="s">
        <v>179</v>
      </c>
      <c r="H955" t="s">
        <v>28</v>
      </c>
      <c r="I955" t="s">
        <v>19</v>
      </c>
      <c r="J955" t="s">
        <v>25</v>
      </c>
      <c r="K955">
        <v>9283.0499999999993</v>
      </c>
      <c r="L955" s="1">
        <v>43573</v>
      </c>
      <c r="M955" t="s">
        <v>31</v>
      </c>
      <c r="N955" t="s">
        <v>30</v>
      </c>
      <c r="O955" s="1">
        <v>43852</v>
      </c>
    </row>
    <row r="956" spans="1:15" hidden="1" x14ac:dyDescent="0.25">
      <c r="A956" t="s">
        <v>177</v>
      </c>
      <c r="C956" t="s">
        <v>13</v>
      </c>
      <c r="D956" s="1">
        <v>43524</v>
      </c>
      <c r="E956" s="1">
        <v>43888</v>
      </c>
      <c r="F956" t="s">
        <v>18</v>
      </c>
      <c r="G956" t="s">
        <v>179</v>
      </c>
      <c r="H956" t="s">
        <v>28</v>
      </c>
      <c r="I956" t="s">
        <v>19</v>
      </c>
      <c r="J956" t="s">
        <v>25</v>
      </c>
      <c r="K956">
        <v>6903.45</v>
      </c>
      <c r="L956" s="1">
        <v>43615</v>
      </c>
      <c r="M956" t="s">
        <v>31</v>
      </c>
      <c r="N956" t="s">
        <v>30</v>
      </c>
      <c r="O956" s="1">
        <v>43852</v>
      </c>
    </row>
    <row r="957" spans="1:15" hidden="1" x14ac:dyDescent="0.25">
      <c r="A957" t="s">
        <v>177</v>
      </c>
      <c r="C957" t="s">
        <v>13</v>
      </c>
      <c r="D957" s="1">
        <v>43524</v>
      </c>
      <c r="E957" s="1">
        <v>43888</v>
      </c>
      <c r="F957" t="s">
        <v>18</v>
      </c>
      <c r="G957" t="s">
        <v>179</v>
      </c>
      <c r="H957" t="s">
        <v>28</v>
      </c>
      <c r="I957" t="s">
        <v>19</v>
      </c>
      <c r="J957" t="s">
        <v>25</v>
      </c>
      <c r="K957">
        <v>399.23</v>
      </c>
      <c r="L957" s="1">
        <v>43637</v>
      </c>
      <c r="M957" t="s">
        <v>31</v>
      </c>
      <c r="N957" t="s">
        <v>30</v>
      </c>
      <c r="O957" s="1">
        <v>43852</v>
      </c>
    </row>
    <row r="958" spans="1:15" hidden="1" x14ac:dyDescent="0.25">
      <c r="A958" t="s">
        <v>177</v>
      </c>
      <c r="C958" t="s">
        <v>13</v>
      </c>
      <c r="D958" s="1">
        <v>43524</v>
      </c>
      <c r="E958" s="1">
        <v>43888</v>
      </c>
      <c r="F958" t="s">
        <v>18</v>
      </c>
      <c r="G958" t="s">
        <v>179</v>
      </c>
      <c r="H958" t="s">
        <v>28</v>
      </c>
      <c r="I958" t="s">
        <v>19</v>
      </c>
      <c r="J958" t="s">
        <v>25</v>
      </c>
      <c r="K958">
        <v>6259.35</v>
      </c>
      <c r="L958" s="1">
        <v>43637</v>
      </c>
      <c r="M958" t="s">
        <v>31</v>
      </c>
      <c r="N958" t="s">
        <v>30</v>
      </c>
      <c r="O958" s="1">
        <v>43852</v>
      </c>
    </row>
    <row r="959" spans="1:15" hidden="1" x14ac:dyDescent="0.25">
      <c r="A959" t="s">
        <v>177</v>
      </c>
      <c r="C959" t="s">
        <v>13</v>
      </c>
      <c r="D959" s="1">
        <v>43524</v>
      </c>
      <c r="E959" s="1">
        <v>43888</v>
      </c>
      <c r="F959" t="s">
        <v>18</v>
      </c>
      <c r="G959" t="s">
        <v>179</v>
      </c>
      <c r="H959" t="s">
        <v>28</v>
      </c>
      <c r="I959" t="s">
        <v>19</v>
      </c>
      <c r="J959" t="s">
        <v>25</v>
      </c>
      <c r="K959">
        <v>7110.45</v>
      </c>
      <c r="L959" s="1">
        <v>43675</v>
      </c>
      <c r="M959" t="s">
        <v>31</v>
      </c>
      <c r="N959" t="s">
        <v>30</v>
      </c>
      <c r="O959" s="1">
        <v>43852</v>
      </c>
    </row>
    <row r="960" spans="1:15" hidden="1" x14ac:dyDescent="0.25">
      <c r="A960" t="s">
        <v>177</v>
      </c>
      <c r="C960" t="s">
        <v>13</v>
      </c>
      <c r="D960" s="1">
        <v>43524</v>
      </c>
      <c r="E960" s="1">
        <v>43888</v>
      </c>
      <c r="F960" t="s">
        <v>18</v>
      </c>
      <c r="G960" t="s">
        <v>179</v>
      </c>
      <c r="H960" t="s">
        <v>28</v>
      </c>
      <c r="I960" t="s">
        <v>19</v>
      </c>
      <c r="J960" t="s">
        <v>25</v>
      </c>
      <c r="K960">
        <v>5501.03</v>
      </c>
      <c r="L960" s="1">
        <v>43759</v>
      </c>
      <c r="M960" t="s">
        <v>31</v>
      </c>
      <c r="N960" t="s">
        <v>30</v>
      </c>
      <c r="O960" s="1">
        <v>43852</v>
      </c>
    </row>
    <row r="961" spans="1:15" hidden="1" x14ac:dyDescent="0.25">
      <c r="A961" t="s">
        <v>177</v>
      </c>
      <c r="C961" t="s">
        <v>13</v>
      </c>
      <c r="D961" s="1">
        <v>43777</v>
      </c>
      <c r="E961" s="1">
        <v>44142</v>
      </c>
      <c r="F961" t="s">
        <v>18</v>
      </c>
      <c r="G961" t="s">
        <v>179</v>
      </c>
      <c r="H961" t="s">
        <v>28</v>
      </c>
      <c r="I961" t="s">
        <v>19</v>
      </c>
      <c r="J961" t="s">
        <v>25</v>
      </c>
      <c r="K961">
        <v>24311.1</v>
      </c>
      <c r="L961" s="1">
        <v>43777</v>
      </c>
      <c r="M961" t="s">
        <v>16</v>
      </c>
      <c r="N961" t="s">
        <v>14</v>
      </c>
      <c r="O961" s="1">
        <v>43852</v>
      </c>
    </row>
    <row r="962" spans="1:15" hidden="1" x14ac:dyDescent="0.25">
      <c r="A962" t="s">
        <v>177</v>
      </c>
      <c r="C962" t="s">
        <v>13</v>
      </c>
      <c r="D962" s="1">
        <v>43312</v>
      </c>
      <c r="E962" s="1">
        <v>43647</v>
      </c>
      <c r="F962" t="s">
        <v>15</v>
      </c>
      <c r="G962" t="s">
        <v>180</v>
      </c>
      <c r="H962" t="s">
        <v>28</v>
      </c>
      <c r="I962" t="s">
        <v>27</v>
      </c>
      <c r="J962" t="s">
        <v>25</v>
      </c>
      <c r="K962">
        <v>42416.75</v>
      </c>
      <c r="L962" s="1">
        <v>43647</v>
      </c>
      <c r="M962" t="s">
        <v>16</v>
      </c>
      <c r="N962" t="s">
        <v>14</v>
      </c>
      <c r="O962" s="1">
        <v>43852</v>
      </c>
    </row>
    <row r="963" spans="1:15" hidden="1" x14ac:dyDescent="0.25">
      <c r="A963" t="s">
        <v>145</v>
      </c>
      <c r="D963" s="1"/>
      <c r="E963" s="1"/>
      <c r="G963" t="s">
        <v>193</v>
      </c>
      <c r="H963" t="s">
        <v>28</v>
      </c>
      <c r="I963" t="s">
        <v>32</v>
      </c>
      <c r="J963" t="s">
        <v>143</v>
      </c>
      <c r="K963">
        <v>139240</v>
      </c>
      <c r="L963" s="1">
        <v>43663</v>
      </c>
      <c r="M963" t="s">
        <v>194</v>
      </c>
      <c r="O963" s="1"/>
    </row>
    <row r="964" spans="1:15" hidden="1" x14ac:dyDescent="0.25">
      <c r="A964" t="s">
        <v>145</v>
      </c>
      <c r="D964" s="1"/>
      <c r="E964" s="1"/>
      <c r="G964" t="s">
        <v>193</v>
      </c>
      <c r="H964" t="s">
        <v>28</v>
      </c>
      <c r="I964" t="s">
        <v>32</v>
      </c>
      <c r="J964" t="s">
        <v>143</v>
      </c>
      <c r="K964">
        <v>139240</v>
      </c>
      <c r="L964" s="1">
        <v>43486</v>
      </c>
      <c r="M964" t="s">
        <v>194</v>
      </c>
      <c r="O964" s="1"/>
    </row>
    <row r="965" spans="1:15" hidden="1" x14ac:dyDescent="0.25">
      <c r="A965" t="s">
        <v>146</v>
      </c>
      <c r="D965" s="1"/>
      <c r="E965" s="1"/>
      <c r="G965" t="s">
        <v>188</v>
      </c>
      <c r="H965" t="s">
        <v>28</v>
      </c>
      <c r="I965" t="s">
        <v>195</v>
      </c>
      <c r="J965" t="s">
        <v>25</v>
      </c>
      <c r="K965">
        <v>2200</v>
      </c>
      <c r="L965" s="1">
        <v>43819</v>
      </c>
      <c r="M965" t="s">
        <v>194</v>
      </c>
      <c r="O965" s="1"/>
    </row>
    <row r="966" spans="1:15" hidden="1" x14ac:dyDescent="0.25">
      <c r="A966" t="s">
        <v>147</v>
      </c>
      <c r="D966" s="1"/>
      <c r="E966" s="1"/>
      <c r="G966" t="s">
        <v>188</v>
      </c>
      <c r="H966" t="s">
        <v>28</v>
      </c>
      <c r="I966" t="s">
        <v>195</v>
      </c>
      <c r="J966" t="s">
        <v>25</v>
      </c>
      <c r="K966">
        <v>4500</v>
      </c>
      <c r="L966" s="1">
        <v>43490</v>
      </c>
      <c r="M966" t="s">
        <v>194</v>
      </c>
      <c r="O966" s="1"/>
    </row>
    <row r="967" spans="1:15" hidden="1" x14ac:dyDescent="0.25">
      <c r="A967" t="s">
        <v>148</v>
      </c>
      <c r="D967" s="1"/>
      <c r="E967" s="1"/>
      <c r="G967" t="s">
        <v>193</v>
      </c>
      <c r="H967" t="s">
        <v>28</v>
      </c>
      <c r="I967" t="s">
        <v>32</v>
      </c>
      <c r="J967" t="s">
        <v>143</v>
      </c>
      <c r="K967">
        <v>118000</v>
      </c>
      <c r="L967" s="1">
        <v>43539</v>
      </c>
      <c r="M967" t="s">
        <v>194</v>
      </c>
      <c r="O967" s="1"/>
    </row>
    <row r="968" spans="1:15" hidden="1" x14ac:dyDescent="0.25">
      <c r="A968" t="s">
        <v>149</v>
      </c>
      <c r="D968" s="1"/>
      <c r="E968" s="1"/>
      <c r="G968" t="s">
        <v>188</v>
      </c>
      <c r="H968" t="s">
        <v>28</v>
      </c>
      <c r="I968" t="s">
        <v>195</v>
      </c>
      <c r="J968" t="s">
        <v>25</v>
      </c>
      <c r="K968">
        <v>2800</v>
      </c>
      <c r="L968" s="1">
        <v>43613</v>
      </c>
      <c r="M968" t="s">
        <v>194</v>
      </c>
      <c r="O968" s="1"/>
    </row>
    <row r="969" spans="1:15" hidden="1" x14ac:dyDescent="0.25">
      <c r="A969" t="s">
        <v>150</v>
      </c>
      <c r="D969" s="1"/>
      <c r="E969" s="1"/>
      <c r="G969" t="s">
        <v>188</v>
      </c>
      <c r="H969" t="s">
        <v>28</v>
      </c>
      <c r="I969" t="s">
        <v>195</v>
      </c>
      <c r="J969" t="s">
        <v>25</v>
      </c>
      <c r="K969">
        <v>3241</v>
      </c>
      <c r="L969" s="1">
        <v>43490</v>
      </c>
      <c r="M969" t="s">
        <v>194</v>
      </c>
      <c r="O969" s="1"/>
    </row>
    <row r="970" spans="1:15" hidden="1" x14ac:dyDescent="0.25">
      <c r="A970" t="s">
        <v>151</v>
      </c>
      <c r="D970" s="1"/>
      <c r="E970" s="1"/>
      <c r="G970" t="s">
        <v>189</v>
      </c>
      <c r="H970" t="s">
        <v>28</v>
      </c>
      <c r="I970" t="s">
        <v>15</v>
      </c>
      <c r="J970" t="s">
        <v>142</v>
      </c>
      <c r="K970">
        <v>100000</v>
      </c>
      <c r="L970" s="1">
        <v>43565</v>
      </c>
      <c r="M970" t="s">
        <v>194</v>
      </c>
      <c r="O970" s="1"/>
    </row>
    <row r="971" spans="1:15" hidden="1" x14ac:dyDescent="0.25">
      <c r="A971" t="s">
        <v>152</v>
      </c>
      <c r="D971" s="1"/>
      <c r="E971" s="1"/>
      <c r="G971" t="s">
        <v>188</v>
      </c>
      <c r="H971" t="s">
        <v>28</v>
      </c>
      <c r="I971" t="s">
        <v>195</v>
      </c>
      <c r="J971" t="s">
        <v>25</v>
      </c>
      <c r="K971">
        <v>5310</v>
      </c>
      <c r="L971" s="1">
        <v>43805</v>
      </c>
      <c r="M971" t="s">
        <v>194</v>
      </c>
      <c r="O971" s="1"/>
    </row>
  </sheetData>
  <pageMargins left="0.7" right="0.7" top="0.75" bottom="0.75" header="0.3" footer="0.3"/>
  <headerFooter>
    <oddFooter>&amp;C_x000D_&amp;1#&amp;"Calibri"&amp;6&amp;K626469 Public</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5B58F-D869-4756-B806-55581C8F4283}">
  <dimension ref="A1:L205"/>
  <sheetViews>
    <sheetView workbookViewId="0">
      <selection activeCell="M2" sqref="M2"/>
    </sheetView>
  </sheetViews>
  <sheetFormatPr defaultColWidth="8.7109375" defaultRowHeight="15" x14ac:dyDescent="0.25"/>
  <cols>
    <col min="1" max="1" width="17.7109375" bestFit="1" customWidth="1"/>
    <col min="2" max="2" width="14.7109375" customWidth="1"/>
    <col min="3" max="3" width="27" bestFit="1" customWidth="1"/>
    <col min="4" max="4" width="15.42578125" bestFit="1" customWidth="1"/>
    <col min="5" max="5" width="34.28515625" bestFit="1" customWidth="1"/>
    <col min="6" max="6" width="34.28515625" customWidth="1"/>
    <col min="7" max="7" width="19.7109375" bestFit="1" customWidth="1"/>
    <col min="8" max="8" width="15" bestFit="1" customWidth="1"/>
    <col min="9" max="9" width="14.28515625" bestFit="1" customWidth="1"/>
    <col min="10" max="10" width="29.28515625" bestFit="1" customWidth="1"/>
    <col min="11" max="11" width="10.42578125" bestFit="1" customWidth="1"/>
    <col min="12" max="12" width="19.42578125" bestFit="1" customWidth="1"/>
  </cols>
  <sheetData>
    <row r="1" spans="1:12" s="19" customFormat="1" x14ac:dyDescent="0.25">
      <c r="A1" s="19" t="s">
        <v>206</v>
      </c>
      <c r="B1" s="19" t="s">
        <v>207</v>
      </c>
      <c r="C1" s="19" t="s">
        <v>10</v>
      </c>
      <c r="D1" s="19" t="s">
        <v>6</v>
      </c>
      <c r="E1" s="19" t="s">
        <v>7</v>
      </c>
      <c r="F1" s="19" t="s">
        <v>191</v>
      </c>
      <c r="G1" s="19" t="s">
        <v>192</v>
      </c>
      <c r="H1" s="19" t="s">
        <v>8</v>
      </c>
      <c r="I1" s="19" t="s">
        <v>0</v>
      </c>
      <c r="J1" s="19" t="s">
        <v>1</v>
      </c>
      <c r="K1" s="19" t="s">
        <v>144</v>
      </c>
      <c r="L1" s="19" t="s">
        <v>9</v>
      </c>
    </row>
    <row r="2" spans="1:12" hidden="1" x14ac:dyDescent="0.25">
      <c r="A2">
        <v>1900001087</v>
      </c>
      <c r="B2" s="1">
        <v>43566</v>
      </c>
      <c r="C2" t="s">
        <v>194</v>
      </c>
      <c r="D2" t="s">
        <v>28</v>
      </c>
      <c r="E2" t="s">
        <v>15</v>
      </c>
      <c r="G2" t="s">
        <v>208</v>
      </c>
      <c r="H2" t="s">
        <v>142</v>
      </c>
      <c r="I2" t="s">
        <v>153</v>
      </c>
      <c r="K2">
        <v>84746</v>
      </c>
      <c r="L2" s="1">
        <v>43565</v>
      </c>
    </row>
    <row r="3" spans="1:12" hidden="1" x14ac:dyDescent="0.25">
      <c r="A3">
        <v>1900001106</v>
      </c>
      <c r="B3" s="1">
        <v>43602</v>
      </c>
      <c r="C3" t="s">
        <v>16</v>
      </c>
      <c r="D3" t="s">
        <v>28</v>
      </c>
      <c r="E3" t="s">
        <v>27</v>
      </c>
      <c r="G3" t="s">
        <v>209</v>
      </c>
      <c r="H3" t="s">
        <v>25</v>
      </c>
      <c r="I3" t="s">
        <v>157</v>
      </c>
      <c r="J3">
        <v>2.4142020928135997E+18</v>
      </c>
      <c r="K3">
        <v>86724</v>
      </c>
      <c r="L3" s="1">
        <v>43466</v>
      </c>
    </row>
    <row r="4" spans="1:12" hidden="1" x14ac:dyDescent="0.25">
      <c r="A4">
        <v>1900001110</v>
      </c>
      <c r="B4" s="1">
        <v>43602</v>
      </c>
      <c r="C4" t="s">
        <v>16</v>
      </c>
      <c r="D4" t="s">
        <v>28</v>
      </c>
      <c r="E4" t="s">
        <v>27</v>
      </c>
      <c r="G4" t="s">
        <v>209</v>
      </c>
      <c r="H4" t="s">
        <v>25</v>
      </c>
      <c r="I4" t="s">
        <v>164</v>
      </c>
      <c r="J4" t="s">
        <v>130</v>
      </c>
      <c r="K4">
        <v>148500</v>
      </c>
      <c r="L4" s="1">
        <v>43525</v>
      </c>
    </row>
    <row r="5" spans="1:12" hidden="1" x14ac:dyDescent="0.25">
      <c r="A5">
        <v>1900001136</v>
      </c>
      <c r="B5" s="1">
        <v>43615</v>
      </c>
      <c r="C5" t="s">
        <v>16</v>
      </c>
      <c r="D5" t="s">
        <v>28</v>
      </c>
      <c r="E5" t="s">
        <v>27</v>
      </c>
      <c r="F5">
        <v>1</v>
      </c>
      <c r="G5" t="s">
        <v>188</v>
      </c>
      <c r="H5" t="s">
        <v>143</v>
      </c>
      <c r="I5" t="s">
        <v>167</v>
      </c>
      <c r="J5" t="s">
        <v>139</v>
      </c>
      <c r="K5">
        <v>12019</v>
      </c>
      <c r="L5" s="1">
        <v>43466</v>
      </c>
    </row>
    <row r="6" spans="1:12" hidden="1" x14ac:dyDescent="0.25">
      <c r="A6">
        <v>1900001164</v>
      </c>
      <c r="B6" s="1">
        <v>43627</v>
      </c>
      <c r="C6" t="s">
        <v>16</v>
      </c>
      <c r="D6" t="s">
        <v>28</v>
      </c>
      <c r="E6" t="s">
        <v>27</v>
      </c>
      <c r="G6" t="s">
        <v>209</v>
      </c>
      <c r="H6" t="s">
        <v>25</v>
      </c>
      <c r="I6" t="s">
        <v>153</v>
      </c>
      <c r="J6" t="s">
        <v>78</v>
      </c>
      <c r="K6">
        <v>12500</v>
      </c>
      <c r="L6" s="1">
        <v>43522</v>
      </c>
    </row>
    <row r="7" spans="1:12" hidden="1" x14ac:dyDescent="0.25">
      <c r="A7">
        <v>1900001165</v>
      </c>
      <c r="B7" s="1">
        <v>43627</v>
      </c>
      <c r="C7" t="s">
        <v>16</v>
      </c>
      <c r="D7" t="s">
        <v>28</v>
      </c>
      <c r="E7" t="s">
        <v>19</v>
      </c>
      <c r="G7" t="s">
        <v>210</v>
      </c>
      <c r="H7" t="s">
        <v>142</v>
      </c>
      <c r="I7" t="s">
        <v>153</v>
      </c>
      <c r="J7">
        <v>206314000000</v>
      </c>
      <c r="K7">
        <v>58300</v>
      </c>
      <c r="L7" s="1">
        <v>43512</v>
      </c>
    </row>
    <row r="8" spans="1:12" hidden="1" x14ac:dyDescent="0.25">
      <c r="A8">
        <v>1900001167</v>
      </c>
      <c r="B8" s="1">
        <v>43629</v>
      </c>
      <c r="C8" t="s">
        <v>16</v>
      </c>
      <c r="D8" t="s">
        <v>28</v>
      </c>
      <c r="E8" t="s">
        <v>27</v>
      </c>
      <c r="F8">
        <v>1</v>
      </c>
      <c r="G8" t="s">
        <v>188</v>
      </c>
      <c r="H8" t="s">
        <v>143</v>
      </c>
      <c r="I8" t="s">
        <v>145</v>
      </c>
      <c r="J8" t="s">
        <v>39</v>
      </c>
      <c r="K8">
        <v>12019</v>
      </c>
      <c r="L8" s="1">
        <v>43466</v>
      </c>
    </row>
    <row r="9" spans="1:12" hidden="1" x14ac:dyDescent="0.25">
      <c r="A9">
        <v>1900001168</v>
      </c>
      <c r="B9" s="1">
        <v>43629</v>
      </c>
      <c r="C9" t="s">
        <v>16</v>
      </c>
      <c r="D9" t="s">
        <v>28</v>
      </c>
      <c r="E9" t="s">
        <v>27</v>
      </c>
      <c r="F9">
        <v>1</v>
      </c>
      <c r="G9" t="s">
        <v>188</v>
      </c>
      <c r="H9" t="s">
        <v>143</v>
      </c>
      <c r="I9" t="s">
        <v>147</v>
      </c>
      <c r="J9" t="s">
        <v>49</v>
      </c>
      <c r="K9">
        <v>30048</v>
      </c>
      <c r="L9" s="1">
        <v>43466</v>
      </c>
    </row>
    <row r="10" spans="1:12" hidden="1" x14ac:dyDescent="0.25">
      <c r="A10">
        <v>1900001169</v>
      </c>
      <c r="B10" s="1">
        <v>43629</v>
      </c>
      <c r="C10" t="s">
        <v>16</v>
      </c>
      <c r="D10" t="s">
        <v>28</v>
      </c>
      <c r="E10" t="s">
        <v>27</v>
      </c>
      <c r="G10" t="s">
        <v>209</v>
      </c>
      <c r="H10" t="s">
        <v>25</v>
      </c>
      <c r="I10" t="s">
        <v>160</v>
      </c>
      <c r="J10">
        <v>3.1242015891005998E+18</v>
      </c>
      <c r="K10">
        <v>14394</v>
      </c>
      <c r="L10" s="1">
        <v>43467</v>
      </c>
    </row>
    <row r="11" spans="1:12" hidden="1" x14ac:dyDescent="0.25">
      <c r="A11">
        <v>1900001282</v>
      </c>
      <c r="B11" s="1">
        <v>43659</v>
      </c>
      <c r="C11" t="s">
        <v>16</v>
      </c>
      <c r="D11" t="s">
        <v>28</v>
      </c>
      <c r="E11" t="s">
        <v>19</v>
      </c>
      <c r="G11" t="s">
        <v>211</v>
      </c>
      <c r="I11" t="s">
        <v>164</v>
      </c>
      <c r="J11" t="s">
        <v>124</v>
      </c>
      <c r="K11">
        <v>32392</v>
      </c>
      <c r="L11" s="1">
        <v>43595</v>
      </c>
    </row>
    <row r="12" spans="1:12" hidden="1" x14ac:dyDescent="0.25">
      <c r="A12">
        <v>1900001293</v>
      </c>
      <c r="B12" s="1">
        <v>43662</v>
      </c>
      <c r="C12" t="s">
        <v>16</v>
      </c>
      <c r="D12" t="s">
        <v>28</v>
      </c>
      <c r="E12" t="s">
        <v>15</v>
      </c>
      <c r="F12">
        <v>13</v>
      </c>
      <c r="G12" t="s">
        <v>204</v>
      </c>
      <c r="H12" t="s">
        <v>143</v>
      </c>
      <c r="I12" t="s">
        <v>157</v>
      </c>
      <c r="J12" t="s">
        <v>91</v>
      </c>
      <c r="K12">
        <v>162500</v>
      </c>
      <c r="L12" s="1">
        <v>43560</v>
      </c>
    </row>
    <row r="13" spans="1:12" hidden="1" x14ac:dyDescent="0.25">
      <c r="A13">
        <v>1900001294</v>
      </c>
      <c r="B13" s="1">
        <v>43662</v>
      </c>
      <c r="C13" t="s">
        <v>16</v>
      </c>
      <c r="D13" t="s">
        <v>28</v>
      </c>
      <c r="E13" t="s">
        <v>15</v>
      </c>
      <c r="F13">
        <v>13</v>
      </c>
      <c r="G13" t="s">
        <v>204</v>
      </c>
      <c r="H13" t="s">
        <v>143</v>
      </c>
      <c r="I13" t="s">
        <v>157</v>
      </c>
      <c r="J13" t="s">
        <v>92</v>
      </c>
      <c r="K13">
        <v>250000</v>
      </c>
      <c r="L13" s="1">
        <v>43573</v>
      </c>
    </row>
    <row r="14" spans="1:12" hidden="1" x14ac:dyDescent="0.25">
      <c r="A14">
        <v>1900001304</v>
      </c>
      <c r="B14" s="1">
        <v>43663</v>
      </c>
      <c r="C14" t="s">
        <v>16</v>
      </c>
      <c r="D14" t="s">
        <v>28</v>
      </c>
      <c r="E14" t="s">
        <v>27</v>
      </c>
      <c r="F14">
        <v>1</v>
      </c>
      <c r="G14" t="s">
        <v>188</v>
      </c>
      <c r="H14" t="s">
        <v>143</v>
      </c>
      <c r="I14" t="s">
        <v>153</v>
      </c>
      <c r="J14">
        <v>2280082714</v>
      </c>
      <c r="K14">
        <v>2646</v>
      </c>
      <c r="L14" s="1">
        <v>43535</v>
      </c>
    </row>
    <row r="15" spans="1:12" hidden="1" x14ac:dyDescent="0.25">
      <c r="A15">
        <v>1900001305</v>
      </c>
      <c r="B15" s="1">
        <v>43663</v>
      </c>
      <c r="C15" t="s">
        <v>16</v>
      </c>
      <c r="D15" t="s">
        <v>28</v>
      </c>
      <c r="E15" t="s">
        <v>27</v>
      </c>
      <c r="G15" t="s">
        <v>209</v>
      </c>
      <c r="I15" t="s">
        <v>150</v>
      </c>
      <c r="J15">
        <v>8502066</v>
      </c>
      <c r="K15">
        <v>18150</v>
      </c>
      <c r="L15" s="1">
        <v>43468</v>
      </c>
    </row>
    <row r="16" spans="1:12" hidden="1" x14ac:dyDescent="0.25">
      <c r="A16">
        <v>1900001306</v>
      </c>
      <c r="B16" s="1">
        <v>43663</v>
      </c>
      <c r="C16" t="s">
        <v>16</v>
      </c>
      <c r="D16" t="s">
        <v>28</v>
      </c>
      <c r="E16" t="s">
        <v>15</v>
      </c>
      <c r="F16">
        <v>2</v>
      </c>
      <c r="G16" t="s">
        <v>189</v>
      </c>
      <c r="H16" t="s">
        <v>143</v>
      </c>
      <c r="I16" t="s">
        <v>156</v>
      </c>
      <c r="J16" t="s">
        <v>80</v>
      </c>
      <c r="K16">
        <v>60025</v>
      </c>
      <c r="L16" s="1">
        <v>43577</v>
      </c>
    </row>
    <row r="17" spans="1:12" hidden="1" x14ac:dyDescent="0.25">
      <c r="A17">
        <v>1900001308</v>
      </c>
      <c r="B17" s="1">
        <v>43663</v>
      </c>
      <c r="C17" t="s">
        <v>16</v>
      </c>
      <c r="D17" t="s">
        <v>28</v>
      </c>
      <c r="E17" t="s">
        <v>32</v>
      </c>
      <c r="F17">
        <v>3</v>
      </c>
      <c r="G17" t="s">
        <v>180</v>
      </c>
      <c r="H17" t="s">
        <v>143</v>
      </c>
      <c r="I17" t="s">
        <v>151</v>
      </c>
      <c r="J17">
        <v>9.9000044190299996E+19</v>
      </c>
      <c r="K17">
        <v>134736</v>
      </c>
      <c r="L17" s="1">
        <v>43580</v>
      </c>
    </row>
    <row r="18" spans="1:12" hidden="1" x14ac:dyDescent="0.25">
      <c r="A18">
        <v>1900001342</v>
      </c>
      <c r="B18" s="1">
        <v>43669</v>
      </c>
      <c r="C18" t="s">
        <v>16</v>
      </c>
      <c r="D18" t="s">
        <v>28</v>
      </c>
      <c r="E18" t="s">
        <v>19</v>
      </c>
      <c r="G18" t="s">
        <v>211</v>
      </c>
      <c r="H18" t="s">
        <v>25</v>
      </c>
      <c r="I18" t="s">
        <v>164</v>
      </c>
      <c r="J18" t="s">
        <v>124</v>
      </c>
      <c r="K18">
        <v>914999</v>
      </c>
      <c r="L18" s="1">
        <v>43466</v>
      </c>
    </row>
    <row r="19" spans="1:12" hidden="1" x14ac:dyDescent="0.25">
      <c r="A19">
        <v>1900001354</v>
      </c>
      <c r="B19" s="1">
        <v>43670</v>
      </c>
      <c r="C19" t="s">
        <v>16</v>
      </c>
      <c r="D19" t="s">
        <v>28</v>
      </c>
      <c r="E19" t="s">
        <v>27</v>
      </c>
      <c r="F19">
        <v>1</v>
      </c>
      <c r="G19" t="s">
        <v>188</v>
      </c>
      <c r="H19" t="s">
        <v>143</v>
      </c>
      <c r="I19" t="s">
        <v>160</v>
      </c>
      <c r="J19">
        <v>3.1142027482102001E+18</v>
      </c>
      <c r="K19">
        <v>2942</v>
      </c>
      <c r="L19" s="1">
        <v>43566</v>
      </c>
    </row>
    <row r="20" spans="1:12" hidden="1" x14ac:dyDescent="0.25">
      <c r="A20">
        <v>1900001355</v>
      </c>
      <c r="B20" s="1">
        <v>43670</v>
      </c>
      <c r="C20" t="s">
        <v>16</v>
      </c>
      <c r="D20" t="s">
        <v>28</v>
      </c>
      <c r="E20" t="s">
        <v>27</v>
      </c>
      <c r="F20">
        <v>1</v>
      </c>
      <c r="G20" t="s">
        <v>188</v>
      </c>
      <c r="H20" t="s">
        <v>143</v>
      </c>
      <c r="I20" t="s">
        <v>157</v>
      </c>
      <c r="J20" t="s">
        <v>88</v>
      </c>
      <c r="K20">
        <v>6740</v>
      </c>
      <c r="L20" s="1">
        <v>43528</v>
      </c>
    </row>
    <row r="21" spans="1:12" hidden="1" x14ac:dyDescent="0.25">
      <c r="A21">
        <v>1900001356</v>
      </c>
      <c r="B21" s="1">
        <v>43670</v>
      </c>
      <c r="C21" t="s">
        <v>16</v>
      </c>
      <c r="D21" t="s">
        <v>28</v>
      </c>
      <c r="E21" t="s">
        <v>27</v>
      </c>
      <c r="G21" t="s">
        <v>209</v>
      </c>
      <c r="H21" t="s">
        <v>25</v>
      </c>
      <c r="I21" t="s">
        <v>157</v>
      </c>
      <c r="J21" t="s">
        <v>87</v>
      </c>
      <c r="K21">
        <v>6740</v>
      </c>
      <c r="L21" s="1">
        <v>43513</v>
      </c>
    </row>
    <row r="22" spans="1:12" hidden="1" x14ac:dyDescent="0.25">
      <c r="A22">
        <v>1900001361</v>
      </c>
      <c r="B22" s="1">
        <v>43673</v>
      </c>
      <c r="C22" t="s">
        <v>16</v>
      </c>
      <c r="D22" t="s">
        <v>28</v>
      </c>
      <c r="E22" t="s">
        <v>15</v>
      </c>
      <c r="F22">
        <v>3</v>
      </c>
      <c r="G22" t="s">
        <v>180</v>
      </c>
      <c r="H22" t="s">
        <v>143</v>
      </c>
      <c r="I22" t="s">
        <v>165</v>
      </c>
      <c r="J22">
        <v>41045707</v>
      </c>
      <c r="K22">
        <v>74250</v>
      </c>
      <c r="L22" s="1">
        <v>43556</v>
      </c>
    </row>
    <row r="23" spans="1:12" hidden="1" x14ac:dyDescent="0.25">
      <c r="A23">
        <v>1900001376</v>
      </c>
      <c r="B23" s="1">
        <v>43675</v>
      </c>
      <c r="C23" t="s">
        <v>16</v>
      </c>
      <c r="D23" t="s">
        <v>28</v>
      </c>
      <c r="E23" t="s">
        <v>19</v>
      </c>
      <c r="G23" t="s">
        <v>211</v>
      </c>
      <c r="I23" t="s">
        <v>164</v>
      </c>
      <c r="J23" t="s">
        <v>125</v>
      </c>
      <c r="K23">
        <v>1614</v>
      </c>
      <c r="L23" s="1">
        <v>43535</v>
      </c>
    </row>
    <row r="24" spans="1:12" hidden="1" x14ac:dyDescent="0.25">
      <c r="A24">
        <v>1900001377</v>
      </c>
      <c r="B24" s="1">
        <v>43675</v>
      </c>
      <c r="C24" t="s">
        <v>16</v>
      </c>
      <c r="D24" t="s">
        <v>28</v>
      </c>
      <c r="E24" t="s">
        <v>21</v>
      </c>
      <c r="F24">
        <v>13</v>
      </c>
      <c r="G24" t="s">
        <v>204</v>
      </c>
      <c r="H24" t="s">
        <v>143</v>
      </c>
      <c r="I24" t="s">
        <v>160</v>
      </c>
      <c r="J24" t="s">
        <v>110</v>
      </c>
      <c r="K24">
        <v>11540</v>
      </c>
      <c r="L24" s="1">
        <v>43494</v>
      </c>
    </row>
    <row r="25" spans="1:12" hidden="1" x14ac:dyDescent="0.25">
      <c r="A25">
        <v>1900001385</v>
      </c>
      <c r="B25" s="1">
        <v>43677</v>
      </c>
      <c r="C25" t="s">
        <v>16</v>
      </c>
      <c r="D25" t="s">
        <v>28</v>
      </c>
      <c r="E25" t="s">
        <v>27</v>
      </c>
      <c r="G25" t="s">
        <v>209</v>
      </c>
      <c r="I25" t="s">
        <v>164</v>
      </c>
      <c r="J25" t="s">
        <v>129</v>
      </c>
      <c r="K25">
        <v>2140</v>
      </c>
      <c r="L25" s="1">
        <v>43495</v>
      </c>
    </row>
    <row r="26" spans="1:12" hidden="1" x14ac:dyDescent="0.25">
      <c r="A26">
        <v>1900001388</v>
      </c>
      <c r="B26" s="1">
        <v>43677</v>
      </c>
      <c r="C26" t="s">
        <v>16</v>
      </c>
      <c r="D26" t="s">
        <v>28</v>
      </c>
      <c r="E26" t="s">
        <v>27</v>
      </c>
      <c r="G26" t="s">
        <v>209</v>
      </c>
      <c r="H26" t="s">
        <v>25</v>
      </c>
      <c r="I26" t="s">
        <v>150</v>
      </c>
      <c r="J26" t="s">
        <v>51</v>
      </c>
      <c r="K26">
        <v>45375</v>
      </c>
      <c r="L26" s="1">
        <v>43525</v>
      </c>
    </row>
    <row r="27" spans="1:12" hidden="1" x14ac:dyDescent="0.25">
      <c r="A27">
        <v>1900001390</v>
      </c>
      <c r="B27" s="1">
        <v>43677</v>
      </c>
      <c r="C27" t="s">
        <v>16</v>
      </c>
      <c r="D27" t="s">
        <v>28</v>
      </c>
      <c r="E27" t="s">
        <v>27</v>
      </c>
      <c r="F27">
        <v>1</v>
      </c>
      <c r="G27" t="s">
        <v>188</v>
      </c>
      <c r="H27" t="s">
        <v>143</v>
      </c>
      <c r="I27" t="s">
        <v>157</v>
      </c>
      <c r="J27">
        <v>32119154</v>
      </c>
      <c r="K27">
        <v>11593</v>
      </c>
      <c r="L27" s="1">
        <v>43556</v>
      </c>
    </row>
    <row r="28" spans="1:12" hidden="1" x14ac:dyDescent="0.25">
      <c r="A28">
        <v>1900001392</v>
      </c>
      <c r="B28" s="1">
        <v>43677</v>
      </c>
      <c r="C28" t="s">
        <v>16</v>
      </c>
      <c r="D28" t="s">
        <v>28</v>
      </c>
      <c r="E28" t="s">
        <v>19</v>
      </c>
      <c r="G28" t="s">
        <v>211</v>
      </c>
      <c r="I28" t="s">
        <v>164</v>
      </c>
      <c r="J28" t="s">
        <v>124</v>
      </c>
      <c r="K28">
        <v>46995</v>
      </c>
      <c r="L28" s="1">
        <v>43494</v>
      </c>
    </row>
    <row r="29" spans="1:12" hidden="1" x14ac:dyDescent="0.25">
      <c r="A29">
        <v>1900001393</v>
      </c>
      <c r="B29" s="1">
        <v>43677</v>
      </c>
      <c r="C29" t="s">
        <v>16</v>
      </c>
      <c r="D29" t="s">
        <v>28</v>
      </c>
      <c r="E29" t="s">
        <v>27</v>
      </c>
      <c r="F29">
        <v>1</v>
      </c>
      <c r="G29" t="s">
        <v>188</v>
      </c>
      <c r="H29" t="s">
        <v>143</v>
      </c>
      <c r="I29" t="s">
        <v>157</v>
      </c>
      <c r="J29" t="s">
        <v>90</v>
      </c>
      <c r="K29">
        <v>529</v>
      </c>
      <c r="L29" s="1">
        <v>43514</v>
      </c>
    </row>
    <row r="30" spans="1:12" hidden="1" x14ac:dyDescent="0.25">
      <c r="A30">
        <v>1900001394</v>
      </c>
      <c r="B30" s="1">
        <v>43677</v>
      </c>
      <c r="C30" t="s">
        <v>16</v>
      </c>
      <c r="D30" t="s">
        <v>28</v>
      </c>
      <c r="E30" t="s">
        <v>27</v>
      </c>
      <c r="G30" t="s">
        <v>209</v>
      </c>
      <c r="H30" t="s">
        <v>25</v>
      </c>
      <c r="I30" t="s">
        <v>146</v>
      </c>
      <c r="J30" t="s">
        <v>41</v>
      </c>
      <c r="K30">
        <v>18563</v>
      </c>
      <c r="L30" s="1">
        <v>43525</v>
      </c>
    </row>
    <row r="31" spans="1:12" hidden="1" x14ac:dyDescent="0.25">
      <c r="A31">
        <v>1900001396</v>
      </c>
      <c r="B31" s="1">
        <v>43677</v>
      </c>
      <c r="C31" t="s">
        <v>16</v>
      </c>
      <c r="D31" t="s">
        <v>28</v>
      </c>
      <c r="E31" t="s">
        <v>19</v>
      </c>
      <c r="G31" t="s">
        <v>211</v>
      </c>
      <c r="I31" t="s">
        <v>164</v>
      </c>
      <c r="J31" t="s">
        <v>124</v>
      </c>
      <c r="K31">
        <v>27435</v>
      </c>
      <c r="L31" s="1">
        <v>43488</v>
      </c>
    </row>
    <row r="32" spans="1:12" hidden="1" x14ac:dyDescent="0.25">
      <c r="A32">
        <v>1900001397</v>
      </c>
      <c r="B32" s="1">
        <v>43677</v>
      </c>
      <c r="C32" t="s">
        <v>16</v>
      </c>
      <c r="D32" t="s">
        <v>28</v>
      </c>
      <c r="E32" t="s">
        <v>19</v>
      </c>
      <c r="G32" t="s">
        <v>211</v>
      </c>
      <c r="H32" t="s">
        <v>25</v>
      </c>
      <c r="I32" t="s">
        <v>212</v>
      </c>
      <c r="J32" t="s">
        <v>140</v>
      </c>
      <c r="K32">
        <v>25336</v>
      </c>
      <c r="L32" s="1">
        <v>43522</v>
      </c>
    </row>
    <row r="33" spans="1:12" hidden="1" x14ac:dyDescent="0.25">
      <c r="A33">
        <v>1900001398</v>
      </c>
      <c r="B33" s="1">
        <v>43677</v>
      </c>
      <c r="C33" t="s">
        <v>16</v>
      </c>
      <c r="D33" t="s">
        <v>28</v>
      </c>
      <c r="E33" t="s">
        <v>19</v>
      </c>
      <c r="G33" t="s">
        <v>211</v>
      </c>
      <c r="I33" t="s">
        <v>212</v>
      </c>
      <c r="J33" t="s">
        <v>141</v>
      </c>
      <c r="K33">
        <v>10772</v>
      </c>
      <c r="L33" s="1">
        <v>43538</v>
      </c>
    </row>
    <row r="34" spans="1:12" hidden="1" x14ac:dyDescent="0.25">
      <c r="A34">
        <v>1900001403</v>
      </c>
      <c r="B34" s="1">
        <v>43677</v>
      </c>
      <c r="C34" t="s">
        <v>16</v>
      </c>
      <c r="D34" t="s">
        <v>28</v>
      </c>
      <c r="E34" t="s">
        <v>19</v>
      </c>
      <c r="G34" t="s">
        <v>211</v>
      </c>
      <c r="I34" t="s">
        <v>212</v>
      </c>
      <c r="J34" t="s">
        <v>141</v>
      </c>
      <c r="K34">
        <v>9283</v>
      </c>
      <c r="L34" s="1">
        <v>43573</v>
      </c>
    </row>
    <row r="35" spans="1:12" hidden="1" x14ac:dyDescent="0.25">
      <c r="A35">
        <v>1900001404</v>
      </c>
      <c r="B35" s="1">
        <v>43677</v>
      </c>
      <c r="C35" t="s">
        <v>16</v>
      </c>
      <c r="D35" t="s">
        <v>28</v>
      </c>
      <c r="E35" t="s">
        <v>19</v>
      </c>
      <c r="G35" t="s">
        <v>211</v>
      </c>
      <c r="I35" t="s">
        <v>212</v>
      </c>
      <c r="J35" t="s">
        <v>141</v>
      </c>
      <c r="K35">
        <v>6903</v>
      </c>
      <c r="L35" s="1">
        <v>43615</v>
      </c>
    </row>
    <row r="36" spans="1:12" hidden="1" x14ac:dyDescent="0.25">
      <c r="A36">
        <v>1900001405</v>
      </c>
      <c r="B36" s="1">
        <v>43677</v>
      </c>
      <c r="C36" t="s">
        <v>16</v>
      </c>
      <c r="D36" t="s">
        <v>28</v>
      </c>
      <c r="E36" t="s">
        <v>32</v>
      </c>
      <c r="G36" t="s">
        <v>204</v>
      </c>
      <c r="H36" t="s">
        <v>25</v>
      </c>
      <c r="I36" t="s">
        <v>160</v>
      </c>
      <c r="J36" t="s">
        <v>119</v>
      </c>
      <c r="K36">
        <v>90663</v>
      </c>
      <c r="L36" s="1">
        <v>43556</v>
      </c>
    </row>
    <row r="37" spans="1:12" hidden="1" x14ac:dyDescent="0.25">
      <c r="A37">
        <v>1900001583</v>
      </c>
      <c r="B37" s="1">
        <v>43691</v>
      </c>
      <c r="C37" t="s">
        <v>16</v>
      </c>
      <c r="D37" t="s">
        <v>28</v>
      </c>
      <c r="E37" t="s">
        <v>19</v>
      </c>
      <c r="G37" t="s">
        <v>211</v>
      </c>
      <c r="H37" t="s">
        <v>25</v>
      </c>
      <c r="I37" t="s">
        <v>165</v>
      </c>
      <c r="J37" t="s">
        <v>136</v>
      </c>
      <c r="K37">
        <v>156000</v>
      </c>
      <c r="L37" s="1">
        <v>43469</v>
      </c>
    </row>
    <row r="38" spans="1:12" hidden="1" x14ac:dyDescent="0.25">
      <c r="A38">
        <v>1900001602</v>
      </c>
      <c r="B38" s="1">
        <v>43694</v>
      </c>
      <c r="C38" t="s">
        <v>16</v>
      </c>
      <c r="D38" t="s">
        <v>28</v>
      </c>
      <c r="E38" t="s">
        <v>27</v>
      </c>
      <c r="F38">
        <v>1</v>
      </c>
      <c r="G38" t="s">
        <v>188</v>
      </c>
      <c r="H38" t="s">
        <v>143</v>
      </c>
      <c r="I38" t="s">
        <v>167</v>
      </c>
      <c r="J38" t="s">
        <v>138</v>
      </c>
      <c r="K38">
        <v>21157</v>
      </c>
      <c r="L38" s="1">
        <v>43466</v>
      </c>
    </row>
    <row r="39" spans="1:12" hidden="1" x14ac:dyDescent="0.25">
      <c r="A39">
        <v>1900001603</v>
      </c>
      <c r="B39" s="1">
        <v>43694</v>
      </c>
      <c r="C39" t="s">
        <v>16</v>
      </c>
      <c r="D39" t="s">
        <v>28</v>
      </c>
      <c r="E39" t="s">
        <v>27</v>
      </c>
      <c r="F39">
        <v>1</v>
      </c>
      <c r="G39" t="s">
        <v>188</v>
      </c>
      <c r="H39" t="s">
        <v>143</v>
      </c>
      <c r="I39" t="s">
        <v>147</v>
      </c>
      <c r="J39" t="s">
        <v>48</v>
      </c>
      <c r="K39">
        <v>77787</v>
      </c>
      <c r="L39" s="1">
        <v>43466</v>
      </c>
    </row>
    <row r="40" spans="1:12" hidden="1" x14ac:dyDescent="0.25">
      <c r="A40">
        <v>1900001604</v>
      </c>
      <c r="B40" s="1">
        <v>43694</v>
      </c>
      <c r="C40" t="s">
        <v>16</v>
      </c>
      <c r="D40" t="s">
        <v>28</v>
      </c>
      <c r="E40" t="s">
        <v>27</v>
      </c>
      <c r="F40">
        <v>1</v>
      </c>
      <c r="G40" t="s">
        <v>188</v>
      </c>
      <c r="H40" t="s">
        <v>143</v>
      </c>
      <c r="I40" t="s">
        <v>157</v>
      </c>
      <c r="J40" t="s">
        <v>89</v>
      </c>
      <c r="K40">
        <v>8468</v>
      </c>
      <c r="L40" s="1">
        <v>43514</v>
      </c>
    </row>
    <row r="41" spans="1:12" hidden="1" x14ac:dyDescent="0.25">
      <c r="A41">
        <v>1900001605</v>
      </c>
      <c r="B41" s="1">
        <v>43694</v>
      </c>
      <c r="C41" t="s">
        <v>16</v>
      </c>
      <c r="D41" t="s">
        <v>28</v>
      </c>
      <c r="E41" t="s">
        <v>19</v>
      </c>
      <c r="G41" t="s">
        <v>211</v>
      </c>
      <c r="H41" t="s">
        <v>25</v>
      </c>
      <c r="I41" t="s">
        <v>145</v>
      </c>
      <c r="J41" t="s">
        <v>34</v>
      </c>
      <c r="K41">
        <v>1825</v>
      </c>
      <c r="L41" s="1">
        <v>43497</v>
      </c>
    </row>
    <row r="42" spans="1:12" hidden="1" x14ac:dyDescent="0.25">
      <c r="A42">
        <v>1900001606</v>
      </c>
      <c r="B42" s="1">
        <v>43694</v>
      </c>
      <c r="C42" t="s">
        <v>16</v>
      </c>
      <c r="D42" t="s">
        <v>28</v>
      </c>
      <c r="E42" t="s">
        <v>19</v>
      </c>
      <c r="G42" t="s">
        <v>211</v>
      </c>
      <c r="H42" t="s">
        <v>25</v>
      </c>
      <c r="I42" t="s">
        <v>212</v>
      </c>
      <c r="J42" t="s">
        <v>141</v>
      </c>
      <c r="K42">
        <v>329250</v>
      </c>
      <c r="L42" s="1">
        <v>43524</v>
      </c>
    </row>
    <row r="43" spans="1:12" hidden="1" x14ac:dyDescent="0.25">
      <c r="A43">
        <v>1900001607</v>
      </c>
      <c r="B43" s="1">
        <v>43694</v>
      </c>
      <c r="C43" t="s">
        <v>16</v>
      </c>
      <c r="D43" t="s">
        <v>28</v>
      </c>
      <c r="E43" t="s">
        <v>27</v>
      </c>
      <c r="G43" t="s">
        <v>209</v>
      </c>
      <c r="H43" t="s">
        <v>25</v>
      </c>
      <c r="I43" t="s">
        <v>157</v>
      </c>
      <c r="J43">
        <v>304003763</v>
      </c>
      <c r="K43">
        <v>344794</v>
      </c>
      <c r="L43" s="1">
        <v>43556</v>
      </c>
    </row>
    <row r="44" spans="1:12" hidden="1" x14ac:dyDescent="0.25">
      <c r="A44">
        <v>1900001608</v>
      </c>
      <c r="B44" s="1">
        <v>43694</v>
      </c>
      <c r="C44" t="s">
        <v>16</v>
      </c>
      <c r="D44" t="s">
        <v>28</v>
      </c>
      <c r="E44" t="s">
        <v>27</v>
      </c>
      <c r="G44" t="s">
        <v>209</v>
      </c>
      <c r="H44" t="s">
        <v>25</v>
      </c>
      <c r="I44" t="s">
        <v>157</v>
      </c>
      <c r="J44" t="s">
        <v>82</v>
      </c>
      <c r="K44">
        <v>37500</v>
      </c>
      <c r="L44" s="1">
        <v>43556</v>
      </c>
    </row>
    <row r="45" spans="1:12" hidden="1" x14ac:dyDescent="0.25">
      <c r="A45">
        <v>1900001609</v>
      </c>
      <c r="B45" s="1">
        <v>43694</v>
      </c>
      <c r="C45" t="s">
        <v>16</v>
      </c>
      <c r="D45" t="s">
        <v>28</v>
      </c>
      <c r="E45" t="s">
        <v>19</v>
      </c>
      <c r="G45" t="s">
        <v>211</v>
      </c>
      <c r="H45" t="s">
        <v>25</v>
      </c>
      <c r="I45" t="s">
        <v>164</v>
      </c>
      <c r="J45" t="s">
        <v>125</v>
      </c>
      <c r="K45">
        <v>49789</v>
      </c>
      <c r="L45" s="1">
        <v>43466</v>
      </c>
    </row>
    <row r="46" spans="1:12" hidden="1" x14ac:dyDescent="0.25">
      <c r="A46">
        <v>1900001610</v>
      </c>
      <c r="B46" s="1">
        <v>43694</v>
      </c>
      <c r="C46" t="s">
        <v>16</v>
      </c>
      <c r="D46" t="s">
        <v>28</v>
      </c>
      <c r="E46" t="s">
        <v>27</v>
      </c>
      <c r="G46" t="s">
        <v>209</v>
      </c>
      <c r="H46" t="s">
        <v>25</v>
      </c>
      <c r="I46" t="s">
        <v>151</v>
      </c>
      <c r="J46" t="s">
        <v>63</v>
      </c>
      <c r="K46">
        <v>64</v>
      </c>
      <c r="L46" s="1">
        <v>43540</v>
      </c>
    </row>
    <row r="47" spans="1:12" hidden="1" x14ac:dyDescent="0.25">
      <c r="A47">
        <v>1900001611</v>
      </c>
      <c r="B47" s="1">
        <v>43694</v>
      </c>
      <c r="C47" t="s">
        <v>16</v>
      </c>
      <c r="D47" t="s">
        <v>28</v>
      </c>
      <c r="E47" t="s">
        <v>27</v>
      </c>
      <c r="G47" t="s">
        <v>209</v>
      </c>
      <c r="H47" t="s">
        <v>25</v>
      </c>
      <c r="I47" t="s">
        <v>153</v>
      </c>
      <c r="J47" t="s">
        <v>77</v>
      </c>
      <c r="K47">
        <v>6250</v>
      </c>
      <c r="L47" s="1">
        <v>43520</v>
      </c>
    </row>
    <row r="48" spans="1:12" hidden="1" x14ac:dyDescent="0.25">
      <c r="A48">
        <v>1900002041</v>
      </c>
      <c r="B48" s="1">
        <v>43705</v>
      </c>
      <c r="C48" t="s">
        <v>16</v>
      </c>
      <c r="D48" t="s">
        <v>28</v>
      </c>
      <c r="E48" t="s">
        <v>33</v>
      </c>
      <c r="G48" t="s">
        <v>213</v>
      </c>
      <c r="H48" t="s">
        <v>25</v>
      </c>
      <c r="I48" t="s">
        <v>165</v>
      </c>
      <c r="J48">
        <v>1.31000501801E+19</v>
      </c>
      <c r="K48">
        <v>124875</v>
      </c>
      <c r="L48" s="1">
        <v>43531</v>
      </c>
    </row>
    <row r="49" spans="1:12" hidden="1" x14ac:dyDescent="0.25">
      <c r="A49">
        <v>1900002042</v>
      </c>
      <c r="B49" s="1">
        <v>43705</v>
      </c>
      <c r="C49" t="s">
        <v>16</v>
      </c>
      <c r="D49" t="s">
        <v>28</v>
      </c>
      <c r="E49" t="s">
        <v>15</v>
      </c>
      <c r="F49">
        <v>3</v>
      </c>
      <c r="G49" t="s">
        <v>180</v>
      </c>
      <c r="H49" t="s">
        <v>143</v>
      </c>
      <c r="I49" t="s">
        <v>164</v>
      </c>
      <c r="J49">
        <v>43190133</v>
      </c>
      <c r="K49">
        <v>7783</v>
      </c>
      <c r="L49" s="1">
        <v>43627</v>
      </c>
    </row>
    <row r="50" spans="1:12" hidden="1" x14ac:dyDescent="0.25">
      <c r="A50">
        <v>1900002043</v>
      </c>
      <c r="B50" s="1">
        <v>43705</v>
      </c>
      <c r="C50" t="s">
        <v>16</v>
      </c>
      <c r="D50" t="s">
        <v>28</v>
      </c>
      <c r="E50" t="s">
        <v>15</v>
      </c>
      <c r="F50">
        <v>3</v>
      </c>
      <c r="G50" t="s">
        <v>180</v>
      </c>
      <c r="H50" t="s">
        <v>143</v>
      </c>
      <c r="I50" t="s">
        <v>164</v>
      </c>
      <c r="J50">
        <v>43189992</v>
      </c>
      <c r="K50">
        <v>7835</v>
      </c>
      <c r="L50" s="1">
        <v>43626</v>
      </c>
    </row>
    <row r="51" spans="1:12" hidden="1" x14ac:dyDescent="0.25">
      <c r="A51">
        <v>1900002044</v>
      </c>
      <c r="B51" s="1">
        <v>43705</v>
      </c>
      <c r="C51" t="s">
        <v>16</v>
      </c>
      <c r="D51" t="s">
        <v>28</v>
      </c>
      <c r="E51" t="s">
        <v>15</v>
      </c>
      <c r="G51" t="s">
        <v>210</v>
      </c>
      <c r="H51" t="s">
        <v>142</v>
      </c>
      <c r="I51" t="s">
        <v>150</v>
      </c>
      <c r="J51">
        <v>41045400</v>
      </c>
      <c r="K51">
        <v>70125</v>
      </c>
      <c r="L51" s="1">
        <v>43543</v>
      </c>
    </row>
    <row r="52" spans="1:12" hidden="1" x14ac:dyDescent="0.25">
      <c r="A52">
        <v>1900002045</v>
      </c>
      <c r="B52" s="1">
        <v>43705</v>
      </c>
      <c r="C52" t="s">
        <v>16</v>
      </c>
      <c r="D52" t="s">
        <v>28</v>
      </c>
      <c r="E52" t="s">
        <v>15</v>
      </c>
      <c r="G52" t="s">
        <v>210</v>
      </c>
      <c r="H52" t="s">
        <v>142</v>
      </c>
      <c r="I52" t="s">
        <v>150</v>
      </c>
      <c r="J52">
        <v>41045403</v>
      </c>
      <c r="K52">
        <v>70125</v>
      </c>
      <c r="L52" s="1">
        <v>43543</v>
      </c>
    </row>
    <row r="53" spans="1:12" hidden="1" x14ac:dyDescent="0.25">
      <c r="A53">
        <v>1900002046</v>
      </c>
      <c r="B53" s="1">
        <v>43705</v>
      </c>
      <c r="C53" t="s">
        <v>16</v>
      </c>
      <c r="D53" t="s">
        <v>28</v>
      </c>
      <c r="E53" t="s">
        <v>23</v>
      </c>
      <c r="G53" t="s">
        <v>204</v>
      </c>
      <c r="H53" t="s">
        <v>25</v>
      </c>
      <c r="I53" t="s">
        <v>160</v>
      </c>
      <c r="J53" t="s">
        <v>120</v>
      </c>
      <c r="K53">
        <v>60229</v>
      </c>
      <c r="L53" s="1">
        <v>43556</v>
      </c>
    </row>
    <row r="54" spans="1:12" hidden="1" x14ac:dyDescent="0.25">
      <c r="A54">
        <v>1900002047</v>
      </c>
      <c r="B54" s="1">
        <v>43705</v>
      </c>
      <c r="C54" t="s">
        <v>16</v>
      </c>
      <c r="D54" t="s">
        <v>28</v>
      </c>
      <c r="E54" t="s">
        <v>23</v>
      </c>
      <c r="G54" t="s">
        <v>204</v>
      </c>
      <c r="H54" t="s">
        <v>25</v>
      </c>
      <c r="I54" t="s">
        <v>160</v>
      </c>
      <c r="J54" t="s">
        <v>107</v>
      </c>
      <c r="K54">
        <v>98931</v>
      </c>
      <c r="L54" s="1">
        <v>43481</v>
      </c>
    </row>
    <row r="55" spans="1:12" hidden="1" x14ac:dyDescent="0.25">
      <c r="A55">
        <v>1900002048</v>
      </c>
      <c r="B55" s="1">
        <v>43705</v>
      </c>
      <c r="C55" t="s">
        <v>16</v>
      </c>
      <c r="D55" t="s">
        <v>28</v>
      </c>
      <c r="E55" t="s">
        <v>27</v>
      </c>
      <c r="F55">
        <v>1</v>
      </c>
      <c r="G55" t="s">
        <v>188</v>
      </c>
      <c r="H55" t="s">
        <v>143</v>
      </c>
      <c r="I55" t="s">
        <v>145</v>
      </c>
      <c r="J55" t="s">
        <v>38</v>
      </c>
      <c r="K55">
        <v>21769</v>
      </c>
      <c r="L55" s="1">
        <v>43466</v>
      </c>
    </row>
    <row r="56" spans="1:12" hidden="1" x14ac:dyDescent="0.25">
      <c r="A56">
        <v>1900002049</v>
      </c>
      <c r="B56" s="1">
        <v>43705</v>
      </c>
      <c r="C56" t="s">
        <v>16</v>
      </c>
      <c r="D56" t="s">
        <v>28</v>
      </c>
      <c r="E56" t="s">
        <v>27</v>
      </c>
      <c r="G56" t="s">
        <v>209</v>
      </c>
      <c r="H56" t="s">
        <v>25</v>
      </c>
      <c r="I56" t="s">
        <v>151</v>
      </c>
      <c r="J56" t="s">
        <v>66</v>
      </c>
      <c r="K56">
        <v>65369</v>
      </c>
      <c r="L56" s="1">
        <v>43572</v>
      </c>
    </row>
    <row r="57" spans="1:12" hidden="1" x14ac:dyDescent="0.25">
      <c r="A57">
        <v>1900002050</v>
      </c>
      <c r="B57" s="1">
        <v>43705</v>
      </c>
      <c r="C57" t="s">
        <v>16</v>
      </c>
      <c r="D57" t="s">
        <v>28</v>
      </c>
      <c r="E57" t="s">
        <v>27</v>
      </c>
      <c r="G57" t="s">
        <v>209</v>
      </c>
      <c r="H57" t="s">
        <v>25</v>
      </c>
      <c r="I57" t="s">
        <v>148</v>
      </c>
      <c r="J57">
        <v>304003761</v>
      </c>
      <c r="K57">
        <v>5206</v>
      </c>
      <c r="L57" s="1">
        <v>43556</v>
      </c>
    </row>
    <row r="58" spans="1:12" hidden="1" x14ac:dyDescent="0.25">
      <c r="A58">
        <v>1900002051</v>
      </c>
      <c r="B58" s="1">
        <v>43705</v>
      </c>
      <c r="C58" t="s">
        <v>16</v>
      </c>
      <c r="D58" t="s">
        <v>28</v>
      </c>
      <c r="E58" t="s">
        <v>27</v>
      </c>
      <c r="G58" t="s">
        <v>209</v>
      </c>
      <c r="H58" t="s">
        <v>25</v>
      </c>
      <c r="I58" t="s">
        <v>158</v>
      </c>
      <c r="J58" t="s">
        <v>94</v>
      </c>
      <c r="K58">
        <v>23750</v>
      </c>
      <c r="L58" s="1">
        <v>43533</v>
      </c>
    </row>
    <row r="59" spans="1:12" hidden="1" x14ac:dyDescent="0.25">
      <c r="A59">
        <v>1900002052</v>
      </c>
      <c r="B59" s="1">
        <v>43705</v>
      </c>
      <c r="C59" t="s">
        <v>16</v>
      </c>
      <c r="D59" t="s">
        <v>28</v>
      </c>
      <c r="E59" t="s">
        <v>27</v>
      </c>
      <c r="G59" t="s">
        <v>209</v>
      </c>
      <c r="H59" t="s">
        <v>25</v>
      </c>
      <c r="I59" t="s">
        <v>151</v>
      </c>
      <c r="J59" t="s">
        <v>64</v>
      </c>
      <c r="K59">
        <v>1557</v>
      </c>
      <c r="L59" s="1">
        <v>43571</v>
      </c>
    </row>
    <row r="60" spans="1:12" hidden="1" x14ac:dyDescent="0.25">
      <c r="A60">
        <v>1900002072</v>
      </c>
      <c r="B60" s="1">
        <v>43705</v>
      </c>
      <c r="C60" t="s">
        <v>16</v>
      </c>
      <c r="D60" t="s">
        <v>28</v>
      </c>
      <c r="E60" t="s">
        <v>32</v>
      </c>
      <c r="F60">
        <v>13</v>
      </c>
      <c r="G60" t="s">
        <v>204</v>
      </c>
      <c r="H60" t="s">
        <v>143</v>
      </c>
      <c r="I60" t="s">
        <v>160</v>
      </c>
      <c r="J60" t="s">
        <v>118</v>
      </c>
      <c r="K60">
        <v>40960</v>
      </c>
      <c r="L60" s="1">
        <v>43575</v>
      </c>
    </row>
    <row r="61" spans="1:12" hidden="1" x14ac:dyDescent="0.25">
      <c r="A61">
        <v>1900002229</v>
      </c>
      <c r="B61" s="1">
        <v>43708</v>
      </c>
      <c r="C61" t="s">
        <v>16</v>
      </c>
      <c r="D61" t="s">
        <v>28</v>
      </c>
      <c r="E61" t="s">
        <v>32</v>
      </c>
      <c r="G61" t="s">
        <v>204</v>
      </c>
      <c r="H61" t="s">
        <v>25</v>
      </c>
      <c r="I61" t="s">
        <v>160</v>
      </c>
      <c r="J61" t="s">
        <v>116</v>
      </c>
      <c r="K61">
        <v>12055</v>
      </c>
      <c r="L61" s="1">
        <v>43510</v>
      </c>
    </row>
    <row r="62" spans="1:12" hidden="1" x14ac:dyDescent="0.25">
      <c r="A62">
        <v>1900002230</v>
      </c>
      <c r="B62" s="1">
        <v>43708</v>
      </c>
      <c r="C62" t="s">
        <v>16</v>
      </c>
      <c r="D62" t="s">
        <v>28</v>
      </c>
      <c r="E62" t="s">
        <v>23</v>
      </c>
      <c r="G62" t="s">
        <v>204</v>
      </c>
      <c r="H62" t="s">
        <v>25</v>
      </c>
      <c r="I62" t="s">
        <v>160</v>
      </c>
      <c r="J62" t="s">
        <v>109</v>
      </c>
      <c r="K62">
        <v>131090</v>
      </c>
      <c r="L62" s="1">
        <v>43522</v>
      </c>
    </row>
    <row r="63" spans="1:12" hidden="1" x14ac:dyDescent="0.25">
      <c r="A63">
        <v>1900002232</v>
      </c>
      <c r="B63" s="1">
        <v>43708</v>
      </c>
      <c r="C63" t="s">
        <v>16</v>
      </c>
      <c r="D63" t="s">
        <v>28</v>
      </c>
      <c r="E63" t="s">
        <v>32</v>
      </c>
      <c r="G63" t="s">
        <v>204</v>
      </c>
      <c r="H63" t="s">
        <v>25</v>
      </c>
      <c r="I63" t="s">
        <v>160</v>
      </c>
      <c r="J63" t="s">
        <v>117</v>
      </c>
      <c r="K63">
        <v>27069</v>
      </c>
      <c r="L63" s="1">
        <v>43510</v>
      </c>
    </row>
    <row r="64" spans="1:12" hidden="1" x14ac:dyDescent="0.25">
      <c r="A64">
        <v>1900002265</v>
      </c>
      <c r="B64" s="1">
        <v>43708</v>
      </c>
      <c r="C64" t="s">
        <v>16</v>
      </c>
      <c r="D64" t="s">
        <v>28</v>
      </c>
      <c r="E64" t="s">
        <v>27</v>
      </c>
      <c r="G64" t="s">
        <v>209</v>
      </c>
      <c r="H64" t="s">
        <v>25</v>
      </c>
      <c r="I64" t="s">
        <v>157</v>
      </c>
      <c r="J64" t="s">
        <v>85</v>
      </c>
      <c r="K64">
        <v>215165</v>
      </c>
      <c r="L64" s="1">
        <v>43556</v>
      </c>
    </row>
    <row r="65" spans="1:12" hidden="1" x14ac:dyDescent="0.25">
      <c r="A65">
        <v>1900002331</v>
      </c>
      <c r="B65" s="1">
        <v>43711</v>
      </c>
      <c r="C65" t="s">
        <v>16</v>
      </c>
      <c r="D65" t="s">
        <v>28</v>
      </c>
      <c r="E65" t="s">
        <v>27</v>
      </c>
      <c r="G65" t="s">
        <v>209</v>
      </c>
      <c r="H65" t="s">
        <v>25</v>
      </c>
      <c r="I65" t="s">
        <v>160</v>
      </c>
      <c r="J65" t="s">
        <v>103</v>
      </c>
      <c r="K65">
        <v>870</v>
      </c>
      <c r="L65" s="1">
        <v>43611</v>
      </c>
    </row>
    <row r="66" spans="1:12" hidden="1" x14ac:dyDescent="0.25">
      <c r="A66">
        <v>1900002384</v>
      </c>
      <c r="B66" s="1">
        <v>43713</v>
      </c>
      <c r="C66" t="s">
        <v>16</v>
      </c>
      <c r="D66" t="s">
        <v>28</v>
      </c>
      <c r="E66" t="s">
        <v>33</v>
      </c>
      <c r="G66" t="s">
        <v>213</v>
      </c>
      <c r="I66" t="s">
        <v>157</v>
      </c>
      <c r="J66">
        <v>2000010048</v>
      </c>
      <c r="K66">
        <v>8174</v>
      </c>
      <c r="L66" s="1">
        <v>43664</v>
      </c>
    </row>
    <row r="67" spans="1:12" hidden="1" x14ac:dyDescent="0.25">
      <c r="A67">
        <v>1900002387</v>
      </c>
      <c r="B67" s="1">
        <v>43713</v>
      </c>
      <c r="C67" t="s">
        <v>16</v>
      </c>
      <c r="D67" t="s">
        <v>28</v>
      </c>
      <c r="E67" t="s">
        <v>19</v>
      </c>
      <c r="G67" t="s">
        <v>211</v>
      </c>
      <c r="H67" t="s">
        <v>25</v>
      </c>
      <c r="I67" t="s">
        <v>164</v>
      </c>
      <c r="J67" t="s">
        <v>126</v>
      </c>
      <c r="K67">
        <v>22246</v>
      </c>
      <c r="L67" s="1">
        <v>43660</v>
      </c>
    </row>
    <row r="68" spans="1:12" hidden="1" x14ac:dyDescent="0.25">
      <c r="A68">
        <v>1900002458</v>
      </c>
      <c r="B68" s="1">
        <v>43717</v>
      </c>
      <c r="C68" t="s">
        <v>16</v>
      </c>
      <c r="D68" t="s">
        <v>28</v>
      </c>
      <c r="E68" t="s">
        <v>15</v>
      </c>
      <c r="G68" t="s">
        <v>210</v>
      </c>
      <c r="H68" t="s">
        <v>142</v>
      </c>
      <c r="I68" t="s">
        <v>160</v>
      </c>
      <c r="J68">
        <v>43187020</v>
      </c>
      <c r="K68">
        <v>7451</v>
      </c>
      <c r="L68" s="1">
        <v>43577</v>
      </c>
    </row>
    <row r="69" spans="1:12" hidden="1" x14ac:dyDescent="0.25">
      <c r="A69">
        <v>1900002464</v>
      </c>
      <c r="B69" s="1">
        <v>43717</v>
      </c>
      <c r="C69" t="s">
        <v>16</v>
      </c>
      <c r="D69" t="s">
        <v>28</v>
      </c>
      <c r="E69" t="s">
        <v>19</v>
      </c>
      <c r="G69" t="s">
        <v>211</v>
      </c>
      <c r="I69" t="s">
        <v>212</v>
      </c>
      <c r="J69" t="s">
        <v>141</v>
      </c>
      <c r="K69">
        <v>7110</v>
      </c>
      <c r="L69" s="1">
        <v>43675</v>
      </c>
    </row>
    <row r="70" spans="1:12" hidden="1" x14ac:dyDescent="0.25">
      <c r="A70">
        <v>1900002472</v>
      </c>
      <c r="B70" s="1">
        <v>43717</v>
      </c>
      <c r="C70" t="s">
        <v>16</v>
      </c>
      <c r="D70" t="s">
        <v>28</v>
      </c>
      <c r="E70" t="s">
        <v>27</v>
      </c>
      <c r="G70" t="s">
        <v>209</v>
      </c>
      <c r="H70" t="s">
        <v>25</v>
      </c>
      <c r="I70" t="s">
        <v>160</v>
      </c>
      <c r="J70" t="s">
        <v>101</v>
      </c>
      <c r="K70">
        <v>692</v>
      </c>
      <c r="L70" s="1">
        <v>43600</v>
      </c>
    </row>
    <row r="71" spans="1:12" hidden="1" x14ac:dyDescent="0.25">
      <c r="A71">
        <v>1900002635</v>
      </c>
      <c r="B71" s="1">
        <v>43725</v>
      </c>
      <c r="C71" t="s">
        <v>16</v>
      </c>
      <c r="D71" t="s">
        <v>28</v>
      </c>
      <c r="E71" t="s">
        <v>33</v>
      </c>
      <c r="G71" t="s">
        <v>213</v>
      </c>
      <c r="H71" t="s">
        <v>25</v>
      </c>
      <c r="I71" t="s">
        <v>160</v>
      </c>
      <c r="J71" t="s">
        <v>104</v>
      </c>
      <c r="K71">
        <v>65051</v>
      </c>
      <c r="L71" s="1">
        <v>43466</v>
      </c>
    </row>
    <row r="72" spans="1:12" hidden="1" x14ac:dyDescent="0.25">
      <c r="A72">
        <v>1900002636</v>
      </c>
      <c r="B72" s="1">
        <v>43725</v>
      </c>
      <c r="C72" t="s">
        <v>16</v>
      </c>
      <c r="D72" t="s">
        <v>28</v>
      </c>
      <c r="E72" t="s">
        <v>27</v>
      </c>
      <c r="G72" t="s">
        <v>209</v>
      </c>
      <c r="H72" t="s">
        <v>25</v>
      </c>
      <c r="I72" t="s">
        <v>157</v>
      </c>
      <c r="J72" t="s">
        <v>84</v>
      </c>
      <c r="K72">
        <v>1005</v>
      </c>
      <c r="L72" s="1">
        <v>43586</v>
      </c>
    </row>
    <row r="73" spans="1:12" hidden="1" x14ac:dyDescent="0.25">
      <c r="A73">
        <v>1900002637</v>
      </c>
      <c r="B73" s="1">
        <v>43725</v>
      </c>
      <c r="C73" t="s">
        <v>16</v>
      </c>
      <c r="D73" t="s">
        <v>28</v>
      </c>
      <c r="E73" t="s">
        <v>19</v>
      </c>
      <c r="G73" t="s">
        <v>211</v>
      </c>
      <c r="I73" t="s">
        <v>212</v>
      </c>
      <c r="J73" t="s">
        <v>141</v>
      </c>
      <c r="K73">
        <v>6259</v>
      </c>
      <c r="L73" s="1">
        <v>43637</v>
      </c>
    </row>
    <row r="74" spans="1:12" hidden="1" x14ac:dyDescent="0.25">
      <c r="A74">
        <v>1900002638</v>
      </c>
      <c r="B74" s="1">
        <v>43725</v>
      </c>
      <c r="C74" t="s">
        <v>16</v>
      </c>
      <c r="D74" t="s">
        <v>28</v>
      </c>
      <c r="E74" t="s">
        <v>19</v>
      </c>
      <c r="G74" t="s">
        <v>211</v>
      </c>
      <c r="I74" t="s">
        <v>164</v>
      </c>
      <c r="J74" t="s">
        <v>124</v>
      </c>
      <c r="K74">
        <v>9941</v>
      </c>
      <c r="L74" s="1">
        <v>43656</v>
      </c>
    </row>
    <row r="75" spans="1:12" hidden="1" x14ac:dyDescent="0.25">
      <c r="A75">
        <v>1900002639</v>
      </c>
      <c r="B75" s="1">
        <v>43725</v>
      </c>
      <c r="C75" t="s">
        <v>16</v>
      </c>
      <c r="D75" t="s">
        <v>28</v>
      </c>
      <c r="E75" t="s">
        <v>27</v>
      </c>
      <c r="F75">
        <v>1</v>
      </c>
      <c r="G75" t="s">
        <v>188</v>
      </c>
      <c r="H75" t="s">
        <v>143</v>
      </c>
      <c r="I75" t="s">
        <v>157</v>
      </c>
      <c r="J75" t="s">
        <v>83</v>
      </c>
      <c r="K75">
        <v>9990</v>
      </c>
      <c r="L75" s="1">
        <v>43608</v>
      </c>
    </row>
    <row r="76" spans="1:12" hidden="1" x14ac:dyDescent="0.25">
      <c r="A76">
        <v>1900002640</v>
      </c>
      <c r="B76" s="1">
        <v>43725</v>
      </c>
      <c r="C76" t="s">
        <v>16</v>
      </c>
      <c r="D76" t="s">
        <v>28</v>
      </c>
      <c r="E76" t="s">
        <v>19</v>
      </c>
      <c r="G76" t="s">
        <v>211</v>
      </c>
      <c r="H76" t="s">
        <v>25</v>
      </c>
      <c r="I76" t="s">
        <v>146</v>
      </c>
      <c r="J76" t="s">
        <v>43</v>
      </c>
      <c r="K76">
        <v>74673</v>
      </c>
      <c r="L76" s="1">
        <v>43645</v>
      </c>
    </row>
    <row r="77" spans="1:12" hidden="1" x14ac:dyDescent="0.25">
      <c r="A77">
        <v>1900002880</v>
      </c>
      <c r="B77" s="1">
        <v>43728</v>
      </c>
      <c r="C77" t="s">
        <v>16</v>
      </c>
      <c r="D77" t="s">
        <v>28</v>
      </c>
      <c r="E77" t="s">
        <v>27</v>
      </c>
      <c r="G77" t="s">
        <v>209</v>
      </c>
      <c r="H77" t="s">
        <v>25</v>
      </c>
      <c r="I77" t="s">
        <v>151</v>
      </c>
      <c r="J77" t="s">
        <v>65</v>
      </c>
      <c r="K77">
        <v>4362</v>
      </c>
      <c r="L77" s="1">
        <v>43557</v>
      </c>
    </row>
    <row r="78" spans="1:12" hidden="1" x14ac:dyDescent="0.25">
      <c r="A78">
        <v>1900003129</v>
      </c>
      <c r="B78" s="1">
        <v>43738</v>
      </c>
      <c r="C78" t="s">
        <v>16</v>
      </c>
      <c r="D78" t="s">
        <v>28</v>
      </c>
      <c r="E78" t="s">
        <v>23</v>
      </c>
      <c r="G78" t="s">
        <v>204</v>
      </c>
      <c r="H78" t="s">
        <v>25</v>
      </c>
      <c r="I78" t="s">
        <v>160</v>
      </c>
      <c r="J78" t="s">
        <v>108</v>
      </c>
      <c r="K78">
        <v>1610</v>
      </c>
      <c r="L78" s="1">
        <v>43510</v>
      </c>
    </row>
    <row r="79" spans="1:12" hidden="1" x14ac:dyDescent="0.25">
      <c r="A79">
        <v>1900003131</v>
      </c>
      <c r="B79" s="1">
        <v>43738</v>
      </c>
      <c r="C79" t="s">
        <v>16</v>
      </c>
      <c r="D79" t="s">
        <v>28</v>
      </c>
      <c r="E79" t="s">
        <v>27</v>
      </c>
      <c r="G79" t="s">
        <v>209</v>
      </c>
      <c r="H79" t="s">
        <v>25</v>
      </c>
      <c r="I79" t="s">
        <v>157</v>
      </c>
      <c r="J79">
        <v>3.1142011248201999E+18</v>
      </c>
      <c r="K79">
        <v>20166</v>
      </c>
      <c r="L79" s="1">
        <v>43647</v>
      </c>
    </row>
    <row r="80" spans="1:12" hidden="1" x14ac:dyDescent="0.25">
      <c r="A80">
        <v>1900003209</v>
      </c>
      <c r="B80" s="1">
        <v>43748</v>
      </c>
      <c r="C80" t="s">
        <v>16</v>
      </c>
      <c r="D80" t="s">
        <v>28</v>
      </c>
      <c r="E80" t="s">
        <v>19</v>
      </c>
      <c r="G80" t="s">
        <v>211</v>
      </c>
      <c r="H80" t="s">
        <v>25</v>
      </c>
      <c r="I80" t="s">
        <v>146</v>
      </c>
      <c r="J80" t="s">
        <v>42</v>
      </c>
      <c r="K80">
        <v>8605</v>
      </c>
      <c r="L80" s="1">
        <v>43645</v>
      </c>
    </row>
    <row r="81" spans="1:12" hidden="1" x14ac:dyDescent="0.25">
      <c r="A81">
        <v>1900003210</v>
      </c>
      <c r="B81" s="1">
        <v>43748</v>
      </c>
      <c r="C81" t="s">
        <v>16</v>
      </c>
      <c r="D81" t="s">
        <v>28</v>
      </c>
      <c r="E81" t="s">
        <v>19</v>
      </c>
      <c r="G81" t="s">
        <v>211</v>
      </c>
      <c r="H81" t="s">
        <v>25</v>
      </c>
      <c r="I81" t="s">
        <v>150</v>
      </c>
      <c r="J81" t="s">
        <v>52</v>
      </c>
      <c r="K81">
        <v>52500</v>
      </c>
      <c r="L81" s="1">
        <v>43602</v>
      </c>
    </row>
    <row r="82" spans="1:12" hidden="1" x14ac:dyDescent="0.25">
      <c r="A82">
        <v>1900003211</v>
      </c>
      <c r="B82" s="1">
        <v>43748</v>
      </c>
      <c r="C82" t="s">
        <v>16</v>
      </c>
      <c r="D82" t="s">
        <v>28</v>
      </c>
      <c r="E82" t="s">
        <v>15</v>
      </c>
      <c r="F82">
        <v>13</v>
      </c>
      <c r="G82" t="s">
        <v>204</v>
      </c>
      <c r="H82" t="s">
        <v>143</v>
      </c>
      <c r="I82" t="s">
        <v>160</v>
      </c>
      <c r="J82" t="s">
        <v>111</v>
      </c>
      <c r="K82">
        <v>21875</v>
      </c>
      <c r="L82" s="1">
        <v>43497</v>
      </c>
    </row>
    <row r="83" spans="1:12" hidden="1" x14ac:dyDescent="0.25">
      <c r="A83">
        <v>1900003212</v>
      </c>
      <c r="B83" s="1">
        <v>43748</v>
      </c>
      <c r="C83" t="s">
        <v>16</v>
      </c>
      <c r="D83" t="s">
        <v>28</v>
      </c>
      <c r="E83" t="s">
        <v>19</v>
      </c>
      <c r="G83" t="s">
        <v>211</v>
      </c>
      <c r="I83" t="s">
        <v>164</v>
      </c>
      <c r="J83" t="s">
        <v>124</v>
      </c>
      <c r="K83">
        <v>93906</v>
      </c>
      <c r="L83" s="1">
        <v>43531</v>
      </c>
    </row>
    <row r="84" spans="1:12" hidden="1" x14ac:dyDescent="0.25">
      <c r="A84">
        <v>1900003213</v>
      </c>
      <c r="B84" s="1">
        <v>43748</v>
      </c>
      <c r="C84" t="s">
        <v>16</v>
      </c>
      <c r="D84" t="s">
        <v>28</v>
      </c>
      <c r="E84" t="s">
        <v>19</v>
      </c>
      <c r="G84" t="s">
        <v>211</v>
      </c>
      <c r="H84" t="s">
        <v>25</v>
      </c>
      <c r="I84" t="s">
        <v>164</v>
      </c>
      <c r="J84">
        <v>54407334</v>
      </c>
      <c r="K84">
        <v>23387</v>
      </c>
      <c r="L84" s="1">
        <v>43466</v>
      </c>
    </row>
    <row r="85" spans="1:12" hidden="1" x14ac:dyDescent="0.25">
      <c r="A85">
        <v>1900003214</v>
      </c>
      <c r="B85" s="1">
        <v>43748</v>
      </c>
      <c r="C85" t="s">
        <v>16</v>
      </c>
      <c r="D85" t="s">
        <v>28</v>
      </c>
      <c r="E85" t="s">
        <v>19</v>
      </c>
      <c r="G85" t="s">
        <v>211</v>
      </c>
      <c r="H85" t="s">
        <v>25</v>
      </c>
      <c r="I85" t="s">
        <v>164</v>
      </c>
      <c r="J85" t="s">
        <v>127</v>
      </c>
      <c r="K85">
        <v>3347</v>
      </c>
      <c r="L85" s="1">
        <v>43556</v>
      </c>
    </row>
    <row r="86" spans="1:12" hidden="1" x14ac:dyDescent="0.25">
      <c r="A86">
        <v>1900003404</v>
      </c>
      <c r="B86" s="1">
        <v>43755</v>
      </c>
      <c r="C86" t="s">
        <v>16</v>
      </c>
      <c r="D86" t="s">
        <v>28</v>
      </c>
      <c r="E86" t="s">
        <v>15</v>
      </c>
      <c r="F86">
        <v>2</v>
      </c>
      <c r="G86" t="s">
        <v>189</v>
      </c>
      <c r="H86" t="s">
        <v>143</v>
      </c>
      <c r="I86" t="s">
        <v>156</v>
      </c>
      <c r="J86">
        <v>2.9992028733097999E+18</v>
      </c>
      <c r="K86">
        <v>60025</v>
      </c>
      <c r="L86" s="1">
        <v>43654</v>
      </c>
    </row>
    <row r="87" spans="1:12" hidden="1" x14ac:dyDescent="0.25">
      <c r="A87">
        <v>1900003405</v>
      </c>
      <c r="B87" s="1">
        <v>43755</v>
      </c>
      <c r="C87" t="s">
        <v>16</v>
      </c>
      <c r="D87" t="s">
        <v>28</v>
      </c>
      <c r="E87" t="s">
        <v>21</v>
      </c>
      <c r="G87" t="s">
        <v>204</v>
      </c>
      <c r="H87" t="s">
        <v>25</v>
      </c>
      <c r="I87" t="s">
        <v>149</v>
      </c>
      <c r="J87" t="s">
        <v>50</v>
      </c>
      <c r="K87">
        <v>13613</v>
      </c>
      <c r="L87" s="1">
        <v>43472</v>
      </c>
    </row>
    <row r="88" spans="1:12" hidden="1" x14ac:dyDescent="0.25">
      <c r="A88">
        <v>1900003406</v>
      </c>
      <c r="B88" s="1">
        <v>43755</v>
      </c>
      <c r="C88" t="s">
        <v>16</v>
      </c>
      <c r="D88" t="s">
        <v>28</v>
      </c>
      <c r="E88" t="s">
        <v>19</v>
      </c>
      <c r="G88" t="s">
        <v>214</v>
      </c>
      <c r="H88" t="s">
        <v>142</v>
      </c>
      <c r="I88" t="s">
        <v>145</v>
      </c>
      <c r="J88" t="s">
        <v>36</v>
      </c>
      <c r="K88">
        <v>79834</v>
      </c>
      <c r="L88" s="1">
        <v>43641</v>
      </c>
    </row>
    <row r="89" spans="1:12" hidden="1" x14ac:dyDescent="0.25">
      <c r="A89">
        <v>1900003407</v>
      </c>
      <c r="B89" s="1">
        <v>43755</v>
      </c>
      <c r="C89" t="s">
        <v>16</v>
      </c>
      <c r="D89" t="s">
        <v>28</v>
      </c>
      <c r="E89" t="s">
        <v>15</v>
      </c>
      <c r="F89">
        <v>2</v>
      </c>
      <c r="G89" t="s">
        <v>189</v>
      </c>
      <c r="H89" t="s">
        <v>143</v>
      </c>
      <c r="I89" t="s">
        <v>156</v>
      </c>
      <c r="J89">
        <v>2.9992028732742001E+18</v>
      </c>
      <c r="K89">
        <v>60025</v>
      </c>
      <c r="L89" s="1">
        <v>43654</v>
      </c>
    </row>
    <row r="90" spans="1:12" hidden="1" x14ac:dyDescent="0.25">
      <c r="A90">
        <v>1900003928</v>
      </c>
      <c r="B90" s="1">
        <v>43781</v>
      </c>
      <c r="C90" t="s">
        <v>16</v>
      </c>
      <c r="D90" t="s">
        <v>28</v>
      </c>
      <c r="E90" t="s">
        <v>15</v>
      </c>
      <c r="F90">
        <v>10</v>
      </c>
      <c r="G90" t="s">
        <v>179</v>
      </c>
      <c r="H90" t="s">
        <v>143</v>
      </c>
      <c r="I90" t="s">
        <v>157</v>
      </c>
      <c r="J90">
        <v>14055133</v>
      </c>
      <c r="K90">
        <v>63000</v>
      </c>
      <c r="L90" s="1">
        <v>43672</v>
      </c>
    </row>
    <row r="91" spans="1:12" hidden="1" x14ac:dyDescent="0.25">
      <c r="A91">
        <v>1900003930</v>
      </c>
      <c r="B91" s="1">
        <v>43781</v>
      </c>
      <c r="C91" t="s">
        <v>194</v>
      </c>
      <c r="D91" t="s">
        <v>28</v>
      </c>
      <c r="E91" t="s">
        <v>32</v>
      </c>
      <c r="F91">
        <v>2</v>
      </c>
      <c r="G91" t="s">
        <v>189</v>
      </c>
      <c r="H91" t="s">
        <v>143</v>
      </c>
      <c r="I91" t="s">
        <v>160</v>
      </c>
      <c r="K91">
        <v>100000</v>
      </c>
      <c r="L91" s="1">
        <v>43663</v>
      </c>
    </row>
    <row r="92" spans="1:12" hidden="1" x14ac:dyDescent="0.25">
      <c r="A92">
        <v>1900003931</v>
      </c>
      <c r="B92" s="1">
        <v>43781</v>
      </c>
      <c r="C92" t="s">
        <v>194</v>
      </c>
      <c r="D92" t="s">
        <v>28</v>
      </c>
      <c r="E92" t="s">
        <v>32</v>
      </c>
      <c r="F92">
        <v>2</v>
      </c>
      <c r="G92" t="s">
        <v>189</v>
      </c>
      <c r="H92" t="s">
        <v>143</v>
      </c>
      <c r="I92" t="s">
        <v>160</v>
      </c>
      <c r="K92">
        <v>100000</v>
      </c>
      <c r="L92" s="1">
        <v>43486</v>
      </c>
    </row>
    <row r="93" spans="1:12" hidden="1" x14ac:dyDescent="0.25">
      <c r="A93">
        <v>1900004171</v>
      </c>
      <c r="B93" s="1">
        <v>43795</v>
      </c>
      <c r="C93" t="s">
        <v>194</v>
      </c>
      <c r="D93" t="s">
        <v>28</v>
      </c>
      <c r="E93" t="s">
        <v>27</v>
      </c>
      <c r="G93" t="s">
        <v>209</v>
      </c>
      <c r="H93" t="s">
        <v>25</v>
      </c>
      <c r="I93" t="s">
        <v>164</v>
      </c>
      <c r="K93">
        <v>254336</v>
      </c>
      <c r="L93" s="1">
        <v>43490</v>
      </c>
    </row>
    <row r="94" spans="1:12" hidden="1" x14ac:dyDescent="0.25">
      <c r="A94">
        <v>1900004173</v>
      </c>
      <c r="B94" s="1">
        <v>43795</v>
      </c>
      <c r="C94" t="s">
        <v>194</v>
      </c>
      <c r="D94" t="s">
        <v>28</v>
      </c>
      <c r="E94" t="s">
        <v>27</v>
      </c>
      <c r="G94" t="s">
        <v>209</v>
      </c>
      <c r="H94" t="s">
        <v>25</v>
      </c>
      <c r="I94" t="s">
        <v>151</v>
      </c>
      <c r="K94">
        <v>266949</v>
      </c>
      <c r="L94" s="1">
        <v>43490</v>
      </c>
    </row>
    <row r="95" spans="1:12" hidden="1" x14ac:dyDescent="0.25">
      <c r="A95">
        <v>1900004220</v>
      </c>
      <c r="B95" s="1">
        <v>43802</v>
      </c>
      <c r="C95" t="s">
        <v>16</v>
      </c>
      <c r="D95" t="s">
        <v>28</v>
      </c>
      <c r="E95" t="s">
        <v>19</v>
      </c>
      <c r="G95" t="s">
        <v>211</v>
      </c>
      <c r="H95" t="s">
        <v>25</v>
      </c>
      <c r="I95" t="s">
        <v>212</v>
      </c>
      <c r="J95">
        <v>54445288</v>
      </c>
      <c r="K95">
        <v>11111</v>
      </c>
      <c r="L95" s="1">
        <v>43524</v>
      </c>
    </row>
    <row r="96" spans="1:12" hidden="1" x14ac:dyDescent="0.25">
      <c r="A96">
        <v>1900004221</v>
      </c>
      <c r="B96" s="1">
        <v>43802</v>
      </c>
      <c r="C96" t="s">
        <v>16</v>
      </c>
      <c r="D96" t="s">
        <v>28</v>
      </c>
      <c r="E96" t="s">
        <v>32</v>
      </c>
      <c r="F96">
        <v>3</v>
      </c>
      <c r="G96" t="s">
        <v>180</v>
      </c>
      <c r="H96" t="s">
        <v>143</v>
      </c>
      <c r="I96" t="s">
        <v>164</v>
      </c>
      <c r="J96">
        <v>9.9000044190299996E+19</v>
      </c>
      <c r="K96">
        <v>3008</v>
      </c>
      <c r="L96" s="1">
        <v>43567</v>
      </c>
    </row>
    <row r="97" spans="1:12" hidden="1" x14ac:dyDescent="0.25">
      <c r="A97">
        <v>1900004376</v>
      </c>
      <c r="B97" s="1">
        <v>43804</v>
      </c>
      <c r="C97" t="s">
        <v>16</v>
      </c>
      <c r="D97" t="s">
        <v>28</v>
      </c>
      <c r="E97" t="s">
        <v>15</v>
      </c>
      <c r="F97">
        <v>3</v>
      </c>
      <c r="G97" t="s">
        <v>180</v>
      </c>
      <c r="H97" t="s">
        <v>143</v>
      </c>
      <c r="I97" t="s">
        <v>151</v>
      </c>
      <c r="J97">
        <v>43193940</v>
      </c>
      <c r="K97">
        <v>6184</v>
      </c>
      <c r="L97" s="1">
        <v>43684</v>
      </c>
    </row>
    <row r="98" spans="1:12" hidden="1" x14ac:dyDescent="0.25">
      <c r="A98">
        <v>1900004378</v>
      </c>
      <c r="B98" s="1">
        <v>43804</v>
      </c>
      <c r="C98" t="s">
        <v>16</v>
      </c>
      <c r="D98" t="s">
        <v>28</v>
      </c>
      <c r="E98" t="s">
        <v>23</v>
      </c>
      <c r="G98" t="s">
        <v>210</v>
      </c>
      <c r="H98" t="s">
        <v>142</v>
      </c>
      <c r="I98" t="s">
        <v>155</v>
      </c>
      <c r="J98" t="s">
        <v>79</v>
      </c>
      <c r="K98">
        <v>1568</v>
      </c>
      <c r="L98" s="1">
        <v>43504</v>
      </c>
    </row>
    <row r="99" spans="1:12" hidden="1" x14ac:dyDescent="0.25">
      <c r="A99">
        <v>1900004380</v>
      </c>
      <c r="B99" s="1">
        <v>43804</v>
      </c>
      <c r="C99" t="s">
        <v>16</v>
      </c>
      <c r="D99" t="s">
        <v>28</v>
      </c>
      <c r="E99" t="s">
        <v>19</v>
      </c>
      <c r="G99" t="s">
        <v>211</v>
      </c>
      <c r="I99" t="s">
        <v>164</v>
      </c>
      <c r="J99" t="s">
        <v>124</v>
      </c>
      <c r="K99">
        <v>18901</v>
      </c>
      <c r="L99" s="1">
        <v>43722</v>
      </c>
    </row>
    <row r="100" spans="1:12" hidden="1" x14ac:dyDescent="0.25">
      <c r="A100">
        <v>1900004382</v>
      </c>
      <c r="B100" s="1">
        <v>43804</v>
      </c>
      <c r="C100" t="s">
        <v>16</v>
      </c>
      <c r="D100" t="s">
        <v>28</v>
      </c>
      <c r="E100" t="s">
        <v>19</v>
      </c>
      <c r="G100" t="s">
        <v>211</v>
      </c>
      <c r="I100" t="s">
        <v>164</v>
      </c>
      <c r="J100" t="s">
        <v>124</v>
      </c>
      <c r="K100">
        <v>27682</v>
      </c>
      <c r="L100" s="1">
        <v>43691</v>
      </c>
    </row>
    <row r="101" spans="1:12" hidden="1" x14ac:dyDescent="0.25">
      <c r="A101">
        <v>1900004383</v>
      </c>
      <c r="B101" s="1">
        <v>43804</v>
      </c>
      <c r="C101" t="s">
        <v>16</v>
      </c>
      <c r="D101" t="s">
        <v>28</v>
      </c>
      <c r="E101" t="s">
        <v>19</v>
      </c>
      <c r="G101" t="s">
        <v>211</v>
      </c>
      <c r="I101" t="s">
        <v>212</v>
      </c>
      <c r="J101" t="s">
        <v>141</v>
      </c>
      <c r="K101">
        <v>5501</v>
      </c>
      <c r="L101" s="1">
        <v>43759</v>
      </c>
    </row>
    <row r="102" spans="1:12" hidden="1" x14ac:dyDescent="0.25">
      <c r="A102">
        <v>1900004384</v>
      </c>
      <c r="B102" s="1">
        <v>43804</v>
      </c>
      <c r="C102" t="s">
        <v>16</v>
      </c>
      <c r="D102" t="s">
        <v>28</v>
      </c>
      <c r="E102" t="s">
        <v>19</v>
      </c>
      <c r="G102" t="s">
        <v>211</v>
      </c>
      <c r="H102" t="s">
        <v>25</v>
      </c>
      <c r="I102" t="s">
        <v>160</v>
      </c>
      <c r="J102" t="s">
        <v>102</v>
      </c>
      <c r="K102">
        <v>123750</v>
      </c>
      <c r="L102" s="1">
        <v>43738</v>
      </c>
    </row>
    <row r="103" spans="1:12" hidden="1" x14ac:dyDescent="0.25">
      <c r="A103">
        <v>1900004404</v>
      </c>
      <c r="B103" s="1">
        <v>43805</v>
      </c>
      <c r="C103" t="s">
        <v>16</v>
      </c>
      <c r="D103" t="s">
        <v>28</v>
      </c>
      <c r="E103" t="s">
        <v>27</v>
      </c>
      <c r="G103" t="s">
        <v>209</v>
      </c>
      <c r="H103" t="s">
        <v>25</v>
      </c>
      <c r="I103" t="s">
        <v>150</v>
      </c>
      <c r="J103" t="s">
        <v>53</v>
      </c>
      <c r="K103">
        <v>825</v>
      </c>
      <c r="L103" s="1">
        <v>43647</v>
      </c>
    </row>
    <row r="104" spans="1:12" hidden="1" x14ac:dyDescent="0.25">
      <c r="A104">
        <v>1900004408</v>
      </c>
      <c r="B104" s="1">
        <v>43805</v>
      </c>
      <c r="C104" t="s">
        <v>16</v>
      </c>
      <c r="D104" t="s">
        <v>28</v>
      </c>
      <c r="E104" t="s">
        <v>27</v>
      </c>
      <c r="G104" t="s">
        <v>209</v>
      </c>
      <c r="H104" t="s">
        <v>25</v>
      </c>
      <c r="I104" t="s">
        <v>150</v>
      </c>
      <c r="J104" t="s">
        <v>61</v>
      </c>
      <c r="K104">
        <v>1556</v>
      </c>
      <c r="L104" s="1">
        <v>43647</v>
      </c>
    </row>
    <row r="105" spans="1:12" hidden="1" x14ac:dyDescent="0.25">
      <c r="A105">
        <v>1900004411</v>
      </c>
      <c r="B105" s="1">
        <v>43805</v>
      </c>
      <c r="C105" t="s">
        <v>16</v>
      </c>
      <c r="D105" t="s">
        <v>28</v>
      </c>
      <c r="E105" t="s">
        <v>27</v>
      </c>
      <c r="G105" t="s">
        <v>209</v>
      </c>
      <c r="H105" t="s">
        <v>25</v>
      </c>
      <c r="I105" t="s">
        <v>150</v>
      </c>
      <c r="J105" t="s">
        <v>59</v>
      </c>
      <c r="K105">
        <v>12350</v>
      </c>
      <c r="L105" s="1">
        <v>43647</v>
      </c>
    </row>
    <row r="106" spans="1:12" hidden="1" x14ac:dyDescent="0.25">
      <c r="A106">
        <v>1900004474</v>
      </c>
      <c r="B106" s="1">
        <v>43808</v>
      </c>
      <c r="C106" t="s">
        <v>16</v>
      </c>
      <c r="D106" t="s">
        <v>28</v>
      </c>
      <c r="E106" t="s">
        <v>21</v>
      </c>
      <c r="F106">
        <v>3</v>
      </c>
      <c r="G106" t="s">
        <v>180</v>
      </c>
      <c r="H106" t="s">
        <v>143</v>
      </c>
      <c r="I106" t="s">
        <v>158</v>
      </c>
      <c r="J106" t="s">
        <v>95</v>
      </c>
      <c r="K106">
        <v>15593</v>
      </c>
      <c r="L106" s="1">
        <v>43477</v>
      </c>
    </row>
    <row r="107" spans="1:12" hidden="1" x14ac:dyDescent="0.25">
      <c r="A107">
        <v>1900004500</v>
      </c>
      <c r="B107" s="1">
        <v>43808</v>
      </c>
      <c r="C107" t="s">
        <v>16</v>
      </c>
      <c r="D107" t="s">
        <v>28</v>
      </c>
      <c r="E107" t="s">
        <v>32</v>
      </c>
      <c r="F107">
        <v>3</v>
      </c>
      <c r="G107" t="s">
        <v>180</v>
      </c>
      <c r="H107" t="s">
        <v>143</v>
      </c>
      <c r="I107" t="s">
        <v>164</v>
      </c>
      <c r="J107">
        <v>9.9000044190300006E+17</v>
      </c>
      <c r="K107">
        <v>2212</v>
      </c>
      <c r="L107" s="1">
        <v>43565</v>
      </c>
    </row>
    <row r="108" spans="1:12" hidden="1" x14ac:dyDescent="0.25">
      <c r="A108">
        <v>1900004501</v>
      </c>
      <c r="B108" s="1">
        <v>43808</v>
      </c>
      <c r="C108" t="s">
        <v>16</v>
      </c>
      <c r="D108" t="s">
        <v>28</v>
      </c>
      <c r="E108" t="s">
        <v>19</v>
      </c>
      <c r="F108">
        <v>3</v>
      </c>
      <c r="G108" t="s">
        <v>180</v>
      </c>
      <c r="H108" t="s">
        <v>143</v>
      </c>
      <c r="I108" t="s">
        <v>158</v>
      </c>
      <c r="J108">
        <v>54522170</v>
      </c>
      <c r="K108">
        <v>9056</v>
      </c>
      <c r="L108" s="1">
        <v>43655</v>
      </c>
    </row>
    <row r="109" spans="1:12" hidden="1" x14ac:dyDescent="0.25">
      <c r="A109">
        <v>1900004503</v>
      </c>
      <c r="B109" s="1">
        <v>43809</v>
      </c>
      <c r="C109" t="s">
        <v>16</v>
      </c>
      <c r="D109" t="s">
        <v>28</v>
      </c>
      <c r="E109" t="s">
        <v>27</v>
      </c>
      <c r="G109" t="s">
        <v>209</v>
      </c>
      <c r="H109" t="s">
        <v>25</v>
      </c>
      <c r="I109" t="s">
        <v>150</v>
      </c>
      <c r="J109" t="s">
        <v>54</v>
      </c>
      <c r="K109">
        <v>1897</v>
      </c>
      <c r="L109" s="1">
        <v>43647</v>
      </c>
    </row>
    <row r="110" spans="1:12" hidden="1" x14ac:dyDescent="0.25">
      <c r="A110">
        <v>1900004505</v>
      </c>
      <c r="B110" s="1">
        <v>43809</v>
      </c>
      <c r="C110" t="s">
        <v>16</v>
      </c>
      <c r="D110" t="s">
        <v>28</v>
      </c>
      <c r="E110" t="s">
        <v>27</v>
      </c>
      <c r="G110" t="s">
        <v>209</v>
      </c>
      <c r="H110" t="s">
        <v>25</v>
      </c>
      <c r="I110" t="s">
        <v>150</v>
      </c>
      <c r="J110" t="s">
        <v>56</v>
      </c>
      <c r="K110">
        <v>42500</v>
      </c>
      <c r="L110" s="1">
        <v>43647</v>
      </c>
    </row>
    <row r="111" spans="1:12" hidden="1" x14ac:dyDescent="0.25">
      <c r="A111">
        <v>1900004507</v>
      </c>
      <c r="B111" s="1">
        <v>43809</v>
      </c>
      <c r="C111" t="s">
        <v>16</v>
      </c>
      <c r="D111" t="s">
        <v>28</v>
      </c>
      <c r="E111" t="s">
        <v>27</v>
      </c>
      <c r="G111" t="s">
        <v>209</v>
      </c>
      <c r="H111" t="s">
        <v>25</v>
      </c>
      <c r="I111" t="s">
        <v>150</v>
      </c>
      <c r="J111" t="s">
        <v>57</v>
      </c>
      <c r="K111">
        <v>10917</v>
      </c>
      <c r="L111" s="1">
        <v>43647</v>
      </c>
    </row>
    <row r="112" spans="1:12" hidden="1" x14ac:dyDescent="0.25">
      <c r="A112">
        <v>1900004518</v>
      </c>
      <c r="B112" s="1">
        <v>43809</v>
      </c>
      <c r="C112" t="s">
        <v>16</v>
      </c>
      <c r="D112" t="s">
        <v>28</v>
      </c>
      <c r="E112" t="s">
        <v>27</v>
      </c>
      <c r="G112" t="s">
        <v>209</v>
      </c>
      <c r="H112" t="s">
        <v>25</v>
      </c>
      <c r="I112" t="s">
        <v>150</v>
      </c>
      <c r="J112" t="s">
        <v>60</v>
      </c>
      <c r="K112">
        <v>3375</v>
      </c>
      <c r="L112" s="1">
        <v>43647</v>
      </c>
    </row>
    <row r="113" spans="1:12" hidden="1" x14ac:dyDescent="0.25">
      <c r="A113">
        <v>1900004535</v>
      </c>
      <c r="B113" s="1">
        <v>43809</v>
      </c>
      <c r="C113" t="s">
        <v>194</v>
      </c>
      <c r="D113" t="s">
        <v>28</v>
      </c>
      <c r="E113" t="s">
        <v>27</v>
      </c>
      <c r="G113" t="s">
        <v>209</v>
      </c>
      <c r="H113" t="s">
        <v>25</v>
      </c>
      <c r="I113" t="s">
        <v>160</v>
      </c>
      <c r="J113" t="s">
        <v>100</v>
      </c>
      <c r="K113">
        <v>320175</v>
      </c>
      <c r="L113" s="1">
        <v>43805</v>
      </c>
    </row>
    <row r="114" spans="1:12" hidden="1" x14ac:dyDescent="0.25">
      <c r="A114">
        <v>1900004535</v>
      </c>
      <c r="B114" s="1">
        <v>43809</v>
      </c>
      <c r="C114" t="s">
        <v>194</v>
      </c>
      <c r="D114" t="s">
        <v>28</v>
      </c>
      <c r="E114" t="s">
        <v>27</v>
      </c>
      <c r="G114" t="s">
        <v>209</v>
      </c>
      <c r="H114" t="s">
        <v>25</v>
      </c>
      <c r="I114" t="s">
        <v>160</v>
      </c>
      <c r="J114">
        <v>3.1242015891005998E+18</v>
      </c>
      <c r="K114">
        <v>320175</v>
      </c>
      <c r="L114" s="1">
        <v>43805</v>
      </c>
    </row>
    <row r="115" spans="1:12" hidden="1" x14ac:dyDescent="0.25">
      <c r="A115">
        <v>1900004535</v>
      </c>
      <c r="B115" s="1">
        <v>43809</v>
      </c>
      <c r="C115" t="s">
        <v>194</v>
      </c>
      <c r="D115" t="s">
        <v>28</v>
      </c>
      <c r="E115" t="s">
        <v>27</v>
      </c>
      <c r="G115" t="s">
        <v>209</v>
      </c>
      <c r="H115" t="s">
        <v>25</v>
      </c>
      <c r="I115" t="s">
        <v>160</v>
      </c>
      <c r="J115" t="s">
        <v>105</v>
      </c>
      <c r="K115">
        <v>320175</v>
      </c>
      <c r="L115" s="1">
        <v>43805</v>
      </c>
    </row>
    <row r="116" spans="1:12" hidden="1" x14ac:dyDescent="0.25">
      <c r="A116">
        <v>1900004538</v>
      </c>
      <c r="B116" s="1">
        <v>43809</v>
      </c>
      <c r="C116" t="s">
        <v>194</v>
      </c>
      <c r="D116" t="s">
        <v>28</v>
      </c>
      <c r="E116" t="s">
        <v>27</v>
      </c>
      <c r="G116" t="s">
        <v>209</v>
      </c>
      <c r="H116" t="s">
        <v>25</v>
      </c>
      <c r="I116" t="s">
        <v>164</v>
      </c>
      <c r="J116" t="s">
        <v>128</v>
      </c>
      <c r="K116">
        <v>168593</v>
      </c>
      <c r="L116" s="1">
        <v>43613</v>
      </c>
    </row>
    <row r="117" spans="1:12" hidden="1" x14ac:dyDescent="0.25">
      <c r="A117">
        <v>1900004538</v>
      </c>
      <c r="B117" s="1">
        <v>43809</v>
      </c>
      <c r="C117" t="s">
        <v>194</v>
      </c>
      <c r="D117" t="s">
        <v>28</v>
      </c>
      <c r="E117" t="s">
        <v>27</v>
      </c>
      <c r="G117" t="s">
        <v>209</v>
      </c>
      <c r="H117" t="s">
        <v>25</v>
      </c>
      <c r="I117" t="s">
        <v>164</v>
      </c>
      <c r="J117" t="s">
        <v>129</v>
      </c>
      <c r="K117">
        <v>168593</v>
      </c>
      <c r="L117" s="1">
        <v>43613</v>
      </c>
    </row>
    <row r="118" spans="1:12" hidden="1" x14ac:dyDescent="0.25">
      <c r="A118">
        <v>1900004894</v>
      </c>
      <c r="B118" s="1">
        <v>43818</v>
      </c>
      <c r="C118" t="s">
        <v>16</v>
      </c>
      <c r="D118" t="s">
        <v>28</v>
      </c>
      <c r="E118" t="s">
        <v>27</v>
      </c>
      <c r="G118" t="s">
        <v>209</v>
      </c>
      <c r="H118" t="s">
        <v>25</v>
      </c>
      <c r="I118" t="s">
        <v>165</v>
      </c>
      <c r="J118">
        <v>43196279</v>
      </c>
      <c r="K118">
        <v>2970</v>
      </c>
      <c r="L118" s="1">
        <v>43730</v>
      </c>
    </row>
    <row r="119" spans="1:12" hidden="1" x14ac:dyDescent="0.25">
      <c r="A119">
        <v>1900004898</v>
      </c>
      <c r="B119" s="1">
        <v>43818</v>
      </c>
      <c r="C119" t="s">
        <v>16</v>
      </c>
      <c r="D119" t="s">
        <v>28</v>
      </c>
      <c r="E119" t="s">
        <v>27</v>
      </c>
      <c r="F119">
        <v>1</v>
      </c>
      <c r="G119" t="s">
        <v>188</v>
      </c>
      <c r="H119" t="s">
        <v>143</v>
      </c>
      <c r="I119" t="s">
        <v>147</v>
      </c>
      <c r="J119">
        <v>3.1142029633600998E+18</v>
      </c>
      <c r="K119">
        <v>7022</v>
      </c>
      <c r="L119" s="1">
        <v>43703</v>
      </c>
    </row>
    <row r="120" spans="1:12" hidden="1" x14ac:dyDescent="0.25">
      <c r="A120">
        <v>1900004909</v>
      </c>
      <c r="B120" s="1">
        <v>43818</v>
      </c>
      <c r="C120" t="s">
        <v>16</v>
      </c>
      <c r="D120" t="s">
        <v>28</v>
      </c>
      <c r="E120" t="s">
        <v>27</v>
      </c>
      <c r="G120" t="s">
        <v>209</v>
      </c>
      <c r="H120" t="s">
        <v>25</v>
      </c>
      <c r="I120" t="s">
        <v>151</v>
      </c>
      <c r="J120" t="s">
        <v>62</v>
      </c>
      <c r="K120">
        <v>202350</v>
      </c>
      <c r="L120" s="1">
        <v>43738</v>
      </c>
    </row>
    <row r="121" spans="1:12" hidden="1" x14ac:dyDescent="0.25">
      <c r="A121">
        <v>1900004912</v>
      </c>
      <c r="B121" s="1">
        <v>43818</v>
      </c>
      <c r="C121" t="s">
        <v>16</v>
      </c>
      <c r="D121" t="s">
        <v>28</v>
      </c>
      <c r="E121" t="s">
        <v>27</v>
      </c>
      <c r="F121">
        <v>1</v>
      </c>
      <c r="G121" t="s">
        <v>188</v>
      </c>
      <c r="H121" t="s">
        <v>143</v>
      </c>
      <c r="I121" t="s">
        <v>151</v>
      </c>
      <c r="J121">
        <v>3.213400201191E+23</v>
      </c>
      <c r="K121">
        <v>87500</v>
      </c>
      <c r="L121" s="1">
        <v>43677</v>
      </c>
    </row>
    <row r="122" spans="1:12" hidden="1" x14ac:dyDescent="0.25">
      <c r="A122">
        <v>1900004917</v>
      </c>
      <c r="B122" s="1">
        <v>43818</v>
      </c>
      <c r="C122" t="s">
        <v>16</v>
      </c>
      <c r="D122" t="s">
        <v>28</v>
      </c>
      <c r="E122" t="s">
        <v>27</v>
      </c>
      <c r="F122">
        <v>1</v>
      </c>
      <c r="G122" t="s">
        <v>188</v>
      </c>
      <c r="H122" t="s">
        <v>143</v>
      </c>
      <c r="I122" t="s">
        <v>151</v>
      </c>
      <c r="J122">
        <v>22515779</v>
      </c>
      <c r="K122">
        <v>44260</v>
      </c>
      <c r="L122" s="1">
        <v>43738</v>
      </c>
    </row>
    <row r="123" spans="1:12" hidden="1" x14ac:dyDescent="0.25">
      <c r="A123">
        <v>1900004919</v>
      </c>
      <c r="B123" s="1">
        <v>43818</v>
      </c>
      <c r="C123" t="s">
        <v>16</v>
      </c>
      <c r="D123" t="s">
        <v>28</v>
      </c>
      <c r="E123" t="s">
        <v>23</v>
      </c>
      <c r="G123" t="s">
        <v>214</v>
      </c>
      <c r="H123" t="s">
        <v>142</v>
      </c>
      <c r="I123" t="s">
        <v>151</v>
      </c>
      <c r="J123">
        <v>9.9000046190100005E+19</v>
      </c>
      <c r="K123">
        <v>11550</v>
      </c>
      <c r="L123" s="1">
        <v>43716</v>
      </c>
    </row>
    <row r="124" spans="1:12" x14ac:dyDescent="0.25">
      <c r="A124">
        <v>1900004920</v>
      </c>
      <c r="B124" s="1">
        <v>43818</v>
      </c>
      <c r="C124" t="s">
        <v>16</v>
      </c>
      <c r="D124" t="s">
        <v>28</v>
      </c>
      <c r="E124" t="s">
        <v>35</v>
      </c>
      <c r="G124" t="s">
        <v>214</v>
      </c>
      <c r="H124" t="s">
        <v>142</v>
      </c>
      <c r="I124" t="s">
        <v>151</v>
      </c>
      <c r="J124">
        <v>9.90000111903E+19</v>
      </c>
      <c r="K124">
        <v>43033</v>
      </c>
      <c r="L124" s="1">
        <v>43716</v>
      </c>
    </row>
    <row r="125" spans="1:12" hidden="1" x14ac:dyDescent="0.25">
      <c r="A125">
        <v>1900004922</v>
      </c>
      <c r="B125" s="1">
        <v>43818</v>
      </c>
      <c r="C125" t="s">
        <v>16</v>
      </c>
      <c r="D125" t="s">
        <v>28</v>
      </c>
      <c r="E125" t="s">
        <v>23</v>
      </c>
      <c r="G125" t="s">
        <v>214</v>
      </c>
      <c r="H125" t="s">
        <v>142</v>
      </c>
      <c r="I125" t="s">
        <v>151</v>
      </c>
      <c r="J125">
        <v>9.9000046190100005E+19</v>
      </c>
      <c r="K125">
        <v>7700</v>
      </c>
      <c r="L125" s="1">
        <v>43716</v>
      </c>
    </row>
    <row r="126" spans="1:12" x14ac:dyDescent="0.25">
      <c r="A126">
        <v>1900004923</v>
      </c>
      <c r="B126" s="1">
        <v>43818</v>
      </c>
      <c r="C126" t="s">
        <v>16</v>
      </c>
      <c r="D126" t="s">
        <v>28</v>
      </c>
      <c r="E126" t="s">
        <v>35</v>
      </c>
      <c r="G126" t="s">
        <v>214</v>
      </c>
      <c r="H126" t="s">
        <v>142</v>
      </c>
      <c r="I126" t="s">
        <v>151</v>
      </c>
      <c r="J126">
        <v>9.90000111903E+19</v>
      </c>
      <c r="K126">
        <v>72139</v>
      </c>
      <c r="L126" s="1">
        <v>43716</v>
      </c>
    </row>
    <row r="127" spans="1:12" hidden="1" x14ac:dyDescent="0.25">
      <c r="A127">
        <v>1900004928</v>
      </c>
      <c r="B127" s="1">
        <v>43818</v>
      </c>
      <c r="C127" t="s">
        <v>16</v>
      </c>
      <c r="D127" t="s">
        <v>28</v>
      </c>
      <c r="E127" t="s">
        <v>32</v>
      </c>
      <c r="F127">
        <v>3</v>
      </c>
      <c r="G127" t="s">
        <v>180</v>
      </c>
      <c r="H127" t="s">
        <v>143</v>
      </c>
      <c r="I127" t="s">
        <v>151</v>
      </c>
      <c r="J127">
        <v>9.9000044190299996E+19</v>
      </c>
      <c r="K127">
        <v>32585</v>
      </c>
      <c r="L127" s="1">
        <v>43719</v>
      </c>
    </row>
    <row r="128" spans="1:12" hidden="1" x14ac:dyDescent="0.25">
      <c r="A128">
        <v>1900004933</v>
      </c>
      <c r="B128" s="1">
        <v>43818</v>
      </c>
      <c r="C128" t="s">
        <v>16</v>
      </c>
      <c r="D128" t="s">
        <v>28</v>
      </c>
      <c r="E128" t="s">
        <v>32</v>
      </c>
      <c r="F128">
        <v>3</v>
      </c>
      <c r="G128" t="s">
        <v>180</v>
      </c>
      <c r="H128" t="s">
        <v>143</v>
      </c>
      <c r="I128" t="s">
        <v>151</v>
      </c>
      <c r="J128">
        <v>9.9000044190299996E+19</v>
      </c>
      <c r="K128">
        <v>8045</v>
      </c>
      <c r="L128" s="1">
        <v>43730</v>
      </c>
    </row>
    <row r="129" spans="1:12" hidden="1" x14ac:dyDescent="0.25">
      <c r="A129">
        <v>1900004983</v>
      </c>
      <c r="B129" s="1">
        <v>43818</v>
      </c>
      <c r="C129" t="s">
        <v>16</v>
      </c>
      <c r="D129" t="s">
        <v>28</v>
      </c>
      <c r="E129" t="s">
        <v>27</v>
      </c>
      <c r="G129" t="s">
        <v>209</v>
      </c>
      <c r="H129" t="s">
        <v>25</v>
      </c>
      <c r="I129" t="s">
        <v>160</v>
      </c>
      <c r="J129" t="s">
        <v>99</v>
      </c>
      <c r="K129">
        <v>26968</v>
      </c>
      <c r="L129" s="1">
        <v>43763</v>
      </c>
    </row>
    <row r="130" spans="1:12" hidden="1" x14ac:dyDescent="0.25">
      <c r="A130">
        <v>1900004984</v>
      </c>
      <c r="B130" s="1">
        <v>43818</v>
      </c>
      <c r="C130" t="s">
        <v>16</v>
      </c>
      <c r="D130" t="s">
        <v>28</v>
      </c>
      <c r="E130" t="s">
        <v>27</v>
      </c>
      <c r="G130" t="s">
        <v>209</v>
      </c>
      <c r="H130" t="s">
        <v>25</v>
      </c>
      <c r="I130" t="s">
        <v>160</v>
      </c>
      <c r="J130" t="s">
        <v>98</v>
      </c>
      <c r="K130">
        <v>2437</v>
      </c>
      <c r="L130" s="1">
        <v>43764</v>
      </c>
    </row>
    <row r="131" spans="1:12" hidden="1" x14ac:dyDescent="0.25">
      <c r="A131">
        <v>1900004985</v>
      </c>
      <c r="B131" s="1">
        <v>43818</v>
      </c>
      <c r="C131" t="s">
        <v>16</v>
      </c>
      <c r="D131" t="s">
        <v>28</v>
      </c>
      <c r="E131" t="s">
        <v>27</v>
      </c>
      <c r="G131" t="s">
        <v>209</v>
      </c>
      <c r="H131" t="s">
        <v>25</v>
      </c>
      <c r="I131" t="s">
        <v>160</v>
      </c>
      <c r="J131" t="s">
        <v>105</v>
      </c>
      <c r="K131">
        <v>53278</v>
      </c>
      <c r="L131" s="1">
        <v>43466</v>
      </c>
    </row>
    <row r="132" spans="1:12" hidden="1" x14ac:dyDescent="0.25">
      <c r="A132">
        <v>1900004986</v>
      </c>
      <c r="B132" s="1">
        <v>43818</v>
      </c>
      <c r="C132" t="s">
        <v>16</v>
      </c>
      <c r="D132" t="s">
        <v>28</v>
      </c>
      <c r="E132" t="s">
        <v>27</v>
      </c>
      <c r="G132" t="s">
        <v>209</v>
      </c>
      <c r="H132" t="s">
        <v>25</v>
      </c>
      <c r="I132" t="s">
        <v>160</v>
      </c>
      <c r="J132" t="s">
        <v>106</v>
      </c>
      <c r="K132">
        <v>30048</v>
      </c>
      <c r="L132" s="1">
        <v>43466</v>
      </c>
    </row>
    <row r="133" spans="1:12" hidden="1" x14ac:dyDescent="0.25">
      <c r="A133">
        <v>1900004987</v>
      </c>
      <c r="B133" s="1">
        <v>43818</v>
      </c>
      <c r="C133" t="s">
        <v>16</v>
      </c>
      <c r="D133" t="s">
        <v>28</v>
      </c>
      <c r="E133" t="s">
        <v>27</v>
      </c>
      <c r="G133" t="s">
        <v>209</v>
      </c>
      <c r="H133" t="s">
        <v>25</v>
      </c>
      <c r="I133" t="s">
        <v>160</v>
      </c>
      <c r="J133">
        <v>3.1142029974272998E+18</v>
      </c>
      <c r="K133">
        <v>12500</v>
      </c>
      <c r="L133" s="1">
        <v>43727</v>
      </c>
    </row>
    <row r="134" spans="1:12" hidden="1" x14ac:dyDescent="0.25">
      <c r="A134">
        <v>1900005036</v>
      </c>
      <c r="B134" s="1">
        <v>43819</v>
      </c>
      <c r="C134" t="s">
        <v>16</v>
      </c>
      <c r="D134" t="s">
        <v>28</v>
      </c>
      <c r="E134" t="s">
        <v>27</v>
      </c>
      <c r="F134">
        <v>1</v>
      </c>
      <c r="G134" t="s">
        <v>188</v>
      </c>
      <c r="H134" t="s">
        <v>143</v>
      </c>
      <c r="I134" t="s">
        <v>157</v>
      </c>
      <c r="J134" t="s">
        <v>86</v>
      </c>
      <c r="K134">
        <v>3854</v>
      </c>
      <c r="L134" s="1">
        <v>43585</v>
      </c>
    </row>
    <row r="135" spans="1:12" hidden="1" x14ac:dyDescent="0.25">
      <c r="A135">
        <v>1900005300</v>
      </c>
      <c r="B135" s="1">
        <v>43823</v>
      </c>
      <c r="C135" t="s">
        <v>194</v>
      </c>
      <c r="D135" t="s">
        <v>28</v>
      </c>
      <c r="E135" t="s">
        <v>27</v>
      </c>
      <c r="G135" t="s">
        <v>209</v>
      </c>
      <c r="H135" t="s">
        <v>25</v>
      </c>
      <c r="I135" t="s">
        <v>157</v>
      </c>
      <c r="J135">
        <v>304003763</v>
      </c>
      <c r="K135">
        <v>132392</v>
      </c>
      <c r="L135" s="1">
        <v>43819</v>
      </c>
    </row>
    <row r="136" spans="1:12" hidden="1" x14ac:dyDescent="0.25">
      <c r="A136">
        <v>1900005300</v>
      </c>
      <c r="B136" s="1">
        <v>43823</v>
      </c>
      <c r="C136" t="s">
        <v>194</v>
      </c>
      <c r="D136" t="s">
        <v>28</v>
      </c>
      <c r="E136" t="s">
        <v>27</v>
      </c>
      <c r="G136" t="s">
        <v>209</v>
      </c>
      <c r="H136" t="s">
        <v>25</v>
      </c>
      <c r="I136" t="s">
        <v>157</v>
      </c>
      <c r="J136" t="s">
        <v>81</v>
      </c>
      <c r="K136">
        <v>132392</v>
      </c>
      <c r="L136" s="1">
        <v>43819</v>
      </c>
    </row>
    <row r="137" spans="1:12" hidden="1" x14ac:dyDescent="0.25">
      <c r="A137">
        <v>1900005300</v>
      </c>
      <c r="B137" s="1">
        <v>43823</v>
      </c>
      <c r="C137" t="s">
        <v>194</v>
      </c>
      <c r="D137" t="s">
        <v>28</v>
      </c>
      <c r="E137" t="s">
        <v>27</v>
      </c>
      <c r="G137" t="s">
        <v>209</v>
      </c>
      <c r="H137" t="s">
        <v>25</v>
      </c>
      <c r="I137" t="s">
        <v>157</v>
      </c>
      <c r="J137">
        <v>2.4142020928135997E+18</v>
      </c>
      <c r="K137">
        <v>132392</v>
      </c>
      <c r="L137" s="1">
        <v>43819</v>
      </c>
    </row>
    <row r="138" spans="1:12" hidden="1" x14ac:dyDescent="0.25">
      <c r="A138">
        <v>1900005300</v>
      </c>
      <c r="B138" s="1">
        <v>43823</v>
      </c>
      <c r="C138" t="s">
        <v>194</v>
      </c>
      <c r="D138" t="s">
        <v>28</v>
      </c>
      <c r="E138" t="s">
        <v>27</v>
      </c>
      <c r="G138" t="s">
        <v>209</v>
      </c>
      <c r="H138" t="s">
        <v>25</v>
      </c>
      <c r="I138" t="s">
        <v>157</v>
      </c>
      <c r="J138" t="s">
        <v>85</v>
      </c>
      <c r="K138">
        <v>132392</v>
      </c>
      <c r="L138" s="1">
        <v>43819</v>
      </c>
    </row>
    <row r="139" spans="1:12" hidden="1" x14ac:dyDescent="0.25">
      <c r="A139">
        <v>1900005324</v>
      </c>
      <c r="B139" s="1">
        <v>43823</v>
      </c>
      <c r="C139" t="s">
        <v>16</v>
      </c>
      <c r="D139" t="s">
        <v>28</v>
      </c>
      <c r="E139" t="s">
        <v>32</v>
      </c>
      <c r="F139">
        <v>3</v>
      </c>
      <c r="G139" t="s">
        <v>180</v>
      </c>
      <c r="H139" t="s">
        <v>143</v>
      </c>
      <c r="I139" t="s">
        <v>164</v>
      </c>
      <c r="J139">
        <v>9.9000044190299996E+19</v>
      </c>
      <c r="K139">
        <v>26805</v>
      </c>
      <c r="L139" s="1">
        <v>43788</v>
      </c>
    </row>
    <row r="140" spans="1:12" hidden="1" x14ac:dyDescent="0.25">
      <c r="A140">
        <v>1900005325</v>
      </c>
      <c r="B140" s="1">
        <v>43823</v>
      </c>
      <c r="C140" t="s">
        <v>16</v>
      </c>
      <c r="D140" t="s">
        <v>28</v>
      </c>
      <c r="E140" t="s">
        <v>19</v>
      </c>
      <c r="G140" t="s">
        <v>210</v>
      </c>
      <c r="H140" t="s">
        <v>25</v>
      </c>
      <c r="I140" t="s">
        <v>164</v>
      </c>
      <c r="J140">
        <v>43191791</v>
      </c>
      <c r="K140">
        <v>956</v>
      </c>
      <c r="L140" s="1">
        <v>43649</v>
      </c>
    </row>
    <row r="141" spans="1:12" hidden="1" x14ac:dyDescent="0.25">
      <c r="A141">
        <v>1900005329</v>
      </c>
      <c r="B141" s="1">
        <v>43823</v>
      </c>
      <c r="C141" t="s">
        <v>16</v>
      </c>
      <c r="D141" t="s">
        <v>28</v>
      </c>
      <c r="E141" t="s">
        <v>27</v>
      </c>
      <c r="F141">
        <v>1</v>
      </c>
      <c r="G141" t="s">
        <v>188</v>
      </c>
      <c r="H141" t="s">
        <v>143</v>
      </c>
      <c r="I141" t="s">
        <v>145</v>
      </c>
      <c r="J141">
        <v>3.1142029634361999E+18</v>
      </c>
      <c r="K141">
        <v>2089</v>
      </c>
      <c r="L141" s="1">
        <v>43703</v>
      </c>
    </row>
    <row r="142" spans="1:12" hidden="1" x14ac:dyDescent="0.25">
      <c r="A142">
        <v>1900005331</v>
      </c>
      <c r="B142" s="1">
        <v>43823</v>
      </c>
      <c r="C142" t="s">
        <v>16</v>
      </c>
      <c r="D142" t="s">
        <v>28</v>
      </c>
      <c r="E142" t="s">
        <v>27</v>
      </c>
      <c r="G142" t="s">
        <v>209</v>
      </c>
      <c r="H142" t="s">
        <v>25</v>
      </c>
      <c r="I142" t="s">
        <v>165</v>
      </c>
      <c r="J142" t="s">
        <v>132</v>
      </c>
      <c r="K142">
        <v>8580</v>
      </c>
      <c r="L142" s="1">
        <v>43729</v>
      </c>
    </row>
    <row r="143" spans="1:12" hidden="1" x14ac:dyDescent="0.25">
      <c r="A143">
        <v>1900005394</v>
      </c>
      <c r="B143" s="1">
        <v>43824</v>
      </c>
      <c r="C143" t="s">
        <v>16</v>
      </c>
      <c r="D143" t="s">
        <v>28</v>
      </c>
      <c r="E143" t="s">
        <v>27</v>
      </c>
      <c r="G143" t="s">
        <v>209</v>
      </c>
      <c r="H143" t="s">
        <v>25</v>
      </c>
      <c r="I143" t="s">
        <v>150</v>
      </c>
      <c r="J143" t="s">
        <v>58</v>
      </c>
      <c r="K143">
        <v>60713</v>
      </c>
      <c r="L143" s="1">
        <v>43647</v>
      </c>
    </row>
    <row r="144" spans="1:12" hidden="1" x14ac:dyDescent="0.25">
      <c r="A144">
        <v>1900005395</v>
      </c>
      <c r="B144" s="1">
        <v>43824</v>
      </c>
      <c r="C144" t="s">
        <v>16</v>
      </c>
      <c r="D144" t="s">
        <v>28</v>
      </c>
      <c r="E144" t="s">
        <v>21</v>
      </c>
      <c r="G144" t="s">
        <v>209</v>
      </c>
      <c r="H144" t="s">
        <v>25</v>
      </c>
      <c r="I144" t="s">
        <v>151</v>
      </c>
      <c r="J144">
        <v>22531899</v>
      </c>
      <c r="K144">
        <v>50160</v>
      </c>
      <c r="L144" s="1">
        <v>43765</v>
      </c>
    </row>
    <row r="145" spans="1:12" hidden="1" x14ac:dyDescent="0.25">
      <c r="A145">
        <v>1900005396</v>
      </c>
      <c r="B145" s="1">
        <v>43824</v>
      </c>
      <c r="C145" t="s">
        <v>16</v>
      </c>
      <c r="D145" t="s">
        <v>28</v>
      </c>
      <c r="E145" t="s">
        <v>27</v>
      </c>
      <c r="G145" t="s">
        <v>209</v>
      </c>
      <c r="I145" t="s">
        <v>151</v>
      </c>
      <c r="J145" t="s">
        <v>68</v>
      </c>
      <c r="K145">
        <v>71765</v>
      </c>
      <c r="L145" s="1">
        <v>43764</v>
      </c>
    </row>
    <row r="146" spans="1:12" hidden="1" x14ac:dyDescent="0.25">
      <c r="A146">
        <v>1900005439</v>
      </c>
      <c r="B146" s="1">
        <v>43824</v>
      </c>
      <c r="C146" t="s">
        <v>16</v>
      </c>
      <c r="D146" t="s">
        <v>28</v>
      </c>
      <c r="E146" t="s">
        <v>32</v>
      </c>
      <c r="F146">
        <v>13</v>
      </c>
      <c r="G146" t="s">
        <v>204</v>
      </c>
      <c r="H146" t="s">
        <v>143</v>
      </c>
      <c r="I146" t="s">
        <v>160</v>
      </c>
      <c r="J146" t="s">
        <v>113</v>
      </c>
      <c r="K146">
        <v>62399</v>
      </c>
      <c r="L146" s="1">
        <v>43783</v>
      </c>
    </row>
    <row r="147" spans="1:12" hidden="1" x14ac:dyDescent="0.25">
      <c r="A147">
        <v>1900005516</v>
      </c>
      <c r="B147" s="1">
        <v>43825</v>
      </c>
      <c r="C147" t="s">
        <v>16</v>
      </c>
      <c r="D147" t="s">
        <v>28</v>
      </c>
      <c r="E147" t="s">
        <v>15</v>
      </c>
      <c r="F147">
        <v>10</v>
      </c>
      <c r="G147" t="s">
        <v>179</v>
      </c>
      <c r="H147" t="s">
        <v>143</v>
      </c>
      <c r="I147" t="s">
        <v>161</v>
      </c>
      <c r="J147">
        <v>2280014070</v>
      </c>
      <c r="K147">
        <v>27530</v>
      </c>
      <c r="L147" s="1">
        <v>43533</v>
      </c>
    </row>
    <row r="148" spans="1:12" hidden="1" x14ac:dyDescent="0.25">
      <c r="A148">
        <v>1900005526</v>
      </c>
      <c r="B148" s="1">
        <v>43825</v>
      </c>
      <c r="C148" t="s">
        <v>16</v>
      </c>
      <c r="D148" t="s">
        <v>28</v>
      </c>
      <c r="E148" t="s">
        <v>19</v>
      </c>
      <c r="G148" t="s">
        <v>211</v>
      </c>
      <c r="H148" t="s">
        <v>25</v>
      </c>
      <c r="I148" t="s">
        <v>145</v>
      </c>
      <c r="J148" t="s">
        <v>40</v>
      </c>
      <c r="K148">
        <v>60000</v>
      </c>
      <c r="L148" s="1">
        <v>43556</v>
      </c>
    </row>
    <row r="149" spans="1:12" hidden="1" x14ac:dyDescent="0.25">
      <c r="A149">
        <v>1900005527</v>
      </c>
      <c r="B149" s="1">
        <v>43825</v>
      </c>
      <c r="C149" t="s">
        <v>16</v>
      </c>
      <c r="D149" t="s">
        <v>28</v>
      </c>
      <c r="E149" t="s">
        <v>27</v>
      </c>
      <c r="G149" t="s">
        <v>209</v>
      </c>
      <c r="H149" t="s">
        <v>25</v>
      </c>
      <c r="I149" t="s">
        <v>147</v>
      </c>
      <c r="J149">
        <v>1.203004619248E+19</v>
      </c>
      <c r="K149">
        <v>77400</v>
      </c>
      <c r="L149" s="1">
        <v>43687</v>
      </c>
    </row>
    <row r="150" spans="1:12" hidden="1" x14ac:dyDescent="0.25">
      <c r="A150">
        <v>1900005528</v>
      </c>
      <c r="B150" s="1">
        <v>43825</v>
      </c>
      <c r="C150" t="s">
        <v>16</v>
      </c>
      <c r="D150" t="s">
        <v>28</v>
      </c>
      <c r="E150" t="s">
        <v>27</v>
      </c>
      <c r="G150" t="s">
        <v>209</v>
      </c>
      <c r="H150" t="s">
        <v>25</v>
      </c>
      <c r="I150" t="s">
        <v>147</v>
      </c>
      <c r="J150">
        <v>1.203004619248E+19</v>
      </c>
      <c r="K150">
        <v>302812</v>
      </c>
      <c r="L150" s="1">
        <v>43687</v>
      </c>
    </row>
    <row r="151" spans="1:12" hidden="1" x14ac:dyDescent="0.25">
      <c r="A151">
        <v>1900005529</v>
      </c>
      <c r="B151" s="1">
        <v>43825</v>
      </c>
      <c r="C151" t="s">
        <v>16</v>
      </c>
      <c r="D151" t="s">
        <v>28</v>
      </c>
      <c r="E151" t="s">
        <v>23</v>
      </c>
      <c r="G151" t="s">
        <v>204</v>
      </c>
      <c r="H151" t="s">
        <v>25</v>
      </c>
      <c r="I151" t="s">
        <v>152</v>
      </c>
      <c r="J151" t="s">
        <v>71</v>
      </c>
      <c r="K151">
        <v>275569</v>
      </c>
      <c r="L151" s="1">
        <v>43525</v>
      </c>
    </row>
    <row r="152" spans="1:12" hidden="1" x14ac:dyDescent="0.25">
      <c r="A152">
        <v>1900005530</v>
      </c>
      <c r="B152" s="1">
        <v>43825</v>
      </c>
      <c r="C152" t="s">
        <v>16</v>
      </c>
      <c r="D152" t="s">
        <v>28</v>
      </c>
      <c r="E152" t="s">
        <v>15</v>
      </c>
      <c r="G152" t="s">
        <v>204</v>
      </c>
      <c r="H152" t="s">
        <v>25</v>
      </c>
      <c r="I152" t="s">
        <v>152</v>
      </c>
      <c r="J152" t="s">
        <v>70</v>
      </c>
      <c r="K152">
        <v>320000</v>
      </c>
      <c r="L152" s="1">
        <v>43496</v>
      </c>
    </row>
    <row r="153" spans="1:12" hidden="1" x14ac:dyDescent="0.25">
      <c r="A153">
        <v>1900005531</v>
      </c>
      <c r="B153" s="1">
        <v>43825</v>
      </c>
      <c r="C153" t="s">
        <v>16</v>
      </c>
      <c r="D153" t="s">
        <v>28</v>
      </c>
      <c r="E153" t="s">
        <v>19</v>
      </c>
      <c r="G153" t="s">
        <v>211</v>
      </c>
      <c r="H153" t="s">
        <v>25</v>
      </c>
      <c r="I153" t="s">
        <v>164</v>
      </c>
      <c r="J153">
        <v>3393</v>
      </c>
      <c r="K153">
        <v>114752</v>
      </c>
      <c r="L153" s="1">
        <v>43770</v>
      </c>
    </row>
    <row r="154" spans="1:12" hidden="1" x14ac:dyDescent="0.25">
      <c r="A154">
        <v>1900005532</v>
      </c>
      <c r="B154" s="1">
        <v>43825</v>
      </c>
      <c r="C154" t="s">
        <v>16</v>
      </c>
      <c r="D154" t="s">
        <v>28</v>
      </c>
      <c r="E154" t="s">
        <v>19</v>
      </c>
      <c r="G154" t="s">
        <v>211</v>
      </c>
      <c r="I154" t="s">
        <v>164</v>
      </c>
      <c r="J154" t="s">
        <v>125</v>
      </c>
      <c r="K154">
        <v>49027</v>
      </c>
      <c r="L154" s="1">
        <v>43500</v>
      </c>
    </row>
    <row r="155" spans="1:12" hidden="1" x14ac:dyDescent="0.25">
      <c r="A155">
        <v>1900005555</v>
      </c>
      <c r="B155" s="1">
        <v>43825</v>
      </c>
      <c r="C155" t="s">
        <v>16</v>
      </c>
      <c r="D155" t="s">
        <v>28</v>
      </c>
      <c r="E155" t="s">
        <v>32</v>
      </c>
      <c r="F155">
        <v>13</v>
      </c>
      <c r="G155" t="s">
        <v>204</v>
      </c>
      <c r="H155" t="s">
        <v>143</v>
      </c>
      <c r="I155" t="s">
        <v>160</v>
      </c>
      <c r="J155" t="s">
        <v>115</v>
      </c>
      <c r="K155">
        <v>153332</v>
      </c>
      <c r="L155" s="1">
        <v>43757</v>
      </c>
    </row>
    <row r="156" spans="1:12" hidden="1" x14ac:dyDescent="0.25">
      <c r="A156">
        <v>1900005760</v>
      </c>
      <c r="B156" s="1">
        <v>43827</v>
      </c>
      <c r="C156" t="s">
        <v>16</v>
      </c>
      <c r="D156" t="s">
        <v>28</v>
      </c>
      <c r="E156" t="s">
        <v>21</v>
      </c>
      <c r="G156" t="s">
        <v>214</v>
      </c>
      <c r="H156" t="s">
        <v>142</v>
      </c>
      <c r="I156" t="s">
        <v>171</v>
      </c>
      <c r="J156">
        <v>2.4142027811737001E+18</v>
      </c>
      <c r="K156">
        <v>23591</v>
      </c>
      <c r="L156" s="1">
        <v>43586</v>
      </c>
    </row>
    <row r="157" spans="1:12" hidden="1" x14ac:dyDescent="0.25">
      <c r="A157">
        <v>1900005761</v>
      </c>
      <c r="B157" s="1">
        <v>43827</v>
      </c>
      <c r="C157" t="s">
        <v>16</v>
      </c>
      <c r="D157" t="s">
        <v>28</v>
      </c>
      <c r="E157" t="s">
        <v>27</v>
      </c>
      <c r="G157" t="s">
        <v>209</v>
      </c>
      <c r="H157" t="s">
        <v>25</v>
      </c>
      <c r="I157" t="s">
        <v>150</v>
      </c>
      <c r="J157" t="s">
        <v>55</v>
      </c>
      <c r="K157">
        <v>19181</v>
      </c>
      <c r="L157" s="1">
        <v>43679</v>
      </c>
    </row>
    <row r="158" spans="1:12" x14ac:dyDescent="0.25">
      <c r="A158">
        <v>1900005767</v>
      </c>
      <c r="B158" s="1">
        <v>43827</v>
      </c>
      <c r="C158" t="s">
        <v>16</v>
      </c>
      <c r="D158" t="s">
        <v>28</v>
      </c>
      <c r="E158" t="s">
        <v>35</v>
      </c>
      <c r="G158" t="s">
        <v>214</v>
      </c>
      <c r="H158" t="s">
        <v>142</v>
      </c>
      <c r="I158" t="s">
        <v>151</v>
      </c>
      <c r="J158">
        <v>2.3060011180300001E+19</v>
      </c>
      <c r="K158">
        <v>8228</v>
      </c>
      <c r="L158" s="1">
        <v>43524</v>
      </c>
    </row>
    <row r="159" spans="1:12" x14ac:dyDescent="0.25">
      <c r="A159">
        <v>1900005768</v>
      </c>
      <c r="B159" s="1">
        <v>43827</v>
      </c>
      <c r="C159" t="s">
        <v>16</v>
      </c>
      <c r="D159" t="s">
        <v>28</v>
      </c>
      <c r="E159" t="s">
        <v>35</v>
      </c>
      <c r="G159" t="s">
        <v>214</v>
      </c>
      <c r="I159" t="s">
        <v>151</v>
      </c>
      <c r="J159">
        <v>2.3060011180300001E+19</v>
      </c>
      <c r="K159">
        <v>5241</v>
      </c>
      <c r="L159" s="1">
        <v>43658</v>
      </c>
    </row>
    <row r="160" spans="1:12" x14ac:dyDescent="0.25">
      <c r="A160">
        <v>1900005769</v>
      </c>
      <c r="B160" s="1">
        <v>43827</v>
      </c>
      <c r="C160" t="s">
        <v>16</v>
      </c>
      <c r="D160" t="s">
        <v>28</v>
      </c>
      <c r="E160" t="s">
        <v>35</v>
      </c>
      <c r="G160" t="s">
        <v>214</v>
      </c>
      <c r="I160" t="s">
        <v>151</v>
      </c>
      <c r="J160">
        <v>9.9000046190799995E+19</v>
      </c>
      <c r="K160">
        <v>13154</v>
      </c>
      <c r="L160" s="1">
        <v>43748</v>
      </c>
    </row>
    <row r="161" spans="1:12" x14ac:dyDescent="0.25">
      <c r="A161">
        <v>1900005770</v>
      </c>
      <c r="B161" s="1">
        <v>43827</v>
      </c>
      <c r="C161" t="s">
        <v>16</v>
      </c>
      <c r="D161" t="s">
        <v>28</v>
      </c>
      <c r="E161" t="s">
        <v>35</v>
      </c>
      <c r="G161" t="s">
        <v>214</v>
      </c>
      <c r="H161" t="s">
        <v>142</v>
      </c>
      <c r="I161" t="s">
        <v>151</v>
      </c>
      <c r="J161">
        <v>9.9000046190799995E+19</v>
      </c>
      <c r="K161">
        <v>14461</v>
      </c>
      <c r="L161" s="1">
        <v>43716</v>
      </c>
    </row>
    <row r="162" spans="1:12" hidden="1" x14ac:dyDescent="0.25">
      <c r="A162">
        <v>1900005771</v>
      </c>
      <c r="B162" s="1">
        <v>43827</v>
      </c>
      <c r="C162" t="s">
        <v>16</v>
      </c>
      <c r="D162" t="s">
        <v>28</v>
      </c>
      <c r="E162" t="s">
        <v>27</v>
      </c>
      <c r="G162" t="s">
        <v>209</v>
      </c>
      <c r="H162" t="s">
        <v>25</v>
      </c>
      <c r="I162" t="s">
        <v>152</v>
      </c>
      <c r="J162" t="s">
        <v>75</v>
      </c>
      <c r="K162">
        <v>2853</v>
      </c>
      <c r="L162" s="1">
        <v>43639</v>
      </c>
    </row>
    <row r="163" spans="1:12" hidden="1" x14ac:dyDescent="0.25">
      <c r="A163">
        <v>1900005772</v>
      </c>
      <c r="B163" s="1">
        <v>43827</v>
      </c>
      <c r="C163" t="s">
        <v>16</v>
      </c>
      <c r="D163" t="s">
        <v>28</v>
      </c>
      <c r="E163" t="s">
        <v>27</v>
      </c>
      <c r="G163" t="s">
        <v>209</v>
      </c>
      <c r="H163" t="s">
        <v>25</v>
      </c>
      <c r="I163" t="s">
        <v>152</v>
      </c>
      <c r="J163" t="s">
        <v>76</v>
      </c>
      <c r="K163">
        <v>495</v>
      </c>
      <c r="L163" s="1">
        <v>43639</v>
      </c>
    </row>
    <row r="164" spans="1:12" hidden="1" x14ac:dyDescent="0.25">
      <c r="A164">
        <v>1900005773</v>
      </c>
      <c r="B164" s="1">
        <v>43827</v>
      </c>
      <c r="C164" t="s">
        <v>16</v>
      </c>
      <c r="D164" t="s">
        <v>28</v>
      </c>
      <c r="E164" t="s">
        <v>27</v>
      </c>
      <c r="G164" t="s">
        <v>209</v>
      </c>
      <c r="I164" t="s">
        <v>152</v>
      </c>
      <c r="J164" t="s">
        <v>74</v>
      </c>
      <c r="K164">
        <v>5891</v>
      </c>
      <c r="L164" s="1">
        <v>43500</v>
      </c>
    </row>
    <row r="165" spans="1:12" hidden="1" x14ac:dyDescent="0.25">
      <c r="A165">
        <v>1900005774</v>
      </c>
      <c r="B165" s="1">
        <v>43827</v>
      </c>
      <c r="C165" t="s">
        <v>16</v>
      </c>
      <c r="D165" t="s">
        <v>28</v>
      </c>
      <c r="E165" t="s">
        <v>23</v>
      </c>
      <c r="F165">
        <v>3</v>
      </c>
      <c r="G165" t="s">
        <v>180</v>
      </c>
      <c r="H165" t="s">
        <v>143</v>
      </c>
      <c r="I165" t="s">
        <v>158</v>
      </c>
      <c r="J165" t="s">
        <v>97</v>
      </c>
      <c r="K165">
        <v>4596</v>
      </c>
      <c r="L165" s="1">
        <v>43601</v>
      </c>
    </row>
    <row r="166" spans="1:12" hidden="1" x14ac:dyDescent="0.25">
      <c r="A166">
        <v>1900005775</v>
      </c>
      <c r="B166" s="1">
        <v>43827</v>
      </c>
      <c r="C166" t="s">
        <v>16</v>
      </c>
      <c r="D166" t="s">
        <v>28</v>
      </c>
      <c r="E166" t="s">
        <v>32</v>
      </c>
      <c r="F166">
        <v>3</v>
      </c>
      <c r="G166" t="s">
        <v>180</v>
      </c>
      <c r="H166" t="s">
        <v>143</v>
      </c>
      <c r="I166" t="s">
        <v>164</v>
      </c>
      <c r="J166">
        <v>9.9000044180300005E+19</v>
      </c>
      <c r="K166">
        <v>21443</v>
      </c>
      <c r="L166" s="1">
        <v>43649</v>
      </c>
    </row>
    <row r="167" spans="1:12" hidden="1" x14ac:dyDescent="0.25">
      <c r="A167">
        <v>1900005776</v>
      </c>
      <c r="B167" s="1">
        <v>43827</v>
      </c>
      <c r="C167" t="s">
        <v>16</v>
      </c>
      <c r="D167" t="s">
        <v>28</v>
      </c>
      <c r="E167" t="s">
        <v>32</v>
      </c>
      <c r="F167">
        <v>3</v>
      </c>
      <c r="G167" t="s">
        <v>180</v>
      </c>
      <c r="H167" t="s">
        <v>143</v>
      </c>
      <c r="I167" t="s">
        <v>164</v>
      </c>
      <c r="J167">
        <v>9.9000044180300005E+19</v>
      </c>
      <c r="K167">
        <v>21442</v>
      </c>
      <c r="L167" s="1">
        <v>43758</v>
      </c>
    </row>
    <row r="168" spans="1:12" hidden="1" x14ac:dyDescent="0.25">
      <c r="A168">
        <v>1900005777</v>
      </c>
      <c r="B168" s="1">
        <v>43827</v>
      </c>
      <c r="C168" t="s">
        <v>16</v>
      </c>
      <c r="D168" t="s">
        <v>28</v>
      </c>
      <c r="E168" t="s">
        <v>32</v>
      </c>
      <c r="F168">
        <v>3</v>
      </c>
      <c r="G168" t="s">
        <v>180</v>
      </c>
      <c r="H168" t="s">
        <v>143</v>
      </c>
      <c r="I168" t="s">
        <v>164</v>
      </c>
      <c r="J168">
        <v>9.9000044180300005E+19</v>
      </c>
      <c r="K168">
        <v>21443</v>
      </c>
      <c r="L168" s="1">
        <v>43540</v>
      </c>
    </row>
    <row r="169" spans="1:12" hidden="1" x14ac:dyDescent="0.25">
      <c r="A169">
        <v>1900005778</v>
      </c>
      <c r="B169" s="1">
        <v>43827</v>
      </c>
      <c r="C169" t="s">
        <v>16</v>
      </c>
      <c r="D169" t="s">
        <v>28</v>
      </c>
      <c r="E169" t="s">
        <v>32</v>
      </c>
      <c r="F169">
        <v>3</v>
      </c>
      <c r="G169" t="s">
        <v>180</v>
      </c>
      <c r="H169" t="s">
        <v>143</v>
      </c>
      <c r="I169" t="s">
        <v>164</v>
      </c>
      <c r="J169">
        <v>9.9000044180300005E+19</v>
      </c>
      <c r="K169">
        <v>17949</v>
      </c>
      <c r="L169" s="1">
        <v>43649</v>
      </c>
    </row>
    <row r="170" spans="1:12" hidden="1" x14ac:dyDescent="0.25">
      <c r="A170">
        <v>1900005779</v>
      </c>
      <c r="B170" s="1">
        <v>43827</v>
      </c>
      <c r="C170" t="s">
        <v>16</v>
      </c>
      <c r="D170" t="s">
        <v>28</v>
      </c>
      <c r="E170" t="s">
        <v>32</v>
      </c>
      <c r="F170">
        <v>3</v>
      </c>
      <c r="G170" t="s">
        <v>180</v>
      </c>
      <c r="H170" t="s">
        <v>143</v>
      </c>
      <c r="I170" t="s">
        <v>164</v>
      </c>
      <c r="J170">
        <v>9.9000044180300005E+19</v>
      </c>
      <c r="K170">
        <v>17949</v>
      </c>
      <c r="L170" s="1">
        <v>43540</v>
      </c>
    </row>
    <row r="171" spans="1:12" hidden="1" x14ac:dyDescent="0.25">
      <c r="A171">
        <v>1900005780</v>
      </c>
      <c r="B171" s="1">
        <v>43827</v>
      </c>
      <c r="C171" t="s">
        <v>16</v>
      </c>
      <c r="D171" t="s">
        <v>28</v>
      </c>
      <c r="E171" t="s">
        <v>23</v>
      </c>
      <c r="G171" t="s">
        <v>210</v>
      </c>
      <c r="H171" t="s">
        <v>142</v>
      </c>
      <c r="I171" t="s">
        <v>164</v>
      </c>
      <c r="J171" t="s">
        <v>123</v>
      </c>
      <c r="K171">
        <v>7889</v>
      </c>
      <c r="L171" s="1">
        <v>43477</v>
      </c>
    </row>
    <row r="172" spans="1:12" hidden="1" x14ac:dyDescent="0.25">
      <c r="A172">
        <v>1900005781</v>
      </c>
      <c r="B172" s="1">
        <v>43827</v>
      </c>
      <c r="C172" t="s">
        <v>16</v>
      </c>
      <c r="D172" t="s">
        <v>28</v>
      </c>
      <c r="E172" t="s">
        <v>15</v>
      </c>
      <c r="F172">
        <v>3</v>
      </c>
      <c r="G172" t="s">
        <v>180</v>
      </c>
      <c r="H172" t="s">
        <v>143</v>
      </c>
      <c r="I172" t="s">
        <v>164</v>
      </c>
      <c r="J172">
        <v>3.1142031258438999E+18</v>
      </c>
      <c r="K172">
        <v>8198</v>
      </c>
      <c r="L172" s="1">
        <v>43763</v>
      </c>
    </row>
    <row r="173" spans="1:12" hidden="1" x14ac:dyDescent="0.25">
      <c r="A173">
        <v>1900005782</v>
      </c>
      <c r="B173" s="1">
        <v>43827</v>
      </c>
      <c r="C173" t="s">
        <v>16</v>
      </c>
      <c r="D173" t="s">
        <v>28</v>
      </c>
      <c r="E173" t="s">
        <v>19</v>
      </c>
      <c r="G173" t="s">
        <v>211</v>
      </c>
      <c r="I173" t="s">
        <v>164</v>
      </c>
      <c r="J173" t="s">
        <v>124</v>
      </c>
      <c r="K173">
        <v>18697</v>
      </c>
      <c r="L173" s="1">
        <v>43535</v>
      </c>
    </row>
    <row r="174" spans="1:12" hidden="1" x14ac:dyDescent="0.25">
      <c r="A174">
        <v>1900005783</v>
      </c>
      <c r="B174" s="1">
        <v>43827</v>
      </c>
      <c r="C174" t="s">
        <v>16</v>
      </c>
      <c r="D174" t="s">
        <v>28</v>
      </c>
      <c r="E174" t="s">
        <v>19</v>
      </c>
      <c r="G174" t="s">
        <v>211</v>
      </c>
      <c r="I174" t="s">
        <v>164</v>
      </c>
      <c r="J174" t="s">
        <v>124</v>
      </c>
      <c r="K174">
        <v>17140</v>
      </c>
      <c r="L174" s="1">
        <v>43749</v>
      </c>
    </row>
    <row r="175" spans="1:12" hidden="1" x14ac:dyDescent="0.25">
      <c r="A175">
        <v>1900005784</v>
      </c>
      <c r="B175" s="1">
        <v>43827</v>
      </c>
      <c r="C175" t="s">
        <v>16</v>
      </c>
      <c r="D175" t="s">
        <v>28</v>
      </c>
      <c r="E175" t="s">
        <v>19</v>
      </c>
      <c r="G175" t="s">
        <v>211</v>
      </c>
      <c r="I175" t="s">
        <v>164</v>
      </c>
      <c r="J175" t="s">
        <v>124</v>
      </c>
      <c r="K175">
        <v>8561</v>
      </c>
      <c r="L175" s="1">
        <v>43783</v>
      </c>
    </row>
    <row r="176" spans="1:12" hidden="1" x14ac:dyDescent="0.25">
      <c r="A176">
        <v>1900005785</v>
      </c>
      <c r="B176" s="1">
        <v>43827</v>
      </c>
      <c r="C176" t="s">
        <v>16</v>
      </c>
      <c r="D176" t="s">
        <v>28</v>
      </c>
      <c r="E176" t="s">
        <v>15</v>
      </c>
      <c r="G176" t="s">
        <v>210</v>
      </c>
      <c r="H176" t="s">
        <v>25</v>
      </c>
      <c r="I176" t="s">
        <v>165</v>
      </c>
      <c r="J176">
        <v>43191787</v>
      </c>
      <c r="K176">
        <v>6213</v>
      </c>
      <c r="L176" s="1">
        <v>43649</v>
      </c>
    </row>
    <row r="177" spans="1:12" hidden="1" x14ac:dyDescent="0.25">
      <c r="A177">
        <v>1900005786</v>
      </c>
      <c r="B177" s="1">
        <v>43827</v>
      </c>
      <c r="C177" t="s">
        <v>16</v>
      </c>
      <c r="D177" t="s">
        <v>28</v>
      </c>
      <c r="E177" t="s">
        <v>27</v>
      </c>
      <c r="G177" t="s">
        <v>209</v>
      </c>
      <c r="H177" t="s">
        <v>25</v>
      </c>
      <c r="I177" t="s">
        <v>165</v>
      </c>
      <c r="J177" t="s">
        <v>135</v>
      </c>
      <c r="K177">
        <v>8625</v>
      </c>
      <c r="L177" s="1">
        <v>43729</v>
      </c>
    </row>
    <row r="178" spans="1:12" hidden="1" x14ac:dyDescent="0.25">
      <c r="A178">
        <v>1900005787</v>
      </c>
      <c r="B178" s="1">
        <v>43827</v>
      </c>
      <c r="C178" t="s">
        <v>16</v>
      </c>
      <c r="D178" t="s">
        <v>28</v>
      </c>
      <c r="E178" t="s">
        <v>27</v>
      </c>
      <c r="G178" t="s">
        <v>209</v>
      </c>
      <c r="H178" t="s">
        <v>25</v>
      </c>
      <c r="I178" t="s">
        <v>165</v>
      </c>
      <c r="J178" t="s">
        <v>133</v>
      </c>
      <c r="K178">
        <v>4579</v>
      </c>
      <c r="L178" s="1">
        <v>43729</v>
      </c>
    </row>
    <row r="179" spans="1:12" hidden="1" x14ac:dyDescent="0.25">
      <c r="A179">
        <v>1900005788</v>
      </c>
      <c r="B179" s="1">
        <v>43827</v>
      </c>
      <c r="C179" t="s">
        <v>16</v>
      </c>
      <c r="D179" t="s">
        <v>28</v>
      </c>
      <c r="E179" t="s">
        <v>27</v>
      </c>
      <c r="G179" t="s">
        <v>209</v>
      </c>
      <c r="I179" t="s">
        <v>165</v>
      </c>
      <c r="J179" t="s">
        <v>131</v>
      </c>
      <c r="K179">
        <v>1980</v>
      </c>
      <c r="L179" s="1">
        <v>43630</v>
      </c>
    </row>
    <row r="180" spans="1:12" hidden="1" x14ac:dyDescent="0.25">
      <c r="A180">
        <v>1900005789</v>
      </c>
      <c r="B180" s="1">
        <v>43827</v>
      </c>
      <c r="C180" t="s">
        <v>16</v>
      </c>
      <c r="D180" t="s">
        <v>28</v>
      </c>
      <c r="E180" t="s">
        <v>27</v>
      </c>
      <c r="G180" t="s">
        <v>209</v>
      </c>
      <c r="H180" t="s">
        <v>25</v>
      </c>
      <c r="I180" t="s">
        <v>165</v>
      </c>
      <c r="J180" t="s">
        <v>134</v>
      </c>
      <c r="K180">
        <v>3330</v>
      </c>
      <c r="L180" s="1">
        <v>43729</v>
      </c>
    </row>
    <row r="181" spans="1:12" hidden="1" x14ac:dyDescent="0.25">
      <c r="A181">
        <v>1900005910</v>
      </c>
      <c r="B181" s="1">
        <v>43830</v>
      </c>
      <c r="C181" t="s">
        <v>16</v>
      </c>
      <c r="D181" t="s">
        <v>28</v>
      </c>
      <c r="E181" t="s">
        <v>32</v>
      </c>
      <c r="F181">
        <v>2</v>
      </c>
      <c r="G181" t="s">
        <v>189</v>
      </c>
      <c r="H181" t="s">
        <v>143</v>
      </c>
      <c r="I181" t="s">
        <v>160</v>
      </c>
      <c r="J181" t="s">
        <v>112</v>
      </c>
      <c r="K181">
        <v>90282</v>
      </c>
      <c r="L181" s="1">
        <v>43523</v>
      </c>
    </row>
    <row r="182" spans="1:12" hidden="1" x14ac:dyDescent="0.25">
      <c r="A182">
        <v>1900005911</v>
      </c>
      <c r="B182" s="1">
        <v>43830</v>
      </c>
      <c r="C182" t="s">
        <v>16</v>
      </c>
      <c r="D182" t="s">
        <v>28</v>
      </c>
      <c r="E182" t="s">
        <v>32</v>
      </c>
      <c r="F182">
        <v>13</v>
      </c>
      <c r="G182" t="s">
        <v>204</v>
      </c>
      <c r="H182" t="s">
        <v>143</v>
      </c>
      <c r="I182" t="s">
        <v>160</v>
      </c>
      <c r="J182" t="s">
        <v>113</v>
      </c>
      <c r="K182">
        <v>68639</v>
      </c>
      <c r="L182" s="1">
        <v>43599</v>
      </c>
    </row>
    <row r="183" spans="1:12" hidden="1" x14ac:dyDescent="0.25">
      <c r="A183">
        <v>1900005912</v>
      </c>
      <c r="B183" s="1">
        <v>43830</v>
      </c>
      <c r="C183" t="s">
        <v>16</v>
      </c>
      <c r="D183" t="s">
        <v>28</v>
      </c>
      <c r="E183" t="s">
        <v>32</v>
      </c>
      <c r="F183">
        <v>2</v>
      </c>
      <c r="G183" t="s">
        <v>189</v>
      </c>
      <c r="H183" t="s">
        <v>143</v>
      </c>
      <c r="I183" t="s">
        <v>160</v>
      </c>
      <c r="J183" t="s">
        <v>112</v>
      </c>
      <c r="K183">
        <v>90282</v>
      </c>
      <c r="L183" s="1">
        <v>43704</v>
      </c>
    </row>
    <row r="184" spans="1:12" hidden="1" x14ac:dyDescent="0.25">
      <c r="A184">
        <v>1900005913</v>
      </c>
      <c r="B184" s="1">
        <v>43830</v>
      </c>
      <c r="C184" t="s">
        <v>16</v>
      </c>
      <c r="D184" t="s">
        <v>28</v>
      </c>
      <c r="E184" t="s">
        <v>32</v>
      </c>
      <c r="F184">
        <v>2</v>
      </c>
      <c r="G184" t="s">
        <v>189</v>
      </c>
      <c r="H184" t="s">
        <v>143</v>
      </c>
      <c r="I184" t="s">
        <v>160</v>
      </c>
      <c r="J184" t="s">
        <v>112</v>
      </c>
      <c r="K184">
        <v>90282</v>
      </c>
      <c r="L184" s="1">
        <v>43612</v>
      </c>
    </row>
    <row r="185" spans="1:12" hidden="1" x14ac:dyDescent="0.25">
      <c r="A185">
        <v>1900005915</v>
      </c>
      <c r="B185" s="1">
        <v>43830</v>
      </c>
      <c r="C185" t="s">
        <v>16</v>
      </c>
      <c r="D185" t="s">
        <v>28</v>
      </c>
      <c r="E185" t="s">
        <v>32</v>
      </c>
      <c r="F185">
        <v>13</v>
      </c>
      <c r="G185" t="s">
        <v>204</v>
      </c>
      <c r="H185" t="s">
        <v>143</v>
      </c>
      <c r="I185" t="s">
        <v>160</v>
      </c>
      <c r="J185" t="s">
        <v>114</v>
      </c>
      <c r="K185">
        <v>67102</v>
      </c>
      <c r="L185" s="1">
        <v>43551</v>
      </c>
    </row>
    <row r="186" spans="1:12" hidden="1" x14ac:dyDescent="0.25">
      <c r="A186">
        <v>1900005959</v>
      </c>
      <c r="B186" s="1">
        <v>43830</v>
      </c>
      <c r="C186" t="s">
        <v>16</v>
      </c>
      <c r="D186" t="s">
        <v>28</v>
      </c>
      <c r="E186" t="s">
        <v>15</v>
      </c>
      <c r="G186" t="s">
        <v>204</v>
      </c>
      <c r="H186" t="s">
        <v>25</v>
      </c>
      <c r="I186" t="s">
        <v>152</v>
      </c>
      <c r="J186" t="s">
        <v>69</v>
      </c>
      <c r="K186">
        <v>125000</v>
      </c>
      <c r="L186" s="1">
        <v>43496</v>
      </c>
    </row>
    <row r="187" spans="1:12" hidden="1" x14ac:dyDescent="0.25">
      <c r="A187">
        <v>1900005960</v>
      </c>
      <c r="B187" s="1">
        <v>43830</v>
      </c>
      <c r="C187" t="s">
        <v>16</v>
      </c>
      <c r="D187" t="s">
        <v>28</v>
      </c>
      <c r="E187" t="s">
        <v>33</v>
      </c>
      <c r="G187" t="s">
        <v>213</v>
      </c>
      <c r="H187" t="s">
        <v>25</v>
      </c>
      <c r="I187" t="s">
        <v>157</v>
      </c>
      <c r="J187" t="s">
        <v>215</v>
      </c>
      <c r="K187">
        <v>115781</v>
      </c>
      <c r="L187" s="1">
        <v>43674</v>
      </c>
    </row>
    <row r="188" spans="1:12" hidden="1" x14ac:dyDescent="0.25">
      <c r="A188">
        <v>1900005961</v>
      </c>
      <c r="B188" s="1">
        <v>43830</v>
      </c>
      <c r="C188" t="s">
        <v>16</v>
      </c>
      <c r="D188" t="s">
        <v>28</v>
      </c>
      <c r="E188" t="s">
        <v>15</v>
      </c>
      <c r="G188" t="s">
        <v>204</v>
      </c>
      <c r="H188" t="s">
        <v>25</v>
      </c>
      <c r="I188" t="s">
        <v>147</v>
      </c>
      <c r="J188" t="s">
        <v>46</v>
      </c>
      <c r="K188">
        <v>137500</v>
      </c>
      <c r="L188" s="1">
        <v>43466</v>
      </c>
    </row>
    <row r="189" spans="1:12" hidden="1" x14ac:dyDescent="0.25">
      <c r="A189">
        <v>1900005962</v>
      </c>
      <c r="B189" s="1">
        <v>43830</v>
      </c>
      <c r="C189" t="s">
        <v>16</v>
      </c>
      <c r="D189" t="s">
        <v>28</v>
      </c>
      <c r="E189" t="s">
        <v>32</v>
      </c>
      <c r="F189">
        <v>2</v>
      </c>
      <c r="G189" t="s">
        <v>189</v>
      </c>
      <c r="H189" t="s">
        <v>143</v>
      </c>
      <c r="I189" t="s">
        <v>160</v>
      </c>
      <c r="J189" t="s">
        <v>115</v>
      </c>
      <c r="K189">
        <v>208093</v>
      </c>
      <c r="L189" s="1">
        <v>43549</v>
      </c>
    </row>
    <row r="190" spans="1:12" hidden="1" x14ac:dyDescent="0.25">
      <c r="A190">
        <v>1900005964</v>
      </c>
      <c r="B190" s="1">
        <v>43830</v>
      </c>
      <c r="C190" t="s">
        <v>16</v>
      </c>
      <c r="D190" t="s">
        <v>28</v>
      </c>
      <c r="E190" t="s">
        <v>32</v>
      </c>
      <c r="F190">
        <v>2</v>
      </c>
      <c r="G190" t="s">
        <v>189</v>
      </c>
      <c r="H190" t="s">
        <v>143</v>
      </c>
      <c r="I190" t="s">
        <v>160</v>
      </c>
      <c r="J190" t="s">
        <v>115</v>
      </c>
      <c r="K190">
        <v>153332</v>
      </c>
      <c r="L190" s="1">
        <v>43653</v>
      </c>
    </row>
    <row r="191" spans="1:12" hidden="1" x14ac:dyDescent="0.25">
      <c r="A191">
        <v>1900005965</v>
      </c>
      <c r="B191" s="1">
        <v>43830</v>
      </c>
      <c r="C191" t="s">
        <v>16</v>
      </c>
      <c r="D191" t="s">
        <v>28</v>
      </c>
      <c r="E191" t="s">
        <v>15</v>
      </c>
      <c r="G191" t="s">
        <v>204</v>
      </c>
      <c r="H191" t="s">
        <v>25</v>
      </c>
      <c r="I191" t="s">
        <v>147</v>
      </c>
      <c r="J191" t="s">
        <v>47</v>
      </c>
      <c r="K191">
        <v>131250</v>
      </c>
      <c r="L191" s="1">
        <v>43608</v>
      </c>
    </row>
    <row r="192" spans="1:12" hidden="1" x14ac:dyDescent="0.25">
      <c r="A192">
        <v>2000001072</v>
      </c>
      <c r="B192" s="1">
        <v>43833</v>
      </c>
      <c r="C192" t="s">
        <v>16</v>
      </c>
      <c r="D192" t="s">
        <v>28</v>
      </c>
      <c r="E192" t="s">
        <v>21</v>
      </c>
      <c r="G192" t="s">
        <v>214</v>
      </c>
      <c r="I192" t="s">
        <v>164</v>
      </c>
      <c r="J192">
        <v>2.4142025629033999E+18</v>
      </c>
      <c r="K192">
        <v>56100</v>
      </c>
      <c r="L192" s="1">
        <v>43532</v>
      </c>
    </row>
    <row r="193" spans="1:12" hidden="1" x14ac:dyDescent="0.25">
      <c r="A193">
        <v>2000001076</v>
      </c>
      <c r="B193" s="1">
        <v>43833</v>
      </c>
      <c r="C193" t="s">
        <v>16</v>
      </c>
      <c r="D193" t="s">
        <v>28</v>
      </c>
      <c r="E193" t="s">
        <v>21</v>
      </c>
      <c r="G193" t="s">
        <v>204</v>
      </c>
      <c r="H193" t="s">
        <v>25</v>
      </c>
      <c r="I193" t="s">
        <v>152</v>
      </c>
      <c r="J193" t="s">
        <v>72</v>
      </c>
      <c r="K193">
        <v>50333</v>
      </c>
      <c r="L193" s="1">
        <v>43525</v>
      </c>
    </row>
    <row r="194" spans="1:12" hidden="1" x14ac:dyDescent="0.25">
      <c r="A194">
        <v>2000001082</v>
      </c>
      <c r="B194" s="1">
        <v>43833</v>
      </c>
      <c r="C194" t="s">
        <v>16</v>
      </c>
      <c r="D194" t="s">
        <v>28</v>
      </c>
      <c r="E194" t="s">
        <v>15</v>
      </c>
      <c r="G194" t="s">
        <v>204</v>
      </c>
      <c r="H194" t="s">
        <v>25</v>
      </c>
      <c r="I194" t="s">
        <v>165</v>
      </c>
      <c r="J194">
        <v>41046110</v>
      </c>
      <c r="K194">
        <v>74250</v>
      </c>
      <c r="L194" s="1">
        <v>43564</v>
      </c>
    </row>
    <row r="195" spans="1:12" hidden="1" x14ac:dyDescent="0.25">
      <c r="A195">
        <v>2000001083</v>
      </c>
      <c r="B195" s="1">
        <v>43833</v>
      </c>
      <c r="C195" t="s">
        <v>16</v>
      </c>
      <c r="D195" t="s">
        <v>28</v>
      </c>
      <c r="E195" t="s">
        <v>19</v>
      </c>
      <c r="G195" t="s">
        <v>210</v>
      </c>
      <c r="H195" t="s">
        <v>25</v>
      </c>
      <c r="I195" t="s">
        <v>158</v>
      </c>
      <c r="J195" t="s">
        <v>96</v>
      </c>
      <c r="K195">
        <v>48929</v>
      </c>
      <c r="L195" s="1">
        <v>43779</v>
      </c>
    </row>
    <row r="196" spans="1:12" hidden="1" x14ac:dyDescent="0.25">
      <c r="A196">
        <v>2000001086</v>
      </c>
      <c r="B196" s="1">
        <v>43833</v>
      </c>
      <c r="C196" t="s">
        <v>16</v>
      </c>
      <c r="D196" t="s">
        <v>28</v>
      </c>
      <c r="E196" t="s">
        <v>27</v>
      </c>
      <c r="F196">
        <v>1</v>
      </c>
      <c r="G196" t="s">
        <v>188</v>
      </c>
      <c r="H196" t="s">
        <v>143</v>
      </c>
      <c r="I196" t="s">
        <v>160</v>
      </c>
      <c r="J196">
        <v>1.11200441808E+19</v>
      </c>
      <c r="K196">
        <v>49401</v>
      </c>
      <c r="L196" s="1">
        <v>43468</v>
      </c>
    </row>
    <row r="197" spans="1:12" hidden="1" x14ac:dyDescent="0.25">
      <c r="A197">
        <v>2000001563</v>
      </c>
      <c r="B197" s="1">
        <v>43846</v>
      </c>
      <c r="C197" t="s">
        <v>16</v>
      </c>
      <c r="D197" t="s">
        <v>28</v>
      </c>
      <c r="E197" t="s">
        <v>21</v>
      </c>
      <c r="G197" t="s">
        <v>210</v>
      </c>
      <c r="H197" t="s">
        <v>142</v>
      </c>
      <c r="I197" t="s">
        <v>164</v>
      </c>
      <c r="J197" t="s">
        <v>122</v>
      </c>
      <c r="K197">
        <v>9075</v>
      </c>
      <c r="L197" s="1">
        <v>43477</v>
      </c>
    </row>
    <row r="198" spans="1:12" hidden="1" x14ac:dyDescent="0.25">
      <c r="A198">
        <v>2000001567</v>
      </c>
      <c r="B198" s="1">
        <v>43846</v>
      </c>
      <c r="C198" t="s">
        <v>16</v>
      </c>
      <c r="D198" t="s">
        <v>28</v>
      </c>
      <c r="E198" t="s">
        <v>32</v>
      </c>
      <c r="F198">
        <v>13</v>
      </c>
      <c r="G198" t="s">
        <v>204</v>
      </c>
      <c r="H198" t="s">
        <v>143</v>
      </c>
      <c r="I198" t="s">
        <v>157</v>
      </c>
      <c r="J198" t="s">
        <v>93</v>
      </c>
      <c r="K198">
        <v>24072</v>
      </c>
      <c r="L198" s="1">
        <v>43537</v>
      </c>
    </row>
    <row r="199" spans="1:12" hidden="1" x14ac:dyDescent="0.25">
      <c r="A199">
        <v>2000001570</v>
      </c>
      <c r="B199" s="1">
        <v>43846</v>
      </c>
      <c r="C199" t="s">
        <v>16</v>
      </c>
      <c r="D199" t="s">
        <v>28</v>
      </c>
      <c r="E199" t="s">
        <v>19</v>
      </c>
      <c r="G199" t="s">
        <v>211</v>
      </c>
      <c r="H199" t="s">
        <v>25</v>
      </c>
      <c r="I199" t="s">
        <v>165</v>
      </c>
      <c r="J199" t="s">
        <v>137</v>
      </c>
      <c r="K199">
        <v>5550</v>
      </c>
      <c r="L199" s="1">
        <v>43469</v>
      </c>
    </row>
    <row r="200" spans="1:12" hidden="1" x14ac:dyDescent="0.25">
      <c r="A200">
        <v>2000001575</v>
      </c>
      <c r="B200" s="1">
        <v>43846</v>
      </c>
      <c r="C200" t="s">
        <v>16</v>
      </c>
      <c r="D200" t="s">
        <v>28</v>
      </c>
      <c r="E200" t="s">
        <v>23</v>
      </c>
      <c r="F200">
        <v>13</v>
      </c>
      <c r="G200" t="s">
        <v>204</v>
      </c>
      <c r="H200" t="s">
        <v>143</v>
      </c>
      <c r="I200" t="s">
        <v>160</v>
      </c>
      <c r="J200" t="s">
        <v>121</v>
      </c>
      <c r="K200">
        <v>10938</v>
      </c>
      <c r="L200" s="1">
        <v>43628</v>
      </c>
    </row>
    <row r="201" spans="1:12" hidden="1" x14ac:dyDescent="0.25">
      <c r="A201">
        <v>2000001579</v>
      </c>
      <c r="B201" s="1">
        <v>43846</v>
      </c>
      <c r="C201" t="s">
        <v>16</v>
      </c>
      <c r="D201" t="s">
        <v>28</v>
      </c>
      <c r="E201" t="s">
        <v>29</v>
      </c>
      <c r="F201">
        <v>3</v>
      </c>
      <c r="G201" t="s">
        <v>180</v>
      </c>
      <c r="H201" t="s">
        <v>143</v>
      </c>
      <c r="I201" t="s">
        <v>164</v>
      </c>
      <c r="J201">
        <v>2280038722</v>
      </c>
      <c r="K201">
        <v>2789</v>
      </c>
      <c r="L201" s="1">
        <v>43661</v>
      </c>
    </row>
    <row r="202" spans="1:12" hidden="1" x14ac:dyDescent="0.25">
      <c r="A202">
        <v>2000001583</v>
      </c>
      <c r="B202" s="1">
        <v>43846</v>
      </c>
      <c r="C202" t="s">
        <v>16</v>
      </c>
      <c r="D202" t="s">
        <v>28</v>
      </c>
      <c r="E202" t="s">
        <v>21</v>
      </c>
      <c r="G202" t="s">
        <v>214</v>
      </c>
      <c r="I202" t="s">
        <v>164</v>
      </c>
      <c r="J202">
        <v>2.4142025629033999E+18</v>
      </c>
      <c r="K202">
        <v>14025</v>
      </c>
      <c r="L202" s="1">
        <v>43760</v>
      </c>
    </row>
    <row r="203" spans="1:12" hidden="1" x14ac:dyDescent="0.25">
      <c r="A203">
        <v>2000001589</v>
      </c>
      <c r="B203" s="1">
        <v>43846</v>
      </c>
      <c r="C203" t="s">
        <v>16</v>
      </c>
      <c r="D203" t="s">
        <v>28</v>
      </c>
      <c r="E203" t="s">
        <v>27</v>
      </c>
      <c r="G203" t="s">
        <v>209</v>
      </c>
      <c r="H203" t="s">
        <v>25</v>
      </c>
      <c r="I203" t="s">
        <v>151</v>
      </c>
      <c r="J203" t="s">
        <v>67</v>
      </c>
      <c r="K203">
        <v>1112</v>
      </c>
      <c r="L203" s="1">
        <v>43488</v>
      </c>
    </row>
    <row r="204" spans="1:12" hidden="1" x14ac:dyDescent="0.25">
      <c r="A204">
        <v>2000001598</v>
      </c>
      <c r="B204" s="1">
        <v>43846</v>
      </c>
      <c r="C204" t="s">
        <v>16</v>
      </c>
      <c r="D204" t="s">
        <v>28</v>
      </c>
      <c r="E204" t="s">
        <v>19</v>
      </c>
      <c r="G204" t="s">
        <v>211</v>
      </c>
      <c r="H204" t="s">
        <v>25</v>
      </c>
      <c r="I204" t="s">
        <v>150</v>
      </c>
      <c r="J204">
        <v>2.9992015408021002E+18</v>
      </c>
      <c r="K204">
        <v>4302</v>
      </c>
      <c r="L204" s="1">
        <v>43770</v>
      </c>
    </row>
    <row r="205" spans="1:12" hidden="1" x14ac:dyDescent="0.25">
      <c r="A205">
        <v>2000001604</v>
      </c>
      <c r="B205" s="1">
        <v>43846</v>
      </c>
      <c r="C205" t="s">
        <v>16</v>
      </c>
      <c r="D205" t="s">
        <v>28</v>
      </c>
      <c r="E205" t="s">
        <v>15</v>
      </c>
      <c r="F205">
        <v>13</v>
      </c>
      <c r="G205" t="s">
        <v>204</v>
      </c>
      <c r="H205" t="s">
        <v>143</v>
      </c>
      <c r="I205" t="s">
        <v>152</v>
      </c>
      <c r="J205" t="s">
        <v>73</v>
      </c>
      <c r="K205">
        <v>21875</v>
      </c>
      <c r="L205" s="1">
        <v>43507</v>
      </c>
    </row>
  </sheetData>
  <pageMargins left="0.7" right="0.7" top="0.75" bottom="0.75" header="0.3" footer="0.3"/>
  <headerFooter>
    <oddFooter>&amp;C_x000D_&amp;1#&amp;"Calibri"&amp;6&amp;K626469 Public</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EFE8E-F8FD-4377-BF05-3001D18F0E9B}">
  <dimension ref="A1:E4"/>
  <sheetViews>
    <sheetView zoomScale="160" zoomScaleNormal="160" workbookViewId="0">
      <selection activeCell="A19" sqref="A19"/>
    </sheetView>
  </sheetViews>
  <sheetFormatPr defaultRowHeight="15" x14ac:dyDescent="0.25"/>
  <cols>
    <col min="1" max="1" width="22.28515625" customWidth="1"/>
    <col min="4" max="4" width="25.140625" bestFit="1" customWidth="1"/>
    <col min="5" max="5" width="16.140625" bestFit="1" customWidth="1"/>
  </cols>
  <sheetData>
    <row r="1" spans="1:5" x14ac:dyDescent="0.25">
      <c r="D1" s="3" t="s">
        <v>240</v>
      </c>
      <c r="E1" t="s">
        <v>393</v>
      </c>
    </row>
    <row r="3" spans="1:5" ht="15.75" x14ac:dyDescent="0.25">
      <c r="A3" s="43" t="s">
        <v>391</v>
      </c>
      <c r="D3" s="42" t="s">
        <v>392</v>
      </c>
    </row>
    <row r="4" spans="1:5" ht="15.75" x14ac:dyDescent="0.25">
      <c r="A4" s="27">
        <v>49</v>
      </c>
      <c r="D4" s="27">
        <v>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ED55E-AAB7-4B07-9737-54E552119F0C}">
  <dimension ref="A1:M50"/>
  <sheetViews>
    <sheetView workbookViewId="0">
      <selection activeCell="C13" sqref="C13"/>
    </sheetView>
  </sheetViews>
  <sheetFormatPr defaultColWidth="8.7109375" defaultRowHeight="15" x14ac:dyDescent="0.25"/>
  <cols>
    <col min="1" max="1" width="28.28515625" bestFit="1" customWidth="1"/>
    <col min="2" max="2" width="16.7109375" bestFit="1" customWidth="1"/>
    <col min="3" max="3" width="16.7109375" customWidth="1"/>
    <col min="4" max="4" width="20.7109375" bestFit="1" customWidth="1"/>
    <col min="5" max="5" width="19.42578125" bestFit="1" customWidth="1"/>
    <col min="6" max="6" width="18.7109375" bestFit="1" customWidth="1"/>
    <col min="7" max="7" width="14.42578125" bestFit="1" customWidth="1"/>
    <col min="8" max="8" width="19" bestFit="1" customWidth="1"/>
    <col min="9" max="9" width="11.7109375" bestFit="1" customWidth="1"/>
    <col min="10" max="10" width="41.7109375" bestFit="1" customWidth="1"/>
    <col min="11" max="11" width="18" bestFit="1" customWidth="1"/>
    <col min="12" max="12" width="32.7109375" bestFit="1" customWidth="1"/>
    <col min="13" max="13" width="50.7109375" bestFit="1" customWidth="1"/>
  </cols>
  <sheetData>
    <row r="1" spans="1:13" s="19" customFormat="1" x14ac:dyDescent="0.25">
      <c r="A1" s="19" t="s">
        <v>234</v>
      </c>
      <c r="B1" s="19" t="s">
        <v>235</v>
      </c>
      <c r="C1" s="19" t="s">
        <v>236</v>
      </c>
      <c r="D1" s="19" t="s">
        <v>192</v>
      </c>
      <c r="E1" s="19" t="s">
        <v>237</v>
      </c>
      <c r="F1" s="19" t="s">
        <v>238</v>
      </c>
      <c r="G1" s="19" t="s">
        <v>239</v>
      </c>
      <c r="H1" s="19" t="s">
        <v>240</v>
      </c>
      <c r="I1" s="19" t="s">
        <v>241</v>
      </c>
      <c r="J1" s="19" t="s">
        <v>242</v>
      </c>
      <c r="K1" s="19" t="s">
        <v>5</v>
      </c>
      <c r="L1" s="19" t="s">
        <v>243</v>
      </c>
      <c r="M1" s="19" t="s">
        <v>244</v>
      </c>
    </row>
    <row r="2" spans="1:13" x14ac:dyDescent="0.25">
      <c r="A2" t="s">
        <v>245</v>
      </c>
      <c r="B2" t="s">
        <v>246</v>
      </c>
      <c r="C2">
        <v>3</v>
      </c>
      <c r="D2" t="s">
        <v>180</v>
      </c>
      <c r="E2">
        <v>8000000</v>
      </c>
      <c r="F2">
        <v>400000</v>
      </c>
      <c r="G2" s="1">
        <v>43782</v>
      </c>
      <c r="H2" t="s">
        <v>247</v>
      </c>
      <c r="I2" t="s">
        <v>28</v>
      </c>
      <c r="J2" t="s">
        <v>19</v>
      </c>
      <c r="K2" t="s">
        <v>18</v>
      </c>
      <c r="L2" t="s">
        <v>248</v>
      </c>
      <c r="M2" t="s">
        <v>249</v>
      </c>
    </row>
    <row r="3" spans="1:13" x14ac:dyDescent="0.25">
      <c r="A3" t="s">
        <v>250</v>
      </c>
      <c r="B3" t="s">
        <v>251</v>
      </c>
      <c r="C3">
        <v>1</v>
      </c>
      <c r="D3" t="s">
        <v>188</v>
      </c>
      <c r="E3">
        <v>200000</v>
      </c>
      <c r="F3">
        <v>30000</v>
      </c>
      <c r="G3" s="1">
        <v>43921</v>
      </c>
      <c r="H3" t="s">
        <v>247</v>
      </c>
      <c r="I3" t="s">
        <v>28</v>
      </c>
      <c r="J3" t="s">
        <v>19</v>
      </c>
      <c r="K3" t="s">
        <v>18</v>
      </c>
      <c r="L3" t="s">
        <v>248</v>
      </c>
      <c r="M3" t="s">
        <v>252</v>
      </c>
    </row>
    <row r="4" spans="1:13" x14ac:dyDescent="0.25">
      <c r="A4" t="s">
        <v>253</v>
      </c>
      <c r="B4" t="s">
        <v>254</v>
      </c>
      <c r="C4">
        <v>1</v>
      </c>
      <c r="D4" t="s">
        <v>188</v>
      </c>
      <c r="E4">
        <v>0</v>
      </c>
      <c r="F4">
        <v>100000</v>
      </c>
      <c r="G4" s="1">
        <v>44012</v>
      </c>
      <c r="H4" t="s">
        <v>247</v>
      </c>
      <c r="I4" t="s">
        <v>28</v>
      </c>
      <c r="J4" t="s">
        <v>21</v>
      </c>
      <c r="K4" t="s">
        <v>21</v>
      </c>
      <c r="L4" t="s">
        <v>255</v>
      </c>
      <c r="M4" t="s">
        <v>256</v>
      </c>
    </row>
    <row r="5" spans="1:13" x14ac:dyDescent="0.25">
      <c r="A5" t="s">
        <v>257</v>
      </c>
      <c r="B5" t="s">
        <v>258</v>
      </c>
      <c r="C5">
        <v>1</v>
      </c>
      <c r="D5" t="s">
        <v>188</v>
      </c>
      <c r="E5">
        <v>0</v>
      </c>
      <c r="F5">
        <v>100000</v>
      </c>
      <c r="G5" s="1">
        <v>43921</v>
      </c>
      <c r="H5" t="s">
        <v>247</v>
      </c>
      <c r="I5" t="s">
        <v>28</v>
      </c>
      <c r="J5" t="s">
        <v>21</v>
      </c>
      <c r="K5" t="s">
        <v>21</v>
      </c>
      <c r="L5" t="s">
        <v>255</v>
      </c>
      <c r="M5" t="s">
        <v>256</v>
      </c>
    </row>
    <row r="6" spans="1:13" x14ac:dyDescent="0.25">
      <c r="A6" t="s">
        <v>259</v>
      </c>
      <c r="B6" t="s">
        <v>260</v>
      </c>
      <c r="C6">
        <v>1</v>
      </c>
      <c r="D6" t="s">
        <v>188</v>
      </c>
      <c r="E6">
        <v>1200000</v>
      </c>
      <c r="F6">
        <v>100000</v>
      </c>
      <c r="G6" s="1">
        <v>43921</v>
      </c>
      <c r="H6" t="s">
        <v>247</v>
      </c>
      <c r="I6" t="s">
        <v>28</v>
      </c>
      <c r="J6" t="s">
        <v>33</v>
      </c>
      <c r="K6" t="s">
        <v>24</v>
      </c>
      <c r="L6" t="s">
        <v>24</v>
      </c>
      <c r="M6" t="s">
        <v>261</v>
      </c>
    </row>
    <row r="7" spans="1:13" x14ac:dyDescent="0.25">
      <c r="A7" t="s">
        <v>262</v>
      </c>
      <c r="B7" t="s">
        <v>263</v>
      </c>
      <c r="C7">
        <v>1</v>
      </c>
      <c r="D7" t="s">
        <v>188</v>
      </c>
      <c r="E7">
        <v>0</v>
      </c>
      <c r="F7">
        <v>100000</v>
      </c>
      <c r="G7" s="1">
        <v>43982</v>
      </c>
      <c r="H7" t="s">
        <v>247</v>
      </c>
      <c r="I7" t="s">
        <v>28</v>
      </c>
      <c r="J7" t="s">
        <v>15</v>
      </c>
      <c r="K7" t="s">
        <v>15</v>
      </c>
      <c r="L7" t="s">
        <v>264</v>
      </c>
      <c r="M7" t="s">
        <v>265</v>
      </c>
    </row>
    <row r="8" spans="1:13" x14ac:dyDescent="0.25">
      <c r="A8" t="s">
        <v>266</v>
      </c>
      <c r="B8" t="s">
        <v>267</v>
      </c>
      <c r="C8">
        <v>1</v>
      </c>
      <c r="D8" t="s">
        <v>188</v>
      </c>
      <c r="E8">
        <v>0</v>
      </c>
      <c r="F8">
        <v>100000</v>
      </c>
      <c r="G8" s="1">
        <v>43982</v>
      </c>
      <c r="H8" t="s">
        <v>247</v>
      </c>
      <c r="I8" t="s">
        <v>28</v>
      </c>
      <c r="J8" t="s">
        <v>21</v>
      </c>
      <c r="K8" t="s">
        <v>21</v>
      </c>
      <c r="L8" t="s">
        <v>255</v>
      </c>
      <c r="M8" t="s">
        <v>256</v>
      </c>
    </row>
    <row r="9" spans="1:13" x14ac:dyDescent="0.25">
      <c r="A9" t="s">
        <v>268</v>
      </c>
      <c r="B9" t="s">
        <v>269</v>
      </c>
      <c r="C9">
        <v>1</v>
      </c>
      <c r="D9" t="s">
        <v>188</v>
      </c>
      <c r="E9">
        <v>0</v>
      </c>
      <c r="F9">
        <v>125000</v>
      </c>
      <c r="G9" s="1">
        <v>44012</v>
      </c>
      <c r="H9" t="s">
        <v>247</v>
      </c>
      <c r="I9" t="s">
        <v>28</v>
      </c>
      <c r="J9" t="s">
        <v>19</v>
      </c>
      <c r="K9" t="s">
        <v>18</v>
      </c>
      <c r="L9" t="s">
        <v>248</v>
      </c>
      <c r="M9" t="s">
        <v>249</v>
      </c>
    </row>
    <row r="10" spans="1:13" x14ac:dyDescent="0.25">
      <c r="A10" t="s">
        <v>270</v>
      </c>
      <c r="B10" t="s">
        <v>271</v>
      </c>
      <c r="C10">
        <v>1</v>
      </c>
      <c r="D10" t="s">
        <v>188</v>
      </c>
      <c r="E10">
        <v>0</v>
      </c>
      <c r="F10">
        <v>100000</v>
      </c>
      <c r="G10" s="1">
        <v>43921</v>
      </c>
      <c r="H10" t="s">
        <v>247</v>
      </c>
      <c r="I10" t="s">
        <v>28</v>
      </c>
      <c r="J10" t="s">
        <v>21</v>
      </c>
      <c r="K10" t="s">
        <v>21</v>
      </c>
      <c r="L10" t="s">
        <v>255</v>
      </c>
      <c r="M10" t="s">
        <v>256</v>
      </c>
    </row>
    <row r="11" spans="1:13" x14ac:dyDescent="0.25">
      <c r="A11" t="s">
        <v>272</v>
      </c>
      <c r="B11" t="s">
        <v>273</v>
      </c>
      <c r="C11">
        <v>12</v>
      </c>
      <c r="D11" t="s">
        <v>178</v>
      </c>
      <c r="E11">
        <v>0</v>
      </c>
      <c r="F11">
        <v>200000</v>
      </c>
      <c r="G11" s="1">
        <v>43921</v>
      </c>
      <c r="H11" t="s">
        <v>247</v>
      </c>
      <c r="I11" t="s">
        <v>28</v>
      </c>
      <c r="J11" t="s">
        <v>21</v>
      </c>
      <c r="K11" t="s">
        <v>21</v>
      </c>
      <c r="L11" t="s">
        <v>255</v>
      </c>
      <c r="M11" t="s">
        <v>256</v>
      </c>
    </row>
    <row r="12" spans="1:13" x14ac:dyDescent="0.25">
      <c r="A12" t="s">
        <v>274</v>
      </c>
      <c r="B12" t="s">
        <v>275</v>
      </c>
      <c r="C12">
        <v>12</v>
      </c>
      <c r="D12" t="s">
        <v>178</v>
      </c>
      <c r="E12">
        <v>0</v>
      </c>
      <c r="F12">
        <v>75000</v>
      </c>
      <c r="G12" s="1">
        <v>43921</v>
      </c>
      <c r="H12" t="s">
        <v>247</v>
      </c>
      <c r="I12" t="s">
        <v>28</v>
      </c>
      <c r="J12" t="s">
        <v>19</v>
      </c>
      <c r="K12" t="s">
        <v>18</v>
      </c>
      <c r="L12" t="s">
        <v>248</v>
      </c>
      <c r="M12" t="s">
        <v>249</v>
      </c>
    </row>
    <row r="13" spans="1:13" x14ac:dyDescent="0.25">
      <c r="A13" t="s">
        <v>276</v>
      </c>
      <c r="B13" t="s">
        <v>277</v>
      </c>
      <c r="C13">
        <v>12</v>
      </c>
      <c r="D13" t="s">
        <v>178</v>
      </c>
      <c r="E13">
        <v>0</v>
      </c>
      <c r="F13">
        <v>25000</v>
      </c>
      <c r="G13" s="1">
        <v>43921</v>
      </c>
      <c r="H13" t="s">
        <v>247</v>
      </c>
      <c r="I13" t="s">
        <v>28</v>
      </c>
      <c r="J13" t="s">
        <v>19</v>
      </c>
      <c r="K13" t="s">
        <v>18</v>
      </c>
      <c r="L13" t="s">
        <v>248</v>
      </c>
      <c r="M13" t="s">
        <v>252</v>
      </c>
    </row>
    <row r="14" spans="1:13" x14ac:dyDescent="0.25">
      <c r="A14" t="s">
        <v>278</v>
      </c>
      <c r="B14" t="s">
        <v>279</v>
      </c>
      <c r="C14">
        <v>12</v>
      </c>
      <c r="D14" t="s">
        <v>178</v>
      </c>
      <c r="E14">
        <v>2000000</v>
      </c>
      <c r="F14">
        <v>150000</v>
      </c>
      <c r="G14" s="1">
        <v>43982</v>
      </c>
      <c r="H14" t="s">
        <v>247</v>
      </c>
      <c r="I14" t="s">
        <v>28</v>
      </c>
      <c r="J14" t="s">
        <v>19</v>
      </c>
      <c r="K14" t="s">
        <v>18</v>
      </c>
      <c r="L14" t="s">
        <v>248</v>
      </c>
      <c r="M14" t="s">
        <v>249</v>
      </c>
    </row>
    <row r="15" spans="1:13" x14ac:dyDescent="0.25">
      <c r="A15" t="s">
        <v>280</v>
      </c>
      <c r="B15" t="s">
        <v>281</v>
      </c>
      <c r="C15">
        <v>12</v>
      </c>
      <c r="D15" t="s">
        <v>178</v>
      </c>
      <c r="E15">
        <v>500000</v>
      </c>
      <c r="F15">
        <v>75000</v>
      </c>
      <c r="G15" s="1">
        <v>43982</v>
      </c>
      <c r="H15" t="s">
        <v>247</v>
      </c>
      <c r="I15" t="s">
        <v>28</v>
      </c>
      <c r="J15" t="s">
        <v>15</v>
      </c>
      <c r="K15" t="s">
        <v>15</v>
      </c>
      <c r="L15" t="s">
        <v>264</v>
      </c>
      <c r="M15" t="s">
        <v>282</v>
      </c>
    </row>
    <row r="16" spans="1:13" x14ac:dyDescent="0.25">
      <c r="A16" t="s">
        <v>283</v>
      </c>
      <c r="B16" t="s">
        <v>284</v>
      </c>
      <c r="C16">
        <v>3</v>
      </c>
      <c r="D16" t="s">
        <v>180</v>
      </c>
      <c r="E16">
        <v>2500000</v>
      </c>
      <c r="F16">
        <v>125000</v>
      </c>
      <c r="G16" s="1">
        <v>43800</v>
      </c>
      <c r="H16" t="s">
        <v>247</v>
      </c>
      <c r="I16" t="s">
        <v>28</v>
      </c>
      <c r="J16" t="s">
        <v>19</v>
      </c>
      <c r="K16" t="s">
        <v>18</v>
      </c>
      <c r="L16" t="s">
        <v>248</v>
      </c>
      <c r="M16" t="s">
        <v>249</v>
      </c>
    </row>
    <row r="17" spans="1:13" x14ac:dyDescent="0.25">
      <c r="A17" t="s">
        <v>285</v>
      </c>
      <c r="B17" t="s">
        <v>286</v>
      </c>
      <c r="C17">
        <v>10</v>
      </c>
      <c r="D17" t="s">
        <v>179</v>
      </c>
      <c r="E17">
        <v>1400000</v>
      </c>
      <c r="F17">
        <v>100000</v>
      </c>
      <c r="G17" s="1">
        <v>43808</v>
      </c>
      <c r="H17" t="s">
        <v>247</v>
      </c>
      <c r="I17" t="s">
        <v>28</v>
      </c>
      <c r="J17" t="s">
        <v>19</v>
      </c>
      <c r="K17" t="s">
        <v>18</v>
      </c>
      <c r="L17" t="s">
        <v>248</v>
      </c>
      <c r="M17" t="s">
        <v>249</v>
      </c>
    </row>
    <row r="18" spans="1:13" x14ac:dyDescent="0.25">
      <c r="A18" t="s">
        <v>287</v>
      </c>
      <c r="B18" t="s">
        <v>288</v>
      </c>
      <c r="C18">
        <v>10</v>
      </c>
      <c r="D18" t="s">
        <v>179</v>
      </c>
      <c r="E18">
        <v>4500000</v>
      </c>
      <c r="F18">
        <v>350000</v>
      </c>
      <c r="G18" s="1">
        <v>43810</v>
      </c>
      <c r="H18" t="s">
        <v>247</v>
      </c>
      <c r="I18" t="s">
        <v>28</v>
      </c>
      <c r="J18" t="s">
        <v>19</v>
      </c>
      <c r="K18" t="s">
        <v>24</v>
      </c>
      <c r="L18" t="s">
        <v>24</v>
      </c>
      <c r="M18" t="s">
        <v>249</v>
      </c>
    </row>
    <row r="19" spans="1:13" x14ac:dyDescent="0.25">
      <c r="A19" t="s">
        <v>289</v>
      </c>
      <c r="B19" t="s">
        <v>290</v>
      </c>
      <c r="C19">
        <v>3</v>
      </c>
      <c r="D19" t="s">
        <v>180</v>
      </c>
      <c r="E19">
        <v>9500000</v>
      </c>
      <c r="F19">
        <v>200000</v>
      </c>
      <c r="G19" s="1">
        <v>43738</v>
      </c>
      <c r="H19" t="s">
        <v>291</v>
      </c>
      <c r="I19" t="s">
        <v>28</v>
      </c>
      <c r="J19" t="s">
        <v>19</v>
      </c>
      <c r="K19" t="s">
        <v>18</v>
      </c>
      <c r="L19" t="s">
        <v>248</v>
      </c>
      <c r="M19" t="s">
        <v>249</v>
      </c>
    </row>
    <row r="20" spans="1:13" x14ac:dyDescent="0.25">
      <c r="A20" t="s">
        <v>292</v>
      </c>
      <c r="B20" t="s">
        <v>293</v>
      </c>
      <c r="C20">
        <v>10</v>
      </c>
      <c r="D20" t="s">
        <v>179</v>
      </c>
      <c r="E20">
        <v>4500000</v>
      </c>
      <c r="F20">
        <v>300000</v>
      </c>
      <c r="G20" s="1">
        <v>43767</v>
      </c>
      <c r="H20" t="s">
        <v>247</v>
      </c>
      <c r="I20" t="s">
        <v>28</v>
      </c>
      <c r="J20" t="s">
        <v>19</v>
      </c>
      <c r="K20" t="s">
        <v>18</v>
      </c>
      <c r="L20" t="s">
        <v>248</v>
      </c>
      <c r="M20" t="s">
        <v>249</v>
      </c>
    </row>
    <row r="21" spans="1:13" x14ac:dyDescent="0.25">
      <c r="A21" t="s">
        <v>294</v>
      </c>
      <c r="B21" t="s">
        <v>295</v>
      </c>
      <c r="C21">
        <v>3</v>
      </c>
      <c r="D21" t="s">
        <v>180</v>
      </c>
      <c r="E21">
        <v>0</v>
      </c>
      <c r="F21">
        <v>100000</v>
      </c>
      <c r="G21" s="1">
        <v>43784</v>
      </c>
      <c r="H21" t="s">
        <v>247</v>
      </c>
      <c r="I21" t="s">
        <v>28</v>
      </c>
      <c r="J21" t="s">
        <v>19</v>
      </c>
      <c r="K21" t="s">
        <v>18</v>
      </c>
      <c r="L21" t="s">
        <v>248</v>
      </c>
      <c r="M21" t="s">
        <v>249</v>
      </c>
    </row>
    <row r="22" spans="1:13" x14ac:dyDescent="0.25">
      <c r="A22" t="s">
        <v>296</v>
      </c>
      <c r="B22" t="s">
        <v>297</v>
      </c>
      <c r="C22">
        <v>3</v>
      </c>
      <c r="D22" t="s">
        <v>180</v>
      </c>
      <c r="E22">
        <v>6000000</v>
      </c>
      <c r="F22">
        <v>300000</v>
      </c>
      <c r="G22" s="1">
        <v>43800</v>
      </c>
      <c r="H22" t="s">
        <v>247</v>
      </c>
      <c r="I22" t="s">
        <v>28</v>
      </c>
      <c r="J22" t="s">
        <v>19</v>
      </c>
      <c r="K22" t="s">
        <v>18</v>
      </c>
      <c r="L22" t="s">
        <v>248</v>
      </c>
      <c r="M22" t="s">
        <v>249</v>
      </c>
    </row>
    <row r="23" spans="1:13" x14ac:dyDescent="0.25">
      <c r="A23" t="s">
        <v>298</v>
      </c>
      <c r="B23" t="s">
        <v>299</v>
      </c>
      <c r="C23">
        <v>10</v>
      </c>
      <c r="D23" t="s">
        <v>179</v>
      </c>
      <c r="E23">
        <v>600000</v>
      </c>
      <c r="F23">
        <v>100000</v>
      </c>
      <c r="G23" s="1">
        <v>43799</v>
      </c>
      <c r="H23" t="s">
        <v>247</v>
      </c>
      <c r="I23" t="s">
        <v>28</v>
      </c>
      <c r="J23" t="s">
        <v>29</v>
      </c>
      <c r="K23" t="s">
        <v>18</v>
      </c>
      <c r="L23" t="s">
        <v>248</v>
      </c>
      <c r="M23" t="s">
        <v>249</v>
      </c>
    </row>
    <row r="24" spans="1:13" x14ac:dyDescent="0.25">
      <c r="A24" t="s">
        <v>300</v>
      </c>
      <c r="B24" t="s">
        <v>301</v>
      </c>
      <c r="C24">
        <v>10</v>
      </c>
      <c r="D24" t="s">
        <v>179</v>
      </c>
      <c r="E24">
        <v>210000</v>
      </c>
      <c r="F24">
        <v>35000</v>
      </c>
      <c r="G24" s="1">
        <v>43799</v>
      </c>
      <c r="H24" t="s">
        <v>247</v>
      </c>
      <c r="I24" t="s">
        <v>28</v>
      </c>
      <c r="J24" t="s">
        <v>29</v>
      </c>
      <c r="K24" t="s">
        <v>18</v>
      </c>
      <c r="L24" t="s">
        <v>248</v>
      </c>
      <c r="M24" t="s">
        <v>252</v>
      </c>
    </row>
    <row r="25" spans="1:13" x14ac:dyDescent="0.25">
      <c r="A25" t="s">
        <v>302</v>
      </c>
      <c r="B25" t="s">
        <v>303</v>
      </c>
      <c r="C25">
        <v>10</v>
      </c>
      <c r="D25" t="s">
        <v>179</v>
      </c>
      <c r="E25">
        <v>300000</v>
      </c>
      <c r="F25">
        <v>49500</v>
      </c>
      <c r="G25" s="1">
        <v>43738</v>
      </c>
      <c r="H25" t="s">
        <v>291</v>
      </c>
      <c r="I25" t="s">
        <v>28</v>
      </c>
      <c r="J25" t="s">
        <v>15</v>
      </c>
      <c r="K25" t="s">
        <v>15</v>
      </c>
      <c r="L25" t="s">
        <v>264</v>
      </c>
      <c r="M25" t="s">
        <v>265</v>
      </c>
    </row>
    <row r="26" spans="1:13" x14ac:dyDescent="0.25">
      <c r="A26" t="s">
        <v>304</v>
      </c>
      <c r="B26" t="s">
        <v>305</v>
      </c>
      <c r="C26">
        <v>10</v>
      </c>
      <c r="D26" t="s">
        <v>179</v>
      </c>
      <c r="E26">
        <v>300000</v>
      </c>
      <c r="F26">
        <v>49500</v>
      </c>
      <c r="G26" s="1">
        <v>43738</v>
      </c>
      <c r="H26" t="s">
        <v>291</v>
      </c>
      <c r="I26" t="s">
        <v>28</v>
      </c>
      <c r="J26" t="s">
        <v>15</v>
      </c>
      <c r="K26" t="s">
        <v>15</v>
      </c>
      <c r="L26" t="s">
        <v>264</v>
      </c>
      <c r="M26" t="s">
        <v>306</v>
      </c>
    </row>
    <row r="27" spans="1:13" x14ac:dyDescent="0.25">
      <c r="A27" t="s">
        <v>307</v>
      </c>
      <c r="B27" t="s">
        <v>308</v>
      </c>
      <c r="C27">
        <v>10</v>
      </c>
      <c r="D27" t="s">
        <v>179</v>
      </c>
      <c r="E27">
        <v>5000000</v>
      </c>
      <c r="F27">
        <v>250000</v>
      </c>
      <c r="G27" s="1">
        <v>43799</v>
      </c>
      <c r="H27" t="s">
        <v>247</v>
      </c>
      <c r="I27" t="s">
        <v>28</v>
      </c>
      <c r="J27" t="s">
        <v>19</v>
      </c>
      <c r="K27" t="s">
        <v>18</v>
      </c>
      <c r="L27" t="s">
        <v>248</v>
      </c>
      <c r="M27" t="s">
        <v>249</v>
      </c>
    </row>
    <row r="28" spans="1:13" x14ac:dyDescent="0.25">
      <c r="A28" t="s">
        <v>21</v>
      </c>
      <c r="B28" t="s">
        <v>309</v>
      </c>
      <c r="C28">
        <v>3</v>
      </c>
      <c r="D28" t="s">
        <v>180</v>
      </c>
      <c r="E28">
        <v>0</v>
      </c>
      <c r="F28">
        <v>100000</v>
      </c>
      <c r="G28" s="1">
        <v>43769</v>
      </c>
      <c r="H28" t="s">
        <v>291</v>
      </c>
      <c r="I28" t="s">
        <v>28</v>
      </c>
      <c r="J28" t="s">
        <v>21</v>
      </c>
      <c r="K28" t="s">
        <v>21</v>
      </c>
      <c r="L28" t="s">
        <v>310</v>
      </c>
      <c r="M28" t="s">
        <v>311</v>
      </c>
    </row>
    <row r="29" spans="1:13" x14ac:dyDescent="0.25">
      <c r="A29" t="s">
        <v>312</v>
      </c>
      <c r="B29" t="s">
        <v>313</v>
      </c>
      <c r="C29">
        <v>12</v>
      </c>
      <c r="D29" t="s">
        <v>178</v>
      </c>
      <c r="E29">
        <v>90000000</v>
      </c>
      <c r="F29">
        <v>200000</v>
      </c>
      <c r="G29" s="1">
        <v>44074</v>
      </c>
      <c r="H29" t="s">
        <v>247</v>
      </c>
      <c r="I29" t="s">
        <v>28</v>
      </c>
      <c r="J29" t="s">
        <v>23</v>
      </c>
      <c r="K29" t="s">
        <v>22</v>
      </c>
      <c r="L29" t="s">
        <v>314</v>
      </c>
      <c r="M29" t="s">
        <v>315</v>
      </c>
    </row>
    <row r="30" spans="1:13" x14ac:dyDescent="0.25">
      <c r="A30" t="s">
        <v>316</v>
      </c>
      <c r="B30" t="s">
        <v>317</v>
      </c>
      <c r="C30">
        <v>3</v>
      </c>
      <c r="D30" t="s">
        <v>180</v>
      </c>
      <c r="E30">
        <v>0</v>
      </c>
      <c r="F30">
        <v>10000</v>
      </c>
      <c r="G30" s="1">
        <v>43738</v>
      </c>
      <c r="H30" t="s">
        <v>318</v>
      </c>
      <c r="I30" t="s">
        <v>28</v>
      </c>
      <c r="J30" t="s">
        <v>21</v>
      </c>
      <c r="K30" t="s">
        <v>21</v>
      </c>
      <c r="L30" t="s">
        <v>310</v>
      </c>
      <c r="M30" t="s">
        <v>310</v>
      </c>
    </row>
    <row r="31" spans="1:13" x14ac:dyDescent="0.25">
      <c r="A31" t="s">
        <v>319</v>
      </c>
      <c r="B31" t="s">
        <v>320</v>
      </c>
      <c r="C31">
        <v>6</v>
      </c>
      <c r="D31" t="s">
        <v>182</v>
      </c>
      <c r="E31">
        <v>0</v>
      </c>
      <c r="F31">
        <v>50000</v>
      </c>
      <c r="G31" s="1">
        <v>43921</v>
      </c>
      <c r="H31" t="s">
        <v>247</v>
      </c>
      <c r="I31" t="s">
        <v>28</v>
      </c>
      <c r="J31" t="s">
        <v>23</v>
      </c>
      <c r="K31" t="s">
        <v>22</v>
      </c>
      <c r="L31" t="s">
        <v>314</v>
      </c>
      <c r="M31" t="s">
        <v>321</v>
      </c>
    </row>
    <row r="32" spans="1:13" x14ac:dyDescent="0.25">
      <c r="A32" t="s">
        <v>322</v>
      </c>
      <c r="B32" t="s">
        <v>323</v>
      </c>
      <c r="C32">
        <v>6</v>
      </c>
      <c r="D32" t="s">
        <v>182</v>
      </c>
      <c r="E32">
        <v>300000</v>
      </c>
      <c r="F32">
        <v>30000</v>
      </c>
      <c r="G32" s="1">
        <v>43921</v>
      </c>
      <c r="H32" t="s">
        <v>247</v>
      </c>
      <c r="I32" t="s">
        <v>28</v>
      </c>
      <c r="J32" t="s">
        <v>32</v>
      </c>
      <c r="K32" t="s">
        <v>26</v>
      </c>
      <c r="L32" t="s">
        <v>26</v>
      </c>
      <c r="M32" t="s">
        <v>324</v>
      </c>
    </row>
    <row r="33" spans="1:13" x14ac:dyDescent="0.25">
      <c r="A33" t="s">
        <v>325</v>
      </c>
      <c r="B33" t="s">
        <v>326</v>
      </c>
      <c r="C33">
        <v>6</v>
      </c>
      <c r="D33" t="s">
        <v>182</v>
      </c>
      <c r="E33">
        <v>0</v>
      </c>
      <c r="F33">
        <v>200000</v>
      </c>
      <c r="G33" s="1">
        <v>43921</v>
      </c>
      <c r="H33" t="s">
        <v>247</v>
      </c>
      <c r="I33" t="s">
        <v>28</v>
      </c>
      <c r="J33" t="s">
        <v>23</v>
      </c>
      <c r="K33" t="s">
        <v>22</v>
      </c>
      <c r="L33" t="s">
        <v>314</v>
      </c>
      <c r="M33" t="s">
        <v>321</v>
      </c>
    </row>
    <row r="34" spans="1:13" x14ac:dyDescent="0.25">
      <c r="A34" t="s">
        <v>327</v>
      </c>
      <c r="B34" t="s">
        <v>328</v>
      </c>
      <c r="C34">
        <v>6</v>
      </c>
      <c r="D34" t="s">
        <v>182</v>
      </c>
      <c r="E34">
        <v>300000</v>
      </c>
      <c r="F34">
        <v>50000</v>
      </c>
      <c r="G34" s="1">
        <v>43921</v>
      </c>
      <c r="H34" t="s">
        <v>247</v>
      </c>
      <c r="I34" t="s">
        <v>28</v>
      </c>
      <c r="J34" t="s">
        <v>23</v>
      </c>
      <c r="K34" t="s">
        <v>22</v>
      </c>
      <c r="L34" t="s">
        <v>314</v>
      </c>
      <c r="M34" t="s">
        <v>321</v>
      </c>
    </row>
    <row r="35" spans="1:13" x14ac:dyDescent="0.25">
      <c r="A35" t="s">
        <v>329</v>
      </c>
      <c r="B35" t="s">
        <v>330</v>
      </c>
      <c r="C35">
        <v>6</v>
      </c>
      <c r="D35" t="s">
        <v>182</v>
      </c>
      <c r="E35">
        <v>1000000</v>
      </c>
      <c r="F35">
        <v>100000</v>
      </c>
      <c r="G35" s="1">
        <v>44043</v>
      </c>
      <c r="H35" t="s">
        <v>247</v>
      </c>
      <c r="I35" t="s">
        <v>28</v>
      </c>
      <c r="J35" t="s">
        <v>23</v>
      </c>
      <c r="K35" t="s">
        <v>22</v>
      </c>
      <c r="L35" t="s">
        <v>314</v>
      </c>
      <c r="M35" t="s">
        <v>321</v>
      </c>
    </row>
    <row r="36" spans="1:13" x14ac:dyDescent="0.25">
      <c r="A36" t="s">
        <v>331</v>
      </c>
      <c r="B36" t="s">
        <v>332</v>
      </c>
      <c r="C36">
        <v>6</v>
      </c>
      <c r="D36" t="s">
        <v>182</v>
      </c>
      <c r="E36">
        <v>0</v>
      </c>
      <c r="F36">
        <v>300000</v>
      </c>
      <c r="G36" s="1">
        <v>44012</v>
      </c>
      <c r="H36" t="s">
        <v>247</v>
      </c>
      <c r="I36" t="s">
        <v>28</v>
      </c>
      <c r="J36" t="s">
        <v>23</v>
      </c>
      <c r="K36" t="s">
        <v>22</v>
      </c>
      <c r="L36" t="s">
        <v>314</v>
      </c>
      <c r="M36" t="s">
        <v>321</v>
      </c>
    </row>
    <row r="37" spans="1:13" x14ac:dyDescent="0.25">
      <c r="A37" t="s">
        <v>333</v>
      </c>
      <c r="B37" t="s">
        <v>334</v>
      </c>
      <c r="C37">
        <v>6</v>
      </c>
      <c r="D37" t="s">
        <v>182</v>
      </c>
      <c r="E37">
        <v>0</v>
      </c>
      <c r="F37">
        <v>200000</v>
      </c>
      <c r="G37" s="1">
        <v>44012</v>
      </c>
      <c r="H37" t="s">
        <v>247</v>
      </c>
      <c r="I37" t="s">
        <v>28</v>
      </c>
      <c r="J37" t="s">
        <v>23</v>
      </c>
      <c r="K37" t="s">
        <v>22</v>
      </c>
      <c r="L37" t="s">
        <v>314</v>
      </c>
      <c r="M37" t="s">
        <v>321</v>
      </c>
    </row>
    <row r="38" spans="1:13" x14ac:dyDescent="0.25">
      <c r="A38" t="s">
        <v>335</v>
      </c>
      <c r="B38" t="s">
        <v>336</v>
      </c>
      <c r="C38">
        <v>6</v>
      </c>
      <c r="D38" t="s">
        <v>182</v>
      </c>
      <c r="E38">
        <v>0</v>
      </c>
      <c r="F38">
        <v>200000</v>
      </c>
      <c r="G38" s="1">
        <v>44012</v>
      </c>
      <c r="H38" t="s">
        <v>247</v>
      </c>
      <c r="I38" t="s">
        <v>28</v>
      </c>
      <c r="J38" t="s">
        <v>23</v>
      </c>
      <c r="K38" t="s">
        <v>22</v>
      </c>
      <c r="L38" t="s">
        <v>314</v>
      </c>
      <c r="M38" t="s">
        <v>321</v>
      </c>
    </row>
    <row r="39" spans="1:13" x14ac:dyDescent="0.25">
      <c r="A39" t="s">
        <v>337</v>
      </c>
      <c r="B39" t="s">
        <v>338</v>
      </c>
      <c r="C39">
        <v>6</v>
      </c>
      <c r="D39" t="s">
        <v>182</v>
      </c>
      <c r="E39">
        <v>0</v>
      </c>
      <c r="F39">
        <v>400000</v>
      </c>
      <c r="G39" s="1">
        <v>44012</v>
      </c>
      <c r="H39" t="s">
        <v>247</v>
      </c>
      <c r="I39" t="s">
        <v>28</v>
      </c>
      <c r="J39" t="s">
        <v>23</v>
      </c>
      <c r="K39" t="s">
        <v>22</v>
      </c>
      <c r="L39" t="s">
        <v>314</v>
      </c>
      <c r="M39" t="s">
        <v>321</v>
      </c>
    </row>
    <row r="40" spans="1:13" x14ac:dyDescent="0.25">
      <c r="A40" t="s">
        <v>339</v>
      </c>
      <c r="B40" t="s">
        <v>340</v>
      </c>
      <c r="C40">
        <v>12</v>
      </c>
      <c r="D40" t="s">
        <v>178</v>
      </c>
      <c r="E40">
        <v>0</v>
      </c>
      <c r="F40">
        <v>300000</v>
      </c>
      <c r="G40" s="1">
        <v>44012</v>
      </c>
      <c r="H40" t="s">
        <v>247</v>
      </c>
      <c r="I40" t="s">
        <v>28</v>
      </c>
      <c r="J40" t="s">
        <v>341</v>
      </c>
      <c r="K40" t="s">
        <v>342</v>
      </c>
      <c r="L40" t="s">
        <v>343</v>
      </c>
      <c r="M40" t="s">
        <v>344</v>
      </c>
    </row>
    <row r="41" spans="1:13" x14ac:dyDescent="0.25">
      <c r="A41" t="s">
        <v>345</v>
      </c>
      <c r="B41" t="s">
        <v>346</v>
      </c>
      <c r="C41">
        <v>12</v>
      </c>
      <c r="D41" t="s">
        <v>178</v>
      </c>
      <c r="E41">
        <v>500000</v>
      </c>
      <c r="F41">
        <v>50000</v>
      </c>
      <c r="G41" s="1">
        <v>43830</v>
      </c>
      <c r="H41" t="s">
        <v>247</v>
      </c>
      <c r="I41" t="s">
        <v>28</v>
      </c>
      <c r="J41" t="s">
        <v>32</v>
      </c>
      <c r="K41" t="s">
        <v>26</v>
      </c>
      <c r="L41" t="s">
        <v>26</v>
      </c>
      <c r="M41" t="s">
        <v>324</v>
      </c>
    </row>
    <row r="42" spans="1:13" x14ac:dyDescent="0.25">
      <c r="A42" t="s">
        <v>347</v>
      </c>
      <c r="B42" t="s">
        <v>348</v>
      </c>
      <c r="C42">
        <v>12</v>
      </c>
      <c r="D42" t="s">
        <v>178</v>
      </c>
      <c r="E42">
        <v>1000000</v>
      </c>
      <c r="F42">
        <v>100000</v>
      </c>
      <c r="G42" s="1">
        <v>43738</v>
      </c>
      <c r="H42" t="s">
        <v>247</v>
      </c>
      <c r="I42" t="s">
        <v>28</v>
      </c>
      <c r="J42" t="s">
        <v>32</v>
      </c>
      <c r="K42" t="s">
        <v>26</v>
      </c>
      <c r="L42" t="s">
        <v>26</v>
      </c>
      <c r="M42" t="s">
        <v>324</v>
      </c>
    </row>
    <row r="43" spans="1:13" x14ac:dyDescent="0.25">
      <c r="A43" t="s">
        <v>349</v>
      </c>
      <c r="B43" t="s">
        <v>350</v>
      </c>
      <c r="C43">
        <v>10</v>
      </c>
      <c r="D43" t="s">
        <v>179</v>
      </c>
      <c r="E43">
        <v>500000</v>
      </c>
      <c r="F43">
        <v>62000</v>
      </c>
      <c r="G43" s="1">
        <v>43738</v>
      </c>
      <c r="H43" t="s">
        <v>247</v>
      </c>
      <c r="I43" t="s">
        <v>28</v>
      </c>
      <c r="J43" t="s">
        <v>32</v>
      </c>
      <c r="K43" t="s">
        <v>26</v>
      </c>
      <c r="L43" t="s">
        <v>26</v>
      </c>
      <c r="M43" t="s">
        <v>324</v>
      </c>
    </row>
    <row r="44" spans="1:13" x14ac:dyDescent="0.25">
      <c r="A44" t="s">
        <v>351</v>
      </c>
      <c r="B44" t="s">
        <v>352</v>
      </c>
      <c r="C44">
        <v>10</v>
      </c>
      <c r="D44" t="s">
        <v>179</v>
      </c>
      <c r="E44">
        <v>300000</v>
      </c>
      <c r="F44">
        <v>37500</v>
      </c>
      <c r="G44" s="1">
        <v>43738</v>
      </c>
      <c r="H44" t="s">
        <v>247</v>
      </c>
      <c r="I44" t="s">
        <v>28</v>
      </c>
      <c r="J44" t="s">
        <v>32</v>
      </c>
      <c r="K44" t="s">
        <v>26</v>
      </c>
      <c r="L44" t="s">
        <v>26</v>
      </c>
      <c r="M44" t="s">
        <v>324</v>
      </c>
    </row>
    <row r="45" spans="1:13" x14ac:dyDescent="0.25">
      <c r="A45" t="s">
        <v>353</v>
      </c>
      <c r="B45" t="s">
        <v>354</v>
      </c>
      <c r="C45">
        <v>3</v>
      </c>
      <c r="D45" t="s">
        <v>180</v>
      </c>
      <c r="E45">
        <v>700000</v>
      </c>
      <c r="F45">
        <v>100000</v>
      </c>
      <c r="G45" s="1">
        <v>43830</v>
      </c>
      <c r="H45" t="s">
        <v>247</v>
      </c>
      <c r="I45" t="s">
        <v>28</v>
      </c>
      <c r="J45" t="s">
        <v>23</v>
      </c>
      <c r="K45" t="s">
        <v>22</v>
      </c>
      <c r="L45" t="s">
        <v>314</v>
      </c>
      <c r="M45" t="s">
        <v>321</v>
      </c>
    </row>
    <row r="46" spans="1:13" x14ac:dyDescent="0.25">
      <c r="A46" t="s">
        <v>355</v>
      </c>
      <c r="B46" t="s">
        <v>356</v>
      </c>
      <c r="C46">
        <v>10</v>
      </c>
      <c r="D46" t="s">
        <v>179</v>
      </c>
      <c r="E46">
        <v>800000</v>
      </c>
      <c r="F46">
        <v>50000</v>
      </c>
      <c r="G46" s="1">
        <v>43738</v>
      </c>
      <c r="H46" t="s">
        <v>247</v>
      </c>
      <c r="I46" t="s">
        <v>28</v>
      </c>
      <c r="J46" t="s">
        <v>32</v>
      </c>
      <c r="K46" t="s">
        <v>26</v>
      </c>
      <c r="L46" t="s">
        <v>26</v>
      </c>
      <c r="M46" t="s">
        <v>324</v>
      </c>
    </row>
    <row r="47" spans="1:13" x14ac:dyDescent="0.25">
      <c r="A47" t="s">
        <v>22</v>
      </c>
      <c r="B47" t="s">
        <v>357</v>
      </c>
      <c r="C47">
        <v>3</v>
      </c>
      <c r="D47" t="s">
        <v>180</v>
      </c>
      <c r="E47">
        <v>0</v>
      </c>
      <c r="F47">
        <v>500000</v>
      </c>
      <c r="G47" s="1">
        <v>43739</v>
      </c>
      <c r="H47" t="s">
        <v>291</v>
      </c>
      <c r="I47" t="s">
        <v>28</v>
      </c>
      <c r="J47" t="s">
        <v>23</v>
      </c>
      <c r="K47" t="s">
        <v>22</v>
      </c>
      <c r="L47" t="s">
        <v>314</v>
      </c>
      <c r="M47" t="s">
        <v>321</v>
      </c>
    </row>
    <row r="48" spans="1:13" x14ac:dyDescent="0.25">
      <c r="A48" t="s">
        <v>358</v>
      </c>
      <c r="B48" t="s">
        <v>359</v>
      </c>
      <c r="C48">
        <v>12</v>
      </c>
      <c r="D48" t="s">
        <v>178</v>
      </c>
      <c r="E48">
        <v>1000000</v>
      </c>
      <c r="F48">
        <v>100000</v>
      </c>
      <c r="G48" s="1">
        <v>43830</v>
      </c>
      <c r="H48" t="s">
        <v>247</v>
      </c>
      <c r="I48" t="s">
        <v>28</v>
      </c>
      <c r="J48" t="s">
        <v>23</v>
      </c>
      <c r="K48" t="s">
        <v>22</v>
      </c>
      <c r="L48" t="s">
        <v>314</v>
      </c>
      <c r="M48" t="s">
        <v>321</v>
      </c>
    </row>
    <row r="49" spans="1:13" x14ac:dyDescent="0.25">
      <c r="A49" t="s">
        <v>360</v>
      </c>
      <c r="B49" t="s">
        <v>361</v>
      </c>
      <c r="C49">
        <v>3</v>
      </c>
      <c r="D49" t="s">
        <v>180</v>
      </c>
      <c r="E49">
        <v>0</v>
      </c>
      <c r="F49">
        <v>50000</v>
      </c>
      <c r="G49" s="1">
        <v>43738</v>
      </c>
      <c r="H49" t="s">
        <v>318</v>
      </c>
      <c r="I49" t="s">
        <v>28</v>
      </c>
      <c r="J49" t="s">
        <v>23</v>
      </c>
      <c r="K49" t="s">
        <v>22</v>
      </c>
      <c r="L49" t="s">
        <v>314</v>
      </c>
      <c r="M49" t="s">
        <v>321</v>
      </c>
    </row>
    <row r="50" spans="1:13" x14ac:dyDescent="0.25">
      <c r="A50" t="s">
        <v>362</v>
      </c>
      <c r="B50" t="s">
        <v>363</v>
      </c>
      <c r="C50">
        <v>12</v>
      </c>
      <c r="D50" t="s">
        <v>178</v>
      </c>
      <c r="E50">
        <v>0</v>
      </c>
      <c r="F50">
        <v>50000</v>
      </c>
      <c r="G50" s="1">
        <v>43921</v>
      </c>
      <c r="H50" t="s">
        <v>247</v>
      </c>
      <c r="I50" t="s">
        <v>28</v>
      </c>
      <c r="J50" t="s">
        <v>15</v>
      </c>
      <c r="K50" t="s">
        <v>15</v>
      </c>
      <c r="L50" t="s">
        <v>264</v>
      </c>
      <c r="M50" t="s">
        <v>364</v>
      </c>
    </row>
  </sheetData>
  <pageMargins left="0.7" right="0.7" top="0.75" bottom="0.75" header="0.3" footer="0.3"/>
  <headerFooter>
    <oddFooter>&amp;C_x000D_&amp;1#&amp;"Calibri"&amp;6&amp;K626469 Public</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DBAEE-0689-4D53-AB03-8EBA51F75FD8}">
  <dimension ref="A1:J1048576"/>
  <sheetViews>
    <sheetView workbookViewId="0">
      <selection activeCell="F4" sqref="F4"/>
    </sheetView>
  </sheetViews>
  <sheetFormatPr defaultColWidth="8.7109375" defaultRowHeight="15" x14ac:dyDescent="0.25"/>
  <cols>
    <col min="1" max="1" width="47.28515625" customWidth="1"/>
    <col min="2" max="2" width="18.42578125" bestFit="1" customWidth="1"/>
    <col min="3" max="3" width="15.42578125" bestFit="1" customWidth="1"/>
    <col min="4" max="4" width="29.7109375" customWidth="1"/>
    <col min="5" max="5" width="24.28515625" customWidth="1"/>
  </cols>
  <sheetData>
    <row r="1" spans="1:8" s="2" customFormat="1" x14ac:dyDescent="0.25">
      <c r="A1" s="9" t="s">
        <v>191</v>
      </c>
      <c r="B1" s="9" t="s">
        <v>192</v>
      </c>
      <c r="C1" s="9" t="s">
        <v>6</v>
      </c>
      <c r="D1" s="9" t="s">
        <v>216</v>
      </c>
      <c r="E1" s="9" t="s">
        <v>217</v>
      </c>
      <c r="F1" s="9" t="s">
        <v>379</v>
      </c>
      <c r="G1" s="9" t="s">
        <v>386</v>
      </c>
    </row>
    <row r="2" spans="1:8" x14ac:dyDescent="0.25">
      <c r="A2" s="10">
        <v>2</v>
      </c>
      <c r="B2" s="11" t="s">
        <v>189</v>
      </c>
      <c r="C2" s="11" t="s">
        <v>28</v>
      </c>
      <c r="D2" s="11" t="s">
        <v>218</v>
      </c>
      <c r="E2" s="12">
        <v>43755</v>
      </c>
      <c r="F2" s="11">
        <f>YEAR(meeting_list!$E2)</f>
        <v>2019</v>
      </c>
      <c r="G2" s="13">
        <f>YEAR(meeting_list!$E2)</f>
        <v>2019</v>
      </c>
    </row>
    <row r="3" spans="1:8" x14ac:dyDescent="0.25">
      <c r="A3" s="14">
        <v>2</v>
      </c>
      <c r="B3" s="15" t="s">
        <v>189</v>
      </c>
      <c r="C3" s="15" t="s">
        <v>28</v>
      </c>
      <c r="D3" s="15"/>
      <c r="E3" s="16">
        <v>43755</v>
      </c>
      <c r="F3" s="15">
        <f>YEAR(meeting_list!$E3)</f>
        <v>2019</v>
      </c>
      <c r="G3" s="17">
        <f>YEAR(meeting_list!$E3)</f>
        <v>2019</v>
      </c>
    </row>
    <row r="4" spans="1:8" x14ac:dyDescent="0.25">
      <c r="A4" s="10">
        <v>2</v>
      </c>
      <c r="B4" s="11" t="s">
        <v>189</v>
      </c>
      <c r="C4" s="11" t="s">
        <v>28</v>
      </c>
      <c r="D4" s="11" t="s">
        <v>219</v>
      </c>
      <c r="E4" s="12">
        <v>43823</v>
      </c>
      <c r="F4" s="11">
        <f>YEAR(meeting_list!$E4)</f>
        <v>2019</v>
      </c>
      <c r="G4" s="13">
        <f>YEAR(meeting_list!$E4)</f>
        <v>2019</v>
      </c>
    </row>
    <row r="5" spans="1:8" x14ac:dyDescent="0.25">
      <c r="A5" s="14">
        <v>2</v>
      </c>
      <c r="B5" s="15" t="s">
        <v>189</v>
      </c>
      <c r="C5" s="15" t="s">
        <v>28</v>
      </c>
      <c r="D5" s="15" t="s">
        <v>220</v>
      </c>
      <c r="E5" s="16">
        <v>43833</v>
      </c>
      <c r="F5" s="15">
        <f>YEAR(meeting_list!$E5)</f>
        <v>2020</v>
      </c>
      <c r="G5" s="17">
        <f>YEAR(meeting_list!$E5)</f>
        <v>2020</v>
      </c>
    </row>
    <row r="6" spans="1:8" x14ac:dyDescent="0.25">
      <c r="A6" s="10">
        <v>2</v>
      </c>
      <c r="B6" s="11" t="s">
        <v>189</v>
      </c>
      <c r="C6" s="11" t="s">
        <v>28</v>
      </c>
      <c r="D6" s="11" t="s">
        <v>221</v>
      </c>
      <c r="E6" s="12">
        <v>43838</v>
      </c>
      <c r="F6" s="11">
        <f>YEAR(meeting_list!$E6)</f>
        <v>2020</v>
      </c>
      <c r="G6" s="13">
        <f>YEAR(meeting_list!$E6)</f>
        <v>2020</v>
      </c>
    </row>
    <row r="7" spans="1:8" x14ac:dyDescent="0.25">
      <c r="A7" s="14">
        <v>2</v>
      </c>
      <c r="B7" s="15" t="s">
        <v>189</v>
      </c>
      <c r="C7" s="15" t="s">
        <v>28</v>
      </c>
      <c r="D7" s="15" t="s">
        <v>222</v>
      </c>
      <c r="E7" s="16">
        <v>43838</v>
      </c>
      <c r="F7" s="15">
        <f>YEAR(meeting_list!$E7)</f>
        <v>2020</v>
      </c>
      <c r="G7" s="17">
        <f>YEAR(meeting_list!$E7)</f>
        <v>2020</v>
      </c>
    </row>
    <row r="8" spans="1:8" x14ac:dyDescent="0.25">
      <c r="A8" s="10">
        <v>2</v>
      </c>
      <c r="B8" s="11" t="s">
        <v>189</v>
      </c>
      <c r="C8" s="11" t="s">
        <v>28</v>
      </c>
      <c r="D8" s="11" t="s">
        <v>223</v>
      </c>
      <c r="E8" s="12">
        <v>43839</v>
      </c>
      <c r="F8" s="11">
        <f>YEAR(meeting_list!$E8)</f>
        <v>2020</v>
      </c>
      <c r="G8" s="13">
        <f>YEAR(meeting_list!$E8)</f>
        <v>2020</v>
      </c>
    </row>
    <row r="9" spans="1:8" x14ac:dyDescent="0.25">
      <c r="A9" s="14">
        <v>1</v>
      </c>
      <c r="B9" s="15" t="s">
        <v>188</v>
      </c>
      <c r="C9" s="15" t="s">
        <v>28</v>
      </c>
      <c r="D9" s="15" t="s">
        <v>224</v>
      </c>
      <c r="E9" s="16">
        <v>43832</v>
      </c>
      <c r="F9" s="15">
        <f>YEAR(meeting_list!$E9)</f>
        <v>2020</v>
      </c>
      <c r="G9" s="17">
        <f>YEAR(meeting_list!$E9)</f>
        <v>2020</v>
      </c>
      <c r="H9">
        <f>YEAR(2019)</f>
        <v>1905</v>
      </c>
    </row>
    <row r="10" spans="1:8" x14ac:dyDescent="0.25">
      <c r="A10" s="10">
        <v>1</v>
      </c>
      <c r="B10" s="11" t="s">
        <v>188</v>
      </c>
      <c r="C10" s="11" t="s">
        <v>28</v>
      </c>
      <c r="D10" s="11" t="s">
        <v>225</v>
      </c>
      <c r="E10" s="12">
        <v>43833</v>
      </c>
      <c r="F10" s="11">
        <f>YEAR(meeting_list!$E10)</f>
        <v>2020</v>
      </c>
      <c r="G10" s="13">
        <f>YEAR(meeting_list!$E10)</f>
        <v>2020</v>
      </c>
    </row>
    <row r="11" spans="1:8" x14ac:dyDescent="0.25">
      <c r="A11" s="14">
        <v>1</v>
      </c>
      <c r="B11" s="15" t="s">
        <v>188</v>
      </c>
      <c r="C11" s="15" t="s">
        <v>28</v>
      </c>
      <c r="D11" s="15" t="s">
        <v>225</v>
      </c>
      <c r="E11" s="16">
        <v>43836</v>
      </c>
      <c r="F11" s="15">
        <f>YEAR(meeting_list!$E11)</f>
        <v>2020</v>
      </c>
      <c r="G11" s="17">
        <f>YEAR(meeting_list!$E11)</f>
        <v>2020</v>
      </c>
    </row>
    <row r="12" spans="1:8" x14ac:dyDescent="0.25">
      <c r="A12" s="10">
        <v>1</v>
      </c>
      <c r="B12" s="11" t="s">
        <v>188</v>
      </c>
      <c r="C12" s="11" t="s">
        <v>28</v>
      </c>
      <c r="D12" s="11" t="s">
        <v>225</v>
      </c>
      <c r="E12" s="12">
        <v>43837</v>
      </c>
      <c r="F12" s="11">
        <f>YEAR(meeting_list!$E12)</f>
        <v>2020</v>
      </c>
      <c r="G12" s="13">
        <f>YEAR(meeting_list!$E12)</f>
        <v>2020</v>
      </c>
    </row>
    <row r="13" spans="1:8" x14ac:dyDescent="0.25">
      <c r="A13" s="14">
        <v>1</v>
      </c>
      <c r="B13" s="15" t="s">
        <v>188</v>
      </c>
      <c r="C13" s="15" t="s">
        <v>28</v>
      </c>
      <c r="D13" s="15" t="s">
        <v>225</v>
      </c>
      <c r="E13" s="16">
        <v>43838</v>
      </c>
      <c r="F13" s="15">
        <f>YEAR(meeting_list!$E13)</f>
        <v>2020</v>
      </c>
      <c r="G13" s="17">
        <f>YEAR(meeting_list!$E13)</f>
        <v>2020</v>
      </c>
    </row>
    <row r="14" spans="1:8" x14ac:dyDescent="0.25">
      <c r="A14" s="10">
        <v>3</v>
      </c>
      <c r="B14" s="11" t="s">
        <v>180</v>
      </c>
      <c r="C14" s="11" t="s">
        <v>28</v>
      </c>
      <c r="D14" s="11" t="s">
        <v>223</v>
      </c>
      <c r="E14" s="12">
        <v>43843</v>
      </c>
      <c r="F14" s="11">
        <f>YEAR(meeting_list!$E14)</f>
        <v>2020</v>
      </c>
      <c r="G14" s="13">
        <f>YEAR(meeting_list!$E14)</f>
        <v>2020</v>
      </c>
    </row>
    <row r="15" spans="1:8" x14ac:dyDescent="0.25">
      <c r="A15" s="14">
        <v>3</v>
      </c>
      <c r="B15" s="15" t="s">
        <v>180</v>
      </c>
      <c r="C15" s="15" t="s">
        <v>28</v>
      </c>
      <c r="D15" s="15" t="s">
        <v>226</v>
      </c>
      <c r="E15" s="16">
        <v>43843</v>
      </c>
      <c r="F15" s="15">
        <f>YEAR(meeting_list!$E15)</f>
        <v>2020</v>
      </c>
      <c r="G15" s="17">
        <f>YEAR(meeting_list!$E15)</f>
        <v>2020</v>
      </c>
    </row>
    <row r="16" spans="1:8" x14ac:dyDescent="0.25">
      <c r="A16" s="10">
        <v>3</v>
      </c>
      <c r="B16" s="11" t="s">
        <v>180</v>
      </c>
      <c r="C16" s="11" t="s">
        <v>28</v>
      </c>
      <c r="D16" s="11" t="s">
        <v>225</v>
      </c>
      <c r="E16" s="12">
        <v>43839</v>
      </c>
      <c r="F16" s="11">
        <f>YEAR(meeting_list!$E16)</f>
        <v>2020</v>
      </c>
      <c r="G16" s="13">
        <f>YEAR(meeting_list!$E16)</f>
        <v>2020</v>
      </c>
    </row>
    <row r="17" spans="1:10" x14ac:dyDescent="0.25">
      <c r="A17" s="14">
        <v>3</v>
      </c>
      <c r="B17" s="15" t="s">
        <v>180</v>
      </c>
      <c r="C17" s="15" t="s">
        <v>28</v>
      </c>
      <c r="D17" s="15"/>
      <c r="E17" s="16">
        <v>43840</v>
      </c>
      <c r="F17" s="15">
        <f>YEAR(meeting_list!$E17)</f>
        <v>2020</v>
      </c>
      <c r="G17" s="17">
        <f>YEAR(meeting_list!$E17)</f>
        <v>2020</v>
      </c>
      <c r="J17">
        <f>G5:G35</f>
        <v>2020</v>
      </c>
    </row>
    <row r="18" spans="1:10" x14ac:dyDescent="0.25">
      <c r="A18" s="10">
        <v>6</v>
      </c>
      <c r="B18" s="11" t="s">
        <v>182</v>
      </c>
      <c r="C18" s="11" t="s">
        <v>28</v>
      </c>
      <c r="D18" s="11" t="s">
        <v>227</v>
      </c>
      <c r="E18" s="12">
        <v>43833</v>
      </c>
      <c r="F18" s="11">
        <f>YEAR(meeting_list!$E18)</f>
        <v>2020</v>
      </c>
      <c r="G18" s="13">
        <f>YEAR(meeting_list!$E18)</f>
        <v>2020</v>
      </c>
    </row>
    <row r="19" spans="1:10" x14ac:dyDescent="0.25">
      <c r="A19" s="14">
        <v>6</v>
      </c>
      <c r="B19" s="15" t="s">
        <v>182</v>
      </c>
      <c r="C19" s="15" t="s">
        <v>28</v>
      </c>
      <c r="D19" s="15"/>
      <c r="E19" s="16">
        <v>43838</v>
      </c>
      <c r="F19" s="15">
        <f>YEAR(meeting_list!$E19)</f>
        <v>2020</v>
      </c>
      <c r="G19" s="17">
        <f>YEAR(meeting_list!$E19)</f>
        <v>2020</v>
      </c>
    </row>
    <row r="20" spans="1:10" x14ac:dyDescent="0.25">
      <c r="A20" s="10">
        <v>6</v>
      </c>
      <c r="B20" s="11" t="s">
        <v>182</v>
      </c>
      <c r="C20" s="11" t="s">
        <v>28</v>
      </c>
      <c r="D20" s="11" t="s">
        <v>228</v>
      </c>
      <c r="E20" s="12">
        <v>43843</v>
      </c>
      <c r="F20" s="11">
        <f>YEAR(meeting_list!$E20)</f>
        <v>2020</v>
      </c>
      <c r="G20" s="13">
        <f>YEAR(meeting_list!$E20)</f>
        <v>2020</v>
      </c>
    </row>
    <row r="21" spans="1:10" x14ac:dyDescent="0.25">
      <c r="A21" s="14">
        <v>6</v>
      </c>
      <c r="B21" s="15" t="s">
        <v>182</v>
      </c>
      <c r="C21" s="15" t="s">
        <v>28</v>
      </c>
      <c r="D21" s="15"/>
      <c r="E21" s="16">
        <v>43839</v>
      </c>
      <c r="F21" s="15">
        <f>YEAR(meeting_list!$E21)</f>
        <v>2020</v>
      </c>
      <c r="G21" s="17">
        <f>YEAR(meeting_list!$E21)</f>
        <v>2020</v>
      </c>
    </row>
    <row r="22" spans="1:10" x14ac:dyDescent="0.25">
      <c r="A22" s="10">
        <v>4</v>
      </c>
      <c r="B22" s="11" t="s">
        <v>181</v>
      </c>
      <c r="C22" s="11" t="s">
        <v>28</v>
      </c>
      <c r="D22" s="11" t="s">
        <v>229</v>
      </c>
      <c r="E22" s="12">
        <v>43836</v>
      </c>
      <c r="F22" s="11">
        <f>YEAR(meeting_list!$E22)</f>
        <v>2020</v>
      </c>
      <c r="G22" s="13">
        <f>YEAR(meeting_list!$E22)</f>
        <v>2020</v>
      </c>
    </row>
    <row r="23" spans="1:10" x14ac:dyDescent="0.25">
      <c r="A23" s="14">
        <v>4</v>
      </c>
      <c r="B23" s="15" t="s">
        <v>181</v>
      </c>
      <c r="C23" s="15" t="s">
        <v>28</v>
      </c>
      <c r="D23" s="15"/>
      <c r="E23" s="16">
        <v>43850</v>
      </c>
      <c r="F23" s="15">
        <f>YEAR(meeting_list!$E23)</f>
        <v>2020</v>
      </c>
      <c r="G23" s="17">
        <f>YEAR(meeting_list!$E23)</f>
        <v>2020</v>
      </c>
    </row>
    <row r="24" spans="1:10" x14ac:dyDescent="0.25">
      <c r="A24" s="10">
        <v>4</v>
      </c>
      <c r="B24" s="11" t="s">
        <v>181</v>
      </c>
      <c r="C24" s="11" t="s">
        <v>28</v>
      </c>
      <c r="D24" s="11" t="s">
        <v>230</v>
      </c>
      <c r="E24" s="12">
        <v>43850</v>
      </c>
      <c r="F24" s="11">
        <f>YEAR(meeting_list!$E24)</f>
        <v>2020</v>
      </c>
      <c r="G24" s="13">
        <f>YEAR(meeting_list!$E24)</f>
        <v>2020</v>
      </c>
    </row>
    <row r="25" spans="1:10" x14ac:dyDescent="0.25">
      <c r="A25" s="14">
        <v>12</v>
      </c>
      <c r="B25" s="15" t="s">
        <v>178</v>
      </c>
      <c r="C25" s="15" t="s">
        <v>28</v>
      </c>
      <c r="D25" s="15" t="s">
        <v>231</v>
      </c>
      <c r="E25" s="16">
        <v>43851</v>
      </c>
      <c r="F25" s="15">
        <f>YEAR(meeting_list!$E25)</f>
        <v>2020</v>
      </c>
      <c r="G25" s="17">
        <f>YEAR(meeting_list!$E25)</f>
        <v>2020</v>
      </c>
    </row>
    <row r="26" spans="1:10" x14ac:dyDescent="0.25">
      <c r="A26" s="10">
        <v>12</v>
      </c>
      <c r="B26" s="11" t="s">
        <v>178</v>
      </c>
      <c r="C26" s="11" t="s">
        <v>28</v>
      </c>
      <c r="D26" s="11" t="s">
        <v>232</v>
      </c>
      <c r="E26" s="12">
        <v>43851</v>
      </c>
      <c r="F26" s="11">
        <f>YEAR(meeting_list!$E26)</f>
        <v>2020</v>
      </c>
      <c r="G26" s="13">
        <f>YEAR(meeting_list!$E26)</f>
        <v>2020</v>
      </c>
    </row>
    <row r="27" spans="1:10" x14ac:dyDescent="0.25">
      <c r="A27" s="14">
        <v>12</v>
      </c>
      <c r="B27" s="15" t="s">
        <v>178</v>
      </c>
      <c r="C27" s="15" t="s">
        <v>28</v>
      </c>
      <c r="D27" s="15" t="s">
        <v>223</v>
      </c>
      <c r="E27" s="16">
        <v>43851</v>
      </c>
      <c r="F27" s="15">
        <f>YEAR(meeting_list!$E27)</f>
        <v>2020</v>
      </c>
      <c r="G27" s="17">
        <f>YEAR(meeting_list!$E27)</f>
        <v>2020</v>
      </c>
    </row>
    <row r="28" spans="1:10" x14ac:dyDescent="0.25">
      <c r="A28" s="10">
        <v>12</v>
      </c>
      <c r="B28" s="11" t="s">
        <v>178</v>
      </c>
      <c r="C28" s="11" t="s">
        <v>28</v>
      </c>
      <c r="D28" s="11" t="s">
        <v>223</v>
      </c>
      <c r="E28" s="12">
        <v>43852</v>
      </c>
      <c r="F28" s="11">
        <f>YEAR(meeting_list!$E28)</f>
        <v>2020</v>
      </c>
      <c r="G28" s="13">
        <f>YEAR(meeting_list!$E28)</f>
        <v>2020</v>
      </c>
    </row>
    <row r="29" spans="1:10" x14ac:dyDescent="0.25">
      <c r="A29" s="14">
        <v>9</v>
      </c>
      <c r="B29" s="15" t="s">
        <v>186</v>
      </c>
      <c r="C29" s="15" t="s">
        <v>28</v>
      </c>
      <c r="D29" s="15" t="s">
        <v>233</v>
      </c>
      <c r="E29" s="16">
        <v>43843</v>
      </c>
      <c r="F29" s="15">
        <f>YEAR(meeting_list!$E29)</f>
        <v>2020</v>
      </c>
      <c r="G29" s="17">
        <f>YEAR(meeting_list!$E29)</f>
        <v>2020</v>
      </c>
    </row>
    <row r="30" spans="1:10" x14ac:dyDescent="0.25">
      <c r="A30" s="10">
        <v>9</v>
      </c>
      <c r="B30" s="11" t="s">
        <v>186</v>
      </c>
      <c r="C30" s="11" t="s">
        <v>28</v>
      </c>
      <c r="D30" s="11" t="s">
        <v>233</v>
      </c>
      <c r="E30" s="12">
        <v>43839</v>
      </c>
      <c r="F30" s="11">
        <f>YEAR(meeting_list!$E30)</f>
        <v>2020</v>
      </c>
      <c r="G30" s="13">
        <f>YEAR(meeting_list!$E30)</f>
        <v>2020</v>
      </c>
    </row>
    <row r="31" spans="1:10" x14ac:dyDescent="0.25">
      <c r="A31" s="14">
        <v>9</v>
      </c>
      <c r="B31" s="15" t="s">
        <v>186</v>
      </c>
      <c r="C31" s="15" t="s">
        <v>28</v>
      </c>
      <c r="D31" s="15" t="s">
        <v>233</v>
      </c>
      <c r="E31" s="16">
        <v>43851</v>
      </c>
      <c r="F31" s="15">
        <f>YEAR(meeting_list!$E31)</f>
        <v>2020</v>
      </c>
      <c r="G31" s="17">
        <f>YEAR(meeting_list!$E31)</f>
        <v>2020</v>
      </c>
    </row>
    <row r="32" spans="1:10" x14ac:dyDescent="0.25">
      <c r="A32" s="10">
        <v>11</v>
      </c>
      <c r="B32" s="11" t="s">
        <v>184</v>
      </c>
      <c r="C32" s="11" t="s">
        <v>28</v>
      </c>
      <c r="D32" s="11" t="s">
        <v>233</v>
      </c>
      <c r="E32" s="12">
        <v>43852</v>
      </c>
      <c r="F32" s="11">
        <f>YEAR(meeting_list!$E32)</f>
        <v>2020</v>
      </c>
      <c r="G32" s="13">
        <f>YEAR(meeting_list!$E32)</f>
        <v>2020</v>
      </c>
    </row>
    <row r="33" spans="1:7" x14ac:dyDescent="0.25">
      <c r="A33" s="14">
        <v>11</v>
      </c>
      <c r="B33" s="15" t="s">
        <v>184</v>
      </c>
      <c r="C33" s="15" t="s">
        <v>28</v>
      </c>
      <c r="D33" s="15"/>
      <c r="E33" s="16">
        <v>43850</v>
      </c>
      <c r="F33" s="15">
        <f>YEAR(meeting_list!$E33)</f>
        <v>2020</v>
      </c>
      <c r="G33" s="17">
        <f>YEAR(meeting_list!$E33)</f>
        <v>2020</v>
      </c>
    </row>
    <row r="34" spans="1:7" x14ac:dyDescent="0.25">
      <c r="A34" s="10">
        <v>10</v>
      </c>
      <c r="B34" s="11" t="s">
        <v>179</v>
      </c>
      <c r="C34" s="11" t="s">
        <v>28</v>
      </c>
      <c r="D34" s="11" t="s">
        <v>233</v>
      </c>
      <c r="E34" s="12">
        <v>43852</v>
      </c>
      <c r="F34" s="11">
        <f>YEAR(meeting_list!$E34)</f>
        <v>2020</v>
      </c>
      <c r="G34" s="13">
        <f>YEAR(meeting_list!$E34)</f>
        <v>2020</v>
      </c>
    </row>
    <row r="35" spans="1:7" x14ac:dyDescent="0.25">
      <c r="A35" s="7">
        <v>10</v>
      </c>
      <c r="B35" s="6" t="s">
        <v>179</v>
      </c>
      <c r="C35" s="6" t="s">
        <v>28</v>
      </c>
      <c r="D35" s="6" t="s">
        <v>232</v>
      </c>
      <c r="E35" s="18">
        <v>43843</v>
      </c>
      <c r="F35" s="6">
        <f>YEAR(meeting_list!$E35)</f>
        <v>2020</v>
      </c>
      <c r="G35" s="8">
        <f>YEAR(meeting_list!$E35)</f>
        <v>2020</v>
      </c>
    </row>
    <row r="1048576" spans="7:7" x14ac:dyDescent="0.25">
      <c r="G1048576">
        <f>COUNT(G2:G1048575)</f>
        <v>34</v>
      </c>
    </row>
  </sheetData>
  <autoFilter ref="A1:H35" xr:uid="{4BDDBAEE-0689-4D53-AB03-8EBA51F75FD8}"/>
  <pageMargins left="0.7" right="0.7" top="0.75" bottom="0.75" header="0.3" footer="0.3"/>
  <headerFooter>
    <oddFooter>&amp;C_x000D_&amp;1#&amp;"Calibri"&amp;6&amp;K626469 Public</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CE48D-C0E2-472F-BE46-8370898FC752}">
  <dimension ref="A3:E24"/>
  <sheetViews>
    <sheetView workbookViewId="0">
      <selection activeCell="I6" sqref="I6"/>
    </sheetView>
  </sheetViews>
  <sheetFormatPr defaultRowHeight="15" x14ac:dyDescent="0.25"/>
  <cols>
    <col min="1" max="1" width="17.7109375" bestFit="1" customWidth="1"/>
    <col min="2" max="2" width="11.85546875" bestFit="1" customWidth="1"/>
    <col min="3" max="3" width="16.28515625" bestFit="1" customWidth="1"/>
    <col min="4" max="22" width="17.28515625" bestFit="1" customWidth="1"/>
    <col min="23" max="23" width="10.7109375" bestFit="1" customWidth="1"/>
  </cols>
  <sheetData>
    <row r="3" spans="1:5" x14ac:dyDescent="0.25">
      <c r="A3" s="3" t="s">
        <v>375</v>
      </c>
      <c r="C3" s="32"/>
      <c r="D3" s="33"/>
      <c r="E3" s="34"/>
    </row>
    <row r="4" spans="1:5" x14ac:dyDescent="0.25">
      <c r="A4" s="4" t="s">
        <v>189</v>
      </c>
      <c r="C4" s="35"/>
      <c r="D4" s="36"/>
      <c r="E4" s="37"/>
    </row>
    <row r="5" spans="1:5" x14ac:dyDescent="0.25">
      <c r="A5" s="4" t="s">
        <v>180</v>
      </c>
      <c r="C5" s="35"/>
      <c r="D5" s="36"/>
      <c r="E5" s="37"/>
    </row>
    <row r="6" spans="1:5" x14ac:dyDescent="0.25">
      <c r="A6" s="4" t="s">
        <v>211</v>
      </c>
      <c r="C6" s="35"/>
      <c r="D6" s="36"/>
      <c r="E6" s="37"/>
    </row>
    <row r="7" spans="1:5" x14ac:dyDescent="0.25">
      <c r="A7" s="4" t="s">
        <v>209</v>
      </c>
      <c r="C7" s="35"/>
      <c r="D7" s="36"/>
      <c r="E7" s="37"/>
    </row>
    <row r="8" spans="1:5" x14ac:dyDescent="0.25">
      <c r="A8" s="4" t="s">
        <v>213</v>
      </c>
      <c r="C8" s="35"/>
      <c r="D8" s="36"/>
      <c r="E8" s="37"/>
    </row>
    <row r="9" spans="1:5" x14ac:dyDescent="0.25">
      <c r="A9" s="4" t="s">
        <v>181</v>
      </c>
      <c r="C9" s="35"/>
      <c r="D9" s="36"/>
      <c r="E9" s="37"/>
    </row>
    <row r="10" spans="1:5" x14ac:dyDescent="0.25">
      <c r="A10" s="4" t="s">
        <v>183</v>
      </c>
      <c r="C10" s="35"/>
      <c r="D10" s="36"/>
      <c r="E10" s="37"/>
    </row>
    <row r="11" spans="1:5" x14ac:dyDescent="0.25">
      <c r="A11" s="4" t="s">
        <v>182</v>
      </c>
      <c r="C11" s="35"/>
      <c r="D11" s="36"/>
      <c r="E11" s="37"/>
    </row>
    <row r="12" spans="1:5" x14ac:dyDescent="0.25">
      <c r="A12" s="4" t="s">
        <v>185</v>
      </c>
      <c r="C12" s="35"/>
      <c r="D12" s="36"/>
      <c r="E12" s="37"/>
    </row>
    <row r="13" spans="1:5" x14ac:dyDescent="0.25">
      <c r="A13" s="4" t="s">
        <v>186</v>
      </c>
      <c r="C13" s="35"/>
      <c r="D13" s="36"/>
      <c r="E13" s="37"/>
    </row>
    <row r="14" spans="1:5" x14ac:dyDescent="0.25">
      <c r="A14" s="4" t="s">
        <v>179</v>
      </c>
      <c r="C14" s="35"/>
      <c r="D14" s="36"/>
      <c r="E14" s="37"/>
    </row>
    <row r="15" spans="1:5" x14ac:dyDescent="0.25">
      <c r="A15" s="4" t="s">
        <v>208</v>
      </c>
      <c r="C15" s="35"/>
      <c r="D15" s="36"/>
      <c r="E15" s="37"/>
    </row>
    <row r="16" spans="1:5" x14ac:dyDescent="0.25">
      <c r="A16" s="4" t="s">
        <v>193</v>
      </c>
      <c r="C16" s="35"/>
      <c r="D16" s="36"/>
      <c r="E16" s="37"/>
    </row>
    <row r="17" spans="1:5" x14ac:dyDescent="0.25">
      <c r="A17" s="4" t="s">
        <v>184</v>
      </c>
      <c r="C17" s="35"/>
      <c r="D17" s="36"/>
      <c r="E17" s="37"/>
    </row>
    <row r="18" spans="1:5" x14ac:dyDescent="0.25">
      <c r="A18" s="4" t="s">
        <v>178</v>
      </c>
      <c r="C18" s="35"/>
      <c r="D18" s="36"/>
      <c r="E18" s="37"/>
    </row>
    <row r="19" spans="1:5" x14ac:dyDescent="0.25">
      <c r="A19" s="4" t="s">
        <v>210</v>
      </c>
      <c r="C19" s="35"/>
      <c r="D19" s="36"/>
      <c r="E19" s="37"/>
    </row>
    <row r="20" spans="1:5" x14ac:dyDescent="0.25">
      <c r="A20" s="4" t="s">
        <v>214</v>
      </c>
      <c r="C20" s="38"/>
      <c r="D20" s="39"/>
      <c r="E20" s="40"/>
    </row>
    <row r="21" spans="1:5" x14ac:dyDescent="0.25">
      <c r="A21" s="4" t="s">
        <v>204</v>
      </c>
    </row>
    <row r="22" spans="1:5" x14ac:dyDescent="0.25">
      <c r="A22" s="4" t="s">
        <v>188</v>
      </c>
    </row>
    <row r="23" spans="1:5" x14ac:dyDescent="0.25">
      <c r="A23" s="4" t="s">
        <v>378</v>
      </c>
    </row>
    <row r="24" spans="1:5" x14ac:dyDescent="0.25">
      <c r="A24" s="4" t="s">
        <v>368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 S l . N o < / s t r i n g > < / k e y > < v a l u e > < i n t > 8 3 < / i n t > < / v a l u e > < / i t e m > < i t e m > < k e y > < s t r i n g > I n c o m e   C l a s s < / s t r i n g > < / k e y > < v a l u e > < i n t > 1 4 4 < / i n t > < / v a l u e > < / i t e m > < / C o l u m n W i d t h s > < C o l u m n D i s p l a y I n d e x > < i t e m > < k e y > < s t r i n g > S l . N o < / s t r i n g > < / k e y > < v a l u e > < i n t > 0 < / i n t > < / v a l u e > < / i t e m > < i t e m > < k e y > < s t r i n g > I n c o m e   C l a s s < / 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a b l e 7 " > < 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 1 5 7 < / i n t > < / v a l u e > < / i t e m > < i t e m > < k e y > < s t r i n g > A c c o u n t   E x e c u t i v e < / s t r i n g > < / k e y > < v a l u e > < i n t > 1 8 2 < / i n t > < / v a l u e > < / i t e m > < i t e m > < k e y > < s t r i n g > b r a n c h _ n a m e < / s t r i n g > < / k e y > < v a l u e > < i n t > 1 4 9 < / i n t > < / v a l u e > < / i t e m > < i t e m > < k e y > < s t r i n g > g l o b a l _ a t t e n d e e s < / s t r i n g > < / k e y > < v a l u e > < i n t > 1 7 4 < / i n t > < / v a l u e > < / i t e m > < i t e m > < k e y > < s t r i n g > m e e t i n g _ d a t e < / s t r i n g > < / k e y > < v a l u e > < i n t > 1 4 9 < / i n t > < / v a l u e > < / i t e m > < i t e m > < k e y > < s t r i n g > y e a r < / s t r i n g > < / k e y > < v a l u e > < i n t > 7 7 < / i n t > < / v a l u e > < / i t e m > < i t e m > < k e y > < s t r i n g > m e e t i n g _ d a t e   ( Y e a r ) < / s t r i n g > < / k e y > < v a l u e > < i n t > 1 9 8 < / i n t > < / v a l u e > < / i t e m > < i t e m > < k e y > < s t r i n g > m e e t i n g _ d a t e   ( Q u a r t e r ) < / s t r i n g > < / k e y > < v a l u e > < i n t > 2 2 6 < / i n t > < / v a l u e > < / i t e m > < i t e m > < k e y > < s t r i n g > m e e t i n g _ d a t e   ( M o n t h   I n d e x ) < / s t r i n g > < / k e y > < v a l u e > < i n t > 2 6 4 < / i n t > < / v a l u e > < / i t e m > < i t e m > < k e y > < s t r i n g > m e e t i n g _ d a t e   ( M o n t h ) < / s t r i n g > < / k e y > < v a l u e > < i n t > 2 1 7 < / 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i t e m > < k e y > < s t r i n g > y e a r < / s t r i n g > < / k e y > < v a l u e > < i n t > 5 < / i n t > < / v a l u e > < / i t e m > < i t e m > < k e y > < s t r i n g > m e e t i n g _ d a t e   ( Y e a r ) < / s t r i n g > < / k e y > < v a l u e > < i n t > 6 < / i n t > < / v a l u e > < / i t e m > < i t e m > < k e y > < s t r i n g > m e e t i n g _ d a t e   ( Q u a r t e r ) < / s t r i n g > < / k e y > < v a l u e > < i n t > 7 < / i n t > < / v a l u e > < / i t e m > < i t e m > < k e y > < s t r i n g > m e e t i n g _ d a t e   ( M o n t h   I n d e x ) < / s t r i n g > < / k e y > < v a l u e > < i n t > 8 < / i n t > < / v a l u e > < / i t e m > < i t e m > < k e y > < s t r i n g > m e e t i n g _ d a t e   ( M o n t h ) < / 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T a b l e X M L _ N N _ E N _ E E _ I n d i _ b d g t _ _ 2 0 0 1 2 0 2 0 " > < 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 9 7 < / i n t > < / v a l u e > < / i t e m > < i t e m > < k e y > < s t r i n g > S a l e s   p e r s o n   I D < / s t r i n g > < / k e y > < v a l u e > < i n t > 1 6 2 < / i n t > < / v a l u e > < / i t e m > < i t e m > < k e y > < s t r i n g > E m p l o y e e   N a m e < / s t r i n g > < / k e y > < v a l u e > < i n t > 1 6 7 < / i n t > < / v a l u e > < / i t e m > < i t e m > < k e y > < s t r i n g > N e w   R o l e 2 < / s t r i n g > < / k e y > < v a l u e > < i n t > 1 2 5 < / i n t > < / v a l u e > < / i t e m > < i t e m > < k e y > < s t r i n g > I n c o m e _ c l a s s < / s t r i n g > < / k e y > < v a l u e > < i n t > 1 4 7 < / i n t > < / v a l u e > < / i t e m > < i t e m > < k e y > < s t r i n g > A m o u n t < / s t r i n g > < / k e y > < v a l u e > < i n t > 1 0 5 < / i n t > < / v a l u e > < / i t e m > < / C o l u m n W i d t h s > < C o l u m n D i s p l a y I n d e x > < i t e m > < k e y > < s t r i n g > B r a n c h < / s t r i n g > < / k e y > < v a l u e > < i n t > 0 < / i n t > < / v a l u e > < / i t e m > < i t e m > < k e y > < s t r i n g > S a l e s   p e r s o n   I D < / s t r i n g > < / k e y > < v a l u e > < i n t > 1 < / i n t > < / v a l u e > < / i t e m > < i t e m > < k e y > < s t r i n g > E m p l o y e e   N a m e < / s t r i n g > < / k e y > < v a l u e > < i n t > 2 < / i n t > < / v a l u e > < / i t e m > < i t e m > < k e y > < s t r i n g > N e w   R o l e 2 < / s t r i n g > < / k e y > < v a l u e > < i n t > 3 < / i n t > < / v a l u e > < / i t e m > < i t e m > < k e y > < s t r i n g > I n c o m e _ c l a s s < / s t r i n g > < / k e y > < v a l u e > < i n t > 4 < / i n t > < / v a l u e > < / i t e m > < i t e m > < k e y > < s t r i n g > A m o u n t < / 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 1 8 7 < / i n t > < / v a l u e > < / i t e m > < i t e m > < k e y > < s t r i n g > o p p o r t u n i t y _ i d < / s t r i n g > < / k e y > < v a l u e > < i n t > 1 5 8 < / i n t > < / v a l u e > < / i t e m > < i t e m > < k e y > < s t r i n g > A c c o u n t   E x e   I d < / s t r i n g > < / k e y > < v a l u e > < i n t > 1 5 5 < / i n t > < / v a l u e > < / i t e m > < i t e m > < k e y > < s t r i n g > A c c o u n t   E x e c u t i v e < / s t r i n g > < / k e y > < v a l u e > < i n t > 1 8 2 < / i n t > < / v a l u e > < / i t e m > < i t e m > < k e y > < s t r i n g > p r e m i u m _ a m o u n t < / s t r i n g > < / k e y > < v a l u e > < i n t > 1 8 2 < / i n t > < / v a l u e > < / i t e m > < i t e m > < k e y > < s t r i n g > r e v e n u e _ a m o u n t < / s t r i n g > < / k e y > < v a l u e > < i n t > 1 7 5 < / i n t > < / v a l u e > < / i t e m > < i t e m > < k e y > < s t r i n g > c l o s i n g _ d a t e < / s t r i n g > < / k e y > < v a l u e > < i n t > 1 3 9 < / i n t > < / v a l u e > < / i t e m > < i t e m > < k e y > < s t r i n g > s t a g e < / s t r i n g > < / k e y > < v a l u e > < i n t > 8 4 < / i n t > < / v a l u e > < / i t e m > < i t e m > < k e y > < s t r i n g > b r a n c h < / s t r i n g > < / k e y > < v a l u e > < i n t > 9 7 < / i n t > < / v a l u e > < / i t e m > < i t e m > < k e y > < s t r i n g > s p e c i a l t y < / s t r i n g > < / k e y > < v a l u e > < i n t > 1 1 0 < / i n t > < / v a l u e > < / i t e m > < i t e m > < k e y > < s t r i n g > p r o d u c t _ g r o u p < / s t r i n g > < / k e y > < v a l u e > < i n t > 1 5 9 < / i n t > < / v a l u e > < / i t e m > < i t e m > < k e y > < s t r i n g > p r o d u c t _ s u b _ g r o u p < / s t r i n g > < / k e y > < v a l u e > < i n t > 1 9 6 < / i n t > < / v a l u e > < / i t e m > < i t e m > < k e y > < s t r i n g > r i s k _ d e t a i l s < / s t r i n g > < / k e y > < v a l u e > < i n t > 1 3 0 < / 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T a b l e X M L _ A p p e n d 1 " > < 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 E x e c u t i v e < / s t r i n g > < / k e y > < v a l u e > < i n t > 1 8 2 < / 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 r e v e n u e _ t r a n s a c t i o n _ t y p e < / s t r i n g > < / k e y > < v a l u e > < i n t > 2 4 6 < / i n t > < / v a l u e > < / i t e m > < i t e m > < k e y > < s t r i n g > r e n e w a l _ s t a t u s < / s t r i n g > < / k e y > < v a l u e > < i n t > 1 6 1 < / 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 E x e c u t i v e < / s t r i n g > < / k e y > < v a l u e > < i n t > 6 < / i n t > < / v a l u e > < / i t e m > < i t e m > < k e y > < s t r i n g > b r a n c h _ n a m e < / s t r i n g > < / k e y > < v a l u e > < i n t > 7 < / i n t > < / v a l u e > < / i t e m > < i t e m > < k e y > < s t r i n g > s o l u t i o n _ g r o u p < / s t r i n g > < / k e y > < v a l u e > < i n t > 8 < / i n t > < / v a l u e > < / i t e m > < i t e m > < k e y > < s t r i n g > i n c o m e _ c l a s s < / s t r i n g > < / k e y > < v a l u e > < i n t > 9 < / i n t > < / v a l u e > < / i t e m > < i t e m > < k e y > < s t r i n g > A m o u n t < / s t r i n g > < / k e y > < v a l u e > < i n t > 1 0 < / i n t > < / v a l u e > < / i t e m > < i t e m > < k e y > < s t r i n g > i n c o m e _ d u e _ d a t e < / s t r i n g > < / k e y > < v a l u e > < i n t > 1 1 < / i n t > < / v a l u e > < / i t e m > < i t e m > < k e y > < s t r i n g > r e v e n u e _ t r a n s a c t i o n _ t y p e < / s t r i n g > < / k e y > < v a l u e > < i n t > 1 2 < / i n t > < / v a l u e > < / i t e m > < i t e m > < k e y > < s t r i n g > r e n e w a l _ s t a t u s < / s t r i n g > < / k e y > < v a l u e > < i n t > 1 3 < / i n t > < / v a l u e > < / i t e m > < i t e m > < k e y > < s t r i n g > l a s t _ u p d a t e d _ d a t e < / s t r i n g > < / k e y > < v a l u e > < i n t > 1 4 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H i d d e n " > < C u s t o m C o n t e n t > < ! [ C D A T A [ T r u e ] ] > < / C u s t o m C o n t e n t > < / G e m i n i > 
</file>

<file path=customXml/item18.xml>��< ? x m l   v e r s i o n = " 1 . 0 "   e n c o d i n g = " u t f - 1 6 " ? > < D a t a M a s h u p   x m l n s = " h t t p : / / s c h e m a s . m i c r o s o f t . c o m / D a t a M a s h u p " > A A A A A N I H A A B Q S w M E F A A C A A g A k 2 N c W J Y n t C O k A A A A 9 g A A A B I A H A B D b 2 5 m a W c v U G F j a 2 F n Z S 5 4 b W w g o h g A K K A U A A A A A A A A A A A A A A A A A A A A A A A A A A A A h Y + x D o I w F E V / h X S n L d X B k E c Z n E z E m J g Y 1 6 Z U a I S H o U X 4 N w c / y V 8 Q o 6 i b 4 z 3 3 D P f e r z d I h 7 o K L q Z 1 t s G E R J S T w K B u c o t F Q j p / D B c k l b B V + q Q K E 4 w y u n h w e U J K 7 8 8 x Y 3 3 f 0 3 5 G m 7 Z g g v O I H b L 1 T p e m V u Q j 2 / 9 y a N F 5 h d o Q C f v X G C l o J A Q V c 0 E 5 s A l C Z v E r i H H v s / 2 B s O w q 3 7 V G G g x X G 2 B T B P b + I B 9 Q S w M E F A A C A A g A k 2 N c 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N j X F i 9 Q z x b z A Q A A P Y W A A A T A B w A R m 9 y b X V s Y X M v U 2 V j d G l v b j E u b S C i G A A o o B Q A A A A A A A A A A A A A A A A A A A A A A A A A A A D d W N 9 v 2 z Y Q f g + Q / 4 F Q X 2 z M M 2 K v 6 M O K P C S 2 i x n b 0 j Z O t 4 c k E C j p a n O m S I G k n B i G / / c d J d m W J c p J U 6 M Z F g S J r C P v v v v 1 8 W g N o W F S k E n + v / f + 9 O T 0 R M + o g o i 8 8 Q I l 5 6 D o F P z + W f / s r N f / p X f 2 9 o y 0 + m 2 P n B M O 5 v S E 4 M 9 E p i o E f D N 6 D I F 3 / 5 Z q H k g 5 b 3 1 g H L o D K Q w I o 1 v e 4 N e 7 L x q U v h u y K Y 0 D q u 6 G o O d G J n e J k v 8 g g L u t v e 4 j 1 4 9 e u 0 N E y n m H G J V C u 5 M b c 2 P y J z M A g x B y L K v b s Y H 4 v M E B r / M 7 E 9 G 5 l + 3 x 7 t e 3 Q 2 r o f a H / j f d J y V g a D M B v Q C P E a 3 2 9 o Q H 6 U k i K 9 6 1 D U D r k t l h 9 w f k k p J w q f W 7 9 u G 9 v D Q 1 m V E z R z s 0 y g Z 2 R G 0 W F / i p V P J A 8 j Y U V 6 p Y D V W e 1 8 k L O M L a + o D F 4 G C Z c S g w 8 m n W H r L x E c h Y u f Z H G A a i N l I p l W a g N N a l u 2 o p S Z f y I m q 1 y + 1 x e A S J q k C s Z p a H x p 0 q m S U 3 / R R j K V B g y j l A 0 F u b d 2 6 5 1 c 0 8 2 e o Q w N W x R d y z A A I U z t 9 M a Y 2 Y L u c E w E 6 G M w Q 8 5 1 X W v L 2 J r e P M 6 j 1 t 5 V 5 S C 2 1 k F C x A o N D Z z N G s k 3 6 6 o W V A g 4 I H y p r B z m m j w F V A t h U O o j Z 8 m 1 q g j 5 u v 2 6 Q k T z s I q t / R X A F 0 u 1 t 6 r t X E N S U M H 1 9 Y d q 3 k b A L x + 3 3 5 H e U 8 o B 5 2 g E W T 0 8 f A l v f W 8 B q m o P U p / P L O C L 5 I E S c d d t 3 k e B j I O m I D W 6 u D 5 1 a l X Y B l B r n P / N L y 6 + m m E v y N 0 P 2 I k i K a G / J z t R h 2 v d x 4 e x k X y q v Z q f X V w 0 7 F 6 7 H n Y f k z L X W Z t 5 W 4 Z c q B n R n H C 5 R K A X L k a 8 g o e y L X k 0 H d K L t N o C o 6 G G S i p N d H A O Q n S a e R a c p 0 f F U 4 V 6 1 1 c r i G W C / T 0 k l M x R y Q P p W R M g G M R 2 X e t S g A 7 B G g 4 I 0 I a 8 g f T p j v W 6 K V Z t r I P u c o / q Q l n T E x t t e j W N Y R S R d 0 P D H j 0 F + U p h t l v W 5 h e X p L r d r u M a Y H h R F v 7 c I r X B R 4 H 8 A Y N v W Y V Z T u 7 3 V 9 E w h Z Z / j 8 K v i R 5 G P B T X i Q l R M X C q i o 8 Y q r 5 c 2 a s m i P M m 3 d h j G J B m p G g l 0 V q z y 1 L 6 g 4 g u a B 4 3 X r a A 1 v P e 5 b G Z d r O 6 i e 3 b R H l p F 3 h 1 y q U M t P Z V l 2 w K M V B J c g 8 e z V u q y F p G B J q 6 4 5 F Y A 0 A / p + M N f 7 W s 7 / E Q 5 O E M 1 N U E w m W Z A i c x c z g x W N H R 3 Z J v q L O R 1 X j 2 W L c n u + 6 Q R S X y x F y 1 l Z v a + U R W + m f U 4 z b x C x t 9 e n F p n w q 3 n R 7 V R P d v r d 2 5 6 r 3 Z L K a f b V Z q 9 l t D n K 3 X 5 m A a r T u Y A o r 2 D H F P v J O T f / 6 B e x T N e 7 0 q k I 5 z 2 e X a a h i X y a J V C Y V z C z / G 9 e R g 6 g a W O f g n m M x 0 D O A / R g 2 K m N w 3 k 3 K C 1 j U e O f H u 8 c L 7 / 2 J g p i l s U 8 b r i G b a 0 a T P O R S 4 0 T j v q P g l X z a d B e r X 8 M S C B n l Z u n A e O h 7 j 4 1 U p 0 H D C s X 0 3 M f x g j K u j 0 o O l h s c K a x n r Z 4 o Z 2 r q 2 a j G d x e 8 v X j V Q u S M y n 4 g 1 i 8 c L j c R 2 m 3 P K j 6 R V k G 2 s d I L V n J g s q z u r p 4 V x f a a k W + d b O t 2 d h o + F Z N h 7 l u J N 5 p G 2 W y o H + I f v K Y 7 F t z m i v p I F j j m 5 s / e 9 n G r Y J L G 3 z V h V 2 D b W v + M Y x X 7 u i Q f d y V o D V / B V B p W 1 B B S k Y 0 D M m / + x U f j k F 0 + f p 6 C 9 / 5 f U E s B A i 0 A F A A C A A g A k 2 N c W J Y n t C O k A A A A 9 g A A A B I A A A A A A A A A A A A A A A A A A A A A A E N v b m Z p Z y 9 Q Y W N r Y W d l L n h t b F B L A Q I t A B Q A A g A I A J N j X F g P y u m r p A A A A O k A A A A T A A A A A A A A A A A A A A A A A P A A A A B b Q 2 9 u d G V u d F 9 U e X B l c 1 0 u e G 1 s U E s B A i 0 A F A A C A A g A k 2 N c W L 1 D P F v M B A A A 9 h Y A A B M A A A A A A A A A A A A A A A A A 4 Q E A A E Z v c m 1 1 b G F z L 1 N l Y 3 R p b 2 4 x L m 1 Q S w U G A A A A A A M A A w D C A A A A + 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1 0 A A A A A A A C Z X 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V l c 1 8 y M D I w M D E y M z E w N D E 8 L 0 l 0 Z W 1 Q Y X R o P j w v S X R l b U x v Y 2 F 0 a W 9 u P j x T d G F i b G V F b n R y a W V z P j x F b n R y e S B U e X B l P S J G a W x s Z W R D b 2 1 w b G V 0 Z V J l c 3 V s d F R v V 2 9 y a 3 N o Z W V 0 I i B W Y W x 1 Z T 0 i b D A i I C 8 + P E V u d H J 5 I F R 5 c G U 9 I k Z p b G x F b m F i b G V k I i B W Y W x 1 Z T 0 i b D A i I C 8 + P E V u d H J 5 I F R 5 c G U 9 I k Z p b G x P Y m p l Y 3 R U e X B l I i B W Y W x 1 Z T 0 i c 0 N v b m 5 l Y 3 R p b 2 5 P b m x 5 I i A v P j x F b n R y e S B U e X B l P S J G a W x s V G 9 E Y X R h T W 9 k Z W x F b m F i b G V k I i B W Y W x 1 Z T 0 i b D E i I C 8 + P E V u d H J 5 I F R 5 c G U 9 I k l z U H J p d m F 0 Z S I g V m F s d W U 9 I m w w I i A v P j x F b n R y e S B U e X B l P S J G a W x s Q 2 9 1 b n Q i I F Z h b H V l P S J s O S I g L z 4 8 R W 5 0 c n k g V H l w Z T 0 i Q W R k Z W R U b 0 R h d G F N b 2 R l b C I g V m F s d W U 9 I m w x I i A v P j x F b n R y e S B U e X B l P S J G a W x s R X J y b 3 J D b 2 R l I i B W Y W x 1 Z T 0 i c 1 V u a 2 5 v d 2 4 i I C 8 + P E V u d H J 5 I F R 5 c G U 9 I k Z p b G x F c n J v c k N v d W 5 0 I i B W Y W x 1 Z T 0 i b D A i I C 8 + P E V u d H J 5 I F R 5 c G U 9 I k Z p b G x M Y X N 0 V X B k Y X R l Z C I g V m F s d W U 9 I m Q y M D I 0 L T A y L T I 3 V D A x O j Q 1 O j A z L j k 0 N D Q 0 O T Z a I i A v P j x F b n R y e S B U e X B l P S J G a W x s Q 2 9 s d W 1 u V H l w Z X M i I F Z h b H V l P S J z Q m d Z R 0 F 3 W U d B d 2 t H I i A v P j x F b n R y e S B U e X B l P S J G a W x s Q 2 9 s d W 1 u T m F t Z X M i I F Z h b H V l P S J z W y Z x d W 9 0 O 2 N s a W V u d F 9 u Y W 1 l J n F 1 b 3 Q 7 L C Z x d W 9 0 O 2 J y Y W 5 j a F 9 u Y W 1 l J n F 1 b 3 Q 7 L C Z x d W 9 0 O 3 N v b H V 0 a W 9 u X 2 d y b 3 V w J n F 1 b 3 Q 7 L C Z x d W 9 0 O 1 N h b G V z c G V y c 2 9 u I E l E J n F 1 b 3 Q 7 L C Z x d W 9 0 O 0 F j Y 2 9 1 b n Q g R X h l Y 3 V 0 a X Z l J n F 1 b 3 Q 7 L C Z x d W 9 0 O 2 l u Y 2 9 t Z V 9 j b G F z c y Z x d W 9 0 O y w m c X V v d D t B b W 9 1 b n Q m c X V v d D s s J n F 1 b 3 Q 7 a W 5 j b 2 1 l X 2 R 1 Z V 9 k Y X R l J n F 1 b 3 Q 7 L C Z x d W 9 0 O 3 J l d m V u d W V f d H J h b n N h Y 3 R p b 2 5 f d H l w 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Z l Z X N f M j A y M D A x M j M x M D Q x L 0 N o Y W 5 n Z W Q g V H l w Z S 5 7 Y 2 x p Z W 5 0 X 2 5 h b W U s M H 0 m c X V v d D s s J n F 1 b 3 Q 7 U 2 V j d G l v b j E v Z m V l c 1 8 y M D I w M D E y M z E w N D E v Q 2 h h b m d l Z C B U e X B l L n t i c m F u Y 2 h f b m F t Z S w x f S Z x d W 9 0 O y w m c X V v d D t T Z W N 0 a W 9 u M S 9 m Z W V z X z I w M j A w M T I z M T A 0 M S 9 D a G F u Z 2 V k I F R 5 c G U u e 3 N v b H V 0 a W 9 u X 2 d y b 3 V w L D J 9 J n F 1 b 3 Q 7 L C Z x d W 9 0 O 1 N l Y 3 R p b 2 4 x L 2 Z l Z X N f M j A y M D A x M j M x M D Q x L 0 N o Y W 5 n Z W Q g V H l w Z S 5 7 U 2 F s Z X N w Z X J z b 2 4 g S U Q s M 3 0 m c X V v d D s s J n F 1 b 3 Q 7 U 2 V j d G l v b j E v Z m V l c 1 8 y M D I w M D E y M z E w N D E v Q 2 h h b m d l Z C B U e X B l L n t B Y 2 N v d W 5 0 I E V 4 Z W N 1 d G l 2 Z S w 0 f S Z x d W 9 0 O y w m c X V v d D t T Z W N 0 a W 9 u M S 9 m Z W V z X z I w M j A w M T I z M T A 0 M S 9 D a G F u Z 2 V k I F R 5 c G U u e 2 l u Y 2 9 t Z V 9 j b G F z c y w 1 f S Z x d W 9 0 O y w m c X V v d D t T Z W N 0 a W 9 u M S 9 m Z W V z X z I w M j A w M T I z M T A 0 M S 9 D a G F u Z 2 V k I F R 5 c G U u e 0 F t b 3 V u d C w 2 f S Z x d W 9 0 O y w m c X V v d D t T Z W N 0 a W 9 u M S 9 m Z W V z X z I w M j A w M T I z M T A 0 M S 9 D a G F u Z 2 V k I F R 5 c G U u e 2 l u Y 2 9 t Z V 9 k d W V f Z G F 0 Z S w 3 f S Z x d W 9 0 O y w m c X V v d D t T Z W N 0 a W 9 u M S 9 m Z W V z X z I w M j A w M T I z M T A 0 M S 9 D a G F u Z 2 V k I F R 5 c G U u e 3 J l d m V u d W V f d H J h b n N h Y 3 R p b 2 5 f d H l w Z S w 4 f S Z x d W 9 0 O 1 0 s J n F 1 b 3 Q 7 Q 2 9 s d W 1 u Q 2 9 1 b n Q m c X V v d D s 6 O S w m c X V v d D t L Z X l D b 2 x 1 b W 5 O Y W 1 l c y Z x d W 9 0 O z p b X S w m c X V v d D t D b 2 x 1 b W 5 J Z G V u d G l 0 a W V z J n F 1 b 3 Q 7 O l s m c X V v d D t T Z W N 0 a W 9 u M S 9 m Z W V z X z I w M j A w M T I z M T A 0 M S 9 D a G F u Z 2 V k I F R 5 c G U u e 2 N s a W V u d F 9 u Y W 1 l L D B 9 J n F 1 b 3 Q 7 L C Z x d W 9 0 O 1 N l Y 3 R p b 2 4 x L 2 Z l Z X N f M j A y M D A x M j M x M D Q x L 0 N o Y W 5 n Z W Q g V H l w Z S 5 7 Y n J h b m N o X 2 5 h b W U s M X 0 m c X V v d D s s J n F 1 b 3 Q 7 U 2 V j d G l v b j E v Z m V l c 1 8 y M D I w M D E y M z E w N D E v Q 2 h h b m d l Z C B U e X B l L n t z b 2 x 1 d G l v b l 9 n c m 9 1 c C w y f S Z x d W 9 0 O y w m c X V v d D t T Z W N 0 a W 9 u M S 9 m Z W V z X z I w M j A w M T I z M T A 0 M S 9 D a G F u Z 2 V k I F R 5 c G U u e 1 N h b G V z c G V y c 2 9 u I E l E L D N 9 J n F 1 b 3 Q 7 L C Z x d W 9 0 O 1 N l Y 3 R p b 2 4 x L 2 Z l Z X N f M j A y M D A x M j M x M D Q x L 0 N o Y W 5 n Z W Q g V H l w Z S 5 7 Q W N j b 3 V u d C B F e G V j d X R p d m U s N H 0 m c X V v d D s s J n F 1 b 3 Q 7 U 2 V j d G l v b j E v Z m V l c 1 8 y M D I w M D E y M z E w N D E v Q 2 h h b m d l Z C B U e X B l L n t p b m N v b W V f Y 2 x h c 3 M s N X 0 m c X V v d D s s J n F 1 b 3 Q 7 U 2 V j d G l v b j E v Z m V l c 1 8 y M D I w M D E y M z E w N D E v Q 2 h h b m d l Z C B U e X B l L n t B b W 9 1 b n Q s N n 0 m c X V v d D s s J n F 1 b 3 Q 7 U 2 V j d G l v b j E v Z m V l c 1 8 y M D I w M D E y M z E w N D E v Q 2 h h b m d l Z C B U e X B l L n t p b m N v b W V f Z H V l X 2 R h d G U s N 3 0 m c X V v d D s s J n F 1 b 3 Q 7 U 2 V j d G l v b j E v Z m V l c 1 8 y M D I w M D E y M z E w N D E v Q 2 h h b m d l Z C B U e X B l L n t y Z X Z l b n V l X 3 R y Y W 5 z Y W N 0 a W 9 u X 3 R 5 c G U s O H 0 m c X V v d D t d L C Z x d W 9 0 O 1 J l b G F 0 a W 9 u c 2 h p c E l u Z m 8 m c X V v d D s 6 W 1 1 9 I i A v P j x F b n R y e S B U e X B l P S J C d W Z m Z X J O Z X h 0 U m V m c m V z a C I g V m F s d W U 9 I m w x I i A v P j x F b n R y e S B U e X B l P S J S Z X N 1 b H R U e X B l I i B W Y W x 1 Z T 0 i c 0 V 4 Y 2 V w d G l v b i I g L z 4 8 R W 5 0 c n k g V H l w Z T 0 i T m F t Z V V w Z G F 0 Z W R B Z n R l c k Z p b G w i I F Z h b H V l P S J s M C I g L z 4 8 R W 5 0 c n k g V H l w Z T 0 i T m F 2 a W d h d G l v b l N 0 Z X B O Y W 1 l I i B W Y W x 1 Z T 0 i c 0 5 h d m l n Y X R p b 2 4 i I C 8 + P C 9 T d G F i b G V F b n R y a W V z P j w v S X R l b T 4 8 S X R l b T 4 8 S X R l b U x v Y 2 F 0 a W 9 u P j x J d G V t V H l w Z T 5 G b 3 J t d W x h P C 9 J d G V t V H l w Z T 4 8 S X R l b V B h d G g + U 2 V j d G l v b j E v Z m V l c 1 8 y M D I w M D E y M z E w N D E v U 2 9 1 c m N l P C 9 J d G V t U G F 0 a D 4 8 L 0 l 0 Z W 1 M b 2 N h d G l v b j 4 8 U 3 R h Y m x l R W 5 0 c m l l c y A v P j w v S X R l b T 4 8 S X R l b T 4 8 S X R l b U x v Y 2 F 0 a W 9 u P j x J d G V t V H l w Z T 5 G b 3 J t d W x h P C 9 J d G V t V H l w Z T 4 8 S X R l b V B h d G g + U 2 V j d G l v b j E v Z m V l c 1 8 y M D I w M D E y M z E w N D E v Z m V l c 1 8 y M D I w M D E y M z E w N D F f U 2 h l Z X Q 8 L 0 l 0 Z W 1 Q Y X R o P j w v S X R l b U x v Y 2 F 0 a W 9 u P j x T d G F i b G V F b n R y a W V z I C 8 + P C 9 J d G V t P j x J d G V t P j x J d G V t T G 9 j Y X R p b 2 4 + P E l 0 Z W 1 U e X B l P k Z v c m 1 1 b G E 8 L 0 l 0 Z W 1 U e X B l P j x J d G V t U G F 0 a D 5 T Z W N 0 a W 9 u M S 9 m Z W V z X z I w M j A w M T I z M T A 0 M S 9 Q c m 9 t b 3 R l Z C U y M E h l Y W R l c n M 8 L 0 l 0 Z W 1 Q Y X R o P j w v S X R l b U x v Y 2 F 0 a W 9 u P j x T d G F i b G V F b n R y a W V z I C 8 + P C 9 J d G V t P j x J d G V t P j x J d G V t T G 9 j Y X R p b 2 4 + P E l 0 Z W 1 U e X B l P k Z v c m 1 1 b G E 8 L 0 l 0 Z W 1 U e X B l P j x J d G V t U G F 0 a D 5 T Z W N 0 a W 9 u M S 9 m Z W V z X z I w M j A w M T I z M T A 0 M S 9 D a G F u Z 2 V k J T I w V H l w Z T w v S X R l b V B h d G g + P C 9 J d G V t T G 9 j Y X R p b 2 4 + P F N 0 Y W J s Z U V u d H J p Z X M g L z 4 8 L 0 l 0 Z W 0 + P E l 0 Z W 0 + P E l 0 Z W 1 M b 2 N h d G l v b j 4 8 S X R l b V R 5 c G U + R m 9 y b X V s Y T w v S X R l b V R 5 c G U + P E l 0 Z W 1 Q Y X R o P l N l Y 3 R p b 2 4 x L 2 J y b 2 t l c m F n Z V 8 y M D I w M D E y M z E w N D A 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2 M S I g L z 4 8 R W 5 0 c n k g V H l w Z T 0 i R m l s b E V y c m 9 y Q 2 9 k Z S I g V m F s d W U 9 I n N V b m t u b 3 d u I i A v P j x F b n R y e S B U e X B l P S J G a W x s R X J y b 3 J D b 3 V u d C I g V m F s d W U 9 I m w w I i A v P j x F b n R y e S B U e X B l P S J G a W x s T G F z d F V w Z G F 0 Z W Q i I F Z h b H V l P S J k M j A y N C 0 w M i 0 y N 1 Q w M j o w M T o z M y 4 5 M T U z M z E z W i I g L z 4 8 R W 5 0 c n k g V H l w Z T 0 i R m l s b E N v b H V t b l R 5 c G V z I i B W Y W x 1 Z T 0 i c 0 J n Q U d D U W t H Q X d Z R 0 J n W U Z D U V l H Q m d r P 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J Z C Z x d W 9 0 O y w m c X V v d D t B Y 2 N v d W 5 0 I E V 4 Z W N 1 d G l 2 Z S 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J y b 2 t l c m F n Z V 8 y M D I w M D E y M z E w N D A g K D I p L 0 N o Y W 5 n Z W Q g V H l w Z S 5 7 Y 2 x p Z W 5 0 X 2 5 h b W U s M H 0 m c X V v d D s s J n F 1 b 3 Q 7 U 2 V j d G l v b j E v Y n J v a 2 V y Y W d l X z I w M j A w M T I z M T A 0 M C A o M i k v Q 2 h h b m d l Z C B U e X B l L n t w b 2 x p Y 3 l f b n V t Y m V y L D F 9 J n F 1 b 3 Q 7 L C Z x d W 9 0 O 1 N l Y 3 R p b 2 4 x L 2 J y b 2 t l c m F n Z V 8 y M D I w M D E y M z E w N D A g K D I p L 0 N o Y W 5 n Z W Q g V H l w Z S 5 7 c G 9 s a W N 5 X 3 N 0 Y X R 1 c y w y f S Z x d W 9 0 O y w m c X V v d D t T Z W N 0 a W 9 u M S 9 i c m 9 r Z X J h Z 2 V f M j A y M D A x M j M x M D Q w I C g y K S 9 D a G F u Z 2 V k I F R 5 c G U u e 3 B v b G l j e V 9 z d G F y d F 9 k Y X R l L D N 9 J n F 1 b 3 Q 7 L C Z x d W 9 0 O 1 N l Y 3 R p b 2 4 x L 2 J y b 2 t l c m F n Z V 8 y M D I w M D E y M z E w N D A g K D I p L 0 N o Y W 5 n Z W Q g V H l w Z S 5 7 c G 9 s a W N 5 X 2 V u Z F 9 k Y X R l L D R 9 J n F 1 b 3 Q 7 L C Z x d W 9 0 O 1 N l Y 3 R p b 2 4 x L 2 J y b 2 t l c m F n Z V 8 y M D I w M D E y M z E w N D A g K D I p L 0 N o Y W 5 n Z W Q g V H l w Z S 5 7 c H J v Z H V j d F 9 n c m 9 1 c C w 1 f S Z x d W 9 0 O y w m c X V v d D t T Z W N 0 a W 9 u M S 9 i c m 9 r Z X J h Z 2 V f M j A y M D A x M j M x M D Q w I C g y K S 9 D a G F u Z 2 V k I F R 5 c G U u e 0 F j Y 2 9 1 b n Q g S W Q s N n 0 m c X V v d D s s J n F 1 b 3 Q 7 U 2 V j d G l v b j E v Y n J v a 2 V y Y W d l X z I w M j A w M T I z M T A 0 M C A o M i k v Q 2 h h b m d l Z C B U e X B l L n t B Y 2 N v d W 5 0 I E V 4 Z W N 1 d G l 2 Z S w 3 f S Z x d W 9 0 O y w m c X V v d D t T Z W N 0 a W 9 u M S 9 i c m 9 r Z X J h Z 2 V f M j A y M D A x M j M x M D Q w I C g y K S 9 D a G F u Z 2 V k I F R 5 c G U u e 2 J y Y W 5 j a F 9 u Y W 1 l L D h 9 J n F 1 b 3 Q 7 L C Z x d W 9 0 O 1 N l Y 3 R p b 2 4 x L 2 J y b 2 t l c m F n Z V 8 y M D I w M D E y M z E w N D A g K D I p L 0 N o Y W 5 n Z W Q g V H l w Z S 5 7 c 2 9 s d X R p b 2 5 f Z 3 J v d X A s O X 0 m c X V v d D s s J n F 1 b 3 Q 7 U 2 V j d G l v b j E v Y n J v a 2 V y Y W d l X z I w M j A w M T I z M T A 0 M C A o M i k v Q 2 h h b m d l Z C B U e X B l L n t p b m N v b W V f Y 2 x h c 3 M s M T B 9 J n F 1 b 3 Q 7 L C Z x d W 9 0 O 1 N l Y 3 R p b 2 4 x L 2 J y b 2 t l c m F n Z V 8 y M D I w M D E y M z E w N D A g K D I p L 0 N o Y W 5 n Z W Q g V H l w Z S 5 7 Q W 1 v d W 5 0 L D E x f S Z x d W 9 0 O y w m c X V v d D t T Z W N 0 a W 9 u M S 9 i c m 9 r Z X J h Z 2 V f M j A y M D A x M j M x M D Q w I C g y K S 9 D a G F u Z 2 V k I F R 5 c G U u e 2 l u Y 2 9 t Z V 9 k d W V f Z G F 0 Z S w x M n 0 m c X V v d D s s J n F 1 b 3 Q 7 U 2 V j d G l v b j E v Y n J v a 2 V y Y W d l X z I w M j A w M T I z M T A 0 M C A o M i k v Q 2 h h b m d l Z C B U e X B l L n t y Z X Z l b n V l X 3 R y Y W 5 z Y W N 0 a W 9 u X 3 R 5 c G U s M T N 9 J n F 1 b 3 Q 7 L C Z x d W 9 0 O 1 N l Y 3 R p b 2 4 x L 2 J y b 2 t l c m F n Z V 8 y M D I w M D E y M z E w N D A g K D I p L 0 N o Y W 5 n Z W Q g V H l w Z S 5 7 c m V u Z X d h b F 9 z d G F 0 d X M s M T R 9 J n F 1 b 3 Q 7 L C Z x d W 9 0 O 1 N l Y 3 R p b 2 4 x L 2 J y b 2 t l c m F n Z V 8 y M D I w M D E y M z E w N D A g K D I p L 0 N o Y W 5 n Z W Q g V H l w Z S 5 7 b G F w c 2 V f c m V h c 2 9 u L D E 1 f S Z x d W 9 0 O y w m c X V v d D t T Z W N 0 a W 9 u M S 9 i c m 9 r Z X J h Z 2 V f M j A y M D A x M j M x M D Q w I C g y K S 9 D a G F u Z 2 V k I F R 5 c G U u e 2 x h c 3 R f d X B k Y X R l Z F 9 k Y X R l L D E 2 f S Z x d W 9 0 O 1 0 s J n F 1 b 3 Q 7 Q 2 9 s d W 1 u Q 2 9 1 b n Q m c X V v d D s 6 M T c s J n F 1 b 3 Q 7 S 2 V 5 Q 2 9 s d W 1 u T m F t Z X M m c X V v d D s 6 W 1 0 s J n F 1 b 3 Q 7 Q 2 9 s d W 1 u S W R l b n R p d G l l c y Z x d W 9 0 O z p b J n F 1 b 3 Q 7 U 2 V j d G l v b j E v Y n J v a 2 V y Y W d l X z I w M j A w M T I z M T A 0 M C A o M i k v Q 2 h h b m d l Z C B U e X B l L n t j b G l l b n R f b m F t Z S w w f S Z x d W 9 0 O y w m c X V v d D t T Z W N 0 a W 9 u M S 9 i c m 9 r Z X J h Z 2 V f M j A y M D A x M j M x M D Q w I C g y K S 9 D a G F u Z 2 V k I F R 5 c G U u e 3 B v b G l j e V 9 u d W 1 i Z X I s M X 0 m c X V v d D s s J n F 1 b 3 Q 7 U 2 V j d G l v b j E v Y n J v a 2 V y Y W d l X z I w M j A w M T I z M T A 0 M C A o M i k v Q 2 h h b m d l Z C B U e X B l L n t w b 2 x p Y 3 l f c 3 R h d H V z L D J 9 J n F 1 b 3 Q 7 L C Z x d W 9 0 O 1 N l Y 3 R p b 2 4 x L 2 J y b 2 t l c m F n Z V 8 y M D I w M D E y M z E w N D A g K D I p L 0 N o Y W 5 n Z W Q g V H l w Z S 5 7 c G 9 s a W N 5 X 3 N 0 Y X J 0 X 2 R h d G U s M 3 0 m c X V v d D s s J n F 1 b 3 Q 7 U 2 V j d G l v b j E v Y n J v a 2 V y Y W d l X z I w M j A w M T I z M T A 0 M C A o M i k v Q 2 h h b m d l Z C B U e X B l L n t w b 2 x p Y 3 l f Z W 5 k X 2 R h d G U s N H 0 m c X V v d D s s J n F 1 b 3 Q 7 U 2 V j d G l v b j E v Y n J v a 2 V y Y W d l X z I w M j A w M T I z M T A 0 M C A o M i k v Q 2 h h b m d l Z C B U e X B l L n t w c m 9 k d W N 0 X 2 d y b 3 V w L D V 9 J n F 1 b 3 Q 7 L C Z x d W 9 0 O 1 N l Y 3 R p b 2 4 x L 2 J y b 2 t l c m F n Z V 8 y M D I w M D E y M z E w N D A g K D I p L 0 N o Y W 5 n Z W Q g V H l w Z S 5 7 Q W N j b 3 V u d C B J Z C w 2 f S Z x d W 9 0 O y w m c X V v d D t T Z W N 0 a W 9 u M S 9 i c m 9 r Z X J h Z 2 V f M j A y M D A x M j M x M D Q w I C g y K S 9 D a G F u Z 2 V k I F R 5 c G U u e 0 F j Y 2 9 1 b n Q g R X h l Y 3 V 0 a X Z l L D d 9 J n F 1 b 3 Q 7 L C Z x d W 9 0 O 1 N l Y 3 R p b 2 4 x L 2 J y b 2 t l c m F n Z V 8 y M D I w M D E y M z E w N D A g K D I p L 0 N o Y W 5 n Z W Q g V H l w Z S 5 7 Y n J h b m N o X 2 5 h b W U s O H 0 m c X V v d D s s J n F 1 b 3 Q 7 U 2 V j d G l v b j E v Y n J v a 2 V y Y W d l X z I w M j A w M T I z M T A 0 M C A o M i k v Q 2 h h b m d l Z C B U e X B l L n t z b 2 x 1 d G l v b l 9 n c m 9 1 c C w 5 f S Z x d W 9 0 O y w m c X V v d D t T Z W N 0 a W 9 u M S 9 i c m 9 r Z X J h Z 2 V f M j A y M D A x M j M x M D Q w I C g y K S 9 D a G F u Z 2 V k I F R 5 c G U u e 2 l u Y 2 9 t Z V 9 j b G F z c y w x M H 0 m c X V v d D s s J n F 1 b 3 Q 7 U 2 V j d G l v b j E v Y n J v a 2 V y Y W d l X z I w M j A w M T I z M T A 0 M C A o M i k v Q 2 h h b m d l Z C B U e X B l L n t B b W 9 1 b n Q s M T F 9 J n F 1 b 3 Q 7 L C Z x d W 9 0 O 1 N l Y 3 R p b 2 4 x L 2 J y b 2 t l c m F n Z V 8 y M D I w M D E y M z E w N D A g K D I p L 0 N o Y W 5 n Z W Q g V H l w Z S 5 7 a W 5 j b 2 1 l X 2 R 1 Z V 9 k Y X R l L D E y f S Z x d W 9 0 O y w m c X V v d D t T Z W N 0 a W 9 u M S 9 i c m 9 r Z X J h Z 2 V f M j A y M D A x M j M x M D Q w I C g y K S 9 D a G F u Z 2 V k I F R 5 c G U u e 3 J l d m V u d W V f d H J h b n N h Y 3 R p b 2 5 f d H l w Z S w x M 3 0 m c X V v d D s s J n F 1 b 3 Q 7 U 2 V j d G l v b j E v Y n J v a 2 V y Y W d l X z I w M j A w M T I z M T A 0 M C A o M i k v Q 2 h h b m d l Z C B U e X B l L n t y Z W 5 l d 2 F s X 3 N 0 Y X R 1 c y w x N H 0 m c X V v d D s s J n F 1 b 3 Q 7 U 2 V j d G l v b j E v Y n J v a 2 V y Y W d l X z I w M j A w M T I z M T A 0 M C A o M i k v Q 2 h h b m d l Z C B U e X B l L n t s Y X B z Z V 9 y Z W F z b 2 4 s M T V 9 J n F 1 b 3 Q 7 L C Z x d W 9 0 O 1 N l Y 3 R p b 2 4 x L 2 J y b 2 t l c m F n Z V 8 y M D I w M D E y M z E w N D A g K D I p L 0 N o Y W 5 n Z W Q g V H l w Z S 5 7 b G F z d F 9 1 c G R h d G V k X 2 R h d G U s M T Z 9 J n F 1 b 3 Q 7 X S w m c X V v d D t S Z W x h d G l v b n N o a X B J b m Z v J n F 1 b 3 Q 7 O l t d f S I g L z 4 8 L 1 N 0 Y W J s Z U V u d H J p Z X M + P C 9 J d G V t P j x J d G V t P j x J d G V t T G 9 j Y X R p b 2 4 + P E l 0 Z W 1 U e X B l P k Z v c m 1 1 b G E 8 L 0 l 0 Z W 1 U e X B l P j x J d G V t U G F 0 a D 5 T Z W N 0 a W 9 u M S 9 i c m 9 r Z X J h Z 2 V f M j A y M D A x M j M x M D Q w J T I w K D I p L 1 N v d X J j Z T w v S X R l b V B h d G g + P C 9 J d G V t T G 9 j Y X R p b 2 4 + P F N 0 Y W J s Z U V u d H J p Z X M g L z 4 8 L 0 l 0 Z W 0 + P E l 0 Z W 0 + P E l 0 Z W 1 M b 2 N h d G l v b j 4 8 S X R l b V R 5 c G U + R m 9 y b X V s Y T w v S X R l b V R 5 c G U + P E l 0 Z W 1 Q Y X R o P l N l Y 3 R p b 2 4 x L 2 J y b 2 t l c m F n Z V 8 y M D I w M D E y M z E w N D A l M j A o M i k v Y n J v a 2 V y Y W d l X z I w M j A w M T I z M T A 0 M F 9 T a G V l d D w v S X R l b V B h d G g + P C 9 J d G V t T G 9 j Y X R p b 2 4 + P F N 0 Y W J s Z U V u d H J p Z X M g L z 4 8 L 0 l 0 Z W 0 + P E l 0 Z W 0 + P E l 0 Z W 1 M b 2 N h d G l v b j 4 8 S X R l b V R 5 c G U + R m 9 y b X V s Y T w v S X R l b V R 5 c G U + P E l 0 Z W 1 Q Y X R o P l N l Y 3 R p b 2 4 x L 2 J y b 2 t l c m F n Z V 8 y M D I w M D E y M z E w N D A l M j A o M i k v U H J v b W 9 0 Z W Q l M j B I Z W F k Z X J z P C 9 J d G V t U G F 0 a D 4 8 L 0 l 0 Z W 1 M b 2 N h d G l v b j 4 8 U 3 R h Y m x l R W 5 0 c m l l c y A v P j w v S X R l b T 4 8 S X R l b T 4 8 S X R l b U x v Y 2 F 0 a W 9 u P j x J d G V t V H l w Z T 5 G b 3 J t d W x h P C 9 J d G V t V H l w Z T 4 8 S X R l b V B h d G g + U 2 V j d G l v b j E v Y n J v a 2 V y Y W d l X z I w M j A w M T I z M T A 0 M C U y M C g y K S 9 D a G F u Z 2 V k J T I w V H l w Z T w v S X R l b V B h d G g + P C 9 J d G V t T G 9 j Y X R p b 2 4 + P F N 0 Y W J s Z U V u d H J p Z X M g L z 4 8 L 0 l 0 Z W 0 + P E l 0 Z W 0 + P E l 0 Z W 1 M b 2 N h d G l v b j 4 8 S X R l b V R 5 c G U + R m 9 y b X V s Y T w v S X R l b V R 5 c G U + P E l 0 Z W 1 Q Y X R o P l N l Y 3 R p b 2 4 x L 0 F w c G V u Z 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0 F w c G V u Z D E i I C 8 + P E V u d H J 5 I F R 5 c G U 9 I k Z p b G x l Z E N v b X B s Z X R l U m V z d W x 0 V G 9 X b 3 J r c 2 h l Z X Q i I F Z h b H V l P S J s M S I g L z 4 8 R W 5 0 c n k g V H l w Z T 0 i Q W R k Z W R U b 0 R h d G F N b 2 R l b C I g V m F s d W U 9 I m w w I i A v P j x F b n R y e S B U e X B l P S J G a W x s Q 2 9 1 b n Q i I F Z h b H V l P S J s O T c w I i A v P j x F b n R y e S B U e X B l P S J G a W x s R X J y b 3 J D b 2 R l I i B W Y W x 1 Z T 0 i c 1 V u a 2 5 v d 2 4 i I C 8 + P E V u d H J 5 I F R 5 c G U 9 I k Z p b G x F c n J v c k N v d W 5 0 I i B W Y W x 1 Z T 0 i b D A i I C 8 + P E V u d H J 5 I F R 5 c G U 9 I k Z p b G x M Y X N 0 V X B k Y X R l Z C I g V m F s d W U 9 I m Q y M D I 0 L T A y L T I 3 V D A y O j A x O j M 1 L j k 4 M j I 5 N D J a I i A v P j x F b n R y e S B U e X B l P S J G a W x s Q 2 9 s d W 1 u V H l w Z X M i I F Z h b H V l P S J z Q m d B R 0 N R a 0 d B d 1 l H Q m d Z R k N R W U d C Z 2 t E 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l k J n F 1 b 3 Q 7 L C Z x d W 9 0 O 0 F j Y 2 9 1 b n Q g R X h l Y 3 V 0 a X Z l 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s s J n F 1 b 3 Q 7 U 2 F s Z X N w Z X J z b 2 4 g S U Q 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Q X B w Z W 5 k M S 9 T b 3 V y Y 2 U u e 2 N s a W V u d F 9 u Y W 1 l L D B 9 J n F 1 b 3 Q 7 L C Z x d W 9 0 O 1 N l Y 3 R p b 2 4 x L 0 F w c G V u Z D E v U 2 9 1 c m N l L n t w b 2 x p Y 3 l f b n V t Y m V y L D F 9 J n F 1 b 3 Q 7 L C Z x d W 9 0 O 1 N l Y 3 R p b 2 4 x L 0 F w c G V u Z D E v U 2 9 1 c m N l L n t w b 2 x p Y 3 l f c 3 R h d H V z L D J 9 J n F 1 b 3 Q 7 L C Z x d W 9 0 O 1 N l Y 3 R p b 2 4 x L 0 F w c G V u Z D E v U 2 9 1 c m N l L n t w b 2 x p Y 3 l f c 3 R h c n R f Z G F 0 Z S w z f S Z x d W 9 0 O y w m c X V v d D t T Z W N 0 a W 9 u M S 9 B c H B l b m Q x L 1 N v d X J j Z S 5 7 c G 9 s a W N 5 X 2 V u Z F 9 k Y X R l L D R 9 J n F 1 b 3 Q 7 L C Z x d W 9 0 O 1 N l Y 3 R p b 2 4 x L 0 F w c G V u Z D E v U 2 9 1 c m N l L n t w c m 9 k d W N 0 X 2 d y b 3 V w L D V 9 J n F 1 b 3 Q 7 L C Z x d W 9 0 O 1 N l Y 3 R p b 2 4 x L 0 F w c G V u Z D E v U 2 9 1 c m N l L n t B Y 2 N v d W 5 0 I E l k L D Z 9 J n F 1 b 3 Q 7 L C Z x d W 9 0 O 1 N l Y 3 R p b 2 4 x L 0 F w c G V u Z D E v U 2 9 1 c m N l L n t B Y 2 N v d W 5 0 I E V 4 Z W N 1 d G l 2 Z S w 3 f S Z x d W 9 0 O y w m c X V v d D t T Z W N 0 a W 9 u M S 9 B c H B l b m Q x L 1 N v d X J j Z S 5 7 Y n J h b m N o X 2 5 h b W U s O H 0 m c X V v d D s s J n F 1 b 3 Q 7 U 2 V j d G l v b j E v Q X B w Z W 5 k M S 9 T b 3 V y Y 2 U u e 3 N v b H V 0 a W 9 u X 2 d y b 3 V w L D l 9 J n F 1 b 3 Q 7 L C Z x d W 9 0 O 1 N l Y 3 R p b 2 4 x L 0 F w c G V u Z D E v U 2 9 1 c m N l L n t p b m N v b W V f Y 2 x h c 3 M s M T B 9 J n F 1 b 3 Q 7 L C Z x d W 9 0 O 1 N l Y 3 R p b 2 4 x L 0 F w c G V u Z D E v U 2 9 1 c m N l L n t B b W 9 1 b n Q s M T F 9 J n F 1 b 3 Q 7 L C Z x d W 9 0 O 1 N l Y 3 R p b 2 4 x L 0 F w c G V u Z D E v U 2 9 1 c m N l L n t p b m N v b W V f Z H V l X 2 R h d G U s M T J 9 J n F 1 b 3 Q 7 L C Z x d W 9 0 O 1 N l Y 3 R p b 2 4 x L 0 F w c G V u Z D E v U 2 9 1 c m N l L n t y Z X Z l b n V l X 3 R y Y W 5 z Y W N 0 a W 9 u X 3 R 5 c G U s M T N 9 J n F 1 b 3 Q 7 L C Z x d W 9 0 O 1 N l Y 3 R p b 2 4 x L 0 F w c G V u Z D E v U 2 9 1 c m N l L n t y Z W 5 l d 2 F s X 3 N 0 Y X R 1 c y w x N H 0 m c X V v d D s s J n F 1 b 3 Q 7 U 2 V j d G l v b j E v Q X B w Z W 5 k M S 9 T b 3 V y Y 2 U u e 2 x h c H N l X 3 J l Y X N v b i w x N X 0 m c X V v d D s s J n F 1 b 3 Q 7 U 2 V j d G l v b j E v Q X B w Z W 5 k M S 9 T b 3 V y Y 2 U u e 2 x h c 3 R f d X B k Y X R l Z F 9 k Y X R l L D E 2 f S Z x d W 9 0 O y w m c X V v d D t T Z W N 0 a W 9 u M S 9 B c H B l b m Q x L 1 N v d X J j Z S 5 7 U 2 F s Z X N w Z X J z b 2 4 g S U Q s M T d 9 J n F 1 b 3 Q 7 X S w m c X V v d D t D b 2 x 1 b W 5 D b 3 V u d C Z x d W 9 0 O z o x O C w m c X V v d D t L Z X l D b 2 x 1 b W 5 O Y W 1 l c y Z x d W 9 0 O z p b X S w m c X V v d D t D b 2 x 1 b W 5 J Z G V u d G l 0 a W V z J n F 1 b 3 Q 7 O l s m c X V v d D t T Z W N 0 a W 9 u M S 9 B c H B l b m Q x L 1 N v d X J j Z S 5 7 Y 2 x p Z W 5 0 X 2 5 h b W U s M H 0 m c X V v d D s s J n F 1 b 3 Q 7 U 2 V j d G l v b j E v Q X B w Z W 5 k M S 9 T b 3 V y Y 2 U u e 3 B v b G l j e V 9 u d W 1 i Z X I s M X 0 m c X V v d D s s J n F 1 b 3 Q 7 U 2 V j d G l v b j E v Q X B w Z W 5 k M S 9 T b 3 V y Y 2 U u e 3 B v b G l j e V 9 z d G F 0 d X M s M n 0 m c X V v d D s s J n F 1 b 3 Q 7 U 2 V j d G l v b j E v Q X B w Z W 5 k M S 9 T b 3 V y Y 2 U u e 3 B v b G l j e V 9 z d G F y d F 9 k Y X R l L D N 9 J n F 1 b 3 Q 7 L C Z x d W 9 0 O 1 N l Y 3 R p b 2 4 x L 0 F w c G V u Z D E v U 2 9 1 c m N l L n t w b 2 x p Y 3 l f Z W 5 k X 2 R h d G U s N H 0 m c X V v d D s s J n F 1 b 3 Q 7 U 2 V j d G l v b j E v Q X B w Z W 5 k M S 9 T b 3 V y Y 2 U u e 3 B y b 2 R 1 Y 3 R f Z 3 J v d X A s N X 0 m c X V v d D s s J n F 1 b 3 Q 7 U 2 V j d G l v b j E v Q X B w Z W 5 k M S 9 T b 3 V y Y 2 U u e 0 F j Y 2 9 1 b n Q g S W Q s N n 0 m c X V v d D s s J n F 1 b 3 Q 7 U 2 V j d G l v b j E v Q X B w Z W 5 k M S 9 T b 3 V y Y 2 U u e 0 F j Y 2 9 1 b n Q g R X h l Y 3 V 0 a X Z l L D d 9 J n F 1 b 3 Q 7 L C Z x d W 9 0 O 1 N l Y 3 R p b 2 4 x L 0 F w c G V u Z D E v U 2 9 1 c m N l L n t i c m F u Y 2 h f b m F t Z S w 4 f S Z x d W 9 0 O y w m c X V v d D t T Z W N 0 a W 9 u M S 9 B c H B l b m Q x L 1 N v d X J j Z S 5 7 c 2 9 s d X R p b 2 5 f Z 3 J v d X A s O X 0 m c X V v d D s s J n F 1 b 3 Q 7 U 2 V j d G l v b j E v Q X B w Z W 5 k M S 9 T b 3 V y Y 2 U u e 2 l u Y 2 9 t Z V 9 j b G F z c y w x M H 0 m c X V v d D s s J n F 1 b 3 Q 7 U 2 V j d G l v b j E v Q X B w Z W 5 k M S 9 T b 3 V y Y 2 U u e 0 F t b 3 V u d C w x M X 0 m c X V v d D s s J n F 1 b 3 Q 7 U 2 V j d G l v b j E v Q X B w Z W 5 k M S 9 T b 3 V y Y 2 U u e 2 l u Y 2 9 t Z V 9 k d W V f Z G F 0 Z S w x M n 0 m c X V v d D s s J n F 1 b 3 Q 7 U 2 V j d G l v b j E v Q X B w Z W 5 k M S 9 T b 3 V y Y 2 U u e 3 J l d m V u d W V f d H J h b n N h Y 3 R p b 2 5 f d H l w Z S w x M 3 0 m c X V v d D s s J n F 1 b 3 Q 7 U 2 V j d G l v b j E v Q X B w Z W 5 k M S 9 T b 3 V y Y 2 U u e 3 J l b m V 3 Y W x f c 3 R h d H V z L D E 0 f S Z x d W 9 0 O y w m c X V v d D t T Z W N 0 a W 9 u M S 9 B c H B l b m Q x L 1 N v d X J j Z S 5 7 b G F w c 2 V f c m V h c 2 9 u L D E 1 f S Z x d W 9 0 O y w m c X V v d D t T Z W N 0 a W 9 u M S 9 B c H B l b m Q x L 1 N v d X J j Z S 5 7 b G F z d F 9 1 c G R h d G V k X 2 R h d G U s M T Z 9 J n F 1 b 3 Q 7 L C Z x d W 9 0 O 1 N l Y 3 R p b 2 4 x L 0 F w c G V u Z D E v U 2 9 1 c m N l L n t T Y W x l c 3 B l c n N v b i B J R C w x N 3 0 m c X V v d D t d L C Z x d W 9 0 O 1 J l b G F 0 a W 9 u c 2 h p c E l u Z m 8 m c X V v d D s 6 W 1 1 9 I i A v P j w v U 3 R h Y m x l R W 5 0 c m l l c z 4 8 L 0 l 0 Z W 0 + P E l 0 Z W 0 + P E l 0 Z W 1 M b 2 N h d G l v b j 4 8 S X R l b V R 5 c G U + R m 9 y b X V s Y T w v S X R l b V R 5 c G U + P E l 0 Z W 1 Q Y X R o P l N l Y 3 R p b 2 4 x L 0 F w c G V u Z D E v U 2 9 1 c m N l P C 9 J d G V t U G F 0 a D 4 8 L 0 l 0 Z W 1 M b 2 N h d G l v b j 4 8 U 3 R h Y m x l R W 5 0 c m l l c y A v P j w v S X R l b T 4 8 S X R l b T 4 8 S X R l b U x v Y 2 F 0 a W 9 u P j x J d G V t V H l w Z T 5 G b 3 J t d W x h P C 9 J d G V t V H l w Z T 4 8 S X R l b V B h d G g + U 2 V j d G l v b j E v T k 4 l M k J F T i U y Q k V F J T I w S W 5 k a S U y M G J k Z 3 Q l M j A t M j A w M T I w M j 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w I i A v P j x F b n R y e S B U e X B l P S J G a W x s R X J y b 3 J D b 2 R l I i B W Y W x 1 Z T 0 i c 1 V u a 2 5 v d 2 4 i I C 8 + P E V u d H J 5 I F R 5 c G U 9 I k Z p b G x F c n J v c k N v d W 5 0 I i B W Y W x 1 Z T 0 i b D A i I C 8 + P E V u d H J 5 I F R 5 c G U 9 I k Z p b G x M Y X N 0 V X B k Y X R l Z C I g V m F s d W U 9 I m Q y M D I 0 L T A y L T I 3 V D A 3 O j E z O j E z L j g 5 M z A 2 N z l a I i A v P j x F b n R y e S B U e X B l P S J G a W x s Q 2 9 s d W 1 u V H l w Z X M i I F Z h b H V l P S J z Q m d N R 0 J n W U Q i I C 8 + P E V u d H J 5 I F R 5 c G U 9 I k Z p b G x D b 2 x 1 b W 5 O Y W 1 l c y I g V m F s d W U 9 I n N b J n F 1 b 3 Q 7 Q n J h b m N o J n F 1 b 3 Q 7 L C Z x d W 9 0 O 1 N h b G V z I H B l c n N v b i B J R C Z x d W 9 0 O y w m c X V v d D t F b X B s b 3 l l Z S B O Y W 1 l J n F 1 b 3 Q 7 L C Z x d W 9 0 O 0 5 l d y B S b 2 x l M i Z x d W 9 0 O y w m c X V v d D t J b m N v b W V f Y 2 x h c 3 M m c X V v d D s s J n F 1 b 3 Q 7 Q W 1 v d W 5 0 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T k 4 r R U 4 r R U U g S W 5 k a S B i Z G d 0 I C 0 y M D A x M j A y M C 9 V b n B p d m 9 0 Z W Q g T 2 5 s e S B T Z W x l Y 3 R l Z C B D b 2 x 1 b W 5 z L n t C c m F u Y 2 g s M H 0 m c X V v d D s s J n F 1 b 3 Q 7 U 2 V j d G l v b j E v T k 4 r R U 4 r R U U g S W 5 k a S B i Z G d 0 I C 0 y M D A x M j A y M C 9 V b n B p d m 9 0 Z W Q g T 2 5 s e S B T Z W x l Y 3 R l Z C B D b 2 x 1 b W 5 z L n t T Y W x l c y B w Z X J z b 2 4 g S U Q s M X 0 m c X V v d D s s J n F 1 b 3 Q 7 U 2 V j d G l v b j E v T k 4 r R U 4 r R U U g S W 5 k a S B i Z G d 0 I C 0 y M D A x M j A y M C 9 V b n B p d m 9 0 Z W Q g T 2 5 s e S B T Z W x l Y 3 R l Z C B D b 2 x 1 b W 5 z L n t F b X B s b 3 l l Z S B O Y W 1 l L D J 9 J n F 1 b 3 Q 7 L C Z x d W 9 0 O 1 N l Y 3 R p b 2 4 x L 0 5 O K 0 V O K 0 V F I E l u Z G k g Y m R n d C A t M j A w M T I w M j A v V W 5 w a X Z v d G V k I E 9 u b H k g U 2 V s Z W N 0 Z W Q g Q 2 9 s d W 1 u c y 5 7 T m V 3 I F J v b G U y L D N 9 J n F 1 b 3 Q 7 L C Z x d W 9 0 O 1 N l Y 3 R p b 2 4 x L 0 5 O K 0 V O K 0 V F I E l u Z G k g Y m R n d C A t M j A w M T I w M j A v V W 5 w a X Z v d G V k I E 9 u b H k g U 2 V s Z W N 0 Z W Q g Q 2 9 s d W 1 u c y 5 7 Q X R 0 c m l i d X R l L D R 9 J n F 1 b 3 Q 7 L C Z x d W 9 0 O 1 N l Y 3 R p b 2 4 x L 0 5 O K 0 V O K 0 V F I E l u Z G k g Y m R n d C A t M j A w M T I w M j A v V W 5 w a X Z v d G V k I E 9 u b H k g U 2 V s Z W N 0 Z W Q g Q 2 9 s d W 1 u c y 5 7 V m F s d W U s N X 0 m c X V v d D t d L C Z x d W 9 0 O 0 N v b H V t b k N v d W 5 0 J n F 1 b 3 Q 7 O j Y s J n F 1 b 3 Q 7 S 2 V 5 Q 2 9 s d W 1 u T m F t Z X M m c X V v d D s 6 W 1 0 s J n F 1 b 3 Q 7 Q 2 9 s d W 1 u S W R l b n R p d G l l c y Z x d W 9 0 O z p b J n F 1 b 3 Q 7 U 2 V j d G l v b j E v T k 4 r R U 4 r R U U g S W 5 k a S B i Z G d 0 I C 0 y M D A x M j A y M C 9 V b n B p d m 9 0 Z W Q g T 2 5 s e S B T Z W x l Y 3 R l Z C B D b 2 x 1 b W 5 z L n t C c m F u Y 2 g s M H 0 m c X V v d D s s J n F 1 b 3 Q 7 U 2 V j d G l v b j E v T k 4 r R U 4 r R U U g S W 5 k a S B i Z G d 0 I C 0 y M D A x M j A y M C 9 V b n B p d m 9 0 Z W Q g T 2 5 s e S B T Z W x l Y 3 R l Z C B D b 2 x 1 b W 5 z L n t T Y W x l c y B w Z X J z b 2 4 g S U Q s M X 0 m c X V v d D s s J n F 1 b 3 Q 7 U 2 V j d G l v b j E v T k 4 r R U 4 r R U U g S W 5 k a S B i Z G d 0 I C 0 y M D A x M j A y M C 9 V b n B p d m 9 0 Z W Q g T 2 5 s e S B T Z W x l Y 3 R l Z C B D b 2 x 1 b W 5 z L n t F b X B s b 3 l l Z S B O Y W 1 l L D J 9 J n F 1 b 3 Q 7 L C Z x d W 9 0 O 1 N l Y 3 R p b 2 4 x L 0 5 O K 0 V O K 0 V F I E l u Z G k g Y m R n d C A t M j A w M T I w M j A v V W 5 w a X Z v d G V k I E 9 u b H k g U 2 V s Z W N 0 Z W Q g Q 2 9 s d W 1 u c y 5 7 T m V 3 I F J v b G U y L D N 9 J n F 1 b 3 Q 7 L C Z x d W 9 0 O 1 N l Y 3 R p b 2 4 x L 0 5 O K 0 V O K 0 V F I E l u Z G k g Y m R n d C A t M j A w M T I w M j A v V W 5 w a X Z v d G V k I E 9 u b H k g U 2 V s Z W N 0 Z W Q g Q 2 9 s d W 1 u c y 5 7 Q X R 0 c m l i d X R l L D R 9 J n F 1 b 3 Q 7 L C Z x d W 9 0 O 1 N l Y 3 R p b 2 4 x L 0 5 O K 0 V O K 0 V F I E l u Z G k g Y m R n d C A t M j A w M T I w M j A v V W 5 w a X Z v d G V k I E 9 u b H k g U 2 V s Z W N 0 Z W Q g Q 2 9 s d W 1 u c y 5 7 V m F s d W U s N X 0 m c X V v d D t d L C Z x d W 9 0 O 1 J l b G F 0 a W 9 u c 2 h p c E l u Z m 8 m c X V v d D s 6 W 1 1 9 I i A v P j w v U 3 R h Y m x l R W 5 0 c m l l c z 4 8 L 0 l 0 Z W 0 + P E l 0 Z W 0 + P E l 0 Z W 1 M b 2 N h d G l v b j 4 8 S X R l b V R 5 c G U + R m 9 y b X V s Y T w v S X R l b V R 5 c G U + P E l 0 Z W 1 Q Y X R o P l N l Y 3 R p b 2 4 x L 0 5 O J T J C R U 4 l M k J F R S U y M E l u Z G k l M j B i Z G d 0 J T I w L T I w M D E y M D I w L 1 N v d X J j Z T w v S X R l b V B h d G g + P C 9 J d G V t T G 9 j Y X R p b 2 4 + P F N 0 Y W J s Z U V u d H J p Z X M g L z 4 8 L 0 l 0 Z W 0 + P E l 0 Z W 0 + P E l 0 Z W 1 M b 2 N h d G l v b j 4 8 S X R l b V R 5 c G U + R m 9 y b X V s Y T w v S X R l b V R 5 c G U + P E l 0 Z W 1 Q Y X R o P l N l Y 3 R p b 2 4 x L 0 5 O J T J C R U 4 l M k J F R S U y M E l u Z G k l M j B i Z G d 0 J T I w L T I w M D E y M D I w L 0 5 O J T J C R U 4 l M k J F R S U y M E l u Z G k l M j B i Z G d 0 J T I w L T I w M D E y M D I w J T I w X 1 N o Z W V 0 P C 9 J d G V t U G F 0 a D 4 8 L 0 l 0 Z W 1 M b 2 N h d G l v b j 4 8 U 3 R h Y m x l R W 5 0 c m l l c y A v P j w v S X R l b T 4 8 S X R l b T 4 8 S X R l b U x v Y 2 F 0 a W 9 u P j x J d G V t V H l w Z T 5 G b 3 J t d W x h P C 9 J d G V t V H l w Z T 4 8 S X R l b V B h d G g + U 2 V j d G l v b j E v T k 4 l M k J F T i U y Q k V F J T I w S W 5 k a S U y M G J k Z 3 Q l M j A t M j A w M T I w M j A v U H J v b W 9 0 Z W Q l M j B I Z W F k Z X J z P C 9 J d G V t U G F 0 a D 4 8 L 0 l 0 Z W 1 M b 2 N h d G l v b j 4 8 U 3 R h Y m x l R W 5 0 c m l l c y A v P j w v S X R l b T 4 8 S X R l b T 4 8 S X R l b U x v Y 2 F 0 a W 9 u P j x J d G V t V H l w Z T 5 G b 3 J t d W x h P C 9 J d G V t V H l w Z T 4 8 S X R l b V B h d G g + U 2 V j d G l v b j E v T k 4 l M k J F T i U y Q k V F J T I w S W 5 k a S U y M G J k Z 3 Q l M j A t M j A w M T I w M j A v Q 2 h h b m d l Z C U y M F R 5 c G U 8 L 0 l 0 Z W 1 Q Y X R o P j w v S X R l b U x v Y 2 F 0 a W 9 u P j x T d G F i b G V F b n R y a W V z I C 8 + P C 9 J d G V t P j x J d G V t P j x J d G V t T G 9 j Y X R p b 2 4 + P E l 0 Z W 1 U e X B l P k Z v c m 1 1 b G E 8 L 0 l 0 Z W 1 U e X B l P j x J d G V t U G F 0 a D 5 T Z W N 0 a W 9 u M S 9 O T i U y Q k V O J T J C R U U l M j B J b m R p J T I w Y m R n d C U y M C 0 y M D A x M j A y M C 9 S Z W 1 v d m V k J T I w Q m x h b m s l M j B S b 3 d z P C 9 J d G V t U G F 0 a D 4 8 L 0 l 0 Z W 1 M b 2 N h d G l v b j 4 8 U 3 R h Y m x l R W 5 0 c m l l c y A v P j w v S X R l b T 4 8 S X R l b T 4 8 S X R l b U x v Y 2 F 0 a W 9 u P j x J d G V t V H l w Z T 5 G b 3 J t d W x h P C 9 J d G V t V H l w Z T 4 8 S X R l b V B h d G g + U 2 V j d G l v b j E v T k 4 l M k J F T i U y Q k V F J T I w S W 5 k a S U y M G J k Z 3 Q l M j A t M j A w M T I w M j A v U m V 2 Z X J z Z W Q l M j B S b 3 d z P C 9 J d G V t U G F 0 a D 4 8 L 0 l 0 Z W 1 M b 2 N h d G l v b j 4 8 U 3 R h Y m x l R W 5 0 c m l l c y A v P j w v S X R l b T 4 8 S X R l b T 4 8 S X R l b U x v Y 2 F 0 a W 9 u P j x J d G V t V H l w Z T 5 G b 3 J t d W x h P C 9 J d G V t V H l w Z T 4 8 S X R l b V B h d G g + U 2 V j d G l v b j E v T k 4 l M k J F T i U y Q k V F J T I w S W 5 k a S U y M G J k Z 3 Q l M j A t M j A w M T I w M j A v U m V 2 Z X J z Z W Q l M j B S b 3 d z M T w v S X R l b V B h d G g + P C 9 J d G V t T G 9 j Y X R p b 2 4 + P F N 0 Y W J s Z U V u d H J p Z X M g L z 4 8 L 0 l 0 Z W 0 + P E l 0 Z W 0 + P E l 0 Z W 1 M b 2 N h d G l v b j 4 8 S X R l b V R 5 c G U + R m 9 y b X V s Y T w v S X R l b V R 5 c G U + P E l 0 Z W 1 Q Y X R o P l N l Y 3 R p b 2 4 x L 0 5 O J T J C R U 4 l M k J F R S U y M E l u Z G k l M j B i Z G d 0 J T I w L T I w M D E y M D I w L 1 V u c G l 2 b 3 R l Z C U y M E 9 u b H k l M j B T Z W x l Y 3 R l Z C U y M E N v b H V t b n M 8 L 0 l 0 Z W 1 Q Y X R o P j w v S X R l b U x v Y 2 F 0 a W 9 u P j x T d G F i b G V F b n R y a W V z I C 8 + P C 9 J d G V t P j x J d G V t P j x J d G V t T G 9 j Y X R p b 2 4 + P E l 0 Z W 1 U e X B l P k Z v c m 1 1 b G E 8 L 0 l 0 Z W 1 U e X B l P j x J d G V t U G F 0 a D 5 T Z W N 0 a W 9 u M S 9 O T i U y Q k V O J T J C R U U l M j B J b m R p J T I w Y m R n d C U y M C 0 y M D A x M j A y M C 9 S Z W 5 h b W V k J T I w Q 2 9 s d W 1 u c z w v S X R l b V B h d G g + P C 9 J d G V t T G 9 j Y X R p b 2 4 + P F N 0 Y W J s Z U V u d H J p Z X M g L z 4 8 L 0 l 0 Z W 0 + P E l 0 Z W 0 + P E l 0 Z W 1 M b 2 N h d G l v b j 4 8 S X R l b V R 5 c G U + R m 9 y b X V s Y T w v S X R l b V R 5 c G U + P E l 0 Z W 1 Q Y X R o P l N l Y 3 R p b 2 4 x L 0 l u Z G l 2 a W R 1 Y W x f Y n V k Z 2 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J b m R p d m l k d W F s X 2 J 1 Z G d l d C I g L z 4 8 R W 5 0 c n k g V H l w Z T 0 i R m l s b G V k Q 2 9 t c G x l d G V S Z X N 1 b H R U b 1 d v c m t z a G V l d C I g V m F s d W U 9 I m w x I i A v P j x F b n R y e S B U e X B l P S J B Z G R l Z F R v R G F 0 Y U 1 v Z G V s I i B W Y W x 1 Z T 0 i b D A i I C 8 + P E V u d H J 5 I F R 5 c G U 9 I k Z p b G x D b 3 V u d C I g V m F s d W U 9 I m w z M C I g L z 4 8 R W 5 0 c n k g V H l w Z T 0 i R m l s b E V y c m 9 y Q 2 9 k Z S I g V m F s d W U 9 I n N V b m t u b 3 d u I i A v P j x F b n R y e S B U e X B l P S J G a W x s R X J y b 3 J D b 3 V u d C I g V m F s d W U 9 I m w w I i A v P j x F b n R y e S B U e X B l P S J G a W x s T G F z d F V w Z G F 0 Z W Q i I F Z h b H V l P S J k M j A y N C 0 w M i 0 y N 1 Q x M z o w N j o w M y 4 2 N z c w N z k 4 W i I g L z 4 8 R W 5 0 c n k g V H l w Z T 0 i R m l s b E N v b H V t b l R 5 c G V z I i B W Y W x 1 Z T 0 i c 0 J n T U d C Z 1 l E I i A v P j x F b n R y e S B U e X B l P S J G a W x s Q 2 9 s d W 1 u T m F t Z X M i I F Z h b H V l P S J z W y Z x d W 9 0 O 0 J y Y W 5 j a C Z x d W 9 0 O y w m c X V v d D t T Y W x l c y B w Z X J z b 2 4 g S U Q m c X V v d D s s J n F 1 b 3 Q 7 R W 1 w b G 9 5 Z W U g T m F t Z S Z x d W 9 0 O y w m c X V v d D t O Z X c g U m 9 s Z T I m c X V v d D s s J n F 1 b 3 Q 7 S W 5 j b 2 1 l X 2 N s Y X N z J n F 1 b 3 Q 7 L C Z x d W 9 0 O 0 F t b 3 V u d 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l u Z G l 2 a W R 1 Y W x f Y n V k Z 2 V 0 L 0 N o Y W 5 n Z W Q g V H l w Z S 5 7 Q n J h b m N o L D B 9 J n F 1 b 3 Q 7 L C Z x d W 9 0 O 1 N l Y 3 R p b 2 4 x L 0 l u Z G l 2 a W R 1 Y W x f Y n V k Z 2 V 0 L 0 N o Y W 5 n Z W Q g V H l w Z S 5 7 U 2 F s Z X M g c G V y c 2 9 u I E l E L D F 9 J n F 1 b 3 Q 7 L C Z x d W 9 0 O 1 N l Y 3 R p b 2 4 x L 0 l u Z G l 2 a W R 1 Y W x f Y n V k Z 2 V 0 L 0 N o Y W 5 n Z W Q g V H l w Z S 5 7 R W 1 w b G 9 5 Z W U g T m F t Z S w y f S Z x d W 9 0 O y w m c X V v d D t T Z W N 0 a W 9 u M S 9 J b m R p d m l k d W F s X 2 J 1 Z G d l d C 9 D a G F u Z 2 V k I F R 5 c G U u e 0 5 l d y B S b 2 x l M i w z f S Z x d W 9 0 O y w m c X V v d D t T Z W N 0 a W 9 u M S 9 J b m R p d m l k d W F s X 2 J 1 Z G d l d C 9 D a G F u Z 2 V k I F R 5 c G U x L n t J b m N v b W V f Y 2 x h c 3 M u M S w 0 f S Z x d W 9 0 O y w m c X V v d D t T Z W N 0 a W 9 u M S 9 J b m R p d m l k d W F s X 2 J 1 Z G d l d C 9 D a G F u Z 2 V k I F R 5 c G U u e 0 F t b 3 V u d C w 1 f S Z x d W 9 0 O 1 0 s J n F 1 b 3 Q 7 Q 2 9 s d W 1 u Q 2 9 1 b n Q m c X V v d D s 6 N i w m c X V v d D t L Z X l D b 2 x 1 b W 5 O Y W 1 l c y Z x d W 9 0 O z p b X S w m c X V v d D t D b 2 x 1 b W 5 J Z G V u d G l 0 a W V z J n F 1 b 3 Q 7 O l s m c X V v d D t T Z W N 0 a W 9 u M S 9 J b m R p d m l k d W F s X 2 J 1 Z G d l d C 9 D a G F u Z 2 V k I F R 5 c G U u e 0 J y Y W 5 j a C w w f S Z x d W 9 0 O y w m c X V v d D t T Z W N 0 a W 9 u M S 9 J b m R p d m l k d W F s X 2 J 1 Z G d l d C 9 D a G F u Z 2 V k I F R 5 c G U u e 1 N h b G V z I H B l c n N v b i B J R C w x f S Z x d W 9 0 O y w m c X V v d D t T Z W N 0 a W 9 u M S 9 J b m R p d m l k d W F s X 2 J 1 Z G d l d C 9 D a G F u Z 2 V k I F R 5 c G U u e 0 V t c G x v e W V l I E 5 h b W U s M n 0 m c X V v d D s s J n F 1 b 3 Q 7 U 2 V j d G l v b j E v S W 5 k a X Z p Z H V h b F 9 i d W R n Z X Q v Q 2 h h b m d l Z C B U e X B l L n t O Z X c g U m 9 s Z T I s M 3 0 m c X V v d D s s J n F 1 b 3 Q 7 U 2 V j d G l v b j E v S W 5 k a X Z p Z H V h b F 9 i d W R n Z X Q v Q 2 h h b m d l Z C B U e X B l M S 5 7 S W 5 j b 2 1 l X 2 N s Y X N z L j E s N H 0 m c X V v d D s s J n F 1 b 3 Q 7 U 2 V j d G l v b j E v S W 5 k a X Z p Z H V h b F 9 i d W R n Z X Q v Q 2 h h b m d l Z C B U e X B l L n t B b W 9 1 b n Q s N X 0 m c X V v d D t d L C Z x d W 9 0 O 1 J l b G F 0 a W 9 u c 2 h p c E l u Z m 8 m c X V v d D s 6 W 1 1 9 I i A v P j w v U 3 R h Y m x l R W 5 0 c m l l c z 4 8 L 0 l 0 Z W 0 + P E l 0 Z W 0 + P E l 0 Z W 1 M b 2 N h d G l v b j 4 8 S X R l b V R 5 c G U + R m 9 y b X V s Y T w v S X R l b V R 5 c G U + P E l 0 Z W 1 Q Y X R o P l N l Y 3 R p b 2 4 x L 0 l u Z G l 2 a W R 1 Y W x f Y n V k Z 2 V 0 L 1 N v d X J j Z T w v S X R l b V B h d G g + P C 9 J d G V t T G 9 j Y X R p b 2 4 + P F N 0 Y W J s Z U V u d H J p Z X M g L z 4 8 L 0 l 0 Z W 0 + P E l 0 Z W 0 + P E l 0 Z W 1 M b 2 N h d G l v b j 4 8 S X R l b V R 5 c G U + R m 9 y b X V s Y T w v S X R l b V R 5 c G U + P E l 0 Z W 1 Q Y X R o P l N l Y 3 R p b 2 4 x L 0 l u Z G l 2 a W R 1 Y W x f Y n V k Z 2 V 0 L 0 l u Z G l 2 a W R 1 Y W x f Y n V k Z 2 V 0 X 1 N o Z W V 0 P C 9 J d G V t U G F 0 a D 4 8 L 0 l 0 Z W 1 M b 2 N h d G l v b j 4 8 U 3 R h Y m x l R W 5 0 c m l l c y A v P j w v S X R l b T 4 8 S X R l b T 4 8 S X R l b U x v Y 2 F 0 a W 9 u P j x J d G V t V H l w Z T 5 G b 3 J t d W x h P C 9 J d G V t V H l w Z T 4 8 S X R l b V B h d G g + U 2 V j d G l v b j E v S W 5 k a X Z p Z H V h b F 9 i d W R n Z X Q v U H J v b W 9 0 Z W Q l M j B I Z W F k Z X J z P C 9 J d G V t U G F 0 a D 4 8 L 0 l 0 Z W 1 M b 2 N h d G l v b j 4 8 U 3 R h Y m x l R W 5 0 c m l l c y A v P j w v S X R l b T 4 8 S X R l b T 4 8 S X R l b U x v Y 2 F 0 a W 9 u P j x J d G V t V H l w Z T 5 G b 3 J t d W x h P C 9 J d G V t V H l w Z T 4 8 S X R l b V B h d G g + U 2 V j d G l v b j E v S W 5 k a X Z p Z H V h b F 9 i d W R n Z X Q v Q 2 h h b m d l Z C U y M F R 5 c G U 8 L 0 l 0 Z W 1 Q Y X R o P j w v S X R l b U x v Y 2 F 0 a W 9 u P j x T d G F i b G V F b n R y a W V z I C 8 + P C 9 J d G V t P j x J d G V t P j x J d G V t T G 9 j Y X R p b 2 4 + P E l 0 Z W 1 U e X B l P k Z v c m 1 1 b G E 8 L 0 l 0 Z W 1 U e X B l P j x J d G V t U G F 0 a D 5 T Z W N 0 a W 9 u M S 9 J b m R p d m l k d W F s X 2 J 1 Z G d l d C 9 T c G x p d C U y M E N v b H V t b i U y M G J 5 J T I w R G V s a W 1 p d G V y P C 9 J d G V t U G F 0 a D 4 8 L 0 l 0 Z W 1 M b 2 N h d G l v b j 4 8 U 3 R h Y m x l R W 5 0 c m l l c y A v P j w v S X R l b T 4 8 S X R l b T 4 8 S X R l b U x v Y 2 F 0 a W 9 u P j x J d G V t V H l w Z T 5 G b 3 J t d W x h P C 9 J d G V t V H l w Z T 4 8 S X R l b V B h d G g + U 2 V j d G l v b j E v S W 5 k a X Z p Z H V h b F 9 i d W R n Z X Q v Q 2 h h b m d l Z C U y M F R 5 c G U x P C 9 J d G V t U G F 0 a D 4 8 L 0 l 0 Z W 1 M b 2 N h d G l v b j 4 8 U 3 R h Y m x l R W 5 0 c m l l c y A v P j w v S X R l b T 4 8 S X R l b T 4 8 S X R l b U x v Y 2 F 0 a W 9 u P j x J d G V t V H l w Z T 5 G b 3 J t d W x h P C 9 J d G V t V H l w Z T 4 8 S X R l b V B h d G g + U 2 V j d G l v b j E v S W 5 k a X Z p Z H V h b F 9 i d W R n Z X Q v U m V t b 3 Z l Z C U y M E N v b H V t b n M 8 L 0 l 0 Z W 1 Q Y X R o P j w v S X R l b U x v Y 2 F 0 a W 9 u P j x T d G F i b G V F b n R y a W V z I C 8 + P C 9 J d G V t P j x J d G V t P j x J d G V t T G 9 j Y X R p b 2 4 + P E l 0 Z W 1 U e X B l P k Z v c m 1 1 b G E 8 L 0 l 0 Z W 1 U e X B l P j x J d G V t U G F 0 a D 5 T Z W N 0 a W 9 u M S 9 J b m R p d m l k d W F s X 2 J 1 Z G d l d C 9 S Z W 5 h b W V k J T I w Q 2 9 s d W 1 u c z w v S X R l b V B h d G g + P C 9 J d G V t T G 9 j Y X R p b 2 4 + P F N 0 Y W J s Z U V u d H J p Z X M g L z 4 8 L 0 l 0 Z W 0 + P E l 0 Z W 0 + P E l 0 Z W 1 M b 2 N h d G l v b j 4 8 S X R l b V R 5 c G U + R m 9 y b X V s Y T w v S X R l b V R 5 c G U + P E l 0 Z W 1 Q Y X R o P l N l Y 3 R p b 2 4 x L 2 d j c m 1 f b 3 B w b 3 J 0 d W 5 p d H l f M j A y M D A x M j M x M D 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d j c m 1 f b 3 B w b 3 J 0 d W 5 p d H l f M j A y M D A x M j M x M D Q x 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Q t M D I t M j h U M D Y 6 N T g 6 M z k u M T Y w M T k 2 O V o i I C 8 + P E V u d H J 5 I F R 5 c G U 9 I k Z p b G x D b 2 x 1 b W 5 U e X B l c y I g V m F s d W U 9 I n N C Z 0 E 9 I i A v P j x F b n R y e S B U e X B l P S J G a W x s Q 2 9 s d W 1 u T m F t Z X M i I F Z h b H V l P S J z W y Z x d W 9 0 O 0 F 0 d H J p Y n V 0 Z S Z x d W 9 0 O y w m c X V v d D t W Y W x 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d j c m 1 f b 3 B w b 3 J 0 d W 5 p d H l f M j A y M D A x M j M x M D Q x L 1 V u c G l 2 b 3 R l Z C B P b m x 5 I F N l b G V j d G V k I E N v b H V t b n M u e 0 F 0 d H J p Y n V 0 Z S w w f S Z x d W 9 0 O y w m c X V v d D t T Z W N 0 a W 9 u M S 9 n Y 3 J t X 2 9 w c G 9 y d H V u a X R 5 X z I w M j A w M T I z M T A 0 M S 9 V b n B p d m 9 0 Z W Q g T 2 5 s e S B T Z W x l Y 3 R l Z C B D b 2 x 1 b W 5 z L n t W Y W x 1 Z S w x f S Z x d W 9 0 O 1 0 s J n F 1 b 3 Q 7 Q 2 9 s d W 1 u Q 2 9 1 b n Q m c X V v d D s 6 M i w m c X V v d D t L Z X l D b 2 x 1 b W 5 O Y W 1 l c y Z x d W 9 0 O z p b X S w m c X V v d D t D b 2 x 1 b W 5 J Z G V u d G l 0 a W V z J n F 1 b 3 Q 7 O l s m c X V v d D t T Z W N 0 a W 9 u M S 9 n Y 3 J t X 2 9 w c G 9 y d H V u a X R 5 X z I w M j A w M T I z M T A 0 M S 9 V b n B p d m 9 0 Z W Q g T 2 5 s e S B T Z W x l Y 3 R l Z C B D b 2 x 1 b W 5 z L n t B d H R y a W J 1 d G U s M H 0 m c X V v d D s s J n F 1 b 3 Q 7 U 2 V j d G l v b j E v Z 2 N y b V 9 v c H B v c n R 1 b m l 0 e V 8 y M D I w M D E y M z E w N D E v V W 5 w a X Z v d G V k I E 9 u b H k g U 2 V s Z W N 0 Z W Q g Q 2 9 s d W 1 u c y 5 7 V m F s d W U s M X 0 m c X V v d D t d L C Z x d W 9 0 O 1 J l b G F 0 a W 9 u c 2 h p c E l u Z m 8 m c X V v d D s 6 W 1 1 9 I i A v P j w v U 3 R h Y m x l R W 5 0 c m l l c z 4 8 L 0 l 0 Z W 0 + P E l 0 Z W 0 + P E l 0 Z W 1 M b 2 N h d G l v b j 4 8 S X R l b V R 5 c G U + R m 9 y b X V s Y T w v S X R l b V R 5 c G U + P E l 0 Z W 1 Q Y X R o P l N l Y 3 R p b 2 4 x L 2 d j c m 1 f b 3 B w b 3 J 0 d W 5 p d H l f M j A y M D A x M j M x M D Q x L 1 N v d X J j Z T w v S X R l b V B h d G g + P C 9 J d G V t T G 9 j Y X R p b 2 4 + P F N 0 Y W J s Z U V u d H J p Z X M g L z 4 8 L 0 l 0 Z W 0 + P E l 0 Z W 0 + P E l 0 Z W 1 M b 2 N h d G l v b j 4 8 S X R l b V R 5 c G U + R m 9 y b X V s Y T w v S X R l b V R 5 c G U + P E l 0 Z W 1 Q Y X R o P l N l Y 3 R p b 2 4 x L 2 d j c m 1 f b 3 B w b 3 J 0 d W 5 p d H l f M j A y M D A x M j M x M D Q x L 2 d j c m 1 f b 3 B w b 3 J 0 d W 5 p d H l f M j A y M D A x M j M x M D Q x X 1 N o Z W V 0 P C 9 J d G V t U G F 0 a D 4 8 L 0 l 0 Z W 1 M b 2 N h d G l v b j 4 8 U 3 R h Y m x l R W 5 0 c m l l c y A v P j w v S X R l b T 4 8 S X R l b T 4 8 S X R l b U x v Y 2 F 0 a W 9 u P j x J d G V t V H l w Z T 5 G b 3 J t d W x h P C 9 J d G V t V H l w Z T 4 8 S X R l b V B h d G g + U 2 V j d G l v b j E v Z 2 N y b V 9 v c H B v c n R 1 b m l 0 e V 8 y M D I w M D E y M z E w N D E v U H J v b W 9 0 Z W Q l M j B I Z W F k Z X J z P C 9 J d G V t U G F 0 a D 4 8 L 0 l 0 Z W 1 M b 2 N h d G l v b j 4 8 U 3 R h Y m x l R W 5 0 c m l l c y A v P j w v S X R l b T 4 8 S X R l b T 4 8 S X R l b U x v Y 2 F 0 a W 9 u P j x J d G V t V H l w Z T 5 G b 3 J t d W x h P C 9 J d G V t V H l w Z T 4 8 S X R l b V B h d G g + U 2 V j d G l v b j E v Z 2 N y b V 9 v c H B v c n R 1 b m l 0 e V 8 y M D I w M D E y M z E w N D E v Q 2 h h b m d l Z C U y M F R 5 c G U 8 L 0 l 0 Z W 1 Q Y X R o P j w v S X R l b U x v Y 2 F 0 a W 9 u P j x T d G F i b G V F b n R y a W V z I C 8 + P C 9 J d G V t P j x J d G V t P j x J d G V t T G 9 j Y X R p b 2 4 + P E l 0 Z W 1 U e X B l P k Z v c m 1 1 b G E 8 L 0 l 0 Z W 1 U e X B l P j x J d G V t U G F 0 a D 5 T Z W N 0 a W 9 u M S 9 n Y 3 J t X 2 9 w c G 9 y d H V u a X R 5 X z I w M j A w M T I z M T A 0 M S 9 S Z W 1 v d m V k J T I w Q 2 9 s d W 1 u c z w v S X R l b V B h d G g + P C 9 J d G V t T G 9 j Y X R p b 2 4 + P F N 0 Y W J s Z U V u d H J p Z X M g L z 4 8 L 0 l 0 Z W 0 + P E l 0 Z W 0 + P E l 0 Z W 1 M b 2 N h d G l v b j 4 8 S X R l b V R 5 c G U + R m 9 y b X V s Y T w v S X R l b V R 5 c G U + P E l 0 Z W 1 Q Y X R o P l N l Y 3 R p b 2 4 x L 2 d j c m 1 f b 3 B w b 3 J 0 d W 5 p d H l f M j A y M D A x M j M x M D Q x L 1 J l d m V y c 2 V k J T I w U m 9 3 c z w v S X R l b V B h d G g + P C 9 J d G V t T G 9 j Y X R p b 2 4 + P F N 0 Y W J s Z U V u d H J p Z X M g L z 4 8 L 0 l 0 Z W 0 + P E l 0 Z W 0 + P E l 0 Z W 1 M b 2 N h d G l v b j 4 8 S X R l b V R 5 c G U + R m 9 y b X V s Y T w v S X R l b V R 5 c G U + P E l 0 Z W 1 Q Y X R o P l N l Y 3 R p b 2 4 x L 2 d j c m 1 f b 3 B w b 3 J 0 d W 5 p d H l f M j A y M D A x M j M x M D Q x L 1 R y Y W 5 z c G 9 z Z W Q l M j B U Y W J s Z T w v S X R l b V B h d G g + P C 9 J d G V t T G 9 j Y X R p b 2 4 + P F N 0 Y W J s Z U V u d H J p Z X M g L z 4 8 L 0 l 0 Z W 0 + P E l 0 Z W 0 + P E l 0 Z W 1 M b 2 N h d G l v b j 4 8 S X R l b V R 5 c G U + R m 9 y b X V s Y T w v S X R l b V R 5 c G U + P E l 0 Z W 1 Q Y X R o P l N l Y 3 R p b 2 4 x L 2 d j c m 1 f b 3 B w b 3 J 0 d W 5 p d H l f M j A y M D A x M j M x M D Q x L 1 R y Y W 5 z c G 9 z Z W Q l M j B U Y W J s Z T E 8 L 0 l 0 Z W 1 Q Y X R o P j w v S X R l b U x v Y 2 F 0 a W 9 u P j x T d G F i b G V F b n R y a W V z I C 8 + P C 9 J d G V t P j x J d G V t P j x J d G V t T G 9 j Y X R p b 2 4 + P E l 0 Z W 1 U e X B l P k Z v c m 1 1 b G E 8 L 0 l 0 Z W 1 U e X B l P j x J d G V t U G F 0 a D 5 T Z W N 0 a W 9 u M S 9 n Y 3 J t X 2 9 w c G 9 y d H V u a X R 5 X z I w M j A w M T I z M T A 0 M S 9 S Z X Z l c n N l Z C U y M F J v d 3 M x P C 9 J d G V t U G F 0 a D 4 8 L 0 l 0 Z W 1 M b 2 N h d G l v b j 4 8 U 3 R h Y m x l R W 5 0 c m l l c y A v P j w v S X R l b T 4 8 S X R l b T 4 8 S X R l b U x v Y 2 F 0 a W 9 u P j x J d G V t V H l w Z T 5 G b 3 J t d W x h P C 9 J d G V t V H l w Z T 4 8 S X R l b V B h d G g + U 2 V j d G l v b j E v Z 2 N y b V 9 v c H B v c n R 1 b m l 0 e V 8 y M D I w M D E y M z E w N D E v U G l 2 b 3 R l Z C U y M E N v b H V t b j w v S X R l b V B h d G g + P C 9 J d G V t T G 9 j Y X R p b 2 4 + P F N 0 Y W J s Z U V u d H J p Z X M g L z 4 8 L 0 l 0 Z W 0 + P E l 0 Z W 0 + P E l 0 Z W 1 M b 2 N h d G l v b j 4 8 S X R l b V R 5 c G U + R m 9 y b X V s Y T w v S X R l b V R 5 c G U + P E l 0 Z W 1 Q Y X R o P l N l Y 3 R p b 2 4 x L 2 d j c m 1 f b 3 B w b 3 J 0 d W 5 p d H l f M j A y M D A x M j M x M D Q x L 1 V u c G l 2 b 3 R l Z C U y M E 9 u b H k l M j B T Z W x l Y 3 R l Z C U y M E N v b H V t b n M 8 L 0 l 0 Z W 1 Q Y X R o P j w v S X R l b U x v Y 2 F 0 a W 9 u P j x T d G F i b G V F b n R y a W V z I C 8 + P C 9 J d G V t P j w v S X R l b X M + P C 9 M b 2 N h b F B h Y 2 t h Z 2 V N Z X R h Z G F 0 Y U Z p b G U + F g A A A F B L B Q Y A A A A A A A A A A A A A A A A A A A A A A A A m A Q A A A Q A A A N C M n d 8 B F d E R j H o A w E / C l + s B A A A A 7 T h c O y x l G E W S 2 O C z 2 c v t i g A A A A A C A A A A A A A Q Z g A A A A E A A C A A A A D y 7 k v 0 2 u u Z 5 q 8 i q 6 D R q u V K t 3 R D K k d K K v 2 M J b R u n z n m A g A A A A A O g A A A A A I A A C A A A A D B w a B t P C 0 I 2 q F j W d G V l b T r R 4 g f k e u k x s s a o a 6 g g 9 D D j l A A A A A d A Z J T r g G v o I O z b i Q l 3 7 S 0 N c e q O 7 9 6 E g 1 U L K u / 2 j E e h q f g Z r 6 Y d X 5 y P p p G q X B 0 v W M V e i i s R 0 8 M A A / w o f Y U m g j F m Y s t H / 4 i v S O N 5 j m + F C 4 1 5 U A A A A D 4 c 5 r w l x Q 1 a y j c y F 3 2 w D s 9 g i h I Y B / O / q 5 A f a G w y u q V E Y r 3 h N 9 q 2 E W s A n U / T R 7 o 8 n g w n d R d D b 7 X r m u z 6 W f W v l C s < / D a t a M a s h u p > 
</file>

<file path=customXml/item19.xml>��< ? x m l   v e r s i o n = " 1 . 0 "   e n c o d i n g = " U T F - 1 6 " ? > < G e m i n i   x m l n s = " h t t p : / / g e m i n i / p i v o t c u s t o m i z a t i o n / M a n u a l C a l c M o d e " > < C u s t o m C o n t e n t > < ! [ C D A T A [ F a l s e ] ] > < / C u s t o m C o n t e n t > < / G e m i n i > 
</file>

<file path=customXml/item2.xml>��< ? x m l   v e r s i o n = " 1 . 0 "   e n c o d i n g = " U T F - 1 6 " ? > < G e m i n i   x m l n s = " h t t p : / / g e m i n i / p i v o t c u s t o m i z a t i o n / P o w e r P i v o t V e r s i o n " > < C u s t o m C o n t e n t > < ! [ C D A T A [ 2 0 1 5 . 1 3 0 . 1 6 0 5 . 1 5 6 7 ] ] > < / 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T a b l e X M L _ f e e s _ 2 0 2 0 0 1 2 3 1 0 4 1 _ a f 0 7 f 6 f 6 - a e 8 4 - 4 e c 8 - 9 b d 4 - 1 5 0 f c a c f 4 e 5 f " > < 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 b r a n c h _ n a m e < / s t r i n g > < / k e y > < v a l u e > < i n t > 1 4 9 < / i n t > < / v a l u e > < / i t e m > < i t e m > < k e y > < s t r i n g > s o l u t i o n _ g r o u p < / s t r i n g > < / k e y > < v a l u e > < i n t > 1 6 1 < / i n t > < / v a l u e > < / i t e m > < i t e m > < k e y > < s t r i n g > S a l e s p e r s o n   I D < / s t r i n g > < / k e y > < v a l u e > < i n t > 1 5 8 < / i n t > < / v a l u e > < / i t e m > < i t e m > < k e y > < s t r i n g > A c c o u n t   E x e c u t i v e < / s t r i n g > < / k e y > < v a l u e > < i n t > 1 8 2 < / i n t > < / v a l u e > < / i t e m > < i t e m > < k e y > < s t r i n g > i n c o m e _ c l a s s < / s t r i n g > < / k e y > < v a l u e > < i n t > 1 4 5 < / i n t > < / v a l u e > < / i t e m > < i t e m > < k e y > < s t r i n g > A m o u n t < / s t r i n g > < / k e y > < v a l u e > < i n t > 1 0 5 < / i n t > < / v a l u e > < / i t e m > < i t e m > < k e y > < s t r i n g > i n c o m e _ d u e _ d a t e < / s t r i n g > < / k e y > < v a l u e > < i n t > 1 8 0 < / i n t > < / v a l u e > < / i t e m > < i t e m > < k e y > < s t r i n g > r e v e n u e _ t r a n s a c t i o n _ t y p e < / s t r i n g > < / k e y > < v a l u e > < i n t > 2 4 6 < / i n t > < / v a l u e > < / i t e m > < / C o l u m n W i d t h s > < C o l u m n D i s p l a y I n d e x > < i t e m > < k e y > < s t r i n g > c l i e n t _ n a m e < / s t r i n g > < / k e y > < v a l u e > < i n t > 0 < / i n t > < / v a l u e > < / i t e m > < i t e m > < k e y > < s t r i n g > b r a n c h _ n a m e < / s t r i n g > < / k e y > < v a l u e > < i n t > 1 < / i n t > < / v a l u e > < / i t e m > < i t e m > < k e y > < s t r i n g > s o l u t i o n _ g r o u p < / s t r i n g > < / k e y > < v a l u e > < i n t > 2 < / i n t > < / v a l u e > < / i t e m > < i t e m > < k e y > < s t r i n g > S a l e s p e r s o n 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C l i e n t W i n d o w X M L " > < C u s t o m C o n t e n t > < ! [ C D A T A [ T a b l e 7 ] ] > < / 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 B r o k e r a g e _ f e e s 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 B r o k e r a g e _ f e e s 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 E x e c u t i v e 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 C o l u m n s \ l a s t _ u p d a t e d _ d a t e 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 C o l u m n s \ b r a n c h _ n a m e < / K e y > < / a : K e y > < a : V a l u e   i : t y p e = " M e a s u r e G r i d N o d e V i e w S t a t e " > < C o l u m n > 7 < / C o l u m n > < L a y e d O u t > t r u e < / L a y e d O u t > < / a : V a l u e > < / a : K e y V a l u e O f D i a g r a m O b j e c t K e y a n y T y p e z b w N T n L X > < a : K e y V a l u e O f D i a g r a m O b j e c t K e y a n y T y p e z b w N T n L X > < a : K e y > < K e y > C o l u m n s \ s o l u t i o n _ g r o u p < / K e y > < / a : K e y > < a : V a l u e   i : t y p e = " M e a s u r e G r i d N o d e V i e w S t a t e " > < C o l u m n > 8 < / C o l u m n > < L a y e d O u t > t r u e < / L a y e d O u t > < / a : V a l u e > < / a : K e y V a l u e O f D i a g r a m O b j e c t K e y a n y T y p e z b w N T n L X > < a : K e y V a l u e O f D i a g r a m O b j e c t K e y a n y T y p e z b w N T n L X > < a : K e y > < K e y > C o l u m n s \ i n c o m e _ c l a s s < / 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 C o l u m n s \ r e v e n u e _ t r a n s a c t i o n _ t y p e < / K e y > < / a : K e y > < a : V a l u e   i : t y p e = " M e a s u r e G r i d N o d e V i e w S t a t e " > < C o l u m n > 1 2 < / C o l u m n > < L a y e d O u t > t r u e < / L a y e d O u t > < / a : V a l u e > < / a : K e y V a l u e O f D i a g r a m O b j e c t K e y a n y T y p e z b w N T n L X > < a : K e y V a l u e O f D i a g r a m O b j e c t K e y a n y T y p e z b w N T n L X > < a : K e y > < K e y > C o l u m n s \ r e n e w a l _ s t a t u s < / K e y > < / a : K e y > < a : V a l u e   i : t y p e = " M e a s u r e G r i d N o d e V i e w S t a t e " > < C o l u m n > 1 3 < / C o l u m n > < L a y e d O u t > t r u e < / L a y e d O u t > < / a : V a l u e > < / a : K e y V a l u e O f D i a g r a m O b j e c t K e y a n y T y p e z b w N T n L X > < a : K e y V a l u e O f D i a g r a m O b j e c t K e y a n y T y p e z b w N T n L X > < a : K e y > < K e y > C o l u m n s \ l a s t _ u p d a t e d _ d a t e < / K e y > < / a : K e y > < a : V a l u e   i : t y p e = " M e a s u r e G r i d N o d e V i e w S t a t e " > < C o l u m n > 1 4 < / C o l u m n > < L a y e d O u t > t r u e < / L a y e d O u t > < / a : V a l u e > < / a : K e y V a l u e O f D i a g r a m O b j e c t K e y a n y T y p e z b w N T n L X > < / V i e w S t a t e s > < / D i a g r a m M a n a g e r . S e r i a l i z a b l e D i a g r a m > < D i a g r a m M a n a g e r . S e r i a l i z a b l e D i a g r a m > < A d a p t e r   i : t y p e = " M e a s u r e D i a g r a m S a n d b o x A d a p t e r " > < T a b l e N a m e > i n c o m e _ c l a s s _ b r i d g e 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 i n c o m e _ c l a s s _ b r i d g e 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 C o l u m n s \ S l . N o < / K e y > < / D i a g r a m O b j e c t K e y > < D i a g r a m O b j e c t K e y > < K e y > C o l u m n s \ I n c o m e   C l a s s 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 C o l u m n s \ S l . N o < / K e y > < / a : K e y > < a : V a l u e   i : t y p e = " M e a s u r e G r i d N o d e V i e w S t a t e " > < L a y e d O u t > t r u e < / L a y e d O u t > < / a : V a l u e > < / a : K e y V a l u e O f D i a g r a m O b j e c t K e y a n y T y p e z b w N T n L X > < a : K e y V a l u e O f D i a g r a m O b j e c t K e y a n y T y p e z b w N T n L X > < a : K e y > < K e y > C o l u m n s \ I n c o m e   C l a s s < / K e y > < / a : K e y > < a : V a l u e   i : t y p e = " M e a s u r e G r i d N o d e V i e w S t a t e " > < C o l u m n > 1 < / C o l u m n > < L a y e d O u t > t r u e < / L a y e d O u t > < / a : V a l u e > < / a : K e y V a l u e O f D i a g r a m O b j e c t K e y a n y T y p e z b w N T n L X > < / V i e w S t a t e s > < / D i a g r a m M a n a g e r . S e r i a l i z a b l e D i a g r a m > < D i a g r a m M a n a g e r . S e r i a l i z a b l e D i a g r a m > < A d a p t e r   i : t y p e = " M e a s u r e D i a g r a m S a n d b o x A d a p t e r " > < T a b l e N a m e > I n d i v i d u a l _ b u d g e t 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 I n d i v i d u a l _ b u d g e t 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 C o l u m n s \ B r a n c h < / K e y > < / D i a g r a m O b j e c t K e y > < D i a g r a m O b j e c t K e y > < K e y > C o l u m n s \ S a l e s   p e r s o n   I D < / K e y > < / D i a g r a m O b j e c t K e y > < D i a g r a m O b j e c t K e y > < K e y > C o l u m n s \ E m p l o y e e   N a m e < / K e y > < / D i a g r a m O b j e c t K e y > < D i a g r a m O b j e c t K e y > < K e y > C o l u m n s \ N e w   R o l e 2 < / K e y > < / D i a g r a m O b j e c t K e y > < D i a g r a m O b j e c t K e y > < K e y > C o l u m n s \ I n c o m e _ c l a s s < / K e y > < / D i a g r a m O b j e c t K e y > < D i a g r a m O b j e c t K e y > < K e y > C o l u m n s \ A m o u n t < / 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 5 < / 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 C o l u m n s \ B r a n c h < / K e y > < / a : K e y > < a : V a l u e   i : t y p e = " M e a s u r e G r i d N o d e V i e w S t a t e " > < L a y e d O u t > t r u e < / L a y e d O u t > < / a : V a l u e > < / a : K e y V a l u e O f D i a g r a m O b j e c t K e y a n y T y p e z b w N T n L X > < a : K e y V a l u e O f D i a g r a m O b j e c t K e y a n y T y p e z b w N T n L X > < a : K e y > < K e y > C o l u m n s \ S a l e s   p e r s o n 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 C o l u m n s \ I n c o m e _ c l a s s < / K e y > < / a : K e y > < a : V a l u e   i : t y p e = " M e a s u r e G r i d N o d e V i e w S t a t e " > < C o l u m n > 4 < / C o l u m n > < L a y e d O u t > t r u e < / L a y e d O u t > < / a : V a l u e > < / a : K e y V a l u e O f D i a g r a m O b j e c t K e y a n y T y p e z b w N T n L X > < a : K e y V a l u e O f D i a g r a m O b j e c t K e y a n y T y p e z b w N T n L X > < a : K e y > < K e y > C o l u m n s \ A m o u n t < / K e y > < / a : K e y > < a : V a l u e   i : t y p e = " M e a s u r e G r i d N o d e V i e w S t a t e " > < C o l u m n > 5 < / 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V i e w S t a t e s > < / D i a g r a m M a n a g e r . S e r i a l i z a b l e D i a g r a m > < D i a g r a m M a n a g e r . S e r i a l i z a b l e D i a g r a m > < A d a p t e r   i : t y p e = " M e a s u r e D i a g r a m S a n d b o x A d a p t e r " > < T a b l e N a m e > B r i d g e 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 B r i d g e 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 C o l u m n s \ S l . N o < / K e y > < / D i a g r a m O b j e c t K e y > < D i a g r a m O b j e c t K e y > < K e y > C o l u m n s \ A c c o u n t   E x e c u t i v e 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 C o l u m n s \ S l . N o < / 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V i e w S t a t e s > < / D i a g r a m M a n a g e r . S e r i a l i z a b l e D i a g r a m > < D i a g r a m M a n a g e r . S e r i a l i z a b l e D i a g r a m > < A d a p t e r   i : t y p e = " M e a s u r e D i a g r a m S a n d b o x A d a p t e r " > < T a b l e N a m e > i n v o i c e _ 2 0 2 0 0 1 2 3 1 0 4 1 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 3 < / K e y > < / D i a g r a m O b j e c t K e y > < D i a g r a m O b j e c t K e y > < K e y > M e a s u r e s \ S u m   o f   A m o u n t   3 \ T a g I n f o \ F o r m u l a < / K e y > < / D i a g r a m O b j e c t K e y > < D i a g r a m O b j e c t K e y > < K e y > M e a s u r e s \ S u m   o f   A m o u n t   3 \ T a g I n f o \ V a l u e < / 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D i a g r a m O b j e c t K e y > < K e y > L i n k s \ & l t ; C o l u m n s \ S u m   o f   A m o u n t   3 & g t ; - & l t ; M e a s u r e s \ A m o u n t & g t ; < / K e y > < / D i a g r a m O b j e c t K e y > < D i a g r a m O b j e c t K e y > < K e y > L i n k s \ & l t ; C o l u m n s \ S u m   o f   A m o u n t   3 & g t ; - & l t ; M e a s u r e s \ A m o u n t & g t ; \ C O L U M N < / K e y > < / D i a g r a m O b j e c t K e y > < D i a g r a m O b j e c t K e y > < K e y > L i n k s \ & l t ; C o l u m n s \ S u m   o f   A m o u n t   3 & g t ; - & l t ; M e a s u r e s \ A m o u n t & g t ; \ M E A S U R E 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 3 < / K e y > < / a : K e y > < a : V a l u e   i : t y p e = " M e a s u r e G r i d N o d e V i e w S t a t e " > < C o l u m n > 1 0 < / C o l u m n > < L a y e d O u t > t r u e < / L a y e d O u t > < W a s U I I n v i s i b l e > t r u e < / W a s U I I n v i s i b l e > < / a : V a l u e > < / a : K e y V a l u e O f D i a g r a m O b j e c t K e y a n y T y p e z b w N T n L X > < a : K e y V a l u e O f D i a g r a m O b j e c t K e y a n y T y p e z b w N T n L X > < a : K e y > < K e y > M e a s u r e s \ S u m   o f   A m o u n t   3 \ T a g I n f o \ F o r m u l a < / K e y > < / a : K e y > < a : V a l u e   i : t y p e = " M e a s u r e G r i d V i e w S t a t e I D i a g r a m T a g A d d i t i o n a l I n f o " / > < / a : K e y V a l u e O f D i a g r a m O b j e c t K e y a n y T y p e z b w N T n L X > < a : K e y V a l u e O f D i a g r a m O b j e c t K e y a n y T y p e z b w N T n L X > < a : K e y > < K e y > M e a s u r e s \ S u m   o f   A m o u n t   3 \ T a g I n f o \ V a l u e < / K e y > < / a : K e y > < a : V a l u e   i : t y p e = " M e a s u r e G r i d V i e w S t a t e I D i a g r a m T a g A d d i t i o n a l I n f o " / > < / 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 L i n k s \ & l t ; C o l u m n s \ S u m   o f   A m o u n t   3 & g t ; - & l t ; M e a s u r e s \ A m o u n t & g t ; < / K e y > < / a : K e y > < a : V a l u e   i : t y p e = " M e a s u r e G r i d V i e w S t a t e I D i a g r a m L i n k " / > < / a : K e y V a l u e O f D i a g r a m O b j e c t K e y a n y T y p e z b w N T n L X > < a : K e y V a l u e O f D i a g r a m O b j e c t K e y a n y T y p e z b w N T n L X > < a : K e y > < K e y > L i n k s \ & l t ; C o l u m n s \ S u m   o f   A m o u n t   3 & g t ; - & l t ; M e a s u r e s \ A m o u n t & g t ; \ C O L U M N < / K e y > < / a : K e y > < a : V a l u e   i : t y p e = " M e a s u r e G r i d V i e w S t a t e I D i a g r a m L i n k E n d p o i n t " / > < / a : K e y V a l u e O f D i a g r a m O b j e c t K e y a n y T y p e z b w N T n L X > < a : K e y V a l u e O f D i a g r a m O b j e c t K e y a n y T y p e z b w N T n L X > < a : K e y > < K e y > L i n k s \ & l t ; C o l u m n s \ S u m   o f   A m o u n t   3 & g t ; - & l t ; M e a s u r e s \ A m o u n t & g t ; \ M E A S U R E < / K e y > < / a : K e y > < a : V a l u e   i : t y p e = " M e a s u r e G r i d V i e w S t a t e I D i a g r a m L i n k E n d p o i n t " / > < / a : K e y V a l u e O f D i a g r a m O b j e c t K e y a n y T y p e z b w N T n L X > < / V i e w S t a t e s > < / D i a g r a m M a n a g e r . S e r i a l i z a b l e D i a g r a m > < D i a g r a m M a n a g e r . S e r i a l i z a b l e D i a g r a m > < A d a p t e r   i : t y p e = " M e a s u r e D i a g r a m S a n d b o x A d a p t e r " > < T a b l e N a m e > g c r m _ o p p o r t u n i t y _ 2 0 2 0 0 1 2 3 1 0 4 1 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 g c r m _ o p p o r t u n i t y _ 2 0 2 0 0 1 2 3 1 0 4 1 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 T a g s \ T a b l e s \ & l t ; T a b l e s \ f e e s _ 2 0 2 0 0 1 2 3 1 0 4 1 & g t ; < / K e y > < / D i a g r a m O b j e c t K e y > < D i a g r a m O b j e c t K e y > < K e y > D y n a m i c   T a g s \ T a b l e s \ & l t ; T a b l e s \ B r i d g e   T a b l e & g t ; < / K e y > < / D i a g r a m O b j e c t K e y > < D i a g r a m O b j e c t K e y > < K e y > D y n a m i c   T a g s \ T a b l e s \ & l t ; T a b l e s \ B r o k e r a g e _ f e e s & g t ; < / K e y > < / D i a g r a m O b j e c t K e y > < D i a g r a m O b j e c t K e y > < K e y > D y n a m i c   T a g s \ T a b l e s \ & l t ; T a b l e s \ i n c o m e _ c l a s s _ b r i d g e & g t ; < / K e y > < / D i a g r a m O b j e c t K e y > < D i a g r a m O b j e c t K e y > < K e y > D y n a m i c   T a g s \ T a b l e s \ & l t ; T a b l e s \ i n v o i c e _ 2 0 2 0 0 1 2 3 1 0 4 1 & g t ; < / K e y > < / D i a g r a m O b j e c t K e y > < D i a g r a m O b j e c t K e y > < K e y > D y n a m i c   T a g s \ T a b l e s \ & l t ; T a b l e s \ g c r m _ o p p o r t u n i t y _ 2 0 2 0 0 1 2 3 1 0 4 1 & g t ; < / K e y > < / D i a g r a m O b j e c t K e y > < D i a g r a m O b j e c t K e y > < K e y > D y n a m i c   T a g s \ T a b l e s \ & l t ; T a b l e s \ I n d i v i d u a l _ b u d g e t   1 & g t ; < / K e y > < / D i a g r a m O b j e c t K e y > < D i a g r a m O b j e c t K e y > < K e y > D y n a m i c   T a g s \ T a b l e s \ & l t ; T a b l e s \ m e e t i n g _ l i s t _ 2 0 2 0 0 1 2 3 1 0 4 1 & g t ; < / K e y > < / D i a g r a m O b j e c t K e y > < D i a g r a m O b j e c t K e y > < K e y > T a b l e s \ f e e s _ 2 0 2 0 0 1 2 3 1 0 4 1 < / K e y > < / D i a g r a m O b j e c t K e y > < D i a g r a m O b j e c t K e y > < K e y > T a b l e s \ f e e s _ 2 0 2 0 0 1 2 3 1 0 4 1 \ C o l u m n s \ c l i e n t _ n a m e < / K e y > < / D i a g r a m O b j e c t K e y > < D i a g r a m O b j e c t K e y > < K e y > T a b l e s \ f e e s _ 2 0 2 0 0 1 2 3 1 0 4 1 \ C o l u m n s \ b r a n c h _ n a m e < / K e y > < / D i a g r a m O b j e c t K e y > < D i a g r a m O b j e c t K e y > < K e y > T a b l e s \ f e e s _ 2 0 2 0 0 1 2 3 1 0 4 1 \ C o l u m n s \ s o l u t i o n _ g r o u p < / K e y > < / D i a g r a m O b j e c t K e y > < D i a g r a m O b j e c t K e y > < K e y > T a b l e s \ f e e s _ 2 0 2 0 0 1 2 3 1 0 4 1 \ C o l u m n s \ S a l e s p e r s o n   I D < / K e y > < / D i a g r a m O b j e c t K e y > < D i a g r a m O b j e c t K e y > < K e y > T a b l e s \ f e e s _ 2 0 2 0 0 1 2 3 1 0 4 1 \ C o l u m n s \ A c c o u n t   E x e c u t i v e < / K e y > < / D i a g r a m O b j e c t K e y > < D i a g r a m O b j e c t K e y > < K e y > T a b l e s \ f e e s _ 2 0 2 0 0 1 2 3 1 0 4 1 \ C o l u m n s \ i n c o m e _ c l a s s < / K e y > < / D i a g r a m O b j e c t K e y > < D i a g r a m O b j e c t K e y > < K e y > T a b l e s \ f e e s _ 2 0 2 0 0 1 2 3 1 0 4 1 \ C o l u m n s \ A m o u n t < / K e y > < / D i a g r a m O b j e c t K e y > < D i a g r a m O b j e c t K e y > < K e y > T a b l e s \ f e e s _ 2 0 2 0 0 1 2 3 1 0 4 1 \ C o l u m n s \ i n c o m e _ d u e _ d a t e < / K e y > < / D i a g r a m O b j e c t K e y > < D i a g r a m O b j e c t K e y > < K e y > T a b l e s \ f e e s _ 2 0 2 0 0 1 2 3 1 0 4 1 \ C o l u m n s \ r e v e n u e _ t r a n s a c t i o n _ t y p e < / K e y > < / D i a g r a m O b j e c t K e y > < D i a g r a m O b j e c t K e y > < K e y > T a b l e s \ B r i d g e   T a b l e < / K e y > < / D i a g r a m O b j e c t K e y > < D i a g r a m O b j e c t K e y > < K e y > T a b l e s \ B r i d g e   T a b l e \ C o l u m n s \ S l . N o < / K e y > < / D i a g r a m O b j e c t K e y > < D i a g r a m O b j e c t K e y > < K e y > T a b l e s \ B r i d g e   T a b l e \ C o l u m n s \ A c c o u n t   E x e c u t i v e < / K e y > < / D i a g r a m O b j e c t K e y > < D i a g r a m O b j e c t K e y > < K e y > T a b l e s \ B r o k e r a g e _ f e e s < / K e y > < / D i a g r a m O b j e c t K e y > < D i a g r a m O b j e c t K e y > < K e y > T a b l e s \ B r o k e r a g e _ f e e s \ C o l u m n s \ c l i e n t _ n a m e < / K e y > < / D i a g r a m O b j e c t K e y > < D i a g r a m O b j e c t K e y > < K e y > T a b l e s \ B r o k e r a g e _ f e e s \ C o l u m n s \ p o l i c y _ n u m b e r < / K e y > < / D i a g r a m O b j e c t K e y > < D i a g r a m O b j e c t K e y > < K e y > T a b l e s \ B r o k e r a g e _ f e e s \ C o l u m n s \ p o l i c y _ s t a t u s < / K e y > < / D i a g r a m O b j e c t K e y > < D i a g r a m O b j e c t K e y > < K e y > T a b l e s \ B r o k e r a g e _ f e e s \ C o l u m n s \ p o l i c y _ s t a r t _ d a t e < / K e y > < / D i a g r a m O b j e c t K e y > < D i a g r a m O b j e c t K e y > < K e y > T a b l e s \ B r o k e r a g e _ f e e s \ C o l u m n s \ p o l i c y _ e n d _ d a t e < / K e y > < / D i a g r a m O b j e c t K e y > < D i a g r a m O b j e c t K e y > < K e y > T a b l e s \ B r o k e r a g e _ f e e s \ C o l u m n s \ p r o d u c t _ g r o u p < / K e y > < / D i a g r a m O b j e c t K e y > < D i a g r a m O b j e c t K e y > < K e y > T a b l e s \ B r o k e r a g e _ f e e s \ C o l u m n s \ A c c o u n t   E x e c u t i v e < / K e y > < / D i a g r a m O b j e c t K e y > < D i a g r a m O b j e c t K e y > < K e y > T a b l e s \ B r o k e r a g e _ f e e s \ C o l u m n s \ b r a n c h _ n a m e < / K e y > < / D i a g r a m O b j e c t K e y > < D i a g r a m O b j e c t K e y > < K e y > T a b l e s \ B r o k e r a g e _ f e e s \ C o l u m n s \ s o l u t i o n _ g r o u p < / K e y > < / D i a g r a m O b j e c t K e y > < D i a g r a m O b j e c t K e y > < K e y > T a b l e s \ B r o k e r a g e _ f e e s \ C o l u m n s \ i n c o m e _ c l a s s < / K e y > < / D i a g r a m O b j e c t K e y > < D i a g r a m O b j e c t K e y > < K e y > T a b l e s \ B r o k e r a g e _ f e e s \ C o l u m n s \ A m o u n t < / K e y > < / D i a g r a m O b j e c t K e y > < D i a g r a m O b j e c t K e y > < K e y > T a b l e s \ B r o k e r a g e _ f e e s \ C o l u m n s \ i n c o m e _ d u e _ d a t e < / K e y > < / D i a g r a m O b j e c t K e y > < D i a g r a m O b j e c t K e y > < K e y > T a b l e s \ B r o k e r a g e _ f e e s \ C o l u m n s \ r e v e n u e _ t r a n s a c t i o n _ t y p e < / K e y > < / D i a g r a m O b j e c t K e y > < D i a g r a m O b j e c t K e y > < K e y > T a b l e s \ B r o k e r a g e _ f e e s \ C o l u m n s \ r e n e w a l _ s t a t u s < / K e y > < / D i a g r a m O b j e c t K e y > < D i a g r a m O b j e c t K e y > < K e y > T a b l e s \ B r o k e r a g e _ f e e s \ C o l u m n s \ l a s t _ u p d a t e d _ d a t e < / K e y > < / D i a g r a m O b j e c t K e y > < D i a g r a m O b j e c t K e y > < K e y > T a b l e s \ B r o k e r a g e _ f e e s \ M e a s u r e s \ S u m   o f   A m o u n t   2 < / K e y > < / D i a g r a m O b j e c t K e y > < D i a g r a m O b j e c t K e y > < K e y > T a b l e s \ B r o k e r a g e _ f e e s \ S u m   o f   A m o u n t   2 \ A d d i t i o n a l   I n f o \ I m p l i c i t   M e a s u r e < / K e y > < / D i a g r a m O b j e c t K e y > < D i a g r a m O b j e c t K e y > < K e y > T a b l e s \ i n c o m e _ c l a s s _ b r i d g e < / K e y > < / D i a g r a m O b j e c t K e y > < D i a g r a m O b j e c t K e y > < K e y > T a b l e s \ i n c o m e _ c l a s s _ b r i d g e \ C o l u m n s \ S l . N o < / K e y > < / D i a g r a m O b j e c t K e y > < D i a g r a m O b j e c t K e y > < K e y > T a b l e s \ i n c o m e _ c l a s s _ b r i d g e \ C o l u m n s \ I n c o m e   C l a s s < / K e y > < / D i a g r a m O b j e c t K e y > < D i a g r a m O b j e c t K e y > < K e y > T a b l e s \ i n v o i c e _ 2 0 2 0 0 1 2 3 1 0 4 1 < / K e y > < / D i a g r a m O b j e c t K e y > < D i a g r a m O b j e c t K e y > < K e y > T a b l e s \ i n v o i c e _ 2 0 2 0 0 1 2 3 1 0 4 1 \ C o l u m n s \ i n v o i c e _ n u m b e r < / K e y > < / D i a g r a m O b j e c t K e y > < D i a g r a m O b j e c t K e y > < K e y > T a b l e s \ i n v o i c e _ 2 0 2 0 0 1 2 3 1 0 4 1 \ C o l u m n s \ i n v o i c e _ d a t e < / K e y > < / D i a g r a m O b j e c t K e y > < D i a g r a m O b j e c t K e y > < K e y > T a b l e s \ i n v o i c e _ 2 0 2 0 0 1 2 3 1 0 4 1 \ C o l u m n s \ r e v e n u e _ t r a n s a c t i o n _ t y p e < / K e y > < / D i a g r a m O b j e c t K e y > < D i a g r a m O b j e c t K e y > < K e y > T a b l e s \ i n v o i c e _ 2 0 2 0 0 1 2 3 1 0 4 1 \ C o l u m n s \ b r a n c h _ n a m e < / K e y > < / D i a g r a m O b j e c t K e y > < D i a g r a m O b j e c t K e y > < K e y > T a b l e s \ i n v o i c e _ 2 0 2 0 0 1 2 3 1 0 4 1 \ C o l u m n s \ s o l u t i o n _ g r o u p < / K e y > < / D i a g r a m O b j e c t K e y > < D i a g r a m O b j e c t K e y > < K e y > T a b l e s \ i n v o i c e _ 2 0 2 0 0 1 2 3 1 0 4 1 \ C o l u m n s \ A c c o u n t   E x e   I D < / K e y > < / D i a g r a m O b j e c t K e y > < D i a g r a m O b j e c t K e y > < K e y > T a b l e s \ i n v o i c e _ 2 0 2 0 0 1 2 3 1 0 4 1 \ C o l u m n s \ A c c o u n t   E x e c u t i v e < / K e y > < / D i a g r a m O b j e c t K e y > < D i a g r a m O b j e c t K e y > < K e y > T a b l e s \ i n v o i c e _ 2 0 2 0 0 1 2 3 1 0 4 1 \ C o l u m n s \ i n c o m e _ c l a s s < / K e y > < / D i a g r a m O b j e c t K e y > < D i a g r a m O b j e c t K e y > < K e y > T a b l e s \ i n v o i c e _ 2 0 2 0 0 1 2 3 1 0 4 1 \ C o l u m n s \ c l i e n t _ n a m e < / K e y > < / D i a g r a m O b j e c t K e y > < D i a g r a m O b j e c t K e y > < K e y > T a b l e s \ i n v o i c e _ 2 0 2 0 0 1 2 3 1 0 4 1 \ C o l u m n s \ p o l i c y _ n u m b e r < / K e y > < / D i a g r a m O b j e c t K e y > < D i a g r a m O b j e c t K e y > < K e y > T a b l e s \ i n v o i c e _ 2 0 2 0 0 1 2 3 1 0 4 1 \ C o l u m n s \ A m o u n t < / K e y > < / D i a g r a m O b j e c t K e y > < D i a g r a m O b j e c t K e y > < K e y > T a b l e s \ i n v o i c e _ 2 0 2 0 0 1 2 3 1 0 4 1 \ C o l u m n s \ i n c o m e _ d u e _ d a t e < / K e y > < / D i a g r a m O b j e c t K e y > < D i a g r a m O b j e c t K e y > < K e y > T a b l e s \ i n v o i c e _ 2 0 2 0 0 1 2 3 1 0 4 1 \ M e a s u r e s \ S u m   o f   A m o u n t   3 < / K e y > < / D i a g r a m O b j e c t K e y > < D i a g r a m O b j e c t K e y > < K e y > T a b l e s \ i n v o i c e _ 2 0 2 0 0 1 2 3 1 0 4 1 \ S u m   o f   A m o u n t   3 \ A d d i t i o n a l   I n f o \ I m p l i c i t   M e a s u r e < / K e y > < / D i a g r a m O b j e c t K e y > < D i a g r a m O b j e c t K e y > < K e y > T a b l e s \ i n v o i c e _ 2 0 2 0 0 1 2 3 1 0 4 1 \ M e a s u r e s \ S u m   o f   i n v o i c e _ n u m b e r < / K e y > < / D i a g r a m O b j e c t K e y > < D i a g r a m O b j e c t K e y > < K e y > T a b l e s \ i n v o i c e _ 2 0 2 0 0 1 2 3 1 0 4 1 \ S u m   o f   i n v o i c e _ n u m b e r \ A d d i t i o n a l   I n f o \ I m p l i c i t   M e a s u r e < / K e y > < / D i a g r a m O b j e c t K e y > < D i a g r a m O b j e c t K e y > < K e y > T a b l e s \ i n v o i c e _ 2 0 2 0 0 1 2 3 1 0 4 1 \ M e a s u r e s \ C o u n t   o f   i n v o i c e _ n u m b e r < / K e y > < / D i a g r a m O b j e c t K e y > < D i a g r a m O b j e c t K e y > < K e y > T a b l e s \ i n v o i c e _ 2 0 2 0 0 1 2 3 1 0 4 1 \ C o u n t   o f   i n v o i c e _ n u m b e r \ A d d i t i o n a l   I n f o \ I m p l i c i t   M e a s u r e < / K e y > < / D i a g r a m O b j e c t K e y > < D i a g r a m O b j e c t K e y > < K e y > T a b l e s \ i n v o i c e _ 2 0 2 0 0 1 2 3 1 0 4 1 \ M e a s u r e s \ S u m   o f   A c c o u n t   E x e   I D < / K e y > < / D i a g r a m O b j e c t K e y > < D i a g r a m O b j e c t K e y > < K e y > T a b l e s \ i n v o i c e _ 2 0 2 0 0 1 2 3 1 0 4 1 \ S u m   o f   A c c o u n t   E x e   I D \ A d d i t i o n a l   I n f o \ I m p l i c i t   M e a s u r e < / K e y > < / D i a g r a m O b j e c t K e y > < D i a g r a m O b j e c t K e y > < K e y > T a b l e s \ i n v o i c e _ 2 0 2 0 0 1 2 3 1 0 4 1 \ M e a s u r e s \ C o u n t   o f   A c c o u n t   E x e   I D < / K e y > < / D i a g r a m O b j e c t K e y > < D i a g r a m O b j e c t K e y > < K e y > T a b l e s \ i n v o i c e _ 2 0 2 0 0 1 2 3 1 0 4 1 \ C o u n t   o f   A c c o u n t   E x e   I D \ A d d i t i o n a l   I n f o \ I m p l i c i t   M e a s u r e < / K e y > < / D i a g r a m O b j e c t K e y > < D i a g r a m O b j e c t K e y > < K e y > T a b l e s \ g c r m _ o p p o r t u n i t y _ 2 0 2 0 0 1 2 3 1 0 4 1 < / K e y > < / D i a g r a m O b j e c t K e y > < D i a g r a m O b j e c t K e y > < K e y > T a b l e s \ g c r m _ o p p o r t u n i t y _ 2 0 2 0 0 1 2 3 1 0 4 1 \ C o l u m n s \ o p p o r t u n i t y _ n a m e < / K e y > < / D i a g r a m O b j e c t K e y > < D i a g r a m O b j e c t K e y > < K e y > T a b l e s \ g c r m _ o p p o r t u n i t y _ 2 0 2 0 0 1 2 3 1 0 4 1 \ C o l u m n s \ o p p o r t u n i t y _ i d < / K e y > < / D i a g r a m O b j e c t K e y > < D i a g r a m O b j e c t K e y > < K e y > T a b l e s \ g c r m _ o p p o r t u n i t y _ 2 0 2 0 0 1 2 3 1 0 4 1 \ C o l u m n s \ A c c o u n t   E x e   I d < / K e y > < / D i a g r a m O b j e c t K e y > < D i a g r a m O b j e c t K e y > < K e y > T a b l e s \ g c r m _ o p p o r t u n i t y _ 2 0 2 0 0 1 2 3 1 0 4 1 \ C o l u m n s \ A c c o u n t   E x e c u t i v e < / K e y > < / D i a g r a m O b j e c t K e y > < D i a g r a m O b j e c t K e y > < K e y > T a b l e s \ g c r m _ o p p o r t u n i t y _ 2 0 2 0 0 1 2 3 1 0 4 1 \ C o l u m n s \ p r e m i u m _ a m o u n t < / K e y > < / D i a g r a m O b j e c t K e y > < D i a g r a m O b j e c t K e y > < K e y > T a b l e s \ g c r m _ o p p o r t u n i t y _ 2 0 2 0 0 1 2 3 1 0 4 1 \ C o l u m n s \ r e v e n u e _ a m o u n t < / K e y > < / D i a g r a m O b j e c t K e y > < D i a g r a m O b j e c t K e y > < K e y > T a b l e s \ g c r m _ o p p o r t u n i t y _ 2 0 2 0 0 1 2 3 1 0 4 1 \ C o l u m n s \ c l o s i n g _ d a t e < / K e y > < / D i a g r a m O b j e c t K e y > < D i a g r a m O b j e c t K e y > < K e y > T a b l e s \ g c r m _ o p p o r t u n i t y _ 2 0 2 0 0 1 2 3 1 0 4 1 \ C o l u m n s \ s t a g e < / K e y > < / D i a g r a m O b j e c t K e y > < D i a g r a m O b j e c t K e y > < K e y > T a b l e s \ g c r m _ o p p o r t u n i t y _ 2 0 2 0 0 1 2 3 1 0 4 1 \ C o l u m n s \ b r a n c h < / K e y > < / D i a g r a m O b j e c t K e y > < D i a g r a m O b j e c t K e y > < K e y > T a b l e s \ g c r m _ o p p o r t u n i t y _ 2 0 2 0 0 1 2 3 1 0 4 1 \ C o l u m n s \ s p e c i a l t y < / K e y > < / D i a g r a m O b j e c t K e y > < D i a g r a m O b j e c t K e y > < K e y > T a b l e s \ g c r m _ o p p o r t u n i t y _ 2 0 2 0 0 1 2 3 1 0 4 1 \ C o l u m n s \ p r o d u c t _ g r o u p < / K e y > < / D i a g r a m O b j e c t K e y > < D i a g r a m O b j e c t K e y > < K e y > T a b l e s \ g c r m _ o p p o r t u n i t y _ 2 0 2 0 0 1 2 3 1 0 4 1 \ C o l u m n s \ p r o d u c t _ s u b _ g r o u p < / K e y > < / D i a g r a m O b j e c t K e y > < D i a g r a m O b j e c t K e y > < K e y > T a b l e s \ g c r m _ o p p o r t u n i t y _ 2 0 2 0 0 1 2 3 1 0 4 1 \ C o l u m n s \ r i s k _ d e t a i l s < / K e y > < / D i a g r a m O b j e c t K e y > < D i a g r a m O b j e c t K e y > < K e y > T a b l e s \ I n d i v i d u a l _ b u d g e t   1 < / K e y > < / D i a g r a m O b j e c t K e y > < D i a g r a m O b j e c t K e y > < K e y > T a b l e s \ I n d i v i d u a l _ b u d g e t   1 \ C o l u m n s \ B r a n c h < / K e y > < / D i a g r a m O b j e c t K e y > < D i a g r a m O b j e c t K e y > < K e y > T a b l e s \ I n d i v i d u a l _ b u d g e t   1 \ C o l u m n s \ S a l e s   p e r s o n   I D < / K e y > < / D i a g r a m O b j e c t K e y > < D i a g r a m O b j e c t K e y > < K e y > T a b l e s \ I n d i v i d u a l _ b u d g e t   1 \ C o l u m n s \ E m p l o y e e   N a m e < / K e y > < / D i a g r a m O b j e c t K e y > < D i a g r a m O b j e c t K e y > < K e y > T a b l e s \ I n d i v i d u a l _ b u d g e t   1 \ C o l u m n s \ N e w   R o l e 2 < / K e y > < / D i a g r a m O b j e c t K e y > < D i a g r a m O b j e c t K e y > < K e y > T a b l e s \ I n d i v i d u a l _ b u d g e t   1 \ C o l u m n s \ I n c o m e _ c l a s s < / K e y > < / D i a g r a m O b j e c t K e y > < D i a g r a m O b j e c t K e y > < K e y > T a b l e s \ I n d i v i d u a l _ b u d g e t   1 \ C o l u m n s \ A m o u n t < / K e y > < / D i a g r a m O b j e c t K e y > < D i a g r a m O b j e c t K e y > < K e y > T a b l e s \ I n d i v i d u a l _ b u d g e t   1 \ M e a s u r e s \ S u m   o f   A m o u n t   4 < / K e y > < / D i a g r a m O b j e c t K e y > < D i a g r a m O b j e c t K e y > < K e y > T a b l e s \ I n d i v i d u a l _ b u d g e t   1 \ S u m   o f   A m o u n t   4 \ A d d i t i o n a l   I n f o \ I m p l i c i t   M e a s u r e < / K e y > < / D i a g r a m O b j e c t K e y > < D i a g r a m O b j e c t K e y > < K e y > T a b l e s \ m e e t i n g _ l i s t _ 2 0 2 0 0 1 2 3 1 0 4 1 < / K e y > < / D i a g r a m O b j e c t K e y > < D i a g r a m O b j e c t K e y > < K e y > T a b l e s \ m e e t i n g _ l i s t _ 2 0 2 0 0 1 2 3 1 0 4 1 \ C o l u m n s \ A c c o u n t   E x e   I D < / K e y > < / D i a g r a m O b j e c t K e y > < D i a g r a m O b j e c t K e y > < K e y > T a b l e s \ m e e t i n g _ l i s t _ 2 0 2 0 0 1 2 3 1 0 4 1 \ C o l u m n s \ A c c o u n t   E x e c u t i v e < / K e y > < / D i a g r a m O b j e c t K e y > < D i a g r a m O b j e c t K e y > < K e y > T a b l e s \ m e e t i n g _ l i s t _ 2 0 2 0 0 1 2 3 1 0 4 1 \ C o l u m n s \ b r a n c h _ n a m e < / K e y > < / D i a g r a m O b j e c t K e y > < D i a g r a m O b j e c t K e y > < K e y > T a b l e s \ m e e t i n g _ l i s t _ 2 0 2 0 0 1 2 3 1 0 4 1 \ C o l u m n s \ g l o b a l _ a t t e n d e e s < / K e y > < / D i a g r a m O b j e c t K e y > < D i a g r a m O b j e c t K e y > < K e y > T a b l e s \ m e e t i n g _ l i s t _ 2 0 2 0 0 1 2 3 1 0 4 1 \ C o l u m n s \ m e e t i n g _ d a t e < / K e y > < / D i a g r a m O b j e c t K e y > < D i a g r a m O b j e c t K e y > < K e y > T a b l e s \ m e e t i n g _ l i s t _ 2 0 2 0 0 1 2 3 1 0 4 1 \ C o l u m n s \ y e a r < / K e y > < / D i a g r a m O b j e c t K e y > < D i a g r a m O b j e c t K e y > < K e y > R e l a t i o n s h i p s \ & l t ; T a b l e s \ B r o k e r a g e _ f e e s \ C o l u m n s \ A c c o u n t   E x e c u t i v e & g t ; - & l t ; T a b l e s \ B r i d g e   T a b l e \ C o l u m n s \ A c c o u n t   E x e c u t i v e & g t ; < / K e y > < / D i a g r a m O b j e c t K e y > < D i a g r a m O b j e c t K e y > < K e y > R e l a t i o n s h i p s \ & l t ; T a b l e s \ B r o k e r a g e _ f e e s \ C o l u m n s \ A c c o u n t   E x e c u t i v e & g t ; - & l t ; T a b l e s \ B r i d g e   T a b l e \ C o l u m n s \ A c c o u n t   E x e c u t i v e & g t ; \ F K < / K e y > < / D i a g r a m O b j e c t K e y > < D i a g r a m O b j e c t K e y > < K e y > R e l a t i o n s h i p s \ & l t ; T a b l e s \ B r o k e r a g e _ f e e s \ C o l u m n s \ A c c o u n t   E x e c u t i v e & g t ; - & l t ; T a b l e s \ B r i d g e   T a b l e \ C o l u m n s \ A c c o u n t   E x e c u t i v e & g t ; \ P K < / K e y > < / D i a g r a m O b j e c t K e y > < D i a g r a m O b j e c t K e y > < K e y > R e l a t i o n s h i p s \ & l t ; T a b l e s \ B r o k e r a g e _ f e e s \ C o l u m n s \ A c c o u n t   E x e c u t i v e & g t ; - & l t ; T a b l e s \ B r i d g e   T a b l e \ C o l u m n s \ A c c o u n t   E x e c u t i v e & g t ; \ C r o s s F i l t e r < / K e y > < / D i a g r a m O b j e c t K e y > < D i a g r a m O b j e c t K e y > < K e y > R e l a t i o n s h i p s \ & l t ; T a b l e s \ B r o k e r a g e _ f e e s \ C o l u m n s \ i n c o m e _ c l a s s & g t ; - & l t ; T a b l e s \ i n c o m e _ c l a s s _ b r i d g e \ C o l u m n s \ I n c o m e   C l a s s & g t ; < / K e y > < / D i a g r a m O b j e c t K e y > < D i a g r a m O b j e c t K e y > < K e y > R e l a t i o n s h i p s \ & l t ; T a b l e s \ B r o k e r a g e _ f e e s \ C o l u m n s \ i n c o m e _ c l a s s & g t ; - & l t ; T a b l e s \ i n c o m e _ c l a s s _ b r i d g e \ C o l u m n s \ I n c o m e   C l a s s & g t ; \ F K < / K e y > < / D i a g r a m O b j e c t K e y > < D i a g r a m O b j e c t K e y > < K e y > R e l a t i o n s h i p s \ & l t ; T a b l e s \ B r o k e r a g e _ f e e s \ C o l u m n s \ i n c o m e _ c l a s s & g t ; - & l t ; T a b l e s \ i n c o m e _ c l a s s _ b r i d g e \ C o l u m n s \ I n c o m e   C l a s s & g t ; \ P K < / K e y > < / D i a g r a m O b j e c t K e y > < D i a g r a m O b j e c t K e y > < K e y > R e l a t i o n s h i p s \ & l t ; T a b l e s \ B r o k e r a g e _ f e e s \ C o l u m n s \ i n c o m e _ c l a s s & g t ; - & l t ; T a b l e s \ i n c o m e _ c l a s s _ b r i d g e \ C o l u m n s \ I n c o m e   C l a s s & g t ; \ C r o s s F i l t e r < / K e y > < / D i a g r a m O b j e c t K e y > < D i a g r a m O b j e c t K e y > < K e y > R e l a t i o n s h i p s \ & l t ; T a b l e s \ i n v o i c e _ 2 0 2 0 0 1 2 3 1 0 4 1 \ C o l u m n s \ A c c o u n t   E x e c u t i v e & g t ; - & l t ; T a b l e s \ B r i d g e   T a b l e \ C o l u m n s \ A c c o u n t   E x e c u t i v e & g t ; < / K e y > < / D i a g r a m O b j e c t K e y > < D i a g r a m O b j e c t K e y > < K e y > R e l a t i o n s h i p s \ & l t ; T a b l e s \ i n v o i c e _ 2 0 2 0 0 1 2 3 1 0 4 1 \ C o l u m n s \ A c c o u n t   E x e c u t i v e & g t ; - & l t ; T a b l e s \ B r i d g e   T a b l e \ C o l u m n s \ A c c o u n t   E x e c u t i v e & g t ; \ F K < / K e y > < / D i a g r a m O b j e c t K e y > < D i a g r a m O b j e c t K e y > < K e y > R e l a t i o n s h i p s \ & l t ; T a b l e s \ i n v o i c e _ 2 0 2 0 0 1 2 3 1 0 4 1 \ C o l u m n s \ A c c o u n t   E x e c u t i v e & g t ; - & l t ; T a b l e s \ B r i d g e   T a b l e \ C o l u m n s \ A c c o u n t   E x e c u t i v e & g t ; \ P K < / K e y > < / D i a g r a m O b j e c t K e y > < D i a g r a m O b j e c t K e y > < K e y > R e l a t i o n s h i p s \ & l t ; T a b l e s \ i n v o i c e _ 2 0 2 0 0 1 2 3 1 0 4 1 \ C o l u m n s \ A c c o u n t   E x e c u t i v e & g t ; - & l t ; T a b l e s \ B r i d g e   T a b l e \ C o l u m n s \ A c c o u n t   E x e c u t i v e & g t ; \ C r o s s F i l t e r < / K e y > < / D i a g r a m O b j e c t K e y > < D i a g r a m O b j e c t K e y > < K e y > R e l a t i o n s h i p s \ & l t ; T a b l e s \ i n v o i c e _ 2 0 2 0 0 1 2 3 1 0 4 1 \ C o l u m n s \ i n c o m e _ c l a s s & g t ; - & l t ; T a b l e s \ i n c o m e _ c l a s s _ b r i d g e \ C o l u m n s \ I n c o m e   C l a s s & g t ; < / K e y > < / D i a g r a m O b j e c t K e y > < D i a g r a m O b j e c t K e y > < K e y > R e l a t i o n s h i p s \ & l t ; T a b l e s \ i n v o i c e _ 2 0 2 0 0 1 2 3 1 0 4 1 \ C o l u m n s \ i n c o m e _ c l a s s & g t ; - & l t ; T a b l e s \ i n c o m e _ c l a s s _ b r i d g e \ C o l u m n s \ I n c o m e   C l a s s & g t ; \ F K < / K e y > < / D i a g r a m O b j e c t K e y > < D i a g r a m O b j e c t K e y > < K e y > R e l a t i o n s h i p s \ & l t ; T a b l e s \ i n v o i c e _ 2 0 2 0 0 1 2 3 1 0 4 1 \ C o l u m n s \ i n c o m e _ c l a s s & g t ; - & l t ; T a b l e s \ i n c o m e _ c l a s s _ b r i d g e \ C o l u m n s \ I n c o m e   C l a s s & g t ; \ P K < / K e y > < / D i a g r a m O b j e c t K e y > < D i a g r a m O b j e c t K e y > < K e y > R e l a t i o n s h i p s \ & l t ; T a b l e s \ i n v o i c e _ 2 0 2 0 0 1 2 3 1 0 4 1 \ C o l u m n s \ i n c o m e _ c l a s s & g t ; - & l t ; T a b l e s \ i n c o m e _ c l a s s _ b r i d g e \ C o l u m n s \ I n c o m e   C l a s s & g t ; \ C r o s s F i l t e r < / K e y > < / D i a g r a m O b j e c t K e y > < D i a g r a m O b j e c t K e y > < K e y > R e l a t i o n s h i p s \ & l t ; T a b l e s \ g c r m _ o p p o r t u n i t y _ 2 0 2 0 0 1 2 3 1 0 4 1 \ C o l u m n s \ A c c o u n t   E x e c u t i v e & g t ; - & l t ; T a b l e s \ B r i d g e   T a b l e \ C o l u m n s \ A c c o u n t   E x e c u t i v e & g t ; < / K e y > < / D i a g r a m O b j e c t K e y > < D i a g r a m O b j e c t K e y > < K e y > R e l a t i o n s h i p s \ & l t ; T a b l e s \ g c r m _ o p p o r t u n i t y _ 2 0 2 0 0 1 2 3 1 0 4 1 \ C o l u m n s \ A c c o u n t   E x e c u t i v e & g t ; - & l t ; T a b l e s \ B r i d g e   T a b l e \ C o l u m n s \ A c c o u n t   E x e c u t i v e & g t ; \ F K < / K e y > < / D i a g r a m O b j e c t K e y > < D i a g r a m O b j e c t K e y > < K e y > R e l a t i o n s h i p s \ & l t ; T a b l e s \ g c r m _ o p p o r t u n i t y _ 2 0 2 0 0 1 2 3 1 0 4 1 \ C o l u m n s \ A c c o u n t   E x e c u t i v e & g t ; - & l t ; T a b l e s \ B r i d g e   T a b l e \ C o l u m n s \ A c c o u n t   E x e c u t i v e & g t ; \ P K < / K e y > < / D i a g r a m O b j e c t K e y > < D i a g r a m O b j e c t K e y > < K e y > R e l a t i o n s h i p s \ & l t ; T a b l e s \ g c r m _ o p p o r t u n i t y _ 2 0 2 0 0 1 2 3 1 0 4 1 \ C o l u m n s \ A c c o u n t   E x e c u t i v e & g t ; - & l t ; T a b l e s \ B r i d g e   T a b l e \ C o l u m n s \ A c c o u n t   E x e c u t i v e & g t ; \ C r o s s F i l t e r < / K e y > < / D i a g r a m O b j e c t K e y > < D i a g r a m O b j e c t K e y > < K e y > R e l a t i o n s h i p s \ & l t ; T a b l e s \ I n d i v i d u a l _ b u d g e t   1 \ C o l u m n s \ E m p l o y e e   N a m e & g t ; - & l t ; T a b l e s \ B r i d g e   T a b l e \ C o l u m n s \ A c c o u n t   E x e c u t i v e & g t ; < / K e y > < / D i a g r a m O b j e c t K e y > < D i a g r a m O b j e c t K e y > < K e y > R e l a t i o n s h i p s \ & l t ; T a b l e s \ I n d i v i d u a l _ b u d g e t   1 \ C o l u m n s \ E m p l o y e e   N a m e & g t ; - & l t ; T a b l e s \ B r i d g e   T a b l e \ C o l u m n s \ A c c o u n t   E x e c u t i v e & g t ; \ F K < / K e y > < / D i a g r a m O b j e c t K e y > < D i a g r a m O b j e c t K e y > < K e y > R e l a t i o n s h i p s \ & l t ; T a b l e s \ I n d i v i d u a l _ b u d g e t   1 \ C o l u m n s \ E m p l o y e e   N a m e & g t ; - & l t ; T a b l e s \ B r i d g e   T a b l e \ C o l u m n s \ A c c o u n t   E x e c u t i v e & g t ; \ P K < / K e y > < / D i a g r a m O b j e c t K e y > < D i a g r a m O b j e c t K e y > < K e y > R e l a t i o n s h i p s \ & l t ; T a b l e s \ I n d i v i d u a l _ b u d g e t   1 \ C o l u m n s \ E m p l o y e e   N a m e & g t ; - & l t ; T a b l e s \ B r i d g e   T a b l e \ C o l u m n s \ A c c o u n t   E x e c u t i v e & g t ; \ C r o s s F i l t e r < / K e y > < / D i a g r a m O b j e c t K e y > < D i a g r a m O b j e c t K e y > < K e y > R e l a t i o n s h i p s \ & l t ; T a b l e s \ I n d i v i d u a l _ b u d g e t   1 \ C o l u m n s \ I n c o m e _ c l a s s & g t ; - & l t ; T a b l e s \ i n c o m e _ c l a s s _ b r i d g e \ C o l u m n s \ I n c o m e   C l a s s & g t ; < / K e y > < / D i a g r a m O b j e c t K e y > < D i a g r a m O b j e c t K e y > < K e y > R e l a t i o n s h i p s \ & l t ; T a b l e s \ I n d i v i d u a l _ b u d g e t   1 \ C o l u m n s \ I n c o m e _ c l a s s & g t ; - & l t ; T a b l e s \ i n c o m e _ c l a s s _ b r i d g e \ C o l u m n s \ I n c o m e   C l a s s & g t ; \ F K < / K e y > < / D i a g r a m O b j e c t K e y > < D i a g r a m O b j e c t K e y > < K e y > R e l a t i o n s h i p s \ & l t ; T a b l e s \ I n d i v i d u a l _ b u d g e t   1 \ C o l u m n s \ I n c o m e _ c l a s s & g t ; - & l t ; T a b l e s \ i n c o m e _ c l a s s _ b r i d g e \ C o l u m n s \ I n c o m e   C l a s s & g t ; \ P K < / K e y > < / D i a g r a m O b j e c t K e y > < D i a g r a m O b j e c t K e y > < K e y > R e l a t i o n s h i p s \ & l t ; T a b l e s \ I n d i v i d u a l _ b u d g e t   1 \ C o l u m n s \ I n c o m e _ c l a s s & g t ; - & l t ; T a b l e s \ i n c o m e _ c l a s s _ b r i d g e \ C o l u m n s \ I n c o m e   C l a s s & g t ; \ C r o s s F i l t e r < / K e y > < / D i a g r a m O b j e c t K e y > < D i a g r a m O b j e c t K e y > < K e y > R e l a t i o n s h i p s \ & l t ; T a b l e s \ m e e t i n g _ l i s t _ 2 0 2 0 0 1 2 3 1 0 4 1 \ C o l u m n s \ A c c o u n t   E x e c u t i v e & g t ; - & l t ; T a b l e s \ B r i d g e   T a b l e \ C o l u m n s \ A c c o u n t   E x e c u t i v e & g t ; < / K e y > < / D i a g r a m O b j e c t K e y > < D i a g r a m O b j e c t K e y > < K e y > R e l a t i o n s h i p s \ & l t ; T a b l e s \ m e e t i n g _ l i s t _ 2 0 2 0 0 1 2 3 1 0 4 1 \ C o l u m n s \ A c c o u n t   E x e c u t i v e & g t ; - & l t ; T a b l e s \ B r i d g e   T a b l e \ C o l u m n s \ A c c o u n t   E x e c u t i v e & g t ; \ F K < / K e y > < / D i a g r a m O b j e c t K e y > < D i a g r a m O b j e c t K e y > < K e y > R e l a t i o n s h i p s \ & l t ; T a b l e s \ m e e t i n g _ l i s t _ 2 0 2 0 0 1 2 3 1 0 4 1 \ C o l u m n s \ A c c o u n t   E x e c u t i v e & g t ; - & l t ; T a b l e s \ B r i d g e   T a b l e \ C o l u m n s \ A c c o u n t   E x e c u t i v e & g t ; \ P K < / K e y > < / D i a g r a m O b j e c t K e y > < D i a g r a m O b j e c t K e y > < K e y > R e l a t i o n s h i p s \ & l t ; T a b l e s \ m e e t i n g _ l i s t _ 2 0 2 0 0 1 2 3 1 0 4 1 \ C o l u m n s \ A c c o u n t   E x e c u t i v e & g t ; - & l t ; T a b l e s \ B r i d g e   T a b l e \ C o l u m n s \ A c c o u n t   E x e c u t i v e & g t ; \ C r o s s F i l t e r < / K e y > < / D i a g r a m O b j e c t K e y > < / A l l K e y s > < S e l e c t e d K e y s > < D i a g r a m O b j e c t K e y > < K e y > R e l a t i o n s h i p s \ & l t ; T a b l e s \ m e e t i n g _ l i s t _ 2 0 2 0 0 1 2 3 1 0 4 1 \ C o l u m n s \ A c c o u n t   E x e c u t i v e & g t ; - & l t ; T a b l e s \ B r i d g e   T a b l e \ C o l u m n s \ A c c o u n t   E x e c u t i v e & g t ; 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 T a g s \ T a b l e s \ & l t ; T a b l e s \ f e e s _ 2 0 2 0 0 1 2 3 1 0 4 1 & g t ; < / K e y > < / a : K e y > < a : V a l u e   i : t y p e = " D i a g r a m D i s p l a y T a g V i e w S t a t e " > < I s N o t F i l t e r e d O u t > t r u e < / I s N o t F i l t e r e d O u t > < / a : V a l u e > < / a : K e y V a l u e O f D i a g r a m O b j e c t K e y a n y T y p e z b w N T n L X > < a : K e y V a l u e O f D i a g r a m O b j e c t K e y a n y T y p e z b w N T n L X > < a : K e y > < K e y > D y n a m i c   T a g s \ T a b l e s \ & l t ; T a b l e s \ B r i d g e   T a b l e & g t ; < / K e y > < / a : K e y > < a : V a l u e   i : t y p e = " D i a g r a m D i s p l a y T a g V i e w S t a t e " > < I s N o t F i l t e r e d O u t > t r u e < / I s N o t F i l t e r e d O u t > < / a : V a l u e > < / a : K e y V a l u e O f D i a g r a m O b j e c t K e y a n y T y p e z b w N T n L X > < a : K e y V a l u e O f D i a g r a m O b j e c t K e y a n y T y p e z b w N T n L X > < a : K e y > < K e y > D y n a m i c   T a g s \ T a b l e s \ & l t ; T a b l e s \ B r o k e r a g e _ f e e s & g t ; < / K e y > < / a : K e y > < a : V a l u e   i : t y p e = " D i a g r a m D i s p l a y T a g V i e w S t a t e " > < I s N o t F i l t e r e d O u t > t r u e < / I s N o t F i l t e r e d O u t > < / a : V a l u e > < / a : K e y V a l u e O f D i a g r a m O b j e c t K e y a n y T y p e z b w N T n L X > < a : K e y V a l u e O f D i a g r a m O b j e c t K e y a n y T y p e z b w N T n L X > < a : K e y > < K e y > D y n a m i c   T a g s \ T a b l e s \ & l t ; T a b l e s \ i n c o m e _ c l a s s _ b r i d g e & g t ; < / K e y > < / a : K e y > < a : V a l u e   i : t y p e = " D i a g r a m D i s p l a y T a g V i e w S t a t e " > < I s N o t F i l t e r e d O u t > t r u e < / I s N o t F i l t e r e d O u t > < / a : V a l u e > < / a : K e y V a l u e O f D i a g r a m O b j e c t K e y a n y T y p e z b w N T n L X > < a : K e y V a l u e O f D i a g r a m O b j e c t K e y a n y T y p e z b w N T n L X > < a : K e y > < K e y > D y n a m i c   T a g s \ T a b l e s \ & l t ; T a b l e s \ i n v o i c e _ 2 0 2 0 0 1 2 3 1 0 4 1 & g t ; < / K e y > < / a : K e y > < a : V a l u e   i : t y p e = " D i a g r a m D i s p l a y T a g V i e w S t a t e " > < I s N o t F i l t e r e d O u t > t r u e < / I s N o t F i l t e r e d O u t > < / a : V a l u e > < / a : K e y V a l u e O f D i a g r a m O b j e c t K e y a n y T y p e z b w N T n L X > < a : K e y V a l u e O f D i a g r a m O b j e c t K e y a n y T y p e z b w N T n L X > < a : K e y > < K e y > D y n a m i c   T a g s \ T a b l e s \ & l t ; T a b l e s \ g c r m _ o p p o r t u n i t y _ 2 0 2 0 0 1 2 3 1 0 4 1 & g t ; < / K e y > < / a : K e y > < a : V a l u e   i : t y p e = " D i a g r a m D i s p l a y T a g V i e w S t a t e " > < I s N o t F i l t e r e d O u t > t r u e < / I s N o t F i l t e r e d O u t > < / a : V a l u e > < / a : K e y V a l u e O f D i a g r a m O b j e c t K e y a n y T y p e z b w N T n L X > < a : K e y V a l u e O f D i a g r a m O b j e c t K e y a n y T y p e z b w N T n L X > < a : K e y > < K e y > D y n a m i c   T a g s \ T a b l e s \ & l t ; T a b l e s \ I n d i v i d u a l _ b u d g e t   1 & g t ; < / K e y > < / a : K e y > < a : V a l u e   i : t y p e = " D i a g r a m D i s p l a y T a g V i e w S t a t e " > < I s N o t F i l t e r e d O u t > t r u e < / I s N o t F i l t e r e d O u t > < / a : V a l u e > < / a : K e y V a l u e O f D i a g r a m O b j e c t K e y a n y T y p e z b w N T n L X > < a : K e y V a l u e O f D i a g r a m O b j e c t K e y a n y T y p e z b w N T n L X > < a : K e y > < K e y > D y n a m i c   T a g s \ T a b l e s \ & l t ; T a b l e s \ m e e t i n g _ l i s t _ 2 0 2 0 0 1 2 3 1 0 4 1 & g t ; < / K e y > < / a : K e y > < a : V a l u e   i : t y p e = " D i a g r a m D i s p l a y T a g V i e w S t a t e " > < I s N o t F i l t e r e d O u t > t r u e < / I s N o t F i l t e r e d O u t > < / a : V a l u e > < / a : K e y V a l u e O f D i a g r a m O b j e c t K e y a n y T y p e z b w N T n L X > < a : K e y V a l u e O f D i a g r a m O b j e c t K e y a n y T y p e z b w N T n L X > < a : K e y > < K e y > T a b l e s \ f e e s _ 2 0 2 0 0 1 2 3 1 0 4 1 < / K e y > < / a : K e y > < a : V a l u e   i : t y p e = " D i a g r a m D i s p l a y N o d e V i e w S t a t e " > < H e i g h t > 1 5 0 < / H e i g h t > < I s E x p a n d e d > t r u e < / I s E x p a n d e d > < L a y e d O u t > t r u e < / L a y e d O u t > < S c r o l l V e r t i c a l O f f s e t > 1 1 4 . 0 3 3 3 3 3 3 3 3 3 3 3 3 6 < / S c r o l l V e r t i c a l O f f s e t > < W i d t h > 2 0 0 < / W i d t h > < / a : V a l u e > < / a : K e y V a l u e O f D i a g r a m O b j e c t K e y a n y T y p e z b w N T n L X > < a : K e y V a l u e O f D i a g r a m O b j e c t K e y a n y T y p e z b w N T n L X > < a : K e y > < K e y > T a b l e s \ f e e s _ 2 0 2 0 0 1 2 3 1 0 4 1 \ C o l u m n s \ c l i e n t _ n a m e < / K e y > < / a : K e y > < a : V a l u e   i : t y p e = " D i a g r a m D i s p l a y N o d e V i e w S t a t e " > < H e i g h t > 1 5 0 < / H e i g h t > < I s E x p a n d e d > t r u e < / I s E x p a n d e d > < W i d t h > 2 0 0 < / W i d t h > < / a : V a l u e > < / a : K e y V a l u e O f D i a g r a m O b j e c t K e y a n y T y p e z b w N T n L X > < a : K e y V a l u e O f D i a g r a m O b j e c t K e y a n y T y p e z b w N T n L X > < a : K e y > < K e y > T a b l e s \ f e e s _ 2 0 2 0 0 1 2 3 1 0 4 1 \ C o l u m n s \ b r a n c h _ n a m e < / K e y > < / a : K e y > < a : V a l u e   i : t y p e = " D i a g r a m D i s p l a y N o d e V i e w S t a t e " > < H e i g h t > 1 5 0 < / H e i g h t > < I s E x p a n d e d > t r u e < / I s E x p a n d e d > < W i d t h > 2 0 0 < / W i d t h > < / a : V a l u e > < / a : K e y V a l u e O f D i a g r a m O b j e c t K e y a n y T y p e z b w N T n L X > < a : K e y V a l u e O f D i a g r a m O b j e c t K e y a n y T y p e z b w N T n L X > < a : K e y > < K e y > T a b l e s \ f e e s _ 2 0 2 0 0 1 2 3 1 0 4 1 \ C o l u m n s \ s o l u t i o n _ g r o u p < / K e y > < / a : K e y > < a : V a l u e   i : t y p e = " D i a g r a m D i s p l a y N o d e V i e w S t a t e " > < H e i g h t > 1 5 0 < / H e i g h t > < I s E x p a n d e d > t r u e < / I s E x p a n d e d > < W i d t h > 2 0 0 < / W i d t h > < / a : V a l u e > < / a : K e y V a l u e O f D i a g r a m O b j e c t K e y a n y T y p e z b w N T n L X > < a : K e y V a l u e O f D i a g r a m O b j e c t K e y a n y T y p e z b w N T n L X > < a : K e y > < K e y > T a b l e s \ f e e s _ 2 0 2 0 0 1 2 3 1 0 4 1 \ C o l u m n s \ S a l e s p e r s o n   I D < / K e y > < / a : K e y > < a : V a l u e   i : t y p e = " D i a g r a m D i s p l a y N o d e V i e w S t a t e " > < H e i g h t > 1 5 0 < / H e i g h t > < I s E x p a n d e d > t r u e < / I s E x p a n d e d > < W i d t h > 2 0 0 < / W i d t h > < / a : V a l u e > < / a : K e y V a l u e O f D i a g r a m O b j e c t K e y a n y T y p e z b w N T n L X > < a : K e y V a l u e O f D i a g r a m O b j e c t K e y a n y T y p e z b w N T n L X > < a : K e y > < K e y > T a b l e s \ f e e s _ 2 0 2 0 0 1 2 3 1 0 4 1 \ C o l u m n s \ A c c o u n t   E x e c u t i v e < / K e y > < / a : K e y > < a : V a l u e   i : t y p e = " D i a g r a m D i s p l a y N o d e V i e w S t a t e " > < H e i g h t > 1 5 0 < / H e i g h t > < I s E x p a n d e d > t r u e < / I s E x p a n d e d > < W i d t h > 2 0 0 < / W i d t h > < / a : V a l u e > < / a : K e y V a l u e O f D i a g r a m O b j e c t K e y a n y T y p e z b w N T n L X > < a : K e y V a l u e O f D i a g r a m O b j e c t K e y a n y T y p e z b w N T n L X > < a : K e y > < K e y > T a b l e s \ f e e s _ 2 0 2 0 0 1 2 3 1 0 4 1 \ C o l u m n s \ i n c o m e _ c l a s s < / K e y > < / a : K e y > < a : V a l u e   i : t y p e = " D i a g r a m D i s p l a y N o d e V i e w S t a t e " > < H e i g h t > 1 5 0 < / H e i g h t > < I s E x p a n d e d > t r u e < / I s E x p a n d e d > < W i d t h > 2 0 0 < / W i d t h > < / a : V a l u e > < / a : K e y V a l u e O f D i a g r a m O b j e c t K e y a n y T y p e z b w N T n L X > < a : K e y V a l u e O f D i a g r a m O b j e c t K e y a n y T y p e z b w N T n L X > < a : K e y > < K e y > T a b l e s \ f e e s _ 2 0 2 0 0 1 2 3 1 0 4 1 \ C o l u m n s \ A m o u n t < / K e y > < / a : K e y > < a : V a l u e   i : t y p e = " D i a g r a m D i s p l a y N o d e V i e w S t a t e " > < H e i g h t > 1 5 0 < / H e i g h t > < I s E x p a n d e d > t r u e < / I s E x p a n d e d > < W i d t h > 2 0 0 < / W i d t h > < / a : V a l u e > < / a : K e y V a l u e O f D i a g r a m O b j e c t K e y a n y T y p e z b w N T n L X > < a : K e y V a l u e O f D i a g r a m O b j e c t K e y a n y T y p e z b w N T n L X > < a : K e y > < K e y > T a b l e s \ f e e s _ 2 0 2 0 0 1 2 3 1 0 4 1 \ C o l u m n s \ i n c o m e _ d u e _ d a t e < / K e y > < / a : K e y > < a : V a l u e   i : t y p e = " D i a g r a m D i s p l a y N o d e V i e w S t a t e " > < H e i g h t > 1 5 0 < / H e i g h t > < I s E x p a n d e d > t r u e < / I s E x p a n d e d > < W i d t h > 2 0 0 < / W i d t h > < / a : V a l u e > < / a : K e y V a l u e O f D i a g r a m O b j e c t K e y a n y T y p e z b w N T n L X > < a : K e y V a l u e O f D i a g r a m O b j e c t K e y a n y T y p e z b w N T n L X > < a : K e y > < K e y > T a b l e s \ f e e s _ 2 0 2 0 0 1 2 3 1 0 4 1 \ C o l u m n s \ r e v e n u e _ t r a n s a c t i o n _ t y p e < / K e y > < / a : K e y > < a : V a l u e   i : t y p e = " D i a g r a m D i s p l a y N o d e V i e w S t a t e " > < H e i g h t > 1 5 0 < / H e i g h t > < I s E x p a n d e d > t r u e < / I s E x p a n d e d > < W i d t h > 2 0 0 < / W i d t h > < / a : V a l u e > < / a : K e y V a l u e O f D i a g r a m O b j e c t K e y a n y T y p e z b w N T n L X > < a : K e y V a l u e O f D i a g r a m O b j e c t K e y a n y T y p e z b w N T n L X > < a : K e y > < K e y > T a b l e s \ B r i d g e   T a b l e < / K e y > < / a : K e y > < a : V a l u e   i : t y p e = " D i a g r a m D i s p l a y N o d e V i e w S t a t e " > < H e i g h t > 1 2 4 . 3 9 9 9 9 9 9 9 9 9 9 9 6 8 < / H e i g h t > < I s E x p a n d e d > t r u e < / I s E x p a n d e d > < L a y e d O u t > t r u e < / L a y e d O u t > < L e f t > 2 3 9 . 9 9 9 9 9 9 9 9 9 9 9 9 8 < / L e f t > < T a b I n d e x > 4 < / T a b I n d e x > < T o p > 3 3 6 . 8 0 0 0 0 0 0 0 0 0 0 0 0 7 < / T o p > < W i d t h > 2 3 8 . 4 0 0 0 0 0 0 0 0 0 0 0 0 3 < / W i d t h > < / a : V a l u e > < / a : K e y V a l u e O f D i a g r a m O b j e c t K e y a n y T y p e z b w N T n L X > < a : K e y V a l u e O f D i a g r a m O b j e c t K e y a n y T y p e z b w N T n L X > < a : K e y > < K e y > T a b l e s \ B r i d g e   T a b l e \ C o l u m n s \ S l . N o < / K e y > < / a : K e y > < a : V a l u e   i : t y p e = " D i a g r a m D i s p l a y N o d e V i e w S t a t e " > < H e i g h t > 1 5 0 < / H e i g h t > < I s E x p a n d e d > t r u e < / I s E x p a n d e d > < W i d t h > 2 0 0 < / W i d t h > < / a : V a l u e > < / a : K e y V a l u e O f D i a g r a m O b j e c t K e y a n y T y p e z b w N T n L X > < a : K e y V a l u e O f D i a g r a m O b j e c t K e y a n y T y p e z b w N T n L X > < a : K e y > < K e y > T a b l e s \ B r i d g e   T a b l e \ C o l u m n s \ A c c o u n t   E x e c u t i v e < / K e y > < / a : K e y > < a : V a l u e   i : t y p e = " D i a g r a m D i s p l a y N o d e V i e w S t a t e " > < H e i g h t > 1 5 0 < / H e i g h t > < I s E x p a n d e d > t r u e < / I s E x p a n d e d > < W i d t h > 2 0 0 < / W i d t h > < / a : V a l u e > < / a : K e y V a l u e O f D i a g r a m O b j e c t K e y a n y T y p e z b w N T n L X > < a : K e y V a l u e O f D i a g r a m O b j e c t K e y a n y T y p e z b w N T n L X > < a : K e y > < K e y > T a b l e s \ B r o k e r a g e _ f e e s < / K e y > < / a : K e y > < a : V a l u e   i : t y p e = " D i a g r a m D i s p l a y N o d e V i e w S t a t e " > < H e i g h t > 1 0 7 . 5 9 9 9 9 9 9 9 9 9 9 9 1 1 < / H e i g h t > < I s E x p a n d e d > t r u e < / I s E x p a n d e d > < L a y e d O u t > t r u e < / L a y e d O u t > < L e f t > 5 6 9 . 9 0 3 8 1 0 5 6 7 6 6 5 4 6 < / L e f t > < S c r o l l V e r t i c a l O f f s e t > 1 9 2 . 8 4 3 9 0 9 0 2 4 8 2 6 5 3 < / S c r o l l V e r t i c a l O f f s e t > < T a b I n d e x > 2 < / T a b I n d e x > < T o p > 1 6 3 . 2 0 0 0 0 0 0 0 0 0 0 0 0 5 < / T o p > < W i d t h > 2 0 0 < / W i d t h > < / a : V a l u e > < / a : K e y V a l u e O f D i a g r a m O b j e c t K e y a n y T y p e z b w N T n L X > < a : K e y V a l u e O f D i a g r a m O b j e c t K e y a n y T y p e z b w N T n L X > < a : K e y > < K e y > T a b l e s \ B r o k e r a g e _ f e e s \ C o l u m n s \ c l i e n t _ n a m e < / K e y > < / a : K e y > < a : V a l u e   i : t y p e = " D i a g r a m D i s p l a y N o d e V i e w S t a t e " > < H e i g h t > 1 5 0 < / H e i g h t > < I s E x p a n d e d > t r u e < / I s E x p a n d e d > < W i d t h > 2 0 0 < / W i d t h > < / a : V a l u e > < / a : K e y V a l u e O f D i a g r a m O b j e c t K e y a n y T y p e z b w N T n L X > < a : K e y V a l u e O f D i a g r a m O b j e c t K e y a n y T y p e z b w N T n L X > < a : K e y > < K e y > T a b l e s \ B r o k e r a g e _ f e e s \ C o l u m n s \ p o l i c y _ n u m b e r < / K e y > < / a : K e y > < a : V a l u e   i : t y p e = " D i a g r a m D i s p l a y N o d e V i e w S t a t e " > < H e i g h t > 1 5 0 < / H e i g h t > < I s E x p a n d e d > t r u e < / I s E x p a n d e d > < W i d t h > 2 0 0 < / W i d t h > < / a : V a l u e > < / a : K e y V a l u e O f D i a g r a m O b j e c t K e y a n y T y p e z b w N T n L X > < a : K e y V a l u e O f D i a g r a m O b j e c t K e y a n y T y p e z b w N T n L X > < a : K e y > < K e y > T a b l e s \ B r o k e r a g e _ f e e s \ C o l u m n s \ p o l i c y _ s t a t u s < / K e y > < / a : K e y > < a : V a l u e   i : t y p e = " D i a g r a m D i s p l a y N o d e V i e w S t a t e " > < H e i g h t > 1 5 0 < / H e i g h t > < I s E x p a n d e d > t r u e < / I s E x p a n d e d > < W i d t h > 2 0 0 < / W i d t h > < / a : V a l u e > < / a : K e y V a l u e O f D i a g r a m O b j e c t K e y a n y T y p e z b w N T n L X > < a : K e y V a l u e O f D i a g r a m O b j e c t K e y a n y T y p e z b w N T n L X > < a : K e y > < K e y > T a b l e s \ B r o k e r a g e _ f e e s \ C o l u m n s \ p o l i c y _ s t a r t _ d a t e < / K e y > < / a : K e y > < a : V a l u e   i : t y p e = " D i a g r a m D i s p l a y N o d e V i e w S t a t e " > < H e i g h t > 1 5 0 < / H e i g h t > < I s E x p a n d e d > t r u e < / I s E x p a n d e d > < W i d t h > 2 0 0 < / W i d t h > < / a : V a l u e > < / a : K e y V a l u e O f D i a g r a m O b j e c t K e y a n y T y p e z b w N T n L X > < a : K e y V a l u e O f D i a g r a m O b j e c t K e y a n y T y p e z b w N T n L X > < a : K e y > < K e y > T a b l e s \ B r o k e r a g e _ f e e s \ C o l u m n s \ p o l i c y _ e n d _ d a t e < / K e y > < / a : K e y > < a : V a l u e   i : t y p e = " D i a g r a m D i s p l a y N o d e V i e w S t a t e " > < H e i g h t > 1 5 0 < / H e i g h t > < I s E x p a n d e d > t r u e < / I s E x p a n d e d > < W i d t h > 2 0 0 < / W i d t h > < / a : V a l u e > < / a : K e y V a l u e O f D i a g r a m O b j e c t K e y a n y T y p e z b w N T n L X > < a : K e y V a l u e O f D i a g r a m O b j e c t K e y a n y T y p e z b w N T n L X > < a : K e y > < K e y > T a b l e s \ B r o k e r a g e _ f e e s \ C o l u m n s \ p r o d u c t _ g r o u p < / K e y > < / a : K e y > < a : V a l u e   i : t y p e = " D i a g r a m D i s p l a y N o d e V i e w S t a t e " > < H e i g h t > 1 5 0 < / H e i g h t > < I s E x p a n d e d > t r u e < / I s E x p a n d e d > < W i d t h > 2 0 0 < / W i d t h > < / a : V a l u e > < / a : K e y V a l u e O f D i a g r a m O b j e c t K e y a n y T y p e z b w N T n L X > < a : K e y V a l u e O f D i a g r a m O b j e c t K e y a n y T y p e z b w N T n L X > < a : K e y > < K e y > T a b l e s \ B r o k e r a g e _ f e e s \ C o l u m n s \ A c c o u n t   E x e c u t i v e < / K e y > < / a : K e y > < a : V a l u e   i : t y p e = " D i a g r a m D i s p l a y N o d e V i e w S t a t e " > < H e i g h t > 1 5 0 < / H e i g h t > < I s E x p a n d e d > t r u e < / I s E x p a n d e d > < W i d t h > 2 0 0 < / W i d t h > < / a : V a l u e > < / a : K e y V a l u e O f D i a g r a m O b j e c t K e y a n y T y p e z b w N T n L X > < a : K e y V a l u e O f D i a g r a m O b j e c t K e y a n y T y p e z b w N T n L X > < a : K e y > < K e y > T a b l e s \ B r o k e r a g e _ f e e s \ C o l u m n s \ b r a n c h _ n a m e < / K e y > < / a : K e y > < a : V a l u e   i : t y p e = " D i a g r a m D i s p l a y N o d e V i e w S t a t e " > < H e i g h t > 1 5 0 < / H e i g h t > < I s E x p a n d e d > t r u e < / I s E x p a n d e d > < W i d t h > 2 0 0 < / W i d t h > < / a : V a l u e > < / a : K e y V a l u e O f D i a g r a m O b j e c t K e y a n y T y p e z b w N T n L X > < a : K e y V a l u e O f D i a g r a m O b j e c t K e y a n y T y p e z b w N T n L X > < a : K e y > < K e y > T a b l e s \ B r o k e r a g e _ f e e s \ C o l u m n s \ s o l u t i o n _ g r o u p < / K e y > < / a : K e y > < a : V a l u e   i : t y p e = " D i a g r a m D i s p l a y N o d e V i e w S t a t e " > < H e i g h t > 1 5 0 < / H e i g h t > < I s E x p a n d e d > t r u e < / I s E x p a n d e d > < W i d t h > 2 0 0 < / W i d t h > < / a : V a l u e > < / a : K e y V a l u e O f D i a g r a m O b j e c t K e y a n y T y p e z b w N T n L X > < a : K e y V a l u e O f D i a g r a m O b j e c t K e y a n y T y p e z b w N T n L X > < a : K e y > < K e y > T a b l e s \ B r o k e r a g e _ f e e s \ C o l u m n s \ i n c o m e _ c l a s s < / K e y > < / a : K e y > < a : V a l u e   i : t y p e = " D i a g r a m D i s p l a y N o d e V i e w S t a t e " > < H e i g h t > 1 5 0 < / H e i g h t > < I s E x p a n d e d > t r u e < / I s E x p a n d e d > < W i d t h > 2 0 0 < / W i d t h > < / a : V a l u e > < / a : K e y V a l u e O f D i a g r a m O b j e c t K e y a n y T y p e z b w N T n L X > < a : K e y V a l u e O f D i a g r a m O b j e c t K e y a n y T y p e z b w N T n L X > < a : K e y > < K e y > T a b l e s \ B r o k e r a g e _ f e e s \ C o l u m n s \ A m o u n t < / K e y > < / a : K e y > < a : V a l u e   i : t y p e = " D i a g r a m D i s p l a y N o d e V i e w S t a t e " > < H e i g h t > 1 5 0 < / H e i g h t > < I s E x p a n d e d > t r u e < / I s E x p a n d e d > < W i d t h > 2 0 0 < / W i d t h > < / a : V a l u e > < / a : K e y V a l u e O f D i a g r a m O b j e c t K e y a n y T y p e z b w N T n L X > < a : K e y V a l u e O f D i a g r a m O b j e c t K e y a n y T y p e z b w N T n L X > < a : K e y > < K e y > T a b l e s \ B r o k e r a g e _ f e e s \ C o l u m n s \ i n c o m e _ d u e _ d a t e < / K e y > < / a : K e y > < a : V a l u e   i : t y p e = " D i a g r a m D i s p l a y N o d e V i e w S t a t e " > < H e i g h t > 1 5 0 < / H e i g h t > < I s E x p a n d e d > t r u e < / I s E x p a n d e d > < W i d t h > 2 0 0 < / W i d t h > < / a : V a l u e > < / a : K e y V a l u e O f D i a g r a m O b j e c t K e y a n y T y p e z b w N T n L X > < a : K e y V a l u e O f D i a g r a m O b j e c t K e y a n y T y p e z b w N T n L X > < a : K e y > < K e y > T a b l e s \ B r o k e r a g e _ f e e s \ C o l u m n s \ r e v e n u e _ t r a n s a c t i o n _ t y p e < / K e y > < / a : K e y > < a : V a l u e   i : t y p e = " D i a g r a m D i s p l a y N o d e V i e w S t a t e " > < H e i g h t > 1 5 0 < / H e i g h t > < I s E x p a n d e d > t r u e < / I s E x p a n d e d > < W i d t h > 2 0 0 < / W i d t h > < / a : V a l u e > < / a : K e y V a l u e O f D i a g r a m O b j e c t K e y a n y T y p e z b w N T n L X > < a : K e y V a l u e O f D i a g r a m O b j e c t K e y a n y T y p e z b w N T n L X > < a : K e y > < K e y > T a b l e s \ B r o k e r a g e _ f e e s \ C o l u m n s \ r e n e w a l _ s t a t u s < / K e y > < / a : K e y > < a : V a l u e   i : t y p e = " D i a g r a m D i s p l a y N o d e V i e w S t a t e " > < H e i g h t > 1 5 0 < / H e i g h t > < I s E x p a n d e d > t r u e < / I s E x p a n d e d > < W i d t h > 2 0 0 < / W i d t h > < / a : V a l u e > < / a : K e y V a l u e O f D i a g r a m O b j e c t K e y a n y T y p e z b w N T n L X > < a : K e y V a l u e O f D i a g r a m O b j e c t K e y a n y T y p e z b w N T n L X > < a : K e y > < K e y > T a b l e s \ B r o k e r a g e _ f e e s \ C o l u m n s \ l a s t _ u p d a t e d _ d a t e < / K e y > < / a : K e y > < a : V a l u e   i : t y p e = " D i a g r a m D i s p l a y N o d e V i e w S t a t e " > < H e i g h t > 1 5 0 < / H e i g h t > < I s E x p a n d e d > t r u e < / I s E x p a n d e d > < W i d t h > 2 0 0 < / W i d t h > < / a : V a l u e > < / a : K e y V a l u e O f D i a g r a m O b j e c t K e y a n y T y p e z b w N T n L X > < a : K e y V a l u e O f D i a g r a m O b j e c t K e y a n y T y p e z b w N T n L X > < a : K e y > < K e y > T a b l e s \ B r o k e r a g e _ f e e s \ M e a s u r e s \ S u m   o f   A m o u n t   2 < / K e y > < / a : K e y > < a : V a l u e   i : t y p e = " D i a g r a m D i s p l a y N o d e V i e w S t a t e " > < H e i g h t > 1 5 0 < / H e i g h t > < I s E x p a n d e d > t r u e < / I s E x p a n d e d > < W i d t h > 2 0 0 < / W i d t h > < / a : V a l u e > < / a : K e y V a l u e O f D i a g r a m O b j e c t K e y a n y T y p e z b w N T n L X > < a : K e y V a l u e O f D i a g r a m O b j e c t K e y a n y T y p e z b w N T n L X > < a : K e y > < K e y > T a b l e s \ B r o k e r a g e _ f e e s \ S u m   o f   A m o u n t   2 \ A d d i t i o n a l   I n f o \ I m p l i c i t   M e a s u r e < / K e y > < / a : K e y > < a : V a l u e   i : t y p e = " D i a g r a m D i s p l a y V i e w S t a t e I D i a g r a m T a g A d d i t i o n a l I n f o " / > < / a : K e y V a l u e O f D i a g r a m O b j e c t K e y a n y T y p e z b w N T n L X > < a : K e y V a l u e O f D i a g r a m O b j e c t K e y a n y T y p e z b w N T n L X > < a : K e y > < K e y > T a b l e s \ i n c o m e _ c l a s s _ b r i d g e < / K e y > < / a : K e y > < a : V a l u e   i : t y p e = " D i a g r a m D i s p l a y N o d e V i e w S t a t e " > < H e i g h t > 1 5 0 < / H e i g h t > < I s E x p a n d e d > t r u e < / I s E x p a n d e d > < L a y e d O u t > t r u e < / L a y e d O u t > < L e f t > 9 5 3 . 3 1 1 4 3 1 7 0 2 9 9 7 2 < / L e f t > < T a b I n d e x > 3 < / T a b I n d e x > < T o p > 1 9 9 . 6 0 0 0 0 0 0 0 0 0 0 0 0 2 < / T o p > < W i d t h > 2 0 0 < / W i d t h > < / a : V a l u e > < / a : K e y V a l u e O f D i a g r a m O b j e c t K e y a n y T y p e z b w N T n L X > < a : K e y V a l u e O f D i a g r a m O b j e c t K e y a n y T y p e z b w N T n L X > < a : K e y > < K e y > T a b l e s \ i n c o m e _ c l a s s _ b r i d g e \ C o l u m n s \ S l . N o < / K e y > < / a : K e y > < a : V a l u e   i : t y p e = " D i a g r a m D i s p l a y N o d e V i e w S t a t e " > < H e i g h t > 1 5 0 < / H e i g h t > < I s E x p a n d e d > t r u e < / I s E x p a n d e d > < W i d t h > 2 0 0 < / W i d t h > < / a : V a l u e > < / a : K e y V a l u e O f D i a g r a m O b j e c t K e y a n y T y p e z b w N T n L X > < a : K e y V a l u e O f D i a g r a m O b j e c t K e y a n y T y p e z b w N T n L X > < a : K e y > < K e y > T a b l e s \ i n c o m e _ c l a s s _ b r i d g e \ C o l u m n s \ I n c o m e   C l a s s < / K e y > < / a : K e y > < a : V a l u e   i : t y p e = " D i a g r a m D i s p l a y N o d e V i e w S t a t e " > < H e i g h t > 1 5 0 < / H e i g h t > < I s E x p a n d e d > t r u e < / I s E x p a n d e d > < W i d t h > 2 0 0 < / W i d t h > < / a : V a l u e > < / a : K e y V a l u e O f D i a g r a m O b j e c t K e y a n y T y p e z b w N T n L X > < a : K e y V a l u e O f D i a g r a m O b j e c t K e y a n y T y p e z b w N T n L X > < a : K e y > < K e y > T a b l e s \ i n v o i c e _ 2 0 2 0 0 1 2 3 1 0 4 1 < / K e y > < / a : K e y > < a : V a l u e   i : t y p e = " D i a g r a m D i s p l a y N o d e V i e w S t a t e " > < H e i g h t > 1 5 0 < / H e i g h t > < I s E x p a n d e d > t r u e < / I s E x p a n d e d > < L a y e d O u t > t r u e < / L a y e d O u t > < L e f t > 5 7 3 . 6 1 5 2 4 2 2 7 0 6 6 2 6 3 < / L e f t > < S c r o l l V e r t i c a l O f f s e t > 1 3 9 . 1 1 5 1 8 1 1 1 1 7 2 4 4 4 < / S c r o l l V e r t i c a l O f f s e t > < T a b I n d e x > 7 < / T a b I n d e x > < T o p > 4 4 9 . 9 9 9 9 9 9 9 9 9 9 9 9 8 9 < / T o p > < W i d t h > 2 0 0 < / W i d t h > < / a : V a l u e > < / a : K e y V a l u e O f D i a g r a m O b j e c t K e y a n y T y p e z b w N T n L X > < a : K e y V a l u e O f D i a g r a m O b j e c t K e y a n y T y p e z b w N T n L X > < a : K e y > < K e y > T a b l e s \ i n v o i c e _ 2 0 2 0 0 1 2 3 1 0 4 1 \ C o l u m n s \ i n v o i c e _ n u m b e r < / K e y > < / a : K e y > < a : V a l u e   i : t y p e = " D i a g r a m D i s p l a y N o d e V i e w S t a t e " > < H e i g h t > 1 5 0 < / H e i g h t > < I s E x p a n d e d > t r u e < / I s E x p a n d e d > < W i d t h > 2 0 0 < / W i d t h > < / a : V a l u e > < / a : K e y V a l u e O f D i a g r a m O b j e c t K e y a n y T y p e z b w N T n L X > < a : K e y V a l u e O f D i a g r a m O b j e c t K e y a n y T y p e z b w N T n L X > < a : K e y > < K e y > T a b l e s \ i n v o i c e _ 2 0 2 0 0 1 2 3 1 0 4 1 \ C o l u m n s \ i n v o i c e _ d a t e < / K e y > < / a : K e y > < a : V a l u e   i : t y p e = " D i a g r a m D i s p l a y N o d e V i e w S t a t e " > < H e i g h t > 1 5 0 < / H e i g h t > < I s E x p a n d e d > t r u e < / I s E x p a n d e d > < W i d t h > 2 0 0 < / W i d t h > < / a : V a l u e > < / a : K e y V a l u e O f D i a g r a m O b j e c t K e y a n y T y p e z b w N T n L X > < a : K e y V a l u e O f D i a g r a m O b j e c t K e y a n y T y p e z b w N T n L X > < a : K e y > < K e y > T a b l e s \ i n v o i c e _ 2 0 2 0 0 1 2 3 1 0 4 1 \ C o l u m n s \ r e v e n u e _ t r a n s a c t i o n _ t y p e < / K e y > < / a : K e y > < a : V a l u e   i : t y p e = " D i a g r a m D i s p l a y N o d e V i e w S t a t e " > < H e i g h t > 1 5 0 < / H e i g h t > < I s E x p a n d e d > t r u e < / I s E x p a n d e d > < W i d t h > 2 0 0 < / W i d t h > < / a : V a l u e > < / a : K e y V a l u e O f D i a g r a m O b j e c t K e y a n y T y p e z b w N T n L X > < a : K e y V a l u e O f D i a g r a m O b j e c t K e y a n y T y p e z b w N T n L X > < a : K e y > < K e y > T a b l e s \ i n v o i c e _ 2 0 2 0 0 1 2 3 1 0 4 1 \ C o l u m n s \ b r a n c h _ n a m e < / K e y > < / a : K e y > < a : V a l u e   i : t y p e = " D i a g r a m D i s p l a y N o d e V i e w S t a t e " > < H e i g h t > 1 5 0 < / H e i g h t > < I s E x p a n d e d > t r u e < / I s E x p a n d e d > < W i d t h > 2 0 0 < / W i d t h > < / a : V a l u e > < / a : K e y V a l u e O f D i a g r a m O b j e c t K e y a n y T y p e z b w N T n L X > < a : K e y V a l u e O f D i a g r a m O b j e c t K e y a n y T y p e z b w N T n L X > < a : K e y > < K e y > T a b l e s \ i n v o i c e _ 2 0 2 0 0 1 2 3 1 0 4 1 \ C o l u m n s \ s o l u t i o n _ g r o u p < / K e y > < / a : K e y > < a : V a l u e   i : t y p e = " D i a g r a m D i s p l a y N o d e V i e w S t a t e " > < H e i g h t > 1 5 0 < / H e i g h t > < I s E x p a n d e d > t r u e < / I s E x p a n d e d > < W i d t h > 2 0 0 < / W i d t h > < / a : V a l u e > < / a : K e y V a l u e O f D i a g r a m O b j e c t K e y a n y T y p e z b w N T n L X > < a : K e y V a l u e O f D i a g r a m O b j e c t K e y a n y T y p e z b w N T n L X > < a : K e y > < K e y > T a b l e s \ i n v o i c e _ 2 0 2 0 0 1 2 3 1 0 4 1 \ C o l u m n s \ A c c o u n t   E x e   I D < / K e y > < / a : K e y > < a : V a l u e   i : t y p e = " D i a g r a m D i s p l a y N o d e V i e w S t a t e " > < H e i g h t > 1 5 0 < / H e i g h t > < I s E x p a n d e d > t r u e < / I s E x p a n d e d > < W i d t h > 2 0 0 < / W i d t h > < / a : V a l u e > < / a : K e y V a l u e O f D i a g r a m O b j e c t K e y a n y T y p e z b w N T n L X > < a : K e y V a l u e O f D i a g r a m O b j e c t K e y a n y T y p e z b w N T n L X > < a : K e y > < K e y > T a b l e s \ i n v o i c e _ 2 0 2 0 0 1 2 3 1 0 4 1 \ C o l u m n s \ A c c o u n t   E x e c u t i v e < / K e y > < / a : K e y > < a : V a l u e   i : t y p e = " D i a g r a m D i s p l a y N o d e V i e w S t a t e " > < H e i g h t > 1 5 0 < / H e i g h t > < I s E x p a n d e d > t r u e < / I s E x p a n d e d > < W i d t h > 2 0 0 < / W i d t h > < / a : V a l u e > < / a : K e y V a l u e O f D i a g r a m O b j e c t K e y a n y T y p e z b w N T n L X > < a : K e y V a l u e O f D i a g r a m O b j e c t K e y a n y T y p e z b w N T n L X > < a : K e y > < K e y > T a b l e s \ i n v o i c e _ 2 0 2 0 0 1 2 3 1 0 4 1 \ C o l u m n s \ i n c o m e _ c l a s s < / K e y > < / a : K e y > < a : V a l u e   i : t y p e = " D i a g r a m D i s p l a y N o d e V i e w S t a t e " > < H e i g h t > 1 5 0 < / H e i g h t > < I s E x p a n d e d > t r u e < / I s E x p a n d e d > < W i d t h > 2 0 0 < / W i d t h > < / a : V a l u e > < / a : K e y V a l u e O f D i a g r a m O b j e c t K e y a n y T y p e z b w N T n L X > < a : K e y V a l u e O f D i a g r a m O b j e c t K e y a n y T y p e z b w N T n L X > < a : K e y > < K e y > T a b l e s \ i n v o i c e _ 2 0 2 0 0 1 2 3 1 0 4 1 \ C o l u m n s \ c l i e n t _ n a m e < / K e y > < / a : K e y > < a : V a l u e   i : t y p e = " D i a g r a m D i s p l a y N o d e V i e w S t a t e " > < H e i g h t > 1 5 0 < / H e i g h t > < I s E x p a n d e d > t r u e < / I s E x p a n d e d > < W i d t h > 2 0 0 < / W i d t h > < / a : V a l u e > < / a : K e y V a l u e O f D i a g r a m O b j e c t K e y a n y T y p e z b w N T n L X > < a : K e y V a l u e O f D i a g r a m O b j e c t K e y a n y T y p e z b w N T n L X > < a : K e y > < K e y > T a b l e s \ i n v o i c e _ 2 0 2 0 0 1 2 3 1 0 4 1 \ C o l u m n s \ p o l i c y _ n u m b e r < / K e y > < / a : K e y > < a : V a l u e   i : t y p e = " D i a g r a m D i s p l a y N o d e V i e w S t a t e " > < H e i g h t > 1 5 0 < / H e i g h t > < I s E x p a n d e d > t r u e < / I s E x p a n d e d > < W i d t h > 2 0 0 < / W i d t h > < / a : V a l u e > < / a : K e y V a l u e O f D i a g r a m O b j e c t K e y a n y T y p e z b w N T n L X > < a : K e y V a l u e O f D i a g r a m O b j e c t K e y a n y T y p e z b w N T n L X > < a : K e y > < K e y > T a b l e s \ i n v o i c e _ 2 0 2 0 0 1 2 3 1 0 4 1 \ C o l u m n s \ A m o u n t < / K e y > < / a : K e y > < a : V a l u e   i : t y p e = " D i a g r a m D i s p l a y N o d e V i e w S t a t e " > < H e i g h t > 1 5 0 < / H e i g h t > < I s E x p a n d e d > t r u e < / I s E x p a n d e d > < W i d t h > 2 0 0 < / W i d t h > < / a : V a l u e > < / a : K e y V a l u e O f D i a g r a m O b j e c t K e y a n y T y p e z b w N T n L X > < a : K e y V a l u e O f D i a g r a m O b j e c t K e y a n y T y p e z b w N T n L X > < a : K e y > < K e y > T a b l e s \ i n v o i c e _ 2 0 2 0 0 1 2 3 1 0 4 1 \ C o l u m n s \ i n c o m e _ d u e _ d a t e < / K e y > < / a : K e y > < a : V a l u e   i : t y p e = " D i a g r a m D i s p l a y N o d e V i e w S t a t e " > < H e i g h t > 1 5 0 < / H e i g h t > < I s E x p a n d e d > t r u e < / I s E x p a n d e d > < W i d t h > 2 0 0 < / W i d t h > < / a : V a l u e > < / a : K e y V a l u e O f D i a g r a m O b j e c t K e y a n y T y p e z b w N T n L X > < a : K e y V a l u e O f D i a g r a m O b j e c t K e y a n y T y p e z b w N T n L X > < a : K e y > < K e y > T a b l e s \ i n v o i c e _ 2 0 2 0 0 1 2 3 1 0 4 1 \ M e a s u r e s \ S u m   o f   A m o u n t   3 < / K e y > < / a : K e y > < a : V a l u e   i : t y p e = " D i a g r a m D i s p l a y N o d e V i e w S t a t e " > < H e i g h t > 1 5 0 < / H e i g h t > < I s E x p a n d e d > t r u e < / I s E x p a n d e d > < W i d t h > 2 0 0 < / W i d t h > < / a : V a l u e > < / a : K e y V a l u e O f D i a g r a m O b j e c t K e y a n y T y p e z b w N T n L X > < a : K e y V a l u e O f D i a g r a m O b j e c t K e y a n y T y p e z b w N T n L X > < a : K e y > < K e y > T a b l e s \ i n v o i c e _ 2 0 2 0 0 1 2 3 1 0 4 1 \ S u m   o f   A m o u n t   3 \ A d d i t i o n a l   I n f o \ I m p l i c i t   M e a s u r e < / K e y > < / a : K e y > < a : V a l u e   i : t y p e = " D i a g r a m D i s p l a y V i e w S t a t e I D i a g r a m T a g A d d i t i o n a l I n f o " / > < / a : K e y V a l u e O f D i a g r a m O b j e c t K e y a n y T y p e z b w N T n L X > < a : K e y V a l u e O f D i a g r a m O b j e c t K e y a n y T y p e z b w N T n L X > < a : K e y > < K e y > T a b l e s \ i n v o i c e _ 2 0 2 0 0 1 2 3 1 0 4 1 \ M e a s u r e s \ S u m   o f   i n v o i c e _ n u m b e r < / K e y > < / a : K e y > < a : V a l u e   i : t y p e = " D i a g r a m D i s p l a y N o d e V i e w S t a t e " > < H e i g h t > 1 5 0 < / H e i g h t > < I s E x p a n d e d > t r u e < / I s E x p a n d e d > < W i d t h > 2 0 0 < / W i d t h > < / a : V a l u e > < / a : K e y V a l u e O f D i a g r a m O b j e c t K e y a n y T y p e z b w N T n L X > < a : K e y V a l u e O f D i a g r a m O b j e c t K e y a n y T y p e z b w N T n L X > < a : K e y > < K e y > T a b l e s \ i n v o i c e _ 2 0 2 0 0 1 2 3 1 0 4 1 \ S u m   o f   i n v o i c e _ n u m b e r \ A d d i t i o n a l   I n f o \ I m p l i c i t   M e a s u r e < / K e y > < / a : K e y > < a : V a l u e   i : t y p e = " D i a g r a m D i s p l a y V i e w S t a t e I D i a g r a m T a g A d d i t i o n a l I n f o " / > < / a : K e y V a l u e O f D i a g r a m O b j e c t K e y a n y T y p e z b w N T n L X > < a : K e y V a l u e O f D i a g r a m O b j e c t K e y a n y T y p e z b w N T n L X > < a : K e y > < K e y > T a b l e s \ i n v o i c e _ 2 0 2 0 0 1 2 3 1 0 4 1 \ M e a s u r e s \ C o u n t   o f   i n v o i c e _ n u m b e r < / K e y > < / a : K e y > < a : V a l u e   i : t y p e = " D i a g r a m D i s p l a y N o d e V i e w S t a t e " > < H e i g h t > 1 5 0 < / H e i g h t > < I s E x p a n d e d > t r u e < / I s E x p a n d e d > < W i d t h > 2 0 0 < / W i d t h > < / a : V a l u e > < / a : K e y V a l u e O f D i a g r a m O b j e c t K e y a n y T y p e z b w N T n L X > < a : K e y V a l u e O f D i a g r a m O b j e c t K e y a n y T y p e z b w N T n L X > < a : K e y > < K e y > T a b l e s \ i n v o i c e _ 2 0 2 0 0 1 2 3 1 0 4 1 \ C o u n t   o f   i n v o i c e _ n u m b e r \ A d d i t i o n a l   I n f o \ I m p l i c i t   M e a s u r e < / K e y > < / a : K e y > < a : V a l u e   i : t y p e = " D i a g r a m D i s p l a y V i e w S t a t e I D i a g r a m T a g A d d i t i o n a l I n f o " / > < / a : K e y V a l u e O f D i a g r a m O b j e c t K e y a n y T y p e z b w N T n L X > < a : K e y V a l u e O f D i a g r a m O b j e c t K e y a n y T y p e z b w N T n L X > < a : K e y > < K e y > T a b l e s \ i n v o i c e _ 2 0 2 0 0 1 2 3 1 0 4 1 \ M e a s u r e s \ S u m   o f   A c c o u n t   E x e   I D < / K e y > < / a : K e y > < a : V a l u e   i : t y p e = " D i a g r a m D i s p l a y N o d e V i e w S t a t e " > < H e i g h t > 1 5 0 < / H e i g h t > < I s E x p a n d e d > t r u e < / I s E x p a n d e d > < W i d t h > 2 0 0 < / W i d t h > < / a : V a l u e > < / a : K e y V a l u e O f D i a g r a m O b j e c t K e y a n y T y p e z b w N T n L X > < a : K e y V a l u e O f D i a g r a m O b j e c t K e y a n y T y p e z b w N T n L X > < a : K e y > < K e y > T a b l e s \ i n v o i c e _ 2 0 2 0 0 1 2 3 1 0 4 1 \ S u m   o f   A c c o u n t   E x e   I D \ A d d i t i o n a l   I n f o \ I m p l i c i t   M e a s u r e < / K e y > < / a : K e y > < a : V a l u e   i : t y p e = " D i a g r a m D i s p l a y V i e w S t a t e I D i a g r a m T a g A d d i t i o n a l I n f o " / > < / a : K e y V a l u e O f D i a g r a m O b j e c t K e y a n y T y p e z b w N T n L X > < a : K e y V a l u e O f D i a g r a m O b j e c t K e y a n y T y p e z b w N T n L X > < a : K e y > < K e y > T a b l e s \ i n v o i c e _ 2 0 2 0 0 1 2 3 1 0 4 1 \ M e a s u r e s \ C o u n t   o f   A c c o u n t   E x e   I D < / K e y > < / a : K e y > < a : V a l u e   i : t y p e = " D i a g r a m D i s p l a y N o d e V i e w S t a t e " > < H e i g h t > 1 5 0 < / H e i g h t > < I s E x p a n d e d > t r u e < / I s E x p a n d e d > < W i d t h > 2 0 0 < / W i d t h > < / a : V a l u e > < / a : K e y V a l u e O f D i a g r a m O b j e c t K e y a n y T y p e z b w N T n L X > < a : K e y V a l u e O f D i a g r a m O b j e c t K e y a n y T y p e z b w N T n L X > < a : K e y > < K e y > T a b l e s \ i n v o i c e _ 2 0 2 0 0 1 2 3 1 0 4 1 \ C o u n t   o f   A c c o u n t   E x e   I D \ A d d i t i o n a l   I n f o \ I m p l i c i t   M e a s u r e < / K e y > < / a : K e y > < a : V a l u e   i : t y p e = " D i a g r a m D i s p l a y V i e w S t a t e I D i a g r a m T a g A d d i t i o n a l I n f o " / > < / a : K e y V a l u e O f D i a g r a m O b j e c t K e y a n y T y p e z b w N T n L X > < a : K e y V a l u e O f D i a g r a m O b j e c t K e y a n y T y p e z b w N T n L X > < a : K e y > < K e y > T a b l e s \ g c r m _ o p p o r t u n i t y _ 2 0 2 0 0 1 2 3 1 0 4 1 < / K e y > < / a : K e y > < a : V a l u e   i : t y p e = " D i a g r a m D i s p l a y N o d e V i e w S t a t e " > < H e i g h t > 1 4 0 . 4 < / H e i g h t > < I s E x p a n d e d > t r u e < / I s E x p a n d e d > < L a y e d O u t > t r u e < / L a y e d O u t > < L e f t > 5 5 0 . 6 2 2 8 6 3 4 0 5 9 9 4 3 9 < / L e f t > < S c r o l l V e r t i c a l O f f s e t > 2 0 9 . 6 4 6 6 6 6 6 6 6 6 6 6 6 5 < / S c r o l l V e r t i c a l O f f s e t > < T a b I n d e x > 1 < / T a b I n d e x > < W i d t h > 2 0 0 < / W i d t h > < / a : V a l u e > < / a : K e y V a l u e O f D i a g r a m O b j e c t K e y a n y T y p e z b w N T n L X > < a : K e y V a l u e O f D i a g r a m O b j e c t K e y a n y T y p e z b w N T n L X > < a : K e y > < K e y > T a b l e s \ g c r m _ o p p o r t u n i t y _ 2 0 2 0 0 1 2 3 1 0 4 1 \ C o l u m n s \ o p p o r t u n i t y _ n a m e < / K e y > < / a : K e y > < a : V a l u e   i : t y p e = " D i a g r a m D i s p l a y N o d e V i e w S t a t e " > < H e i g h t > 1 5 0 < / H e i g h t > < I s E x p a n d e d > t r u e < / I s E x p a n d e d > < W i d t h > 2 0 0 < / W i d t h > < / a : V a l u e > < / a : K e y V a l u e O f D i a g r a m O b j e c t K e y a n y T y p e z b w N T n L X > < a : K e y V a l u e O f D i a g r a m O b j e c t K e y a n y T y p e z b w N T n L X > < a : K e y > < K e y > T a b l e s \ g c r m _ o p p o r t u n i t y _ 2 0 2 0 0 1 2 3 1 0 4 1 \ C o l u m n s \ o p p o r t u n i t y _ i d < / K e y > < / a : K e y > < a : V a l u e   i : t y p e = " D i a g r a m D i s p l a y N o d e V i e w S t a t e " > < H e i g h t > 1 5 0 < / H e i g h t > < I s E x p a n d e d > t r u e < / I s E x p a n d e d > < W i d t h > 2 0 0 < / W i d t h > < / a : V a l u e > < / a : K e y V a l u e O f D i a g r a m O b j e c t K e y a n y T y p e z b w N T n L X > < a : K e y V a l u e O f D i a g r a m O b j e c t K e y a n y T y p e z b w N T n L X > < a : K e y > < K e y > T a b l e s \ g c r m _ o p p o r t u n i t y _ 2 0 2 0 0 1 2 3 1 0 4 1 \ C o l u m n s \ A c c o u n t   E x e   I d < / K e y > < / a : K e y > < a : V a l u e   i : t y p e = " D i a g r a m D i s p l a y N o d e V i e w S t a t e " > < H e i g h t > 1 5 0 < / H e i g h t > < I s E x p a n d e d > t r u e < / I s E x p a n d e d > < W i d t h > 2 0 0 < / W i d t h > < / a : V a l u e > < / a : K e y V a l u e O f D i a g r a m O b j e c t K e y a n y T y p e z b w N T n L X > < a : K e y V a l u e O f D i a g r a m O b j e c t K e y a n y T y p e z b w N T n L X > < a : K e y > < K e y > T a b l e s \ g c r m _ o p p o r t u n i t y _ 2 0 2 0 0 1 2 3 1 0 4 1 \ C o l u m n s \ A c c o u n t   E x e c u t i v e < / K e y > < / a : K e y > < a : V a l u e   i : t y p e = " D i a g r a m D i s p l a y N o d e V i e w S t a t e " > < H e i g h t > 1 5 0 < / H e i g h t > < I s E x p a n d e d > t r u e < / I s E x p a n d e d > < W i d t h > 2 0 0 < / W i d t h > < / a : V a l u e > < / a : K e y V a l u e O f D i a g r a m O b j e c t K e y a n y T y p e z b w N T n L X > < a : K e y V a l u e O f D i a g r a m O b j e c t K e y a n y T y p e z b w N T n L X > < a : K e y > < K e y > T a b l e s \ g c r m _ o p p o r t u n i t y _ 2 0 2 0 0 1 2 3 1 0 4 1 \ C o l u m n s \ p r e m i u m _ a m o u n t < / K e y > < / a : K e y > < a : V a l u e   i : t y p e = " D i a g r a m D i s p l a y N o d e V i e w S t a t e " > < H e i g h t > 1 5 0 < / H e i g h t > < I s E x p a n d e d > t r u e < / I s E x p a n d e d > < W i d t h > 2 0 0 < / W i d t h > < / a : V a l u e > < / a : K e y V a l u e O f D i a g r a m O b j e c t K e y a n y T y p e z b w N T n L X > < a : K e y V a l u e O f D i a g r a m O b j e c t K e y a n y T y p e z b w N T n L X > < a : K e y > < K e y > T a b l e s \ g c r m _ o p p o r t u n i t y _ 2 0 2 0 0 1 2 3 1 0 4 1 \ C o l u m n s \ r e v e n u e _ a m o u n t < / K e y > < / a : K e y > < a : V a l u e   i : t y p e = " D i a g r a m D i s p l a y N o d e V i e w S t a t e " > < H e i g h t > 1 5 0 < / H e i g h t > < I s E x p a n d e d > t r u e < / I s E x p a n d e d > < W i d t h > 2 0 0 < / W i d t h > < / a : V a l u e > < / a : K e y V a l u e O f D i a g r a m O b j e c t K e y a n y T y p e z b w N T n L X > < a : K e y V a l u e O f D i a g r a m O b j e c t K e y a n y T y p e z b w N T n L X > < a : K e y > < K e y > T a b l e s \ g c r m _ o p p o r t u n i t y _ 2 0 2 0 0 1 2 3 1 0 4 1 \ C o l u m n s \ c l o s i n g _ d a t e < / K e y > < / a : K e y > < a : V a l u e   i : t y p e = " D i a g r a m D i s p l a y N o d e V i e w S t a t e " > < H e i g h t > 1 5 0 < / H e i g h t > < I s E x p a n d e d > t r u e < / I s E x p a n d e d > < W i d t h > 2 0 0 < / W i d t h > < / a : V a l u e > < / a : K e y V a l u e O f D i a g r a m O b j e c t K e y a n y T y p e z b w N T n L X > < a : K e y V a l u e O f D i a g r a m O b j e c t K e y a n y T y p e z b w N T n L X > < a : K e y > < K e y > T a b l e s \ g c r m _ o p p o r t u n i t y _ 2 0 2 0 0 1 2 3 1 0 4 1 \ C o l u m n s \ s t a g e < / K e y > < / a : K e y > < a : V a l u e   i : t y p e = " D i a g r a m D i s p l a y N o d e V i e w S t a t e " > < H e i g h t > 1 5 0 < / H e i g h t > < I s E x p a n d e d > t r u e < / I s E x p a n d e d > < W i d t h > 2 0 0 < / W i d t h > < / a : V a l u e > < / a : K e y V a l u e O f D i a g r a m O b j e c t K e y a n y T y p e z b w N T n L X > < a : K e y V a l u e O f D i a g r a m O b j e c t K e y a n y T y p e z b w N T n L X > < a : K e y > < K e y > T a b l e s \ g c r m _ o p p o r t u n i t y _ 2 0 2 0 0 1 2 3 1 0 4 1 \ C o l u m n s \ b r a n c h < / K e y > < / a : K e y > < a : V a l u e   i : t y p e = " D i a g r a m D i s p l a y N o d e V i e w S t a t e " > < H e i g h t > 1 5 0 < / H e i g h t > < I s E x p a n d e d > t r u e < / I s E x p a n d e d > < W i d t h > 2 0 0 < / W i d t h > < / a : V a l u e > < / a : K e y V a l u e O f D i a g r a m O b j e c t K e y a n y T y p e z b w N T n L X > < a : K e y V a l u e O f D i a g r a m O b j e c t K e y a n y T y p e z b w N T n L X > < a : K e y > < K e y > T a b l e s \ g c r m _ o p p o r t u n i t y _ 2 0 2 0 0 1 2 3 1 0 4 1 \ C o l u m n s \ s p e c i a l t y < / K e y > < / a : K e y > < a : V a l u e   i : t y p e = " D i a g r a m D i s p l a y N o d e V i e w S t a t e " > < H e i g h t > 1 5 0 < / H e i g h t > < I s E x p a n d e d > t r u e < / I s E x p a n d e d > < W i d t h > 2 0 0 < / W i d t h > < / a : V a l u e > < / a : K e y V a l u e O f D i a g r a m O b j e c t K e y a n y T y p e z b w N T n L X > < a : K e y V a l u e O f D i a g r a m O b j e c t K e y a n y T y p e z b w N T n L X > < a : K e y > < K e y > T a b l e s \ g c r m _ o p p o r t u n i t y _ 2 0 2 0 0 1 2 3 1 0 4 1 \ C o l u m n s \ p r o d u c t _ g r o u p < / K e y > < / a : K e y > < a : V a l u e   i : t y p e = " D i a g r a m D i s p l a y N o d e V i e w S t a t e " > < H e i g h t > 1 5 0 < / H e i g h t > < I s E x p a n d e d > t r u e < / I s E x p a n d e d > < W i d t h > 2 0 0 < / W i d t h > < / a : V a l u e > < / a : K e y V a l u e O f D i a g r a m O b j e c t K e y a n y T y p e z b w N T n L X > < a : K e y V a l u e O f D i a g r a m O b j e c t K e y a n y T y p e z b w N T n L X > < a : K e y > < K e y > T a b l e s \ g c r m _ o p p o r t u n i t y _ 2 0 2 0 0 1 2 3 1 0 4 1 \ C o l u m n s \ p r o d u c t _ s u b _ g r o u p < / K e y > < / a : K e y > < a : V a l u e   i : t y p e = " D i a g r a m D i s p l a y N o d e V i e w S t a t e " > < H e i g h t > 1 5 0 < / H e i g h t > < I s E x p a n d e d > t r u e < / I s E x p a n d e d > < W i d t h > 2 0 0 < / W i d t h > < / a : V a l u e > < / a : K e y V a l u e O f D i a g r a m O b j e c t K e y a n y T y p e z b w N T n L X > < a : K e y V a l u e O f D i a g r a m O b j e c t K e y a n y T y p e z b w N T n L X > < a : K e y > < K e y > T a b l e s \ g c r m _ o p p o r t u n i t y _ 2 0 2 0 0 1 2 3 1 0 4 1 \ C o l u m n s \ r i s k _ d e t a i l s < / K e y > < / a : K e y > < a : V a l u e   i : t y p e = " D i a g r a m D i s p l a y N o d e V i e w S t a t e " > < H e i g h t > 1 5 0 < / H e i g h t > < I s E x p a n d e d > t r u e < / I s E x p a n d e d > < W i d t h > 2 0 0 < / W i d t h > < / a : V a l u e > < / a : K e y V a l u e O f D i a g r a m O b j e c t K e y a n y T y p e z b w N T n L X > < a : K e y V a l u e O f D i a g r a m O b j e c t K e y a n y T y p e z b w N T n L X > < a : K e y > < K e y > T a b l e s \ I n d i v i d u a l _ b u d g e t   1 < / K e y > < / a : K e y > < a : V a l u e   i : t y p e = " D i a g r a m D i s p l a y N o d e V i e w S t a t e " > < H e i g h t > 1 5 0 < / H e i g h t > < I s E x p a n d e d > t r u e < / I s E x p a n d e d > < L a y e d O u t > t r u e < / L a y e d O u t > < L e f t > 5 8 6 . 9 1 1 4 3 1 7 0 2 9 9 7 1 1 < / L e f t > < S c r o l l V e r t i c a l O f f s e t > 4 1 . 4 7 8 9 1 2 2 7 9 2 8 3 8 4 < / S c r o l l V e r t i c a l O f f s e t > < T a b I n d e x > 5 < / T a b I n d e x > < T o p > 2 9 2 . 1 9 9 9 9 9 9 9 9 9 9 9 9 3 < / T o p > < W i d t h > 2 0 0 < / W i d t h > < / a : V a l u e > < / a : K e y V a l u e O f D i a g r a m O b j e c t K e y a n y T y p e z b w N T n L X > < a : K e y V a l u e O f D i a g r a m O b j e c t K e y a n y T y p e z b w N T n L X > < a : K e y > < K e y > T a b l e s \ I n d i v i d u a l _ b u d g e t   1 \ C o l u m n s \ B r a n c h < / K e y > < / a : K e y > < a : V a l u e   i : t y p e = " D i a g r a m D i s p l a y N o d e V i e w S t a t e " > < H e i g h t > 1 5 0 < / H e i g h t > < I s E x p a n d e d > t r u e < / I s E x p a n d e d > < W i d t h > 2 0 0 < / W i d t h > < / a : V a l u e > < / a : K e y V a l u e O f D i a g r a m O b j e c t K e y a n y T y p e z b w N T n L X > < a : K e y V a l u e O f D i a g r a m O b j e c t K e y a n y T y p e z b w N T n L X > < a : K e y > < K e y > T a b l e s \ I n d i v i d u a l _ b u d g e t   1 \ C o l u m n s \ S a l e s   p e r s o n   I D < / K e y > < / a : K e y > < a : V a l u e   i : t y p e = " D i a g r a m D i s p l a y N o d e V i e w S t a t e " > < H e i g h t > 1 5 0 < / H e i g h t > < I s E x p a n d e d > t r u e < / I s E x p a n d e d > < W i d t h > 2 0 0 < / W i d t h > < / a : V a l u e > < / a : K e y V a l u e O f D i a g r a m O b j e c t K e y a n y T y p e z b w N T n L X > < a : K e y V a l u e O f D i a g r a m O b j e c t K e y a n y T y p e z b w N T n L X > < a : K e y > < K e y > T a b l e s \ I n d i v i d u a l _ b u d g e t   1 \ C o l u m n s \ E m p l o y e e   N a m e < / K e y > < / a : K e y > < a : V a l u e   i : t y p e = " D i a g r a m D i s p l a y N o d e V i e w S t a t e " > < H e i g h t > 1 5 0 < / H e i g h t > < I s E x p a n d e d > t r u e < / I s E x p a n d e d > < W i d t h > 2 0 0 < / W i d t h > < / a : V a l u e > < / a : K e y V a l u e O f D i a g r a m O b j e c t K e y a n y T y p e z b w N T n L X > < a : K e y V a l u e O f D i a g r a m O b j e c t K e y a n y T y p e z b w N T n L X > < a : K e y > < K e y > T a b l e s \ I n d i v i d u a l _ b u d g e t   1 \ C o l u m n s \ N e w   R o l e 2 < / K e y > < / a : K e y > < a : V a l u e   i : t y p e = " D i a g r a m D i s p l a y N o d e V i e w S t a t e " > < H e i g h t > 1 5 0 < / H e i g h t > < I s E x p a n d e d > t r u e < / I s E x p a n d e d > < W i d t h > 2 0 0 < / W i d t h > < / a : V a l u e > < / a : K e y V a l u e O f D i a g r a m O b j e c t K e y a n y T y p e z b w N T n L X > < a : K e y V a l u e O f D i a g r a m O b j e c t K e y a n y T y p e z b w N T n L X > < a : K e y > < K e y > T a b l e s \ I n d i v i d u a l _ b u d g e t   1 \ C o l u m n s \ I n c o m e _ c l a s s < / K e y > < / a : K e y > < a : V a l u e   i : t y p e = " D i a g r a m D i s p l a y N o d e V i e w S t a t e " > < H e i g h t > 1 5 0 < / H e i g h t > < I s E x p a n d e d > t r u e < / I s E x p a n d e d > < W i d t h > 2 0 0 < / W i d t h > < / a : V a l u e > < / a : K e y V a l u e O f D i a g r a m O b j e c t K e y a n y T y p e z b w N T n L X > < a : K e y V a l u e O f D i a g r a m O b j e c t K e y a n y T y p e z b w N T n L X > < a : K e y > < K e y > T a b l e s \ I n d i v i d u a l _ b u d g e t   1 \ C o l u m n s \ A m o u n t < / K e y > < / a : K e y > < a : V a l u e   i : t y p e = " D i a g r a m D i s p l a y N o d e V i e w S t a t e " > < H e i g h t > 1 5 0 < / H e i g h t > < I s E x p a n d e d > t r u e < / I s E x p a n d e d > < W i d t h > 2 0 0 < / W i d t h > < / a : V a l u e > < / a : K e y V a l u e O f D i a g r a m O b j e c t K e y a n y T y p e z b w N T n L X > < a : K e y V a l u e O f D i a g r a m O b j e c t K e y a n y T y p e z b w N T n L X > < a : K e y > < K e y > T a b l e s \ I n d i v i d u a l _ b u d g e t   1 \ M e a s u r e s \ S u m   o f   A m o u n t   4 < / K e y > < / a : K e y > < a : V a l u e   i : t y p e = " D i a g r a m D i s p l a y N o d e V i e w S t a t e " > < H e i g h t > 1 5 0 < / H e i g h t > < I s E x p a n d e d > t r u e < / I s E x p a n d e d > < W i d t h > 2 0 0 < / W i d t h > < / a : V a l u e > < / a : K e y V a l u e O f D i a g r a m O b j e c t K e y a n y T y p e z b w N T n L X > < a : K e y V a l u e O f D i a g r a m O b j e c t K e y a n y T y p e z b w N T n L X > < a : K e y > < K e y > T a b l e s \ I n d i v i d u a l _ b u d g e t   1 \ S u m   o f   A m o u n t   4 \ A d d i t i o n a l   I n f o \ I m p l i c i t   M e a s u r e < / K e y > < / a : K e y > < a : V a l u e   i : t y p e = " D i a g r a m D i s p l a y V i e w S t a t e I D i a g r a m T a g A d d i t i o n a l I n f o " / > < / a : K e y V a l u e O f D i a g r a m O b j e c t K e y a n y T y p e z b w N T n L X > < a : K e y V a l u e O f D i a g r a m O b j e c t K e y a n y T y p e z b w N T n L X > < a : K e y > < K e y > T a b l e s \ m e e t i n g _ l i s t _ 2 0 2 0 0 1 2 3 1 0 4 1 < / K e y > < / a : K e y > < a : V a l u e   i : t y p e = " D i a g r a m D i s p l a y N o d e V i e w S t a t e " > < H e i g h t > 1 5 0 < / H e i g h t > < I s E x p a n d e d > t r u e < / I s E x p a n d e d > < L a y e d O u t > t r u e < / L a y e d O u t > < L e f t > 9 6 7 . 3 1 1 4 3 1 7 0 2 9 9 7 2 < / L e f t > < S c r o l l V e r t i c a l O f f s e t > 4 2 . 3 2 3 3 3 3 3 3 3 3 3 3 2 9 5 < / S c r o l l V e r t i c a l O f f s e t > < T a b I n d e x > 6 < / T a b I n d e x > < T o p > 3 8 7 < / T o p > < W i d t h > 2 0 0 < / W i d t h > < / a : V a l u e > < / a : K e y V a l u e O f D i a g r a m O b j e c t K e y a n y T y p e z b w N T n L X > < a : K e y V a l u e O f D i a g r a m O b j e c t K e y a n y T y p e z b w N T n L X > < a : K e y > < K e y > T a b l e s \ m e e t i n g _ l i s t _ 2 0 2 0 0 1 2 3 1 0 4 1 \ C o l u m n s \ A c c o u n t   E x e   I D < / K e y > < / a : K e y > < a : V a l u e   i : t y p e = " D i a g r a m D i s p l a y N o d e V i e w S t a t e " > < H e i g h t > 1 5 0 < / H e i g h t > < I s E x p a n d e d > t r u e < / I s E x p a n d e d > < W i d t h > 2 0 0 < / W i d t h > < / a : V a l u e > < / a : K e y V a l u e O f D i a g r a m O b j e c t K e y a n y T y p e z b w N T n L X > < a : K e y V a l u e O f D i a g r a m O b j e c t K e y a n y T y p e z b w N T n L X > < a : K e y > < K e y > T a b l e s \ m e e t i n g _ l i s t _ 2 0 2 0 0 1 2 3 1 0 4 1 \ C o l u m n s \ A c c o u n t   E x e c u t i v e < / K e y > < / a : K e y > < a : V a l u e   i : t y p e = " D i a g r a m D i s p l a y N o d e V i e w S t a t e " > < H e i g h t > 1 5 0 < / H e i g h t > < I s E x p a n d e d > t r u e < / I s E x p a n d e d > < W i d t h > 2 0 0 < / W i d t h > < / a : V a l u e > < / a : K e y V a l u e O f D i a g r a m O b j e c t K e y a n y T y p e z b w N T n L X > < a : K e y V a l u e O f D i a g r a m O b j e c t K e y a n y T y p e z b w N T n L X > < a : K e y > < K e y > T a b l e s \ m e e t i n g _ l i s t _ 2 0 2 0 0 1 2 3 1 0 4 1 \ C o l u m n s \ b r a n c h _ n a m e < / K e y > < / a : K e y > < a : V a l u e   i : t y p e = " D i a g r a m D i s p l a y N o d e V i e w S t a t e " > < H e i g h t > 1 5 0 < / H e i g h t > < I s E x p a n d e d > t r u e < / I s E x p a n d e d > < W i d t h > 2 0 0 < / W i d t h > < / a : V a l u e > < / a : K e y V a l u e O f D i a g r a m O b j e c t K e y a n y T y p e z b w N T n L X > < a : K e y V a l u e O f D i a g r a m O b j e c t K e y a n y T y p e z b w N T n L X > < a : K e y > < K e y > T a b l e s \ m e e t i n g _ l i s t _ 2 0 2 0 0 1 2 3 1 0 4 1 \ C o l u m n s \ g l o b a l _ a t t e n d e e s < / K e y > < / a : K e y > < a : V a l u e   i : t y p e = " D i a g r a m D i s p l a y N o d e V i e w S t a t e " > < H e i g h t > 1 5 0 < / H e i g h t > < I s E x p a n d e d > t r u e < / I s E x p a n d e d > < W i d t h > 2 0 0 < / W i d t h > < / a : V a l u e > < / a : K e y V a l u e O f D i a g r a m O b j e c t K e y a n y T y p e z b w N T n L X > < a : K e y V a l u e O f D i a g r a m O b j e c t K e y a n y T y p e z b w N T n L X > < a : K e y > < K e y > T a b l e s \ m e e t i n g _ l i s t _ 2 0 2 0 0 1 2 3 1 0 4 1 \ C o l u m n s \ m e e t i n g _ d a t e < / K e y > < / a : K e y > < a : V a l u e   i : t y p e = " D i a g r a m D i s p l a y N o d e V i e w S t a t e " > < H e i g h t > 1 5 0 < / H e i g h t > < I s E x p a n d e d > t r u e < / I s E x p a n d e d > < W i d t h > 2 0 0 < / W i d t h > < / a : V a l u e > < / a : K e y V a l u e O f D i a g r a m O b j e c t K e y a n y T y p e z b w N T n L X > < a : K e y V a l u e O f D i a g r a m O b j e c t K e y a n y T y p e z b w N T n L X > < a : K e y > < K e y > T a b l e s \ m e e t i n g _ l i s t _ 2 0 2 0 0 1 2 3 1 0 4 1 \ C o l u m n s \ y e a r < / K e y > < / a : K e y > < a : V a l u e   i : t y p e = " D i a g r a m D i s p l a y N o d e V i e w S t a t e " > < H e i g h t > 1 5 0 < / H e i g h t > < I s E x p a n d e d > t r u e < / I s E x p a n d e d > < W i d t h > 2 0 0 < / W i d t h > < / a : V a l u e > < / a : K e y V a l u e O f D i a g r a m O b j e c t K e y a n y T y p e z b w N T n L X > < a : K e y V a l u e O f D i a g r a m O b j e c t K e y a n y T y p e z b w N T n L X > < a : K e y > < K e y > R e l a t i o n s h i p s \ & l t ; T a b l e s \ B r o k e r a g e _ f e e s \ C o l u m n s \ A c c o u n t   E x e c u t i v e & g t ; - & l t ; T a b l e s \ B r i d g e   T a b l e \ C o l u m n s \ A c c o u n t   E x e c u t i v e & g t ; < / K e y > < / a : K e y > < a : V a l u e   i : t y p e = " D i a g r a m D i s p l a y L i n k V i e w S t a t e " > < A u t o m a t i o n P r o p e r t y H e l p e r T e x t > E n d   p o i n t   1 :   ( 5 5 3 . 9 0 3 8 1 0 5 6 7 6 6 5 , 2 1 7 ) .   E n d   p o i n t   2 :   ( 4 9 4 . 4 , 3 7 9 )   < / A u t o m a t i o n P r o p e r t y H e l p e r T e x t > < L a y e d O u t > t r u e < / L a y e d O u t > < P o i n t s   x m l n s : b = " h t t p : / / s c h e m a s . d a t a c o n t r a c t . o r g / 2 0 0 4 / 0 7 / S y s t e m . W i n d o w s " > < b : P o i n t > < b : _ x > 5 5 3 . 9 0 3 8 1 0 5 6 7 6 6 5 4 6 < / b : _ x > < b : _ y > 2 1 7 . 0 0 0 0 0 0 0 0 0 0 0 0 0 3 < / b : _ y > < / b : P o i n t > < b : P o i n t > < b : _ x > 5 2 6 . 1 5 1 9 0 5 5 < / b : _ x > < b : _ y > 2 1 7 < / b : _ y > < / b : P o i n t > < b : P o i n t > < b : _ x > 5 2 4 . 1 5 1 9 0 5 5 < / b : _ x > < b : _ y > 2 1 9 < / b : _ y > < / b : P o i n t > < b : P o i n t > < b : _ x > 5 2 4 . 1 5 1 9 0 5 5 < / b : _ x > < b : _ y > 3 7 7 < / b : _ y > < / b : P o i n t > < b : P o i n t > < b : _ x > 5 2 2 . 1 5 1 9 0 5 5 < / b : _ x > < b : _ y > 3 7 9 < / b : _ y > < / b : P o i n t > < b : P o i n t > < b : _ x > 4 9 4 . 3 9 9 9 9 9 9 9 9 9 9 9 8 1 < / b : _ x > < b : _ y > 3 7 9 < / b : _ y > < / b : P o i n t > < / P o i n t s > < / a : V a l u e > < / a : K e y V a l u e O f D i a g r a m O b j e c t K e y a n y T y p e z b w N T n L X > < a : K e y V a l u e O f D i a g r a m O b j e c t K e y a n y T y p e z b w N T n L X > < a : K e y > < K e y > R e l a t i o n s h i p s \ & l t ; T a b l e s \ B r o k e r a g e _ f e e s \ C o l u m n s \ A c c o u n t   E x e c u t i v e & g t ; - & l t ; T a b l e s \ B r i d g e   T a b l e \ C o l u m n s \ A c c o u n t   E x e c u t i v e & g t ; \ F K < / K e y > < / a : K e y > < a : V a l u e   i : t y p e = " D i a g r a m D i s p l a y L i n k E n d p o i n t V i e w S t a t e " > < H e i g h t > 1 6 < / H e i g h t > < L a b e l L o c a t i o n   x m l n s : b = " h t t p : / / s c h e m a s . d a t a c o n t r a c t . o r g / 2 0 0 4 / 0 7 / S y s t e m . W i n d o w s " > < b : _ x > 5 5 3 . 9 0 3 8 1 0 5 6 7 6 6 5 4 6 < / b : _ x > < b : _ y > 2 0 9 . 0 0 0 0 0 0 0 0 0 0 0 0 0 3 < / b : _ y > < / L a b e l L o c a t i o n > < L o c a t i o n   x m l n s : b = " h t t p : / / s c h e m a s . d a t a c o n t r a c t . o r g / 2 0 0 4 / 0 7 / S y s t e m . W i n d o w s " > < b : _ x > 5 6 9 . 9 0 3 8 1 0 5 6 7 6 6 5 4 6 < / b : _ x > < b : _ y > 2 1 7 < / b : _ y > < / L o c a t i o n > < S h a p e R o t a t e A n g l e > 1 7 9 . 9 9 9 9 9 9 9 9 9 9 9 9 8 9 < / S h a p e R o t a t e A n g l e > < W i d t h > 1 6 < / W i d t h > < / a : V a l u e > < / a : K e y V a l u e O f D i a g r a m O b j e c t K e y a n y T y p e z b w N T n L X > < a : K e y V a l u e O f D i a g r a m O b j e c t K e y a n y T y p e z b w N T n L X > < a : K e y > < K e y > R e l a t i o n s h i p s \ & l t ; T a b l e s \ B r o k e r a g e _ f e e s \ C o l u m n s \ A c c o u n t   E x e c u t i v e & g t ; - & l t ; T a b l e s \ B r i d g e   T a b l e \ C o l u m n s \ A c c o u n t   E x e c u t i v e & g t ; \ P K < / K e y > < / a : K e y > < a : V a l u e   i : t y p e = " D i a g r a m D i s p l a y L i n k E n d p o i n t V i e w S t a t e " > < H e i g h t > 1 6 < / H e i g h t > < L a b e l L o c a t i o n   x m l n s : b = " h t t p : / / s c h e m a s . d a t a c o n t r a c t . o r g / 2 0 0 4 / 0 7 / S y s t e m . W i n d o w s " > < b : _ x > 4 7 8 . 3 9 9 9 9 9 9 9 9 9 9 9 8 1 < / b : _ x > < b : _ y > 3 7 1 < / b : _ y > < / L a b e l L o c a t i o n > < L o c a t i o n   x m l n s : b = " h t t p : / / s c h e m a s . d a t a c o n t r a c t . o r g / 2 0 0 4 / 0 7 / S y s t e m . W i n d o w s " > < b : _ x > 4 7 8 . 3 9 9 9 9 9 9 9 9 9 9 9 8 1 < / b : _ x > < b : _ y > 3 7 9 < / b : _ y > < / L o c a t i o n > < S h a p e R o t a t e A n g l e > 3 6 0 < / S h a p e R o t a t e A n g l e > < W i d t h > 1 6 < / W i d t h > < / a : V a l u e > < / a : K e y V a l u e O f D i a g r a m O b j e c t K e y a n y T y p e z b w N T n L X > < a : K e y V a l u e O f D i a g r a m O b j e c t K e y a n y T y p e z b w N T n L X > < a : K e y > < K e y > R e l a t i o n s h i p s \ & l t ; T a b l e s \ B r o k e r a g e _ f e e s \ C o l u m n s \ A c c o u n t   E x e c u t i v e & g t ; - & l t ; T a b l e s \ B r i d g e   T a b l e \ C o l u m n s \ A c c o u n t   E x e c u t i v e & g t ; \ C r o s s F i l t e r < / K e y > < / a : K e y > < a : V a l u e   i : t y p e = " D i a g r a m D i s p l a y L i n k C r o s s F i l t e r V i e w S t a t e " > < P o i n t s   x m l n s : b = " h t t p : / / s c h e m a s . d a t a c o n t r a c t . o r g / 2 0 0 4 / 0 7 / S y s t e m . W i n d o w s " > < b : P o i n t > < b : _ x > 5 5 3 . 9 0 3 8 1 0 5 6 7 6 6 5 4 6 < / b : _ x > < b : _ y > 2 1 7 . 0 0 0 0 0 0 0 0 0 0 0 0 0 3 < / b : _ y > < / b : P o i n t > < b : P o i n t > < b : _ x > 5 2 6 . 1 5 1 9 0 5 5 < / b : _ x > < b : _ y > 2 1 7 < / b : _ y > < / b : P o i n t > < b : P o i n t > < b : _ x > 5 2 4 . 1 5 1 9 0 5 5 < / b : _ x > < b : _ y > 2 1 9 < / b : _ y > < / b : P o i n t > < b : P o i n t > < b : _ x > 5 2 4 . 1 5 1 9 0 5 5 < / b : _ x > < b : _ y > 3 7 7 < / b : _ y > < / b : P o i n t > < b : P o i n t > < b : _ x > 5 2 2 . 1 5 1 9 0 5 5 < / b : _ x > < b : _ y > 3 7 9 < / b : _ y > < / b : P o i n t > < b : P o i n t > < b : _ x > 4 9 4 . 3 9 9 9 9 9 9 9 9 9 9 9 8 1 < / b : _ x > < b : _ y > 3 7 9 < / b : _ y > < / b : P o i n t > < / P o i n t s > < / a : V a l u e > < / a : K e y V a l u e O f D i a g r a m O b j e c t K e y a n y T y p e z b w N T n L X > < a : K e y V a l u e O f D i a g r a m O b j e c t K e y a n y T y p e z b w N T n L X > < a : K e y > < K e y > R e l a t i o n s h i p s \ & l t ; T a b l e s \ B r o k e r a g e _ f e e s \ C o l u m n s \ i n c o m e _ c l a s s & g t ; - & l t ; T a b l e s \ i n c o m e _ c l a s s _ b r i d g e \ C o l u m n s \ I n c o m e   C l a s s & g t ; < / K e y > < / a : K e y > < a : V a l u e   i : t y p e = " D i a g r a m D i s p l a y L i n k V i e w S t a t e " > < A u t o m a t i o n P r o p e r t y H e l p e r T e x t > E n d   p o i n t   1 :   ( 7 8 5 . 9 0 3 8 1 0 5 6 7 6 6 5 , 2 1 7 ) .   E n d   p o i n t   2 :   ( 9 3 7 . 3 1 1 4 3 1 7 0 2 9 9 7 , 2 5 4 . 6 )   < / A u t o m a t i o n P r o p e r t y H e l p e r T e x t > < L a y e d O u t > t r u e < / L a y e d O u t > < P o i n t s   x m l n s : b = " h t t p : / / s c h e m a s . d a t a c o n t r a c t . o r g / 2 0 0 4 / 0 7 / S y s t e m . W i n d o w s " > < b : P o i n t > < b : _ x > 7 8 5 . 9 0 3 8 1 0 5 6 7 6 6 5 4 6 < / b : _ x > < b : _ y > 2 1 7 < / b : _ y > < / b : P o i n t > < b : P o i n t > < b : _ x > 8 5 9 . 6 0 7 6 2 1 5 < / b : _ x > < b : _ y > 2 1 7 < / b : _ y > < / b : P o i n t > < b : P o i n t > < b : _ x > 8 6 1 . 6 0 7 6 2 1 5 < / b : _ x > < b : _ y > 2 1 9 < / b : _ y > < / b : P o i n t > < b : P o i n t > < b : _ x > 8 6 1 . 6 0 7 6 2 1 5 < / b : _ x > < b : _ y > 2 5 2 . 6 < / b : _ y > < / b : P o i n t > < b : P o i n t > < b : _ x > 8 6 3 . 6 0 7 6 2 1 5 < / b : _ x > < b : _ y > 2 5 4 . 6 < / b : _ y > < / b : P o i n t > < b : P o i n t > < b : _ x > 9 3 7 . 3 1 1 4 3 1 7 0 2 9 9 7 2 < / b : _ x > < b : _ y > 2 5 4 . 6 < / b : _ y > < / b : P o i n t > < / P o i n t s > < / a : V a l u e > < / a : K e y V a l u e O f D i a g r a m O b j e c t K e y a n y T y p e z b w N T n L X > < a : K e y V a l u e O f D i a g r a m O b j e c t K e y a n y T y p e z b w N T n L X > < a : K e y > < K e y > R e l a t i o n s h i p s \ & l t ; T a b l e s \ B r o k e r a g e _ f e e s \ C o l u m n s \ i n c o m e _ c l a s s & g t ; - & l t ; T a b l e s \ i n c o m e _ c l a s s _ b r i d g e \ C o l u m n s \ I n c o m e   C l a s s & g t ; \ F K < / K e y > < / a : K e y > < a : V a l u e   i : t y p e = " D i a g r a m D i s p l a y L i n k E n d p o i n t V i e w S t a t e " > < H e i g h t > 1 6 < / H e i g h t > < L a b e l L o c a t i o n   x m l n s : b = " h t t p : / / s c h e m a s . d a t a c o n t r a c t . o r g / 2 0 0 4 / 0 7 / S y s t e m . W i n d o w s " > < b : _ x > 7 6 9 . 9 0 3 8 1 0 5 6 7 6 6 5 4 6 < / b : _ x > < b : _ y > 2 0 9 < / b : _ y > < / L a b e l L o c a t i o n > < L o c a t i o n   x m l n s : b = " h t t p : / / s c h e m a s . d a t a c o n t r a c t . o r g / 2 0 0 4 / 0 7 / S y s t e m . W i n d o w s " > < b : _ x > 7 6 9 . 9 0 3 8 1 0 5 6 7 6 6 5 4 6 < / b : _ x > < b : _ y > 2 1 7 < / b : _ y > < / L o c a t i o n > < S h a p e R o t a t e A n g l e > 3 6 0 < / S h a p e R o t a t e A n g l e > < W i d t h > 1 6 < / W i d t h > < / a : V a l u e > < / a : K e y V a l u e O f D i a g r a m O b j e c t K e y a n y T y p e z b w N T n L X > < a : K e y V a l u e O f D i a g r a m O b j e c t K e y a n y T y p e z b w N T n L X > < a : K e y > < K e y > R e l a t i o n s h i p s \ & l t ; T a b l e s \ B r o k e r a g e _ f e e s \ C o l u m n s \ i n c o m e _ c l a s s & g t ; - & l t ; T a b l e s \ i n c o m e _ c l a s s _ b r i d g e \ C o l u m n s \ I n c o m e   C l a s s & g t ; \ P K < / K e y > < / a : K e y > < a : V a l u e   i : t y p e = " D i a g r a m D i s p l a y L i n k E n d p o i n t V i e w S t a t e " > < H e i g h t > 1 6 < / H e i g h t > < L a b e l L o c a t i o n   x m l n s : b = " h t t p : / / s c h e m a s . d a t a c o n t r a c t . o r g / 2 0 0 4 / 0 7 / S y s t e m . W i n d o w s " > < b : _ x > 9 3 7 . 3 1 1 4 3 1 7 0 2 9 9 7 2 < / b : _ x > < b : _ y > 2 4 6 . 6 < / b : _ y > < / L a b e l L o c a t i o n > < L o c a t i o n   x m l n s : b = " h t t p : / / s c h e m a s . d a t a c o n t r a c t . o r g / 2 0 0 4 / 0 7 / S y s t e m . W i n d o w s " > < b : _ x > 9 5 3 . 3 1 1 4 3 1 7 0 2 9 9 7 2 < / b : _ x > < b : _ y > 2 5 4 . 6 < / b : _ y > < / L o c a t i o n > < S h a p e R o t a t e A n g l e > 1 8 0 < / S h a p e R o t a t e A n g l e > < W i d t h > 1 6 < / W i d t h > < / a : V a l u e > < / a : K e y V a l u e O f D i a g r a m O b j e c t K e y a n y T y p e z b w N T n L X > < a : K e y V a l u e O f D i a g r a m O b j e c t K e y a n y T y p e z b w N T n L X > < a : K e y > < K e y > R e l a t i o n s h i p s \ & l t ; T a b l e s \ B r o k e r a g e _ f e e s \ C o l u m n s \ i n c o m e _ c l a s s & g t ; - & l t ; T a b l e s \ i n c o m e _ c l a s s _ b r i d g e \ C o l u m n s \ I n c o m e   C l a s s & g t ; \ C r o s s F i l t e r < / K e y > < / a : K e y > < a : V a l u e   i : t y p e = " D i a g r a m D i s p l a y L i n k C r o s s F i l t e r V i e w S t a t e " > < P o i n t s   x m l n s : b = " h t t p : / / s c h e m a s . d a t a c o n t r a c t . o r g / 2 0 0 4 / 0 7 / S y s t e m . W i n d o w s " > < b : P o i n t > < b : _ x > 7 8 5 . 9 0 3 8 1 0 5 6 7 6 6 5 4 6 < / b : _ x > < b : _ y > 2 1 7 < / b : _ y > < / b : P o i n t > < b : P o i n t > < b : _ x > 8 5 9 . 6 0 7 6 2 1 5 < / b : _ x > < b : _ y > 2 1 7 < / b : _ y > < / b : P o i n t > < b : P o i n t > < b : _ x > 8 6 1 . 6 0 7 6 2 1 5 < / b : _ x > < b : _ y > 2 1 9 < / b : _ y > < / b : P o i n t > < b : P o i n t > < b : _ x > 8 6 1 . 6 0 7 6 2 1 5 < / b : _ x > < b : _ y > 2 5 2 . 6 < / b : _ y > < / b : P o i n t > < b : P o i n t > < b : _ x > 8 6 3 . 6 0 7 6 2 1 5 < / b : _ x > < b : _ y > 2 5 4 . 6 < / b : _ y > < / b : P o i n t > < b : P o i n t > < b : _ x > 9 3 7 . 3 1 1 4 3 1 7 0 2 9 9 7 2 < / b : _ x > < b : _ y > 2 5 4 . 6 < / b : _ y > < / b : P o i n t > < / P o i n t s > < / a : V a l u e > < / a : K e y V a l u e O f D i a g r a m O b j e c t K e y a n y T y p e z b w N T n L X > < a : K e y V a l u e O f D i a g r a m O b j e c t K e y a n y T y p e z b w N T n L X > < a : K e y > < K e y > R e l a t i o n s h i p s \ & l t ; T a b l e s \ i n v o i c e _ 2 0 2 0 0 1 2 3 1 0 4 1 \ C o l u m n s \ A c c o u n t   E x e c u t i v e & g t ; - & l t ; T a b l e s \ B r i d g e   T a b l e \ C o l u m n s \ A c c o u n t   E x e c u t i v e & g t ; < / K e y > < / a : K e y > < a : V a l u e   i : t y p e = " D i a g r a m D i s p l a y L i n k V i e w S t a t e " > < A u t o m a t i o n P r o p e r t y H e l p e r T e x t > E n d   p o i n t   1 :   ( 5 5 7 . 6 1 5 2 4 2 2 7 0 6 6 3 , 5 2 5 ) .   E n d   p o i n t   2 :   ( 4 9 4 . 4 , 4 1 9 )   < / A u t o m a t i o n P r o p e r t y H e l p e r T e x t > < L a y e d O u t > t r u e < / L a y e d O u t > < P o i n t s   x m l n s : b = " h t t p : / / s c h e m a s . d a t a c o n t r a c t . o r g / 2 0 0 4 / 0 7 / S y s t e m . W i n d o w s " > < b : P o i n t > < b : _ x > 5 5 7 . 6 1 5 2 4 2 2 7 0 6 6 2 6 3 < / b : _ x > < b : _ y > 5 2 5 < / b : _ y > < / b : P o i n t > < b : P o i n t > < b : _ x > 5 4 6 . 8 1 1 4 3 1 5 < / b : _ x > < b : _ y > 5 2 5 < / b : _ y > < / b : P o i n t > < b : P o i n t > < b : _ x > 5 4 4 . 8 1 1 4 3 1 5 < / b : _ x > < b : _ y > 5 2 3 < / b : _ y > < / b : P o i n t > < b : P o i n t > < b : _ x > 5 4 4 . 8 1 1 4 3 1 5 < / b : _ x > < b : _ y > 4 2 1 < / b : _ y > < / b : P o i n t > < b : P o i n t > < b : _ x > 5 4 2 . 8 1 1 4 3 1 5 < / b : _ x > < b : _ y > 4 1 9 < / b : _ y > < / b : P o i n t > < b : P o i n t > < b : _ x > 4 9 4 . 4 < / b : _ x > < b : _ y > 4 1 9 < / b : _ y > < / b : P o i n t > < / P o i n t s > < / a : V a l u e > < / a : K e y V a l u e O f D i a g r a m O b j e c t K e y a n y T y p e z b w N T n L X > < a : K e y V a l u e O f D i a g r a m O b j e c t K e y a n y T y p e z b w N T n L X > < a : K e y > < K e y > R e l a t i o n s h i p s \ & l t ; T a b l e s \ i n v o i c e _ 2 0 2 0 0 1 2 3 1 0 4 1 \ C o l u m n s \ A c c o u n t   E x e c u t i v e & g t ; - & l t ; T a b l e s \ B r i d g e   T a b l e \ C o l u m n s \ A c c o u n t   E x e c u t i v e & g t ; \ F K < / K e y > < / a : K e y > < a : V a l u e   i : t y p e = " D i a g r a m D i s p l a y L i n k E n d p o i n t V i e w S t a t e " > < H e i g h t > 1 6 < / H e i g h t > < L a b e l L o c a t i o n   x m l n s : b = " h t t p : / / s c h e m a s . d a t a c o n t r a c t . o r g / 2 0 0 4 / 0 7 / S y s t e m . W i n d o w s " > < b : _ x > 5 5 7 . 6 1 5 2 4 2 2 7 0 6 6 2 6 3 < / b : _ x > < b : _ y > 5 1 7 < / b : _ y > < / L a b e l L o c a t i o n > < L o c a t i o n   x m l n s : b = " h t t p : / / s c h e m a s . d a t a c o n t r a c t . o r g / 2 0 0 4 / 0 7 / S y s t e m . W i n d o w s " > < b : _ x > 5 7 3 . 6 1 5 2 4 2 2 7 0 6 6 2 6 3 < / b : _ x > < b : _ y > 5 2 5 < / b : _ y > < / L o c a t i o n > < S h a p e R o t a t e A n g l e > 1 8 0 < / S h a p e R o t a t e A n g l e > < W i d t h > 1 6 < / W i d t h > < / a : V a l u e > < / a : K e y V a l u e O f D i a g r a m O b j e c t K e y a n y T y p e z b w N T n L X > < a : K e y V a l u e O f D i a g r a m O b j e c t K e y a n y T y p e z b w N T n L X > < a : K e y > < K e y > R e l a t i o n s h i p s \ & l t ; T a b l e s \ i n v o i c e _ 2 0 2 0 0 1 2 3 1 0 4 1 \ C o l u m n s \ A c c o u n t   E x e c u t i v e & g t ; - & l t ; T a b l e s \ B r i d g e   T a b l e \ C o l u m n s \ A c c o u n t   E x e c u t i v e & g t ; \ P K < / K e y > < / a : K e y > < a : V a l u e   i : t y p e = " D i a g r a m D i s p l a y L i n k E n d p o i n t V i e w S t a t e " > < H e i g h t > 1 6 < / H e i g h t > < L a b e l L o c a t i o n   x m l n s : b = " h t t p : / / s c h e m a s . d a t a c o n t r a c t . o r g / 2 0 0 4 / 0 7 / S y s t e m . W i n d o w s " > < b : _ x > 4 7 8 . 4 < / b : _ x > < b : _ y > 4 1 1 < / b : _ y > < / L a b e l L o c a t i o n > < L o c a t i o n   x m l n s : b = " h t t p : / / s c h e m a s . d a t a c o n t r a c t . o r g / 2 0 0 4 / 0 7 / S y s t e m . W i n d o w s " > < b : _ x > 4 7 8 . 4 < / b : _ x > < b : _ y > 4 1 9 < / b : _ y > < / L o c a t i o n > < S h a p e R o t a t e A n g l e > 3 6 0 < / S h a p e R o t a t e A n g l e > < W i d t h > 1 6 < / W i d t h > < / a : V a l u e > < / a : K e y V a l u e O f D i a g r a m O b j e c t K e y a n y T y p e z b w N T n L X > < a : K e y V a l u e O f D i a g r a m O b j e c t K e y a n y T y p e z b w N T n L X > < a : K e y > < K e y > R e l a t i o n s h i p s \ & l t ; T a b l e s \ i n v o i c e _ 2 0 2 0 0 1 2 3 1 0 4 1 \ C o l u m n s \ A c c o u n t   E x e c u t i v e & g t ; - & l t ; T a b l e s \ B r i d g e   T a b l e \ C o l u m n s \ A c c o u n t   E x e c u t i v e & g t ; \ C r o s s F i l t e r < / K e y > < / a : K e y > < a : V a l u e   i : t y p e = " D i a g r a m D i s p l a y L i n k C r o s s F i l t e r V i e w S t a t e " > < P o i n t s   x m l n s : b = " h t t p : / / s c h e m a s . d a t a c o n t r a c t . o r g / 2 0 0 4 / 0 7 / S y s t e m . W i n d o w s " > < b : P o i n t > < b : _ x > 5 5 7 . 6 1 5 2 4 2 2 7 0 6 6 2 6 3 < / b : _ x > < b : _ y > 5 2 5 < / b : _ y > < / b : P o i n t > < b : P o i n t > < b : _ x > 5 4 6 . 8 1 1 4 3 1 5 < / b : _ x > < b : _ y > 5 2 5 < / b : _ y > < / b : P o i n t > < b : P o i n t > < b : _ x > 5 4 4 . 8 1 1 4 3 1 5 < / b : _ x > < b : _ y > 5 2 3 < / b : _ y > < / b : P o i n t > < b : P o i n t > < b : _ x > 5 4 4 . 8 1 1 4 3 1 5 < / b : _ x > < b : _ y > 4 2 1 < / b : _ y > < / b : P o i n t > < b : P o i n t > < b : _ x > 5 4 2 . 8 1 1 4 3 1 5 < / b : _ x > < b : _ y > 4 1 9 < / b : _ y > < / b : P o i n t > < b : P o i n t > < b : _ x > 4 9 4 . 4 < / b : _ x > < b : _ y > 4 1 9 < / b : _ y > < / b : P o i n t > < / P o i n t s > < / a : V a l u e > < / a : K e y V a l u e O f D i a g r a m O b j e c t K e y a n y T y p e z b w N T n L X > < a : K e y V a l u e O f D i a g r a m O b j e c t K e y a n y T y p e z b w N T n L X > < a : K e y > < K e y > R e l a t i o n s h i p s \ & l t ; T a b l e s \ i n v o i c e _ 2 0 2 0 0 1 2 3 1 0 4 1 \ C o l u m n s \ i n c o m e _ c l a s s & g t ; - & l t ; T a b l e s \ i n c o m e _ c l a s s _ b r i d g e \ C o l u m n s \ I n c o m e   C l a s s & g t ; < / K e y > < / a : K e y > < a : V a l u e   i : t y p e = " D i a g r a m D i s p l a y L i n k V i e w S t a t e " > < A u t o m a t i o n P r o p e r t y H e l p e r T e x t > E n d   p o i n t   1 :   ( 7 8 9 . 6 1 5 2 4 2 2 7 0 6 6 3 , 5 2 5 ) .   E n d   p o i n t   2 :   ( 9 3 7 . 3 1 1 4 3 1 7 0 2 9 9 7 , 2 9 4 . 6 )   < / A u t o m a t i o n P r o p e r t y H e l p e r T e x t > < L a y e d O u t > t r u e < / L a y e d O u t > < P o i n t s   x m l n s : b = " h t t p : / / s c h e m a s . d a t a c o n t r a c t . o r g / 2 0 0 4 / 0 7 / S y s t e m . W i n d o w s " > < b : P o i n t > < b : _ x > 7 8 9 . 6 1 5 2 4 2 2 7 0 6 6 2 6 3 < / b : _ x > < b : _ y > 5 2 5 < / b : _ y > < / b : P o i n t > < b : P o i n t > < b : _ x > 8 6 7 . 2 8 7 3 8 4 4 9 9 9 9 9 9 2 < / b : _ x > < b : _ y > 5 2 5 < / b : _ y > < / b : P o i n t > < b : P o i n t > < b : _ x > 8 6 9 . 2 8 7 3 8 4 4 9 9 9 9 9 9 2 < / b : _ x > < b : _ y > 5 2 3 < / b : _ y > < / b : P o i n t > < b : P o i n t > < b : _ x > 8 6 9 . 2 8 7 3 8 4 4 9 9 9 9 9 9 2 < / b : _ x > < b : _ y > 2 9 6 . 6 < / b : _ y > < / b : P o i n t > < b : P o i n t > < b : _ x > 8 7 1 . 2 8 7 3 8 4 4 9 9 9 9 9 9 2 < / b : _ x > < b : _ y > 2 9 4 . 6 < / b : _ y > < / b : P o i n t > < b : P o i n t > < b : _ x > 9 3 7 . 3 1 1 4 3 1 7 0 2 9 9 7 2 < / b : _ x > < b : _ y > 2 9 4 . 6 < / b : _ y > < / b : P o i n t > < / P o i n t s > < / a : V a l u e > < / a : K e y V a l u e O f D i a g r a m O b j e c t K e y a n y T y p e z b w N T n L X > < a : K e y V a l u e O f D i a g r a m O b j e c t K e y a n y T y p e z b w N T n L X > < a : K e y > < K e y > R e l a t i o n s h i p s \ & l t ; T a b l e s \ i n v o i c e _ 2 0 2 0 0 1 2 3 1 0 4 1 \ C o l u m n s \ i n c o m e _ c l a s s & g t ; - & l t ; T a b l e s \ i n c o m e _ c l a s s _ b r i d g e \ C o l u m n s \ I n c o m e   C l a s s & g t ; \ F K < / K e y > < / a : K e y > < a : V a l u e   i : t y p e = " D i a g r a m D i s p l a y L i n k E n d p o i n t V i e w S t a t e " > < H e i g h t > 1 6 < / H e i g h t > < L a b e l L o c a t i o n   x m l n s : b = " h t t p : / / s c h e m a s . d a t a c o n t r a c t . o r g / 2 0 0 4 / 0 7 / S y s t e m . W i n d o w s " > < b : _ x > 7 7 3 . 6 1 5 2 4 2 2 7 0 6 6 2 6 3 < / b : _ x > < b : _ y > 5 1 7 < / b : _ y > < / L a b e l L o c a t i o n > < L o c a t i o n   x m l n s : b = " h t t p : / / s c h e m a s . d a t a c o n t r a c t . o r g / 2 0 0 4 / 0 7 / S y s t e m . W i n d o w s " > < b : _ x > 7 7 3 . 6 1 5 2 4 2 2 7 0 6 6 2 6 3 < / b : _ x > < b : _ y > 5 2 5 < / b : _ y > < / L o c a t i o n > < S h a p e R o t a t e A n g l e > 3 6 0 < / S h a p e R o t a t e A n g l e > < W i d t h > 1 6 < / W i d t h > < / a : V a l u e > < / a : K e y V a l u e O f D i a g r a m O b j e c t K e y a n y T y p e z b w N T n L X > < a : K e y V a l u e O f D i a g r a m O b j e c t K e y a n y T y p e z b w N T n L X > < a : K e y > < K e y > R e l a t i o n s h i p s \ & l t ; T a b l e s \ i n v o i c e _ 2 0 2 0 0 1 2 3 1 0 4 1 \ C o l u m n s \ i n c o m e _ c l a s s & g t ; - & l t ; T a b l e s \ i n c o m e _ c l a s s _ b r i d g e \ C o l u m n s \ I n c o m e   C l a s s & g t ; \ P K < / K e y > < / a : K e y > < a : V a l u e   i : t y p e = " D i a g r a m D i s p l a y L i n k E n d p o i n t V i e w S t a t e " > < H e i g h t > 1 6 < / H e i g h t > < L a b e l L o c a t i o n   x m l n s : b = " h t t p : / / s c h e m a s . d a t a c o n t r a c t . o r g / 2 0 0 4 / 0 7 / S y s t e m . W i n d o w s " > < b : _ x > 9 3 7 . 3 1 1 4 3 1 7 0 2 9 9 7 2 < / b : _ x > < b : _ y > 2 8 6 . 6 < / b : _ y > < / L a b e l L o c a t i o n > < L o c a t i o n   x m l n s : b = " h t t p : / / s c h e m a s . d a t a c o n t r a c t . o r g / 2 0 0 4 / 0 7 / S y s t e m . W i n d o w s " > < b : _ x > 9 5 3 . 3 1 1 4 3 1 7 0 2 9 9 7 2 < / b : _ x > < b : _ y > 2 9 4 . 6 < / b : _ y > < / L o c a t i o n > < S h a p e R o t a t e A n g l e > 1 8 0 < / S h a p e R o t a t e A n g l e > < W i d t h > 1 6 < / W i d t h > < / a : V a l u e > < / a : K e y V a l u e O f D i a g r a m O b j e c t K e y a n y T y p e z b w N T n L X > < a : K e y V a l u e O f D i a g r a m O b j e c t K e y a n y T y p e z b w N T n L X > < a : K e y > < K e y > R e l a t i o n s h i p s \ & l t ; T a b l e s \ i n v o i c e _ 2 0 2 0 0 1 2 3 1 0 4 1 \ C o l u m n s \ i n c o m e _ c l a s s & g t ; - & l t ; T a b l e s \ i n c o m e _ c l a s s _ b r i d g e \ C o l u m n s \ I n c o m e   C l a s s & g t ; \ C r o s s F i l t e r < / K e y > < / a : K e y > < a : V a l u e   i : t y p e = " D i a g r a m D i s p l a y L i n k C r o s s F i l t e r V i e w S t a t e " > < P o i n t s   x m l n s : b = " h t t p : / / s c h e m a s . d a t a c o n t r a c t . o r g / 2 0 0 4 / 0 7 / S y s t e m . W i n d o w s " > < b : P o i n t > < b : _ x > 7 8 9 . 6 1 5 2 4 2 2 7 0 6 6 2 6 3 < / b : _ x > < b : _ y > 5 2 5 < / b : _ y > < / b : P o i n t > < b : P o i n t > < b : _ x > 8 6 7 . 2 8 7 3 8 4 4 9 9 9 9 9 9 2 < / b : _ x > < b : _ y > 5 2 5 < / b : _ y > < / b : P o i n t > < b : P o i n t > < b : _ x > 8 6 9 . 2 8 7 3 8 4 4 9 9 9 9 9 9 2 < / b : _ x > < b : _ y > 5 2 3 < / b : _ y > < / b : P o i n t > < b : P o i n t > < b : _ x > 8 6 9 . 2 8 7 3 8 4 4 9 9 9 9 9 9 2 < / b : _ x > < b : _ y > 2 9 6 . 6 < / b : _ y > < / b : P o i n t > < b : P o i n t > < b : _ x > 8 7 1 . 2 8 7 3 8 4 4 9 9 9 9 9 9 2 < / b : _ x > < b : _ y > 2 9 4 . 6 < / b : _ y > < / b : P o i n t > < b : P o i n t > < b : _ x > 9 3 7 . 3 1 1 4 3 1 7 0 2 9 9 7 2 < / b : _ x > < b : _ y > 2 9 4 . 6 < / b : _ y > < / b : P o i n t > < / P o i n t s > < / a : V a l u e > < / a : K e y V a l u e O f D i a g r a m O b j e c t K e y a n y T y p e z b w N T n L X > < a : K e y V a l u e O f D i a g r a m O b j e c t K e y a n y T y p e z b w N T n L X > < a : K e y > < K e y > R e l a t i o n s h i p s \ & l t ; T a b l e s \ g c r m _ o p p o r t u n i t y _ 2 0 2 0 0 1 2 3 1 0 4 1 \ C o l u m n s \ A c c o u n t   E x e c u t i v e & g t ; - & l t ; T a b l e s \ B r i d g e   T a b l e \ C o l u m n s \ A c c o u n t   E x e c u t i v e & g t ; < / K e y > < / a : K e y > < a : V a l u e   i : t y p e = " D i a g r a m D i s p l a y L i n k V i e w S t a t e " > < A u t o m a t i o n P r o p e r t y H e l p e r T e x t > E n d   p o i n t   1 :   ( 5 3 4 . 6 2 2 8 6 3 4 0 5 9 9 4 , 7 0 . 2 ) .   E n d   p o i n t   2 :   ( 4 9 4 . 4 , 3 5 9 )   < / A u t o m a t i o n P r o p e r t y H e l p e r T e x t > < L a y e d O u t > t r u e < / L a y e d O u t > < P o i n t s   x m l n s : b = " h t t p : / / s c h e m a s . d a t a c o n t r a c t . o r g / 2 0 0 4 / 0 7 / S y s t e m . W i n d o w s " > < b : P o i n t > < b : _ x > 5 3 4 . 6 2 2 8 6 3 4 0 5 9 9 4 3 9 < / b : _ x > < b : _ y > 7 0 . 2 < / b : _ y > < / b : P o i n t > < b : P o i n t > < b : _ x > 5 1 6 . 5 1 1 4 3 1 5 0 0 0 0 0 0 7 < / b : _ x > < b : _ y > 7 0 . 2 < / b : _ y > < / b : P o i n t > < b : P o i n t > < b : _ x > 5 1 4 . 5 1 1 4 3 1 5 0 0 0 0 0 0 7 < / b : _ x > < b : _ y > 7 2 . 2 < / b : _ y > < / b : P o i n t > < b : P o i n t > < b : _ x > 5 1 4 . 5 1 1 4 3 1 5 0 0 0 0 0 0 7 < / b : _ x > < b : _ y > 3 5 7 < / b : _ y > < / b : P o i n t > < b : P o i n t > < b : _ x > 5 1 2 . 5 1 1 4 3 1 5 0 0 0 0 0 0 7 < / b : _ x > < b : _ y > 3 5 9 < / b : _ y > < / b : P o i n t > < b : P o i n t > < b : _ x > 4 9 4 . 3 9 9 9 9 9 9 9 9 9 9 9 8 6 < / b : _ x > < b : _ y > 3 5 9 < / b : _ y > < / b : P o i n t > < / P o i n t s > < / a : V a l u e > < / a : K e y V a l u e O f D i a g r a m O b j e c t K e y a n y T y p e z b w N T n L X > < a : K e y V a l u e O f D i a g r a m O b j e c t K e y a n y T y p e z b w N T n L X > < a : K e y > < K e y > R e l a t i o n s h i p s \ & l t ; T a b l e s \ g c r m _ o p p o r t u n i t y _ 2 0 2 0 0 1 2 3 1 0 4 1 \ C o l u m n s \ A c c o u n t   E x e c u t i v e & g t ; - & l t ; T a b l e s \ B r i d g e   T a b l e \ C o l u m n s \ A c c o u n t   E x e c u t i v e & g t ; \ F K < / K e y > < / a : K e y > < a : V a l u e   i : t y p e = " D i a g r a m D i s p l a y L i n k E n d p o i n t V i e w S t a t e " > < H e i g h t > 1 6 < / H e i g h t > < L a b e l L o c a t i o n   x m l n s : b = " h t t p : / / s c h e m a s . d a t a c o n t r a c t . o r g / 2 0 0 4 / 0 7 / S y s t e m . W i n d o w s " > < b : _ x > 5 3 4 . 6 2 2 8 6 3 4 0 5 9 9 4 3 9 < / b : _ x > < b : _ y > 6 2 . 2 < / b : _ y > < / L a b e l L o c a t i o n > < L o c a t i o n   x m l n s : b = " h t t p : / / s c h e m a s . d a t a c o n t r a c t . o r g / 2 0 0 4 / 0 7 / S y s t e m . W i n d o w s " > < b : _ x > 5 5 0 . 6 2 2 8 6 3 4 0 5 9 9 4 3 9 < / b : _ x > < b : _ y > 7 0 . 2 < / b : _ y > < / L o c a t i o n > < S h a p e R o t a t e A n g l e > 1 8 0 < / S h a p e R o t a t e A n g l e > < W i d t h > 1 6 < / W i d t h > < / a : V a l u e > < / a : K e y V a l u e O f D i a g r a m O b j e c t K e y a n y T y p e z b w N T n L X > < a : K e y V a l u e O f D i a g r a m O b j e c t K e y a n y T y p e z b w N T n L X > < a : K e y > < K e y > R e l a t i o n s h i p s \ & l t ; T a b l e s \ g c r m _ o p p o r t u n i t y _ 2 0 2 0 0 1 2 3 1 0 4 1 \ C o l u m n s \ A c c o u n t   E x e c u t i v e & g t ; - & l t ; T a b l e s \ B r i d g e   T a b l e \ C o l u m n s \ A c c o u n t   E x e c u t i v e & g t ; \ P K < / K e y > < / a : K e y > < a : V a l u e   i : t y p e = " D i a g r a m D i s p l a y L i n k E n d p o i n t V i e w S t a t e " > < H e i g h t > 1 6 < / H e i g h t > < L a b e l L o c a t i o n   x m l n s : b = " h t t p : / / s c h e m a s . d a t a c o n t r a c t . o r g / 2 0 0 4 / 0 7 / S y s t e m . W i n d o w s " > < b : _ x > 4 7 8 . 3 9 9 9 9 9 9 9 9 9 9 9 8 6 < / b : _ x > < b : _ y > 3 5 1 < / b : _ y > < / L a b e l L o c a t i o n > < L o c a t i o n   x m l n s : b = " h t t p : / / s c h e m a s . d a t a c o n t r a c t . o r g / 2 0 0 4 / 0 7 / S y s t e m . W i n d o w s " > < b : _ x > 4 7 8 . 3 9 9 9 9 9 9 9 9 9 9 9 8 6 < / b : _ x > < b : _ y > 3 5 9 < / b : _ y > < / L o c a t i o n > < S h a p e R o t a t e A n g l e > 3 6 0 < / S h a p e R o t a t e A n g l e > < W i d t h > 1 6 < / W i d t h > < / a : V a l u e > < / a : K e y V a l u e O f D i a g r a m O b j e c t K e y a n y T y p e z b w N T n L X > < a : K e y V a l u e O f D i a g r a m O b j e c t K e y a n y T y p e z b w N T n L X > < a : K e y > < K e y > R e l a t i o n s h i p s \ & l t ; T a b l e s \ g c r m _ o p p o r t u n i t y _ 2 0 2 0 0 1 2 3 1 0 4 1 \ C o l u m n s \ A c c o u n t   E x e c u t i v e & g t ; - & l t ; T a b l e s \ B r i d g e   T a b l e \ C o l u m n s \ A c c o u n t   E x e c u t i v e & g t ; \ C r o s s F i l t e r < / K e y > < / a : K e y > < a : V a l u e   i : t y p e = " D i a g r a m D i s p l a y L i n k C r o s s F i l t e r V i e w S t a t e " > < P o i n t s   x m l n s : b = " h t t p : / / s c h e m a s . d a t a c o n t r a c t . o r g / 2 0 0 4 / 0 7 / S y s t e m . W i n d o w s " > < b : P o i n t > < b : _ x > 5 3 4 . 6 2 2 8 6 3 4 0 5 9 9 4 3 9 < / b : _ x > < b : _ y > 7 0 . 2 < / b : _ y > < / b : P o i n t > < b : P o i n t > < b : _ x > 5 1 6 . 5 1 1 4 3 1 5 0 0 0 0 0 0 7 < / b : _ x > < b : _ y > 7 0 . 2 < / b : _ y > < / b : P o i n t > < b : P o i n t > < b : _ x > 5 1 4 . 5 1 1 4 3 1 5 0 0 0 0 0 0 7 < / b : _ x > < b : _ y > 7 2 . 2 < / b : _ y > < / b : P o i n t > < b : P o i n t > < b : _ x > 5 1 4 . 5 1 1 4 3 1 5 0 0 0 0 0 0 7 < / b : _ x > < b : _ y > 3 5 7 < / b : _ y > < / b : P o i n t > < b : P o i n t > < b : _ x > 5 1 2 . 5 1 1 4 3 1 5 0 0 0 0 0 0 7 < / b : _ x > < b : _ y > 3 5 9 < / b : _ y > < / b : P o i n t > < b : P o i n t > < b : _ x > 4 9 4 . 3 9 9 9 9 9 9 9 9 9 9 9 8 6 < / b : _ x > < b : _ y > 3 5 9 < / b : _ y > < / b : P o i n t > < / P o i n t s > < / a : V a l u e > < / a : K e y V a l u e O f D i a g r a m O b j e c t K e y a n y T y p e z b w N T n L X > < a : K e y V a l u e O f D i a g r a m O b j e c t K e y a n y T y p e z b w N T n L X > < a : K e y > < K e y > R e l a t i o n s h i p s \ & l t ; T a b l e s \ I n d i v i d u a l _ b u d g e t   1 \ C o l u m n s \ E m p l o y e e   N a m e & g t ; - & l t ; T a b l e s \ B r i d g e   T a b l e \ C o l u m n s \ A c c o u n t   E x e c u t i v e & g t ; < / K e y > < / a : K e y > < a : V a l u e   i : t y p e = " D i a g r a m D i s p l a y L i n k V i e w S t a t e " > < A u t o m a t i o n P r o p e r t y H e l p e r T e x t > E n d   p o i n t   1 :   ( 5 7 0 . 9 1 1 4 3 1 7 0 2 9 9 7 , 3 6 7 . 2 ) .   E n d   p o i n t   2 :   ( 4 9 4 . 4 , 3 9 9 )   < / A u t o m a t i o n P r o p e r t y H e l p e r T e x t > < L a y e d O u t > t r u e < / L a y e d O u t > < P o i n t s   x m l n s : b = " h t t p : / / s c h e m a s . d a t a c o n t r a c t . o r g / 2 0 0 4 / 0 7 / S y s t e m . W i n d o w s " > < b : P o i n t > < b : _ x > 5 7 0 . 9 1 1 4 3 1 7 0 2 9 9 7 1 1 < / b : _ x > < b : _ y > 3 6 7 . 2 < / b : _ y > < / b : P o i n t > < b : P o i n t > < b : _ x > 5 3 4 . 6 5 5 7 1 6 < / b : _ x > < b : _ y > 3 6 7 . 2 < / b : _ y > < / b : P o i n t > < b : P o i n t > < b : _ x > 5 3 2 . 6 5 5 7 1 6 < / b : _ x > < b : _ y > 3 6 9 . 2 < / b : _ y > < / b : P o i n t > < b : P o i n t > < b : _ x > 5 3 2 . 6 5 5 7 1 6 < / b : _ x > < b : _ y > 3 9 7 < / b : _ y > < / b : P o i n t > < b : P o i n t > < b : _ x > 5 3 0 . 6 5 5 7 1 6 < / b : _ x > < b : _ y > 3 9 9 < / b : _ y > < / b : P o i n t > < b : P o i n t > < b : _ x > 4 9 4 . 3 9 9 9 9 9 9 9 9 9 9 9 8 6 < / b : _ x > < b : _ y > 3 9 9 < / b : _ y > < / b : P o i n t > < / P o i n t s > < / a : V a l u e > < / a : K e y V a l u e O f D i a g r a m O b j e c t K e y a n y T y p e z b w N T n L X > < a : K e y V a l u e O f D i a g r a m O b j e c t K e y a n y T y p e z b w N T n L X > < a : K e y > < K e y > R e l a t i o n s h i p s \ & l t ; T a b l e s \ I n d i v i d u a l _ b u d g e t   1 \ C o l u m n s \ E m p l o y e e   N a m e & g t ; - & l t ; T a b l e s \ B r i d g e   T a b l e \ C o l u m n s \ A c c o u n t   E x e c u t i v e & g t ; \ F K < / K e y > < / a : K e y > < a : V a l u e   i : t y p e = " D i a g r a m D i s p l a y L i n k E n d p o i n t V i e w S t a t e " > < H e i g h t > 1 6 < / H e i g h t > < L a b e l L o c a t i o n   x m l n s : b = " h t t p : / / s c h e m a s . d a t a c o n t r a c t . o r g / 2 0 0 4 / 0 7 / S y s t e m . W i n d o w s " > < b : _ x > 5 7 0 . 9 1 1 4 3 1 7 0 2 9 9 7 1 1 < / b : _ x > < b : _ y > 3 5 9 . 2 < / b : _ y > < / L a b e l L o c a t i o n > < L o c a t i o n   x m l n s : b = " h t t p : / / s c h e m a s . d a t a c o n t r a c t . o r g / 2 0 0 4 / 0 7 / S y s t e m . W i n d o w s " > < b : _ x > 5 8 6 . 9 1 1 4 3 1 7 0 2 9 9 7 1 1 < / b : _ x > < b : _ y > 3 6 7 . 2 < / b : _ y > < / L o c a t i o n > < S h a p e R o t a t e A n g l e > 1 8 0 < / S h a p e R o t a t e A n g l e > < W i d t h > 1 6 < / W i d t h > < / a : V a l u e > < / a : K e y V a l u e O f D i a g r a m O b j e c t K e y a n y T y p e z b w N T n L X > < a : K e y V a l u e O f D i a g r a m O b j e c t K e y a n y T y p e z b w N T n L X > < a : K e y > < K e y > R e l a t i o n s h i p s \ & l t ; T a b l e s \ I n d i v i d u a l _ b u d g e t   1 \ C o l u m n s \ E m p l o y e e   N a m e & g t ; - & l t ; T a b l e s \ B r i d g e   T a b l e \ C o l u m n s \ A c c o u n t   E x e c u t i v e & g t ; \ P K < / K e y > < / a : K e y > < a : V a l u e   i : t y p e = " D i a g r a m D i s p l a y L i n k E n d p o i n t V i e w S t a t e " > < H e i g h t > 1 6 < / H e i g h t > < L a b e l L o c a t i o n   x m l n s : b = " h t t p : / / s c h e m a s . d a t a c o n t r a c t . o r g / 2 0 0 4 / 0 7 / S y s t e m . W i n d o w s " > < b : _ x > 4 7 8 . 3 9 9 9 9 9 9 9 9 9 9 9 8 6 < / b : _ x > < b : _ y > 3 9 1 < / b : _ y > < / L a b e l L o c a t i o n > < L o c a t i o n   x m l n s : b = " h t t p : / / s c h e m a s . d a t a c o n t r a c t . o r g / 2 0 0 4 / 0 7 / S y s t e m . W i n d o w s " > < b : _ x > 4 7 8 . 3 9 9 9 9 9 9 9 9 9 9 9 8 6 < / b : _ x > < b : _ y > 3 9 9 < / b : _ y > < / L o c a t i o n > < S h a p e R o t a t e A n g l e > 3 6 0 < / S h a p e R o t a t e A n g l e > < W i d t h > 1 6 < / W i d t h > < / a : V a l u e > < / a : K e y V a l u e O f D i a g r a m O b j e c t K e y a n y T y p e z b w N T n L X > < a : K e y V a l u e O f D i a g r a m O b j e c t K e y a n y T y p e z b w N T n L X > < a : K e y > < K e y > R e l a t i o n s h i p s \ & l t ; T a b l e s \ I n d i v i d u a l _ b u d g e t   1 \ C o l u m n s \ E m p l o y e e   N a m e & g t ; - & l t ; T a b l e s \ B r i d g e   T a b l e \ C o l u m n s \ A c c o u n t   E x e c u t i v e & g t ; \ C r o s s F i l t e r < / K e y > < / a : K e y > < a : V a l u e   i : t y p e = " D i a g r a m D i s p l a y L i n k C r o s s F i l t e r V i e w S t a t e " > < P o i n t s   x m l n s : b = " h t t p : / / s c h e m a s . d a t a c o n t r a c t . o r g / 2 0 0 4 / 0 7 / S y s t e m . W i n d o w s " > < b : P o i n t > < b : _ x > 5 7 0 . 9 1 1 4 3 1 7 0 2 9 9 7 1 1 < / b : _ x > < b : _ y > 3 6 7 . 2 < / b : _ y > < / b : P o i n t > < b : P o i n t > < b : _ x > 5 3 4 . 6 5 5 7 1 6 < / b : _ x > < b : _ y > 3 6 7 . 2 < / b : _ y > < / b : P o i n t > < b : P o i n t > < b : _ x > 5 3 2 . 6 5 5 7 1 6 < / b : _ x > < b : _ y > 3 6 9 . 2 < / b : _ y > < / b : P o i n t > < b : P o i n t > < b : _ x > 5 3 2 . 6 5 5 7 1 6 < / b : _ x > < b : _ y > 3 9 7 < / b : _ y > < / b : P o i n t > < b : P o i n t > < b : _ x > 5 3 0 . 6 5 5 7 1 6 < / b : _ x > < b : _ y > 3 9 9 < / b : _ y > < / b : P o i n t > < b : P o i n t > < b : _ x > 4 9 4 . 3 9 9 9 9 9 9 9 9 9 9 9 8 6 < / b : _ x > < b : _ y > 3 9 9 < / b : _ y > < / b : P o i n t > < / P o i n t s > < / a : V a l u e > < / a : K e y V a l u e O f D i a g r a m O b j e c t K e y a n y T y p e z b w N T n L X > < a : K e y V a l u e O f D i a g r a m O b j e c t K e y a n y T y p e z b w N T n L X > < a : K e y > < K e y > R e l a t i o n s h i p s \ & l t ; T a b l e s \ I n d i v i d u a l _ b u d g e t   1 \ C o l u m n s \ I n c o m e _ c l a s s & g t ; - & l t ; T a b l e s \ i n c o m e _ c l a s s _ b r i d g e \ C o l u m n s \ I n c o m e   C l a s s & g t ; < / K e y > < / a : K e y > < a : V a l u e   i : t y p e = " D i a g r a m D i s p l a y L i n k V i e w S t a t e " > < A u t o m a t i o n P r o p e r t y H e l p e r T e x t > E n d   p o i n t   1 :   ( 8 0 2 . 9 1 1 4 3 1 7 0 2 9 9 7 , 3 6 7 . 2 ) .   E n d   p o i n t   2 :   ( 9 3 7 . 3 1 1 4 3 1 7 0 2 9 9 7 , 2 7 4 . 6 )   < / A u t o m a t i o n P r o p e r t y H e l p e r T e x t > < L a y e d O u t > t r u e < / L a y e d O u t > < P o i n t s   x m l n s : b = " h t t p : / / s c h e m a s . d a t a c o n t r a c t . o r g / 2 0 0 4 / 0 7 / S y s t e m . W i n d o w s " > < b : P o i n t > < b : _ x > 8 0 2 . 9 1 1 4 3 1 7 0 2 9 9 7 1 1 < / b : _ x > < b : _ y > 3 6 7 . 1 9 9 9 9 9 9 9 9 9 9 9 9 3 < / b : _ y > < / b : P o i n t > < b : P o i n t > < b : _ x > 8 6 2 . 2 8 7 3 8 4 4 9 9 9 9 9 9 2 < / b : _ x > < b : _ y > 3 6 7 . 2 < / b : _ y > < / b : P o i n t > < b : P o i n t > < b : _ x > 8 6 4 . 2 8 7 3 8 4 4 9 9 9 9 9 9 2 < / b : _ x > < b : _ y > 3 6 5 . 2 < / b : _ y > < / b : P o i n t > < b : P o i n t > < b : _ x > 8 6 4 . 2 8 7 3 8 4 4 9 9 9 9 9 9 2 < / b : _ x > < b : _ y > 2 7 6 . 6 < / b : _ y > < / b : P o i n t > < b : P o i n t > < b : _ x > 8 6 6 . 2 8 7 3 8 4 4 9 9 9 9 9 9 2 < / b : _ x > < b : _ y > 2 7 4 . 6 < / b : _ y > < / b : P o i n t > < b : P o i n t > < b : _ x > 9 3 7 . 3 1 1 4 3 1 7 0 2 9 9 7 2 < / b : _ x > < b : _ y > 2 7 4 . 6 < / b : _ y > < / b : P o i n t > < / P o i n t s > < / a : V a l u e > < / a : K e y V a l u e O f D i a g r a m O b j e c t K e y a n y T y p e z b w N T n L X > < a : K e y V a l u e O f D i a g r a m O b j e c t K e y a n y T y p e z b w N T n L X > < a : K e y > < K e y > R e l a t i o n s h i p s \ & l t ; T a b l e s \ I n d i v i d u a l _ b u d g e t   1 \ C o l u m n s \ I n c o m e _ c l a s s & g t ; - & l t ; T a b l e s \ i n c o m e _ c l a s s _ b r i d g e \ C o l u m n s \ I n c o m e   C l a s s & g t ; \ F K < / K e y > < / a : K e y > < a : V a l u e   i : t y p e = " D i a g r a m D i s p l a y L i n k E n d p o i n t V i e w S t a t e " > < H e i g h t > 1 6 < / H e i g h t > < L a b e l L o c a t i o n   x m l n s : b = " h t t p : / / s c h e m a s . d a t a c o n t r a c t . o r g / 2 0 0 4 / 0 7 / S y s t e m . W i n d o w s " > < b : _ x > 7 8 6 . 9 1 1 4 3 1 7 0 2 9 9 7 1 1 < / b : _ x > < b : _ y > 3 5 9 . 1 9 9 9 9 9 9 9 9 9 9 9 9 3 < / b : _ y > < / L a b e l L o c a t i o n > < L o c a t i o n   x m l n s : b = " h t t p : / / s c h e m a s . d a t a c o n t r a c t . o r g / 2 0 0 4 / 0 7 / S y s t e m . W i n d o w s " > < b : _ x > 7 8 6 . 9 1 1 4 3 1 7 0 2 9 9 7 1 1 < / b : _ x > < b : _ y > 3 6 7 . 2 < / b : _ y > < / L o c a t i o n > < S h a p e R o t a t e A n g l e > 3 5 9 . 9 9 9 9 9 9 9 9 9 9 9 9 7 7 < / S h a p e R o t a t e A n g l e > < W i d t h > 1 6 < / W i d t h > < / a : V a l u e > < / a : K e y V a l u e O f D i a g r a m O b j e c t K e y a n y T y p e z b w N T n L X > < a : K e y V a l u e O f D i a g r a m O b j e c t K e y a n y T y p e z b w N T n L X > < a : K e y > < K e y > R e l a t i o n s h i p s \ & l t ; T a b l e s \ I n d i v i d u a l _ b u d g e t   1 \ C o l u m n s \ I n c o m e _ c l a s s & g t ; - & l t ; T a b l e s \ i n c o m e _ c l a s s _ b r i d g e \ C o l u m n s \ I n c o m e   C l a s s & g t ; \ P K < / K e y > < / a : K e y > < a : V a l u e   i : t y p e = " D i a g r a m D i s p l a y L i n k E n d p o i n t V i e w S t a t e " > < H e i g h t > 1 6 < / H e i g h t > < L a b e l L o c a t i o n   x m l n s : b = " h t t p : / / s c h e m a s . d a t a c o n t r a c t . o r g / 2 0 0 4 / 0 7 / S y s t e m . W i n d o w s " > < b : _ x > 9 3 7 . 3 1 1 4 3 1 7 0 2 9 9 7 2 < / b : _ x > < b : _ y > 2 6 6 . 6 < / b : _ y > < / L a b e l L o c a t i o n > < L o c a t i o n   x m l n s : b = " h t t p : / / s c h e m a s . d a t a c o n t r a c t . o r g / 2 0 0 4 / 0 7 / S y s t e m . W i n d o w s " > < b : _ x > 9 5 3 . 3 1 1 4 3 1 7 0 2 9 9 7 2 < / b : _ x > < b : _ y > 2 7 4 . 6 < / b : _ y > < / L o c a t i o n > < S h a p e R o t a t e A n g l e > 1 8 0 < / S h a p e R o t a t e A n g l e > < W i d t h > 1 6 < / W i d t h > < / a : V a l u e > < / a : K e y V a l u e O f D i a g r a m O b j e c t K e y a n y T y p e z b w N T n L X > < a : K e y V a l u e O f D i a g r a m O b j e c t K e y a n y T y p e z b w N T n L X > < a : K e y > < K e y > R e l a t i o n s h i p s \ & l t ; T a b l e s \ I n d i v i d u a l _ b u d g e t   1 \ C o l u m n s \ I n c o m e _ c l a s s & g t ; - & l t ; T a b l e s \ i n c o m e _ c l a s s _ b r i d g e \ C o l u m n s \ I n c o m e   C l a s s & g t ; \ C r o s s F i l t e r < / K e y > < / a : K e y > < a : V a l u e   i : t y p e = " D i a g r a m D i s p l a y L i n k C r o s s F i l t e r V i e w S t a t e " > < P o i n t s   x m l n s : b = " h t t p : / / s c h e m a s . d a t a c o n t r a c t . o r g / 2 0 0 4 / 0 7 / S y s t e m . W i n d o w s " > < b : P o i n t > < b : _ x > 8 0 2 . 9 1 1 4 3 1 7 0 2 9 9 7 1 1 < / b : _ x > < b : _ y > 3 6 7 . 1 9 9 9 9 9 9 9 9 9 9 9 9 3 < / b : _ y > < / b : P o i n t > < b : P o i n t > < b : _ x > 8 6 2 . 2 8 7 3 8 4 4 9 9 9 9 9 9 2 < / b : _ x > < b : _ y > 3 6 7 . 2 < / b : _ y > < / b : P o i n t > < b : P o i n t > < b : _ x > 8 6 4 . 2 8 7 3 8 4 4 9 9 9 9 9 9 2 < / b : _ x > < b : _ y > 3 6 5 . 2 < / b : _ y > < / b : P o i n t > < b : P o i n t > < b : _ x > 8 6 4 . 2 8 7 3 8 4 4 9 9 9 9 9 9 2 < / b : _ x > < b : _ y > 2 7 6 . 6 < / b : _ y > < / b : P o i n t > < b : P o i n t > < b : _ x > 8 6 6 . 2 8 7 3 8 4 4 9 9 9 9 9 9 2 < / b : _ x > < b : _ y > 2 7 4 . 6 < / b : _ y > < / b : P o i n t > < b : P o i n t > < b : _ x > 9 3 7 . 3 1 1 4 3 1 7 0 2 9 9 7 2 < / b : _ x > < b : _ y > 2 7 4 . 6 < / b : _ y > < / b : P o i n t > < / P o i n t s > < / a : V a l u e > < / a : K e y V a l u e O f D i a g r a m O b j e c t K e y a n y T y p e z b w N T n L X > < a : K e y V a l u e O f D i a g r a m O b j e c t K e y a n y T y p e z b w N T n L X > < a : K e y > < K e y > R e l a t i o n s h i p s \ & l t ; T a b l e s \ m e e t i n g _ l i s t _ 2 0 2 0 0 1 2 3 1 0 4 1 \ C o l u m n s \ A c c o u n t   E x e c u t i v e & g t ; - & l t ; T a b l e s \ B r i d g e   T a b l e \ C o l u m n s \ A c c o u n t   E x e c u t i v e & g t ; < / K e y > < / a : K e y > < a : V a l u e   i : t y p e = " D i a g r a m D i s p l a y L i n k V i e w S t a t e " > < A u t o m a t i o n P r o p e r t y H e l p e r T e x t > E n d   p o i n t   1 :   ( 9 5 1 . 3 1 1 4 3 1 7 0 2 9 9 7 , 4 6 2 ) .   E n d   p o i n t   2 :   ( 4 9 4 . 4 , 4 3 9 )   < / A u t o m a t i o n P r o p e r t y H e l p e r T e x t > < I s F o c u s e d > t r u e < / I s F o c u s e d > < L a y e d O u t > t r u e < / L a y e d O u t > < P o i n t s   x m l n s : b = " h t t p : / / s c h e m a s . d a t a c o n t r a c t . o r g / 2 0 0 4 / 0 7 / S y s t e m . W i n d o w s " > < b : P o i n t > < b : _ x > 9 5 1 . 3 1 1 4 3 1 7 0 2 9 9 7 2 < / b : _ x > < b : _ y > 4 6 2 < / b : _ y > < / b : P o i n t > < b : P o i n t > < b : _ x > 8 8 2 . 2 1 3 3 3 6 9 9 9 9 9 9 9 1 < / b : _ x > < b : _ y > 4 6 2 < / b : _ y > < / b : P o i n t > < b : P o i n t > < b : _ x > 8 8 0 . 2 1 3 3 3 6 9 9 9 9 9 9 9 1 < / b : _ x > < b : _ y > 4 6 4 < / b : _ y > < / b : P o i n t > < b : P o i n t > < b : _ x > 8 8 0 . 2 1 3 3 3 6 9 9 9 9 9 9 9 1 < / b : _ x > < b : _ y > 6 1 7 . 5 < / b : _ y > < / b : P o i n t > < b : P o i n t > < b : _ x > 8 7 8 . 2 1 3 3 3 6 9 9 9 9 9 9 9 1 < / b : _ x > < b : _ y > 6 1 9 . 5 < / b : _ y > < / b : P o i n t > < b : P o i n t > < b : _ x > 5 4 1 . 8 1 1 4 3 1 5 < / b : _ x > < b : _ y > 6 1 9 . 5 < / b : _ y > < / b : P o i n t > < b : P o i n t > < b : _ x > 5 3 9 . 8 1 1 4 3 1 5 < / b : _ x > < b : _ y > 6 1 7 . 5 < / b : _ y > < / b : P o i n t > < b : P o i n t > < b : _ x > 5 3 9 . 8 1 1 4 3 1 5 < / b : _ x > < b : _ y > 4 4 1 < / b : _ y > < / b : P o i n t > < b : P o i n t > < b : _ x > 5 3 7 . 8 1 1 4 3 1 5 < / b : _ x > < b : _ y > 4 3 9 < / b : _ y > < / b : P o i n t > < b : P o i n t > < b : _ x > 4 9 4 . 3 9 9 9 9 9 9 9 9 9 9 9 8 6 < / b : _ x > < b : _ y > 4 3 9 < / b : _ y > < / b : P o i n t > < / P o i n t s > < / a : V a l u e > < / a : K e y V a l u e O f D i a g r a m O b j e c t K e y a n y T y p e z b w N T n L X > < a : K e y V a l u e O f D i a g r a m O b j e c t K e y a n y T y p e z b w N T n L X > < a : K e y > < K e y > R e l a t i o n s h i p s \ & l t ; T a b l e s \ m e e t i n g _ l i s t _ 2 0 2 0 0 1 2 3 1 0 4 1 \ C o l u m n s \ A c c o u n t   E x e c u t i v e & g t ; - & l t ; T a b l e s \ B r i d g e   T a b l e \ C o l u m n s \ A c c o u n t   E x e c u t i v e & g t ; \ F K < / K e y > < / a : K e y > < a : V a l u e   i : t y p e = " D i a g r a m D i s p l a y L i n k E n d p o i n t V i e w S t a t e " > < H e i g h t > 1 6 < / H e i g h t > < L a b e l L o c a t i o n   x m l n s : b = " h t t p : / / s c h e m a s . d a t a c o n t r a c t . o r g / 2 0 0 4 / 0 7 / S y s t e m . W i n d o w s " > < b : _ x > 9 5 1 . 3 1 1 4 3 1 7 0 2 9 9 7 2 < / b : _ x > < b : _ y > 4 5 4 < / b : _ y > < / L a b e l L o c a t i o n > < L o c a t i o n   x m l n s : b = " h t t p : / / s c h e m a s . d a t a c o n t r a c t . o r g / 2 0 0 4 / 0 7 / S y s t e m . W i n d o w s " > < b : _ x > 9 6 7 . 3 1 1 4 3 1 7 0 2 9 9 7 2 < / b : _ x > < b : _ y > 4 6 2 < / b : _ y > < / L o c a t i o n > < S h a p e R o t a t e A n g l e > 1 8 0 < / S h a p e R o t a t e A n g l e > < W i d t h > 1 6 < / W i d t h > < / a : V a l u e > < / a : K e y V a l u e O f D i a g r a m O b j e c t K e y a n y T y p e z b w N T n L X > < a : K e y V a l u e O f D i a g r a m O b j e c t K e y a n y T y p e z b w N T n L X > < a : K e y > < K e y > R e l a t i o n s h i p s \ & l t ; T a b l e s \ m e e t i n g _ l i s t _ 2 0 2 0 0 1 2 3 1 0 4 1 \ C o l u m n s \ A c c o u n t   E x e c u t i v e & g t ; - & l t ; T a b l e s \ B r i d g e   T a b l e \ C o l u m n s \ A c c o u n t   E x e c u t i v e & g t ; \ P K < / K e y > < / a : K e y > < a : V a l u e   i : t y p e = " D i a g r a m D i s p l a y L i n k E n d p o i n t V i e w S t a t e " > < H e i g h t > 1 6 < / H e i g h t > < L a b e l L o c a t i o n   x m l n s : b = " h t t p : / / s c h e m a s . d a t a c o n t r a c t . o r g / 2 0 0 4 / 0 7 / S y s t e m . W i n d o w s " > < b : _ x > 4 7 8 . 3 9 9 9 9 9 9 9 9 9 9 9 8 6 < / b : _ x > < b : _ y > 4 3 1 < / b : _ y > < / L a b e l L o c a t i o n > < L o c a t i o n   x m l n s : b = " h t t p : / / s c h e m a s . d a t a c o n t r a c t . o r g / 2 0 0 4 / 0 7 / S y s t e m . W i n d o w s " > < b : _ x > 4 7 8 . 3 9 9 9 9 9 9 9 9 9 9 9 8 1 < / b : _ x > < b : _ y > 4 3 9 < / b : _ y > < / L o c a t i o n > < S h a p e R o t a t e A n g l e > 3 6 0 < / S h a p e R o t a t e A n g l e > < W i d t h > 1 6 < / W i d t h > < / a : V a l u e > < / a : K e y V a l u e O f D i a g r a m O b j e c t K e y a n y T y p e z b w N T n L X > < a : K e y V a l u e O f D i a g r a m O b j e c t K e y a n y T y p e z b w N T n L X > < a : K e y > < K e y > R e l a t i o n s h i p s \ & l t ; T a b l e s \ m e e t i n g _ l i s t _ 2 0 2 0 0 1 2 3 1 0 4 1 \ C o l u m n s \ A c c o u n t   E x e c u t i v e & g t ; - & l t ; T a b l e s \ B r i d g e   T a b l e \ C o l u m n s \ A c c o u n t   E x e c u t i v e & g t ; \ C r o s s F i l t e r < / K e y > < / a : K e y > < a : V a l u e   i : t y p e = " D i a g r a m D i s p l a y L i n k C r o s s F i l t e r V i e w S t a t e " > < P o i n t s   x m l n s : b = " h t t p : / / s c h e m a s . d a t a c o n t r a c t . o r g / 2 0 0 4 / 0 7 / S y s t e m . W i n d o w s " > < b : P o i n t > < b : _ x > 9 5 1 . 3 1 1 4 3 1 7 0 2 9 9 7 2 < / b : _ x > < b : _ y > 4 6 2 < / b : _ y > < / b : P o i n t > < b : P o i n t > < b : _ x > 8 8 2 . 2 1 3 3 3 6 9 9 9 9 9 9 9 1 < / b : _ x > < b : _ y > 4 6 2 < / b : _ y > < / b : P o i n t > < b : P o i n t > < b : _ x > 8 8 0 . 2 1 3 3 3 6 9 9 9 9 9 9 9 1 < / b : _ x > < b : _ y > 4 6 4 < / b : _ y > < / b : P o i n t > < b : P o i n t > < b : _ x > 8 8 0 . 2 1 3 3 3 6 9 9 9 9 9 9 9 1 < / b : _ x > < b : _ y > 6 1 7 . 5 < / b : _ y > < / b : P o i n t > < b : P o i n t > < b : _ x > 8 7 8 . 2 1 3 3 3 6 9 9 9 9 9 9 9 1 < / b : _ x > < b : _ y > 6 1 9 . 5 < / b : _ y > < / b : P o i n t > < b : P o i n t > < b : _ x > 5 4 1 . 8 1 1 4 3 1 5 < / b : _ x > < b : _ y > 6 1 9 . 5 < / b : _ y > < / b : P o i n t > < b : P o i n t > < b : _ x > 5 3 9 . 8 1 1 4 3 1 5 < / b : _ x > < b : _ y > 6 1 7 . 5 < / b : _ y > < / b : P o i n t > < b : P o i n t > < b : _ x > 5 3 9 . 8 1 1 4 3 1 5 < / b : _ x > < b : _ y > 4 4 1 < / b : _ y > < / b : P o i n t > < b : P o i n t > < b : _ x > 5 3 7 . 8 1 1 4 3 1 5 < / b : _ x > < b : _ y > 4 3 9 < / b : _ y > < / b : P o i n t > < b : P o i n t > < b : _ x > 4 9 4 . 3 9 9 9 9 9 9 9 9 9 9 9 8 6 < / b : _ x > < b : _ y > 4 3 9 < / b : _ y > < / b : P o i n t > < / P o i n t s > < / a : V a l u e > < / a : K e y V a l u e O f D i a g r a m O b j e c t K e y a n y T y p e z b w N T n L X > < / V i e w S t a t e s > < / D i a g r a m M a n a g e r . S e r i a l i z a b l e D i a g r a m > < D i a g r a m M a n a g e r . S e r i a l i z a b l e D i a g r a m > < A d a p t e r   i : t y p e = " M e a s u r e D i a g r a m S a n d b o x A d a p t e r " > < T a b l e N a m e > f e e s _ 2 0 2 0 0 1 2 3 1 0 4 1 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 C o l u m n s \ S a l e s p e r s o n 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 C o l u m n s \ S a l e s p e r s o n 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V i e w S t a t e s > < / D i a g r a m M a n a g e r . S e r i a l i z a b l e D i a g r a m > < D i a g r a m M a n a g e r . S e r i a l i z a b l e D i a g r a m > < A d a p t e r   i : t y p e = " M e a s u r e D i a g r a m S a n d b o x A d a p t e r " > < T a b l e N a m e > m e e t i n g _ l i s t _ 2 0 2 0 0 1 2 3 1 0 4 1 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 M e a s u r e s \ C o u n t   o f   y e a r < / K e y > < / D i a g r a m O b j e c t K e y > < D i a g r a m O b j e c t K e y > < K e y > M e a s u r e s \ C o u n t   o f   y e a r \ T a g I n f o \ F o r m u l a < / K e y > < / D i a g r a m O b j e c t K e y > < D i a g r a m O b j e c t K e y > < K e y > M e a s u r e s \ C o u n t   o f   y e a r \ T a g I n f o \ V a l u e < / K e y > < / D i a g r a m O b j e c t K e y > < D i a g r a m O b j e c t K e y > < K e y > M e a s u r e s \ C o u n t   o f   m e e t i n g _ d a t e   ( Q u a r t e r ) < / K e y > < / D i a g r a m O b j e c t K e y > < D i a g r a m O b j e c t K e y > < K e y > M e a s u r e s \ C o u n t   o f   m e e t i n g _ d a t e   ( Q u a r t e r ) \ T a g I n f o \ F o r m u l a < / K e y > < / D i a g r a m O b j e c t K e y > < D i a g r a m O b j e c t K e y > < K e y > M e a s u r e s \ C o u n t   o f   m e e t i n g _ d a t e   ( Q u a r t e r ) \ T a g I n f o \ V a l u e < / 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D i a g r a m O b j e c t K e y > < K e y > C o l u m n s \ y e a r < / K e y > < / D i a g r a m O b j e c t K e y > < D i a g r a m O b j e c t K e y > < K e y > C o l u m n s \ m e e t i n g _ d a t e   ( Y e a r ) < / K e y > < / D i a g r a m O b j e c t K e y > < D i a g r a m O b j e c t K e y > < K e y > C o l u m n s \ m e e t i n g _ d a t e   ( Q u a r t e r ) < / K e y > < / D i a g r a m O b j e c t K e y > < D i a g r a m O b j e c t K e y > < K e y > C o l u m n s \ m e e t i n g _ d a t e   ( M o n t h   I n d e x ) < / K e y > < / D i a g r a m O b j e c t K e y > < D i a g r a m O b j e c t K e y > < K e y > C o l u m n s \ m e e t i n g _ d a t e   ( M o n t h ) < / 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 L i n k s \ & l t ; C o l u m n s \ C o u n t   o f   y e a r & g t ; - & l t ; M e a s u r e s \ y e a r & g t ; < / K e y > < / D i a g r a m O b j e c t K e y > < D i a g r a m O b j e c t K e y > < K e y > L i n k s \ & l t ; C o l u m n s \ C o u n t   o f   y e a r & g t ; - & l t ; M e a s u r e s \ y e a r & g t ; \ C O L U M N < / K e y > < / D i a g r a m O b j e c t K e y > < D i a g r a m O b j e c t K e y > < K e y > L i n k s \ & l t ; C o l u m n s \ C o u n t   o f   y e a r & g t ; - & l t ; M e a s u r e s \ y e a r & g t ; \ M E A S U R E < / K e y > < / D i a g r a m O b j e c t K e y > < D i a g r a m O b j e c t K e y > < K e y > L i n k s \ & l t ; C o l u m n s \ C o u n t   o f   m e e t i n g _ d a t e   ( Q u a r t e r ) & g t ; - & l t ; M e a s u r e s \ m e e t i n g _ d a t e   ( Q u a r t e r ) & g t ; < / K e y > < / D i a g r a m O b j e c t K e y > < D i a g r a m O b j e c t K e y > < K e y > L i n k s \ & l t ; C o l u m n s \ C o u n t   o f   m e e t i n g _ d a t e   ( Q u a r t e r ) & g t ; - & l t ; M e a s u r e s \ m e e t i n g _ d a t e   ( Q u a r t e r ) & g t ; \ C O L U M N < / K e y > < / D i a g r a m O b j e c t K e y > < D i a g r a m O b j e c t K e y > < K e y > L i n k s \ & l t ; C o l u m n s \ C o u n t   o f   m e e t i n g _ d a t e   ( Q u a r t e r ) & g t ; - & l t ; M e a s u r e s \ m e e t i n g _ d a t e   ( Q u a r t e r ) & g t ; \ M E A S U R E 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 5 < / 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 M e a s u r e s \ C o u n t   o f   y e a r < / K e y > < / a : K e y > < a : V a l u e   i : t y p e = " M e a s u r e G r i d N o d e V i e w S t a t e " > < C o l u m n > 5 < / C o l u m n > < L a y e d O u t > t r u e < / L a y e d O u t > < R o w > 1 < / R o w > < W a s U I I n v i s i b l e > t r u e < / W a s U I I n v i s i b l e > < / a : V a l u e > < / a : K e y V a l u e O f D i a g r a m O b j e c t K e y a n y T y p e z b w N T n L X > < a : K e y V a l u e O f D i a g r a m O b j e c t K e y a n y T y p e z b w N T n L X > < a : K e y > < K e y > M e a s u r e s \ C o u n t   o f   y e a r \ T a g I n f o \ F o r m u l a < / K e y > < / a : K e y > < a : V a l u e   i : t y p e = " M e a s u r e G r i d V i e w S t a t e I D i a g r a m T a g A d d i t i o n a l I n f o " / > < / a : K e y V a l u e O f D i a g r a m O b j e c t K e y a n y T y p e z b w N T n L X > < a : K e y V a l u e O f D i a g r a m O b j e c t K e y a n y T y p e z b w N T n L X > < a : K e y > < K e y > M e a s u r e s \ C o u n t   o f   y e a r \ T a g I n f o \ V a l u e < / K e y > < / a : K e y > < a : V a l u e   i : t y p e = " M e a s u r e G r i d V i e w S t a t e I D i a g r a m T a g A d d i t i o n a l I n f o " / > < / a : K e y V a l u e O f D i a g r a m O b j e c t K e y a n y T y p e z b w N T n L X > < a : K e y V a l u e O f D i a g r a m O b j e c t K e y a n y T y p e z b w N T n L X > < a : K e y > < K e y > M e a s u r e s \ C o u n t   o f   m e e t i n g _ d a t e   ( Q u a r t e r ) < / K e y > < / a : K e y > < a : V a l u e   i : t y p e = " M e a s u r e G r i d N o d e V i e w S t a t e " > < C o l u m n > 7 < / C o l u m n > < L a y e d O u t > t r u e < / L a y e d O u t > < W a s U I I n v i s i b l e > t r u e < / W a s U I I n v i s i b l e > < / a : V a l u e > < / a : K e y V a l u e O f D i a g r a m O b j e c t K e y a n y T y p e z b w N T n L X > < a : K e y V a l u e O f D i a g r a m O b j e c t K e y a n y T y p e z b w N T n L X > < a : K e y > < K e y > M e a s u r e s \ C o u n t   o f   m e e t i n g _ d a t e   ( Q u a r t e r ) \ T a g I n f o \ F o r m u l a < / K e y > < / a : K e y > < a : V a l u e   i : t y p e = " M e a s u r e G r i d V i e w S t a t e I D i a g r a m T a g A d d i t i o n a l I n f o " / > < / a : K e y V a l u e O f D i a g r a m O b j e c t K e y a n y T y p e z b w N T n L X > < a : K e y V a l u e O f D i a g r a m O b j e c t K e y a n y T y p e z b w N T n L X > < a : K e y > < K e y > M e a s u r e s \ C o u n t   o f   m e e t i n g _ d a t e   ( Q u a r t e r ) \ T a g I n f o \ V a l u e < / K e y > < / a : K e y > < a : V a l u e   i : t y p e = " M e a s u r e G r i d V i e w S t a t e I D i a g r a m T a g A d d i t i o n a l I n f o " / > < / 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a : K e y V a l u e O f D i a g r a m O b j e c t K e y a n y T y p e z b w N T n L X > < a : K e y > < K e y > C o l u m n s \ y e a r < / K e y > < / a : K e y > < a : V a l u e   i : t y p e = " M e a s u r e G r i d N o d e V i e w S t a t e " > < C o l u m n > 5 < / C o l u m n > < L a y e d O u t > t r u e < / L a y e d O u t > < / a : V a l u e > < / a : K e y V a l u e O f D i a g r a m O b j e c t K e y a n y T y p e z b w N T n L X > < a : K e y V a l u e O f D i a g r a m O b j e c t K e y a n y T y p e z b w N T n L X > < a : K e y > < K e y > C o l u m n s \ m e e t i n g _ d a t e   ( Y e a r ) < / K e y > < / a : K e y > < a : V a l u e   i : t y p e = " M e a s u r e G r i d N o d e V i e w S t a t e " > < C o l u m n > 6 < / C o l u m n > < L a y e d O u t > t r u e < / L a y e d O u t > < / a : V a l u e > < / a : K e y V a l u e O f D i a g r a m O b j e c t K e y a n y T y p e z b w N T n L X > < a : K e y V a l u e O f D i a g r a m O b j e c t K e y a n y T y p e z b w N T n L X > < a : K e y > < K e y > C o l u m n s \ m e e t i n g _ d a t e   ( Q u a r t e r ) < / K e y > < / a : K e y > < a : V a l u e   i : t y p e = " M e a s u r e G r i d N o d e V i e w S t a t e " > < C o l u m n > 7 < / C o l u m n > < L a y e d O u t > t r u e < / L a y e d O u t > < / a : V a l u e > < / a : K e y V a l u e O f D i a g r a m O b j e c t K e y a n y T y p e z b w N T n L X > < a : K e y V a l u e O f D i a g r a m O b j e c t K e y a n y T y p e z b w N T n L X > < a : K e y > < K e y > C o l u m n s \ m e e t i n g _ d a t e   ( M o n t h   I n d e x ) < / K e y > < / a : K e y > < a : V a l u e   i : t y p e = " M e a s u r e G r i d N o d e V i e w S t a t e " > < C o l u m n > 8 < / C o l u m n > < L a y e d O u t > t r u e < / L a y e d O u t > < / a : V a l u e > < / a : K e y V a l u e O f D i a g r a m O b j e c t K e y a n y T y p e z b w N T n L X > < a : K e y V a l u e O f D i a g r a m O b j e c t K e y a n y T y p e z b w N T n L X > < a : K e y > < K e y > C o l u m n s \ m e e t i n g _ d a t e   ( M o n t h ) < / K e y > < / a : K e y > < a : V a l u e   i : t y p e = " M e a s u r e G r i d N o d e V i e w S t a t e " > < C o l u m n > 9 < / 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 L i n k s \ & l t ; C o l u m n s \ C o u n t   o f   y e a r & g t ; - & l t ; M e a s u r e s \ y e a r & g t ; < / K e y > < / a : K e y > < a : V a l u e   i : t y p e = " M e a s u r e G r i d V i e w S t a t e I D i a g r a m L i n k " / > < / a : K e y V a l u e O f D i a g r a m O b j e c t K e y a n y T y p e z b w N T n L X > < a : K e y V a l u e O f D i a g r a m O b j e c t K e y a n y T y p e z b w N T n L X > < a : K e y > < K e y > L i n k s \ & l t ; C o l u m n s \ C o u n t   o f   y e a r & g t ; - & l t ; M e a s u r e s \ y e a r & g t ; \ C O L U M N < / K e y > < / a : K e y > < a : V a l u e   i : t y p e = " M e a s u r e G r i d V i e w S t a t e I D i a g r a m L i n k E n d p o i n t " / > < / a : K e y V a l u e O f D i a g r a m O b j e c t K e y a n y T y p e z b w N T n L X > < a : K e y V a l u e O f D i a g r a m O b j e c t K e y a n y T y p e z b w N T n L X > < a : K e y > < K e y > L i n k s \ & l t ; C o l u m n s \ C o u n t   o f   y e a r & g t ; - & l t ; M e a s u r e s \ y e a r & g t ; \ M E A S U R E < / K e y > < / a : K e y > < a : V a l u e   i : t y p e = " M e a s u r e G r i d V i e w S t a t e I D i a g r a m L i n k E n d p o i n t " / > < / a : K e y V a l u e O f D i a g r a m O b j e c t K e y a n y T y p e z b w N T n L X > < a : K e y V a l u e O f D i a g r a m O b j e c t K e y a n y T y p e z b w N T n L X > < a : K e y > < K e y > L i n k s \ & l t ; C o l u m n s \ C o u n t   o f   m e e t i n g _ d a t e   ( Q u a r t e r ) & g t ; - & l t ; M e a s u r e s \ m e e t i n g _ d a t e   ( Q u a r t e r ) & g t ; < / K e y > < / a : K e y > < a : V a l u e   i : t y p e = " M e a s u r e G r i d V i e w S t a t e I D i a g r a m L i n k " / > < / a : K e y V a l u e O f D i a g r a m O b j e c t K e y a n y T y p e z b w N T n L X > < a : K e y V a l u e O f D i a g r a m O b j e c t K e y a n y T y p e z b w N T n L X > < a : K e y > < K e y > L i n k s \ & l t ; C o l u m n s \ C o u n t   o f   m e e t i n g _ d a t e   ( Q u a r t e r ) & g t ; - & l t ; M e a s u r e s \ m e e t i n g _ d a t e   ( Q u a r t e r ) & g t ; \ C O L U M N < / K e y > < / a : K e y > < a : V a l u e   i : t y p e = " M e a s u r e G r i d V i e w S t a t e I D i a g r a m L i n k E n d p o i n t " / > < / a : K e y V a l u e O f D i a g r a m O b j e c t K e y a n y T y p e z b w N T n L X > < a : K e y V a l u e O f D i a g r a m O b j e c t K e y a n y T y p e z b w N T n L X > < a : K e y > < K e y > L i n k s \ & l t ; C o l u m n s \ C o u n t   o f   m e e t i n g _ d a t e   ( Q u a r t e r ) & g t ; - & l t ; M e a s u r e s \ m e e t i n g _ d a t e   ( Q u a r t e r ) & g t ; \ M E A S U R E < / K e y > < / a : K e y > < a : V a l u e   i : t y p e = " M e a s u r e G r i d V i e w S t a t e I D i a g r a m L i n k E n d p o i n t " / > < / a : K e y V a l u e O f D i a g r a m O b j e c t K e y a n y T y p e z b w N T n L X > < / V i e w S t a t e s > < / D i a g r a m M a n a g e r . S e r i a l i z a b l e D i a g r a m > < / A r r a y O f D i a g r a m M a n a g e r . S e r i a l i z a b l e D i a g r a m > ] ] > < / C u s t o m C o n t e n t > < / G e m i n i > 
</file>

<file path=customXml/item24.xml>��< ? x m l   v e r s i o n = " 1 . 0 "   e n c o d i n g = " U T F - 1 6 " ? > < G e m i n i   x m l n s = " h t t p : / / g e m i n i / p i v o t c u s t o m i z a t i o n / T a b l e X M L _ T a b l e 6 " > < 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 1 6 7 < / i n t > < / v a l u e > < / i t e m > < i t e m > < k e y > < s t r i n g > i n v o i c e _ d a t e < / s t r i n g > < / k e y > < v a l u e > < i n t > 1 4 0 < / i n t > < / v a l u e > < / i t e m > < i t e m > < k e y > < s t r i n g > r e v e n u e _ t r a n s a c t i o n _ t y p e < / s t r i n g > < / k e y > < v a l u e > < i n t > 2 4 6 < / i n t > < / v a l u e > < / i t e m > < i t e m > < k e y > < s t r i n g > b r a n c h _ n a m e < / s t r i n g > < / k e y > < v a l u e > < i n t > 1 4 9 < / i n t > < / v a l u e > < / i t e m > < i t e m > < k e y > < s t r i n g > s o l u t i o n _ g r o u p < / s t r i n g > < / k e y > < v a l u e > < i n t > 1 6 1 < / i n t > < / v a l u e > < / i t e m > < i t e m > < k e y > < s t r i n g > A c c o u n t   E x e   I D < / s t r i n g > < / k e y > < v a l u e > < i n t > 1 5 7 < / i n t > < / v a l u e > < / i t e m > < i t e m > < k e y > < s t r i n g > A c c o u n t   E x e c u t i v e < / s t r i n g > < / k e y > < v a l u e > < i n t > 1 8 2 < / i n t > < / v a l u e > < / i t e m > < i t e m > < k e y > < s t r i n g > i n c o m e _ c l a s s < / s t r i n g > < / k e y > < v a l u e > < i n t > 1 4 5 < / i n t > < / v a l u e > < / i t e m > < i t e m > < k e y > < s t r i n g > c l i e n t _ n a m e < / s t r i n g > < / k e y > < v a l u e > < i n t > 1 3 6 < / i n t > < / v a l u e > < / i t e m > < i t e m > < k e y > < s t r i n g > p o l i c y _ n u m b e r < / s t r i n g > < / k e y > < v a l u e > < i n t > 1 5 8 < / i n t > < / v a l u e > < / i t e m > < i t e m > < k e y > < s t r i n g > A m o u n t < / s t r i n g > < / k e y > < v a l u e > < i n t > 1 0 5 < / i n t > < / v a l u e > < / i t e m > < i t e m > < k e y > < s t r i n g > i n c o m e _ d u e _ d a t e < / s t r i n g > < / k e y > < v a l u e > < i n t > 1 8 0 < / 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R e l a t i o n s h i p A u t o D e t e c t i o n E n a b l e d " > < 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 f e e s _ 2 0 2 0 0 1 2 3 1 0 4 1 _ a f 0 7 f 6 f 6 - a e 8 4 - 4 e c 8 - 9 b d 4 - 1 5 0 f c a c f 4 e 5 f < / K e y > < V a l u e   x m l n s : a = " h t t p : / / s c h e m a s . d a t a c o n t r a c t . o r g / 2 0 0 4 / 0 7 / M i c r o s o f t . A n a l y s i s S e r v i c e s . C o m m o n " > < a : H a s F o c u s > t r u e < / a : H a s F o c u s > < a : S i z e A t D p i 9 6 > 1 3 0 < / a : S i z e A t D p i 9 6 > < a : V i s i b l e > t r u e < / a : V i s i b l e > < / V a l u e > < / K e y V a l u e O f s t r i n g S a n d b o x E d i t o r . M e a s u r e G r i d S t a t e S c d E 3 5 R y > < K e y V a l u e O f s t r i n g S a n d b o x E d i t o r . M e a s u r e G r i d S t a t e S c d E 3 5 R y > < K e y > T a b l e 1 4 < / K e y > < V a l u e   x m l n s : a = " h t t p : / / s c h e m a s . d a t a c o n t r a c t . o r g / 2 0 0 4 / 0 7 / M i c r o s o f t . A n a l y s i s S e r v i c e s . C o m m o n " > < a : H a s F o c u s > t r u e < / a : H a s F o c u s > < a : S i z e A t D p i 9 6 > 1 2 5 < / a : S i z e A t D p i 9 6 > < a : V i s i b l e > t r u e < / a : V i s i b l e > < / V a l u e > < / K e y V a l u e O f s t r i n g S a n d b o x E d i t o r . M e a s u r e G r i d S t a t e S c d E 3 5 R y > < K e y V a l u e O f s t r i n g S a n d b o x E d i t o r . M e a s u r e G r i d S t a t e S c d E 3 5 R y > < K e y > A p p e n d 1 < / K e y > < V a l u e   x m l n s : a = " h t t p : / / s c h e m a s . d a t a c o n t r a c t . o r g / 2 0 0 4 / 0 7 / M i c r o s o f t . A n a l y s i s S e r v i c e s . C o m m o n " > < a : H a s F o c u s > t r u e < / a : H a s F o c u s > < a : S i z e A t D p i 9 6 > 1 2 4 < / a : S i z e A t D p i 9 6 > < a : V i s i b l e > t r u e < / a : V i s i b l e > < / V a l u e > < / K e y V a l u e O f s t r i n g S a n d b o x E d i t o r . M e a s u r e G r i d S t a t e S c d E 3 5 R y > < K e y V a l u e O f s t r i n g S a n d b o x E d i t o r . M e a s u r e G r i d S t a t e S c d E 3 5 R y > < K e y > T a b l e 2 < / K e y > < V a l u e   x m l n s : a = " h t t p : / / s c h e m a s . d a t a c o n t r a c t . o r g / 2 0 0 4 / 0 7 / M i c r o s o f t . A n a l y s i s S e r v i c e s . C o m m o n " > < a : H a s F o c u s > t r u e < / a : H a s F o c u s > < a : S i z e A t D p i 9 6 > 1 2 9 < / a : S i z e A t D p i 9 6 > < a : V i s i b l e > t r u e < / a : V i s i b l e > < / V a l u e > < / K e y V a l u e O f s t r i n g S a n d b o x E d i t o r . M e a s u r e G r i d S t a t e S c d E 3 5 R y > < K e y V a l u e O f s t r i n g S a n d b o x E d i t o r . M e a s u r e G r i d S t a t e S c d E 3 5 R y > < K e y > T a b l e 6 < / K e y > < V a l u e   x m l n s : a = " h t t p : / / s c h e m a s . d a t a c o n t r a c t . o r g / 2 0 0 4 / 0 7 / M i c r o s o f t . A n a l y s i s S e r v i c e s . C o m m o n " > < a : H a s F o c u s > t r u e < / a : H a s F o c u s > < a : S i z e A t D p i 9 6 > 1 2 5 < / a : S i z e A t D p i 9 6 > < a : V i s i b l e > t r u e < / a : V i s i b l e > < / V a l u e > < / K e y V a l u e O f s t r i n g S a n d b o x E d i t o r . M e a s u r e G r i d S t a t e S c d E 3 5 R y > < K e y V a l u e O f s t r i n g S a n d b o x E d i t o r . M e a s u r e G r i d S t a t e S c d E 3 5 R y > < K e y > T a b l e 8 < / K e y > < V a l u e   x m l n s : a = " h t t p : / / s c h e m a s . d a t a c o n t r a c t . o r g / 2 0 0 4 / 0 7 / M i c r o s o f t . A n a l y s i s S e r v i c e s . C o m m o n " > < a : H a s F o c u s > t r u e < / a : H a s F o c u s > < a : S i z e A t D p i 9 6 > 1 3 0 < / a : S i z e A t D p i 9 6 > < a : V i s i b l e > t r u e < / a : V i s i b l e > < / V a l u e > < / K e y V a l u e O f s t r i n g S a n d b o x E d i t o r . M e a s u r e G r i d S t a t e S c d E 3 5 R y > < K e y V a l u e O f s t r i n g S a n d b o x E d i t o r . M e a s u r e G r i d S t a t e S c d E 3 5 R y > < K e y > I n d i v i d u a l _ b u d g e t   1 < / K e y > < V a l u e   x m l n s : a = " h t t p : / / s c h e m a s . d a t a c o n t r a c t . o r g / 2 0 0 4 / 0 7 / M i c r o s o f t . A n a l y s i s S e r v i c e s . C o m m o n " > < a : H a s F o c u s > f a l s e < / a : H a s F o c u s > < a : S i z e A t D p i 9 6 > 1 2 3 < / a : S i z e A t D p i 9 6 > < a : V i s i b l e > t r u e < / a : V i s i b l e > < / V a l u e > < / K e y V a l u e O f s t r i n g S a n d b o x E d i t o r . M e a s u r e G r i d S t a t e S c d E 3 5 R y > < K e y V a l u e O f s t r i n g S a n d b o x E d i t o r . M e a s u r e G r i d S t a t e S c d E 3 5 R y > < K e y > T a b l e 7 < / 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 2 0 2 4 - 1 0 - 0 9 T 2 0 : 3 1 : 2 1 . 8 9 1 1 6 1 4 + 0 5 : 3 0 < / L a s t P r o c e s s e d T i m e > < / D a t a M o d e l i n g S a n d b o x . S e r i a l i z e d S a n d b o x E r r o r C a c h e > ] ] > < / C u s t o m C o n t e n t > < / G e m i n i > 
</file>

<file path=customXml/item5.xml>��< ? x m l   v e r s i o n = " 1 . 0 "   e n c o d i n g = " U T F - 1 6 " ? > < G e m i n i   x m l n s = " h t t p : / / g e m i n i / p i v o t c u s t o m i z a t i o n / T a b l e X M L _ I n d i v i d u a l _ b u d g e t   1 " > < 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 9 7 < / i n t > < / v a l u e > < / i t e m > < i t e m > < k e y > < s t r i n g > S a l e s   p e r s o n   I D < / s t r i n g > < / k e y > < v a l u e > < i n t > 1 6 2 < / i n t > < / v a l u e > < / i t e m > < i t e m > < k e y > < s t r i n g > E m p l o y e e   N a m e < / s t r i n g > < / k e y > < v a l u e > < i n t > 1 6 7 < / i n t > < / v a l u e > < / i t e m > < i t e m > < k e y > < s t r i n g > N e w   R o l e 2 < / s t r i n g > < / k e y > < v a l u e > < i n t > 1 2 5 < / i n t > < / v a l u e > < / i t e m > < i t e m > < k e y > < s t r i n g > I n c o m e _ c l a s s < / s t r i n g > < / k e y > < v a l u e > < i n t > 1 4 7 < / i n t > < / v a l u e > < / i t e m > < i t e m > < k e y > < s t r i n g > A m o u n t < / s t r i n g > < / k e y > < v a l u e > < i n t > 1 0 5 < / i n t > < / v a l u e > < / i t e m > < / C o l u m n W i d t h s > < C o l u m n D i s p l a y I n d e x > < i t e m > < k e y > < s t r i n g > B r a n c h < / s t r i n g > < / k e y > < v a l u e > < i n t > 0 < / i n t > < / v a l u e > < / i t e m > < i t e m > < k e y > < s t r i n g > S a l e s   p e r s o n   I D < / s t r i n g > < / k e y > < v a l u e > < i n t > 1 < / i n t > < / v a l u e > < / i t e m > < i t e m > < k e y > < s t r i n g > E m p l o y e e   N a m e < / s t r i n g > < / k e y > < v a l u e > < i n t > 2 < / i n t > < / v a l u e > < / i t e m > < i t e m > < k e y > < s t r i n g > N e w   R o l e 2 < / s t r i n g > < / k e y > < v a l u e > < i n t > 3 < / i n t > < / v a l u e > < / i t e m > < i t e m > < k e y > < s t r i n g > I n c o m e _ c l a s s < / s t r i n g > < / k e y > < v a l u e > < i n t > 4 < / i n t > < / v a l u e > < / i t e m > < i t e m > < k e y > < s t r i n g > A m o u n t < / 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T a b l e 1 4 " > < C u s t o m C o n t e n t > < ! [ C D A T A [ < T a b l e W i d g e t G r i d S e r i a l i z a t i o n   x m l n s : x s d = " h t t p : / / w w w . w 3 . o r g / 2 0 0 1 / X M L S c h e m a "   x m l n s : x s i = " h t t p : / / w w w . w 3 . o r g / 2 0 0 1 / X M L S c h e m a - i n s t a n c e " > < C o l u m n S u g g e s t e d T y p e   / > < C o l u m n F o r m a t   / > < C o l u m n A c c u r a c y   / > < C o l u m n C u r r e n c y S y m b o l   / > < C o l u m n P o s i t i v e P a t t e r n   / > < C o l u m n N e g a t i v e P a t t e r n   / > < C o l u m n W i d t h s > < i t e m > < k e y > < s t r i n g > S l . N o < / s t r i n g > < / k e y > < v a l u e > < i n t > 8 3 < / i n t > < / v a l u e > < / i t e m > < i t e m > < k e y > < s t r i n g > A c c o u n t   E x e c u t i v e < / s t r i n g > < / k e y > < v a l u e > < i n t > 1 8 2 < / i n t > < / v a l u e > < / i t e m > < / C o l u m n W i d t h s > < C o l u m n D i s p l a y I n d e x > < i t e m > < k e y > < s t r i n g > S l . N o < / s t r i n g > < / k e y > < v a l u e > < i n t > 0 < / i n t > < / v a l u e > < / i t e m > < i t e m > < k e y > < s t r i n g > A c c o u n t   E x e c u t i v e < / 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 f e e s _ 2 0 2 0 0 1 2 3 1 0 4 1 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 C o l u m n s \ S a l e s p e r s o n 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 g c r m _ o p p o r t u n i t y _ 2 0 2 0 0 1 2 3 1 0 4 1 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 g c r m _ o p p o r t u n i t y _ 2 0 2 0 0 1 2 3 1 0 4 1 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 B r i d g e 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 B r i d g e 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 C o l u m n s \ S l . N o < / 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 I n d i v i d u a l _ b u d g e t 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 I n d i v i d u a l _ b u d g e t 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 I n d i v i d u a l _ b u d g e t 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 I n d i v i d u a l _ b u d g e t 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 i n c o m e _ c l a s s _ b r i d g e 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 i n c o m e _ c l a s s _ b r i d g e 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 C o l u m n s \ S l . N o < / K e y > < / a : K e y > < a : V a l u e   i : t y p e = " T a b l e W i d g e t B a s e V i e w S t a t e " / > < / a : K e y V a l u e O f D i a g r a m O b j e c t K e y a n y T y p e z b w N T n L X > < a : K e y V a l u e O f D i a g r a m O b j e c t K e y a n y T y p e z b w N T n L X > < a : K e y > < K e y > C o l u m n s \ I n c o m e   C l a s s 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 B r o k e r a g e _ f e e s 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 B r o k e r a g e _ f e e s 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 m e e t i n g _ l i s t _ 2 0 2 0 0 1 2 3 1 0 4 1 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 C o l u m n s \ m e e t i n g _ d a t e   ( Y e a r ) < / K e y > < / a : K e y > < a : V a l u e   i : t y p e = " T a b l e W i d g e t B a s e V i e w S t a t e " / > < / a : K e y V a l u e O f D i a g r a m O b j e c t K e y a n y T y p e z b w N T n L X > < a : K e y V a l u e O f D i a g r a m O b j e c t K e y a n y T y p e z b w N T n L X > < a : K e y > < K e y > C o l u m n s \ m e e t i n g _ d a t e   ( Q u a r t e r ) < / K e y > < / a : K e y > < a : V a l u e   i : t y p e = " T a b l e W i d g e t B a s e V i e w S t a t e " / > < / a : K e y V a l u e O f D i a g r a m O b j e c t K e y a n y T y p e z b w N T n L X > < a : K e y V a l u e O f D i a g r a m O b j e c t K e y a n y T y p e z b w N T n L X > < a : K e y > < K e y > C o l u m n s \ m e e t i n g _ d a t e   ( M o n t h   I n d e x ) < / K e y > < / a : K e y > < a : V a l u e   i : t y p e = " T a b l e W i d g e t B a s e V i e w S t a t e " / > < / a : K e y V a l u e O f D i a g r a m O b j e c t K e y a n y T y p e z b w N T n L X > < a : K e y V a l u e O f D i a g r a m O b j e c t K e y a n y T y p e z b w N T n L X > < a : K e y > < K e y > C o l u m n s \ m e e t i n g _ d a t e 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O r d e r " > < C u s t o m C o n t e n t > < ! [ C D A T A [ f e e s _ 2 0 2 0 0 1 2 3 1 0 4 1 _ a f 0 7 f 6 f 6 - a e 8 4 - 4 e c 8 - 9 b d 4 - 1 5 0 f c a c f 4 e 5 f , T a b l e 1 4 , A p p e n d 1 , T a b l e 2 , T a b l e 6 , T a b l e 8 , I n d i v i d u a l _ b u d g e t   1 , T a b l e 7 ] ] > < / 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65847E19-5955-4F04-A512-BA992DAD481A}">
  <ds:schemaRefs/>
</ds:datastoreItem>
</file>

<file path=customXml/itemProps10.xml><?xml version="1.0" encoding="utf-8"?>
<ds:datastoreItem xmlns:ds="http://schemas.openxmlformats.org/officeDocument/2006/customXml" ds:itemID="{C0CCA190-BAFF-423B-AC04-4511D2880F8F}">
  <ds:schemaRefs/>
</ds:datastoreItem>
</file>

<file path=customXml/itemProps11.xml><?xml version="1.0" encoding="utf-8"?>
<ds:datastoreItem xmlns:ds="http://schemas.openxmlformats.org/officeDocument/2006/customXml" ds:itemID="{348D76D0-06A2-4852-BADD-5A09657EB752}">
  <ds:schemaRefs/>
</ds:datastoreItem>
</file>

<file path=customXml/itemProps12.xml><?xml version="1.0" encoding="utf-8"?>
<ds:datastoreItem xmlns:ds="http://schemas.openxmlformats.org/officeDocument/2006/customXml" ds:itemID="{BF7AB520-D470-4707-9320-A143F6BC6ADE}">
  <ds:schemaRefs/>
</ds:datastoreItem>
</file>

<file path=customXml/itemProps13.xml><?xml version="1.0" encoding="utf-8"?>
<ds:datastoreItem xmlns:ds="http://schemas.openxmlformats.org/officeDocument/2006/customXml" ds:itemID="{34731A26-709F-40AF-BEE6-99123996C846}">
  <ds:schemaRefs/>
</ds:datastoreItem>
</file>

<file path=customXml/itemProps14.xml><?xml version="1.0" encoding="utf-8"?>
<ds:datastoreItem xmlns:ds="http://schemas.openxmlformats.org/officeDocument/2006/customXml" ds:itemID="{F2F7A55E-5335-4A86-979C-7E4C08423E18}">
  <ds:schemaRefs/>
</ds:datastoreItem>
</file>

<file path=customXml/itemProps15.xml><?xml version="1.0" encoding="utf-8"?>
<ds:datastoreItem xmlns:ds="http://schemas.openxmlformats.org/officeDocument/2006/customXml" ds:itemID="{BB1E80BD-43D3-4CDF-8AD8-50FC7AD89E70}">
  <ds:schemaRefs/>
</ds:datastoreItem>
</file>

<file path=customXml/itemProps16.xml><?xml version="1.0" encoding="utf-8"?>
<ds:datastoreItem xmlns:ds="http://schemas.openxmlformats.org/officeDocument/2006/customXml" ds:itemID="{66E3848C-7C74-4467-B481-4C8EC7591755}">
  <ds:schemaRefs/>
</ds:datastoreItem>
</file>

<file path=customXml/itemProps17.xml><?xml version="1.0" encoding="utf-8"?>
<ds:datastoreItem xmlns:ds="http://schemas.openxmlformats.org/officeDocument/2006/customXml" ds:itemID="{46189E50-5F98-472C-BCF2-C8EE69ACC430}">
  <ds:schemaRefs/>
</ds:datastoreItem>
</file>

<file path=customXml/itemProps18.xml><?xml version="1.0" encoding="utf-8"?>
<ds:datastoreItem xmlns:ds="http://schemas.openxmlformats.org/officeDocument/2006/customXml" ds:itemID="{1E99ED94-DB1C-44BC-924C-BDDC35380063}">
  <ds:schemaRefs>
    <ds:schemaRef ds:uri="http://schemas.microsoft.com/DataMashup"/>
  </ds:schemaRefs>
</ds:datastoreItem>
</file>

<file path=customXml/itemProps19.xml><?xml version="1.0" encoding="utf-8"?>
<ds:datastoreItem xmlns:ds="http://schemas.openxmlformats.org/officeDocument/2006/customXml" ds:itemID="{13C02F5D-791F-45DA-898F-1BBC2F16F5BD}">
  <ds:schemaRefs/>
</ds:datastoreItem>
</file>

<file path=customXml/itemProps2.xml><?xml version="1.0" encoding="utf-8"?>
<ds:datastoreItem xmlns:ds="http://schemas.openxmlformats.org/officeDocument/2006/customXml" ds:itemID="{019A5F23-2E92-475A-A5D7-8F34C55BFA27}">
  <ds:schemaRefs/>
</ds:datastoreItem>
</file>

<file path=customXml/itemProps20.xml><?xml version="1.0" encoding="utf-8"?>
<ds:datastoreItem xmlns:ds="http://schemas.openxmlformats.org/officeDocument/2006/customXml" ds:itemID="{B07CBFAD-143D-45F0-86EE-AA622575CAD6}">
  <ds:schemaRefs/>
</ds:datastoreItem>
</file>

<file path=customXml/itemProps21.xml><?xml version="1.0" encoding="utf-8"?>
<ds:datastoreItem xmlns:ds="http://schemas.openxmlformats.org/officeDocument/2006/customXml" ds:itemID="{8717AAC6-53B2-433D-85A3-DCB3A671904F}">
  <ds:schemaRefs/>
</ds:datastoreItem>
</file>

<file path=customXml/itemProps22.xml><?xml version="1.0" encoding="utf-8"?>
<ds:datastoreItem xmlns:ds="http://schemas.openxmlformats.org/officeDocument/2006/customXml" ds:itemID="{8439726B-DC37-40EF-9C29-E0584E711767}">
  <ds:schemaRefs/>
</ds:datastoreItem>
</file>

<file path=customXml/itemProps23.xml><?xml version="1.0" encoding="utf-8"?>
<ds:datastoreItem xmlns:ds="http://schemas.openxmlformats.org/officeDocument/2006/customXml" ds:itemID="{0A632F1A-6DF2-4C1C-BF03-E574714CC224}">
  <ds:schemaRefs/>
</ds:datastoreItem>
</file>

<file path=customXml/itemProps24.xml><?xml version="1.0" encoding="utf-8"?>
<ds:datastoreItem xmlns:ds="http://schemas.openxmlformats.org/officeDocument/2006/customXml" ds:itemID="{5E1BF6F7-2499-4BD4-84FE-F0C6714C564C}">
  <ds:schemaRefs/>
</ds:datastoreItem>
</file>

<file path=customXml/itemProps25.xml><?xml version="1.0" encoding="utf-8"?>
<ds:datastoreItem xmlns:ds="http://schemas.openxmlformats.org/officeDocument/2006/customXml" ds:itemID="{AC1CC712-26DA-4E2A-9557-CC01C4D3E6D0}">
  <ds:schemaRefs/>
</ds:datastoreItem>
</file>

<file path=customXml/itemProps3.xml><?xml version="1.0" encoding="utf-8"?>
<ds:datastoreItem xmlns:ds="http://schemas.openxmlformats.org/officeDocument/2006/customXml" ds:itemID="{607041A0-230C-4A33-9F00-F705FF1CF8F1}">
  <ds:schemaRefs/>
</ds:datastoreItem>
</file>

<file path=customXml/itemProps4.xml><?xml version="1.0" encoding="utf-8"?>
<ds:datastoreItem xmlns:ds="http://schemas.openxmlformats.org/officeDocument/2006/customXml" ds:itemID="{7A03FB9B-9010-4C4C-876E-01D827A555D3}">
  <ds:schemaRefs/>
</ds:datastoreItem>
</file>

<file path=customXml/itemProps5.xml><?xml version="1.0" encoding="utf-8"?>
<ds:datastoreItem xmlns:ds="http://schemas.openxmlformats.org/officeDocument/2006/customXml" ds:itemID="{2902667D-187D-4175-8E07-DB134DE23269}">
  <ds:schemaRefs/>
</ds:datastoreItem>
</file>

<file path=customXml/itemProps6.xml><?xml version="1.0" encoding="utf-8"?>
<ds:datastoreItem xmlns:ds="http://schemas.openxmlformats.org/officeDocument/2006/customXml" ds:itemID="{1426CB9F-F14B-4556-8FA7-CE86F8544358}">
  <ds:schemaRefs/>
</ds:datastoreItem>
</file>

<file path=customXml/itemProps7.xml><?xml version="1.0" encoding="utf-8"?>
<ds:datastoreItem xmlns:ds="http://schemas.openxmlformats.org/officeDocument/2006/customXml" ds:itemID="{285C3616-3DC6-4153-BE59-E1959036914C}">
  <ds:schemaRefs/>
</ds:datastoreItem>
</file>

<file path=customXml/itemProps8.xml><?xml version="1.0" encoding="utf-8"?>
<ds:datastoreItem xmlns:ds="http://schemas.openxmlformats.org/officeDocument/2006/customXml" ds:itemID="{7EC7599E-8599-4835-B820-D7ED01970E69}">
  <ds:schemaRefs/>
</ds:datastoreItem>
</file>

<file path=customXml/itemProps9.xml><?xml version="1.0" encoding="utf-8"?>
<ds:datastoreItem xmlns:ds="http://schemas.openxmlformats.org/officeDocument/2006/customXml" ds:itemID="{A51A3124-2B25-4381-9F76-D11A4937AE1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Dashboard</vt:lpstr>
      <vt:lpstr>Sheet2</vt:lpstr>
      <vt:lpstr>Income_class_bridge</vt:lpstr>
      <vt:lpstr>Brokerage_fees</vt:lpstr>
      <vt:lpstr>invoice</vt:lpstr>
      <vt:lpstr>Total_OPPO</vt:lpstr>
      <vt:lpstr>opportunity</vt:lpstr>
      <vt:lpstr>meeting_list</vt:lpstr>
      <vt:lpstr>Slicer</vt:lpstr>
      <vt:lpstr>Individual_budget </vt:lpstr>
      <vt:lpstr>New</vt:lpstr>
      <vt:lpstr>Cross Sell</vt:lpstr>
      <vt:lpstr>Renewal</vt:lpstr>
      <vt:lpstr>No. Of Meeting By Account Execu</vt:lpstr>
      <vt:lpstr>No of invoice by account execut</vt:lpstr>
      <vt:lpstr>Oppotrunity By Product Group</vt:lpstr>
      <vt:lpstr>OPPOURTUNITY BY REVENUE BY TOP-</vt:lpstr>
      <vt:lpstr>OPEN OPPOTURNITY-TOP 4</vt:lpstr>
      <vt:lpstr>Sheet1</vt:lpstr>
      <vt:lpstr>stage funnel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Cheulkar</dc:creator>
  <cp:lastModifiedBy>Tannu Kumari</cp:lastModifiedBy>
  <cp:lastPrinted>2024-10-09T14:59:41Z</cp:lastPrinted>
  <dcterms:created xsi:type="dcterms:W3CDTF">2020-02-11T13:11:16Z</dcterms:created>
  <dcterms:modified xsi:type="dcterms:W3CDTF">2025-02-13T06:46:00Z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2023-12-18T06:35:30Z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c621ef38-2e0b-4c02-9596-5d255e25cc47</vt:lpwstr>
  </property>
  <property fmtid="{D5CDD505-2E9C-101B-9397-08002B2CF9AE}" pid="7" name="MSIP_Label_defa4170-0d19-0005-0004-bc88714345d2_ActionId">
    <vt:lpwstr>76f530a3-47bb-48f9-a860-8d8dbf3ee2cc</vt:lpwstr>
  </property>
  <property fmtid="{D5CDD505-2E9C-101B-9397-08002B2CF9AE}" pid="8" name="MSIP_Label_defa4170-0d19-0005-0004-bc88714345d2_ContentBits">
    <vt:lpwstr>0</vt:lpwstr>
  </property>
  <property fmtid="{D5CDD505-2E9C-101B-9397-08002B2CF9AE}" pid="9" name="MSIP_Label_23507802-f8e4-4e38-829c-ac8ea9b241e4_Enabled">
    <vt:lpwstr>true</vt:lpwstr>
  </property>
  <property fmtid="{D5CDD505-2E9C-101B-9397-08002B2CF9AE}" pid="10" name="MSIP_Label_23507802-f8e4-4e38-829c-ac8ea9b241e4_SetDate">
    <vt:lpwstr>2024-03-01T07:27:20Z</vt:lpwstr>
  </property>
  <property fmtid="{D5CDD505-2E9C-101B-9397-08002B2CF9AE}" pid="11" name="MSIP_Label_23507802-f8e4-4e38-829c-ac8ea9b241e4_Method">
    <vt:lpwstr>Privileged</vt:lpwstr>
  </property>
  <property fmtid="{D5CDD505-2E9C-101B-9397-08002B2CF9AE}" pid="12" name="MSIP_Label_23507802-f8e4-4e38-829c-ac8ea9b241e4_Name">
    <vt:lpwstr>Public v2</vt:lpwstr>
  </property>
  <property fmtid="{D5CDD505-2E9C-101B-9397-08002B2CF9AE}" pid="13" name="MSIP_Label_23507802-f8e4-4e38-829c-ac8ea9b241e4_SiteId">
    <vt:lpwstr>6e51e1ad-c54b-4b39-b598-0ffe9ae68fef</vt:lpwstr>
  </property>
  <property fmtid="{D5CDD505-2E9C-101B-9397-08002B2CF9AE}" pid="14" name="MSIP_Label_23507802-f8e4-4e38-829c-ac8ea9b241e4_ActionId">
    <vt:lpwstr>877b9f54-4619-4ab4-96e2-06360105e8b6</vt:lpwstr>
  </property>
  <property fmtid="{D5CDD505-2E9C-101B-9397-08002B2CF9AE}" pid="15" name="MSIP_Label_23507802-f8e4-4e38-829c-ac8ea9b241e4_ContentBits">
    <vt:lpwstr>2</vt:lpwstr>
  </property>
</Properties>
</file>