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ys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L8" i="1"/>
  <c r="B9" i="1"/>
  <c r="I4" i="1"/>
  <c r="C4" i="1"/>
  <c r="K2" i="1" l="1"/>
  <c r="B29" i="1"/>
  <c r="B19" i="1"/>
  <c r="E24" i="1"/>
  <c r="E25" i="1" s="1"/>
  <c r="E26" i="1" s="1"/>
  <c r="D24" i="1"/>
  <c r="D25" i="1" s="1"/>
  <c r="D26" i="1" s="1"/>
  <c r="C24" i="1"/>
  <c r="E14" i="1"/>
  <c r="E15" i="1" s="1"/>
  <c r="E16" i="1" s="1"/>
  <c r="D14" i="1"/>
  <c r="D15" i="1" s="1"/>
  <c r="D16" i="1" s="1"/>
  <c r="C14" i="1"/>
  <c r="E4" i="1"/>
  <c r="C5" i="1"/>
  <c r="C6" i="1" s="1"/>
  <c r="D4" i="1"/>
  <c r="D5" i="1" s="1"/>
  <c r="D6" i="1" s="1"/>
  <c r="C25" i="1"/>
  <c r="C26" i="1" s="1"/>
  <c r="B25" i="1"/>
  <c r="B26" i="1" s="1"/>
  <c r="C15" i="1"/>
  <c r="C16" i="1" s="1"/>
  <c r="B15" i="1"/>
  <c r="B16" i="1" s="1"/>
  <c r="E5" i="1"/>
  <c r="E6" i="1" s="1"/>
  <c r="B5" i="1"/>
  <c r="B6" i="1" s="1"/>
  <c r="I7" i="1" l="1"/>
  <c r="B27" i="1"/>
  <c r="B28" i="1" s="1"/>
  <c r="B17" i="1"/>
  <c r="B18" i="1" s="1"/>
  <c r="B7" i="1"/>
  <c r="B8" i="1" s="1"/>
</calcChain>
</file>

<file path=xl/sharedStrings.xml><?xml version="1.0" encoding="utf-8"?>
<sst xmlns="http://schemas.openxmlformats.org/spreadsheetml/2006/main" count="34" uniqueCount="20">
  <si>
    <t>Wave</t>
    <phoneticPr fontId="1" type="noConversion"/>
  </si>
  <si>
    <t>freqency(Hz)</t>
    <phoneticPr fontId="1" type="noConversion"/>
  </si>
  <si>
    <t>halfwavelength(m)</t>
    <phoneticPr fontId="1" type="noConversion"/>
  </si>
  <si>
    <t>wavelength(m)</t>
    <phoneticPr fontId="1" type="noConversion"/>
  </si>
  <si>
    <t>Velocity(m/s)</t>
    <phoneticPr fontId="1" type="noConversion"/>
  </si>
  <si>
    <t>g</t>
    <phoneticPr fontId="1" type="noConversion"/>
  </si>
  <si>
    <t>kg</t>
    <phoneticPr fontId="1" type="noConversion"/>
  </si>
  <si>
    <t>density</t>
    <phoneticPr fontId="1" type="noConversion"/>
  </si>
  <si>
    <t>Average Velociy(m/s)</t>
    <phoneticPr fontId="1" type="noConversion"/>
  </si>
  <si>
    <t>average Veocity</t>
    <phoneticPr fontId="1" type="noConversion"/>
  </si>
  <si>
    <t>average veloity</t>
    <phoneticPr fontId="1" type="noConversion"/>
  </si>
  <si>
    <t>error(%)</t>
    <phoneticPr fontId="1" type="noConversion"/>
  </si>
  <si>
    <t>slope</t>
    <phoneticPr fontId="1" type="noConversion"/>
  </si>
  <si>
    <t>Force(kg*(ms)^2</t>
  </si>
  <si>
    <t>Force(kg*(ms)^2</t>
    <phoneticPr fontId="1" type="noConversion"/>
  </si>
  <si>
    <t>Velocity ^2(m^2/s^2)</t>
  </si>
  <si>
    <t>Velocity ^2(m^2/s^2)</t>
    <phoneticPr fontId="1" type="noConversion"/>
  </si>
  <si>
    <t>Mass(string)</t>
    <phoneticPr fontId="1" type="noConversion"/>
  </si>
  <si>
    <t>length(string) (m)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</si>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</sst>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V^2-F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工作表1!$L$8:$L$10</c:f>
              <c:numCache>
                <c:formatCode>General</c:formatCode>
                <c:ptCount val="3"/>
                <c:pt idx="0">
                  <c:v>0.98049000000000008</c:v>
                </c:pt>
                <c:pt idx="1">
                  <c:v>1.5072399999999999</c:v>
                </c:pt>
                <c:pt idx="2">
                  <c:v>1.9921439999999999</c:v>
                </c:pt>
              </c:numCache>
            </c:numRef>
          </c:xVal>
          <c:yVal>
            <c:numRef>
              <c:f>工作表1!$M$8:$M$10</c:f>
              <c:numCache>
                <c:formatCode>General</c:formatCode>
                <c:ptCount val="3"/>
                <c:pt idx="0">
                  <c:v>1711.9547568506255</c:v>
                </c:pt>
                <c:pt idx="1">
                  <c:v>2533.7078624024998</c:v>
                </c:pt>
                <c:pt idx="2">
                  <c:v>3117.6156232501557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B-46A2-9BC7-7E02A73C6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508528"/>
        <c:axId val="920514768"/>
      </c:scatterChart>
      <c:valAx>
        <c:axId val="92050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Force(kg*(m/s)^2)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0514768"/>
        <c:crosses val="autoZero"/>
        <c:crossBetween val="midCat"/>
      </c:valAx>
      <c:valAx>
        <c:axId val="9205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Velocity(m/s)^2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050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365067</xdr:colOff>
      <xdr:row>10</xdr:row>
      <xdr:rowOff>58881</xdr:rowOff>
    </xdr:from>
    <xdr:to>
      <xdr:col>16</xdr:col>
      <xdr:colOff>293716</xdr:colOff>
      <xdr:row>27</xdr:row>
      <xdr:rowOff>133004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I7" sqref="I7"/>
    </sheetView>
  </sheetViews>
  <sheetFormatPr defaultRowHeight="16.2" x14ac:dyDescent="0.3"/>
  <cols>
    <col min="1" max="1" width="17.6640625" bestFit="1" customWidth="1"/>
    <col min="2" max="4" width="8.88671875" customWidth="1"/>
    <col min="8" max="8" width="16.5546875" bestFit="1" customWidth="1"/>
    <col min="9" max="9" width="10.33203125" bestFit="1" customWidth="1"/>
  </cols>
  <sheetData>
    <row r="1" spans="1:13" x14ac:dyDescent="0.3">
      <c r="A1">
        <v>0.10005</v>
      </c>
      <c r="B1" t="s">
        <v>6</v>
      </c>
    </row>
    <row r="2" spans="1:13" x14ac:dyDescent="0.3">
      <c r="A2" t="s">
        <v>0</v>
      </c>
      <c r="B2">
        <v>3</v>
      </c>
      <c r="C2">
        <v>4</v>
      </c>
      <c r="D2">
        <v>5</v>
      </c>
      <c r="E2">
        <v>6</v>
      </c>
      <c r="H2" t="s">
        <v>17</v>
      </c>
      <c r="I2">
        <v>1.21</v>
      </c>
      <c r="J2" t="s">
        <v>5</v>
      </c>
      <c r="K2">
        <f>I2/1000</f>
        <v>1.2099999999999999E-3</v>
      </c>
      <c r="L2" t="s">
        <v>6</v>
      </c>
    </row>
    <row r="3" spans="1:13" x14ac:dyDescent="0.3">
      <c r="A3" t="s">
        <v>1</v>
      </c>
      <c r="B3">
        <v>35.85</v>
      </c>
      <c r="C3">
        <v>45.8</v>
      </c>
      <c r="D3">
        <v>61.2</v>
      </c>
      <c r="E3">
        <v>73.33</v>
      </c>
      <c r="H3" t="s">
        <v>18</v>
      </c>
      <c r="I3">
        <v>1.98</v>
      </c>
    </row>
    <row r="4" spans="1:13" x14ac:dyDescent="0.3">
      <c r="A4" t="s">
        <v>2</v>
      </c>
      <c r="B4">
        <v>0.56999999999999995</v>
      </c>
      <c r="C4">
        <f>0.9/2</f>
        <v>0.45</v>
      </c>
      <c r="D4">
        <f>1.02/3</f>
        <v>0.34</v>
      </c>
      <c r="E4">
        <f>1.14/4</f>
        <v>0.28499999999999998</v>
      </c>
      <c r="H4" t="s">
        <v>7</v>
      </c>
      <c r="I4">
        <f>K2/I3</f>
        <v>6.111111111111111E-4</v>
      </c>
    </row>
    <row r="5" spans="1:13" x14ac:dyDescent="0.3">
      <c r="A5" t="s">
        <v>3</v>
      </c>
      <c r="B5">
        <f>B4*2</f>
        <v>1.1399999999999999</v>
      </c>
      <c r="C5">
        <f t="shared" ref="C5:E5" si="0">C4*2</f>
        <v>0.9</v>
      </c>
      <c r="D5">
        <f t="shared" si="0"/>
        <v>0.68</v>
      </c>
      <c r="E5">
        <f t="shared" si="0"/>
        <v>0.56999999999999995</v>
      </c>
    </row>
    <row r="6" spans="1:13" x14ac:dyDescent="0.3">
      <c r="A6" t="s">
        <v>4</v>
      </c>
      <c r="B6">
        <f>B3*B5</f>
        <v>40.869</v>
      </c>
      <c r="C6">
        <f t="shared" ref="C6:E6" si="1">C3*C5</f>
        <v>41.22</v>
      </c>
      <c r="D6">
        <f t="shared" si="1"/>
        <v>41.616000000000007</v>
      </c>
      <c r="E6">
        <f t="shared" si="1"/>
        <v>41.798099999999998</v>
      </c>
      <c r="H6" t="s">
        <v>12</v>
      </c>
      <c r="I6">
        <f>1/1625.77</f>
        <v>6.1509315585845476E-4</v>
      </c>
    </row>
    <row r="7" spans="1:13" x14ac:dyDescent="0.3">
      <c r="A7" t="s">
        <v>8</v>
      </c>
      <c r="B7">
        <f>AVERAGE(B6:E6)</f>
        <v>41.375775000000004</v>
      </c>
      <c r="H7" t="s">
        <v>11</v>
      </c>
      <c r="I7" s="1">
        <f>(I6-I4)/I4</f>
        <v>6.5160732229259969E-3</v>
      </c>
    </row>
    <row r="8" spans="1:13" x14ac:dyDescent="0.3">
      <c r="A8" t="s">
        <v>16</v>
      </c>
      <c r="B8">
        <f>B7^2</f>
        <v>1711.9547568506255</v>
      </c>
      <c r="L8">
        <f>A1*9.8</f>
        <v>0.98049000000000008</v>
      </c>
      <c r="M8">
        <v>1711.9547568506255</v>
      </c>
    </row>
    <row r="9" spans="1:13" x14ac:dyDescent="0.3">
      <c r="A9" t="s">
        <v>14</v>
      </c>
      <c r="B9">
        <f>A1*9.8</f>
        <v>0.98049000000000008</v>
      </c>
      <c r="L9">
        <v>1.5072399999999999</v>
      </c>
      <c r="M9">
        <v>2533.7078624024998</v>
      </c>
    </row>
    <row r="10" spans="1:13" x14ac:dyDescent="0.3">
      <c r="L10">
        <v>1.9921439999999999</v>
      </c>
      <c r="M10">
        <v>3117.6156232501557</v>
      </c>
    </row>
    <row r="11" spans="1:13" x14ac:dyDescent="0.3">
      <c r="A11">
        <v>0.15379999999999999</v>
      </c>
      <c r="B11" t="s">
        <v>19</v>
      </c>
    </row>
    <row r="12" spans="1:13" x14ac:dyDescent="0.3">
      <c r="A12" t="s">
        <v>0</v>
      </c>
      <c r="B12">
        <v>3</v>
      </c>
      <c r="C12">
        <v>4</v>
      </c>
      <c r="D12">
        <v>5</v>
      </c>
      <c r="E12">
        <v>6</v>
      </c>
    </row>
    <row r="13" spans="1:13" x14ac:dyDescent="0.3">
      <c r="A13" t="s">
        <v>1</v>
      </c>
      <c r="B13">
        <v>43.1</v>
      </c>
      <c r="C13">
        <v>59.32</v>
      </c>
      <c r="D13">
        <v>73.8</v>
      </c>
      <c r="E13">
        <v>87.98</v>
      </c>
    </row>
    <row r="14" spans="1:13" x14ac:dyDescent="0.3">
      <c r="A14" t="s">
        <v>2</v>
      </c>
      <c r="B14">
        <v>0.57999999999999996</v>
      </c>
      <c r="C14">
        <f>0.86/2</f>
        <v>0.43</v>
      </c>
      <c r="D14">
        <f>1.02/3</f>
        <v>0.34</v>
      </c>
      <c r="E14">
        <f>1.14/4</f>
        <v>0.28499999999999998</v>
      </c>
    </row>
    <row r="15" spans="1:13" x14ac:dyDescent="0.3">
      <c r="A15" t="s">
        <v>3</v>
      </c>
      <c r="B15">
        <f>B14*2</f>
        <v>1.1599999999999999</v>
      </c>
      <c r="C15">
        <f>C14*2</f>
        <v>0.86</v>
      </c>
      <c r="D15">
        <f>D14*2</f>
        <v>0.68</v>
      </c>
      <c r="E15">
        <f>E14*2</f>
        <v>0.56999999999999995</v>
      </c>
    </row>
    <row r="16" spans="1:13" x14ac:dyDescent="0.3">
      <c r="A16" t="s">
        <v>4</v>
      </c>
      <c r="B16">
        <f>B13*B15</f>
        <v>49.995999999999995</v>
      </c>
      <c r="C16">
        <f>C13*C15</f>
        <v>51.0152</v>
      </c>
      <c r="D16">
        <f>D13*D15</f>
        <v>50.184000000000005</v>
      </c>
      <c r="E16">
        <f>E13*E15</f>
        <v>50.148599999999995</v>
      </c>
    </row>
    <row r="17" spans="1:5" x14ac:dyDescent="0.3">
      <c r="A17" t="s">
        <v>9</v>
      </c>
      <c r="B17">
        <f>AVERAGE(B16:E16)</f>
        <v>50.335949999999997</v>
      </c>
    </row>
    <row r="18" spans="1:5" x14ac:dyDescent="0.3">
      <c r="A18" t="s">
        <v>15</v>
      </c>
      <c r="B18">
        <f>B17^2</f>
        <v>2533.7078624024998</v>
      </c>
    </row>
    <row r="19" spans="1:5" x14ac:dyDescent="0.3">
      <c r="A19" t="s">
        <v>13</v>
      </c>
      <c r="B19">
        <f>A11*9.8</f>
        <v>1.5072400000000001</v>
      </c>
    </row>
    <row r="21" spans="1:5" x14ac:dyDescent="0.3">
      <c r="A21">
        <v>0.20327999999999999</v>
      </c>
      <c r="B21" t="s">
        <v>6</v>
      </c>
    </row>
    <row r="22" spans="1:5" x14ac:dyDescent="0.3">
      <c r="A22" t="s">
        <v>0</v>
      </c>
      <c r="B22">
        <v>3</v>
      </c>
      <c r="C22">
        <v>4</v>
      </c>
      <c r="D22">
        <v>5</v>
      </c>
      <c r="E22">
        <v>6</v>
      </c>
    </row>
    <row r="23" spans="1:5" x14ac:dyDescent="0.3">
      <c r="A23" t="s">
        <v>1</v>
      </c>
      <c r="B23">
        <v>47.75</v>
      </c>
      <c r="C23">
        <v>67.13</v>
      </c>
      <c r="D23">
        <v>83.82</v>
      </c>
      <c r="E23">
        <v>99.47</v>
      </c>
    </row>
    <row r="24" spans="1:5" x14ac:dyDescent="0.3">
      <c r="A24" t="s">
        <v>2</v>
      </c>
      <c r="B24">
        <v>0.55000000000000004</v>
      </c>
      <c r="C24">
        <f>0.85/2</f>
        <v>0.42499999999999999</v>
      </c>
      <c r="D24">
        <f>1.03/3</f>
        <v>0.34333333333333332</v>
      </c>
      <c r="E24">
        <f>1.13/4</f>
        <v>0.28249999999999997</v>
      </c>
    </row>
    <row r="25" spans="1:5" x14ac:dyDescent="0.3">
      <c r="A25" t="s">
        <v>3</v>
      </c>
      <c r="B25">
        <f>B24*2</f>
        <v>1.1000000000000001</v>
      </c>
      <c r="C25">
        <f t="shared" ref="C25:E25" si="2">C24*2</f>
        <v>0.85</v>
      </c>
      <c r="D25">
        <f t="shared" si="2"/>
        <v>0.68666666666666665</v>
      </c>
      <c r="E25">
        <f t="shared" si="2"/>
        <v>0.56499999999999995</v>
      </c>
    </row>
    <row r="26" spans="1:5" x14ac:dyDescent="0.3">
      <c r="A26" t="s">
        <v>4</v>
      </c>
      <c r="B26">
        <f>B23*B25</f>
        <v>52.525000000000006</v>
      </c>
      <c r="C26">
        <f>C23*C25</f>
        <v>57.060499999999998</v>
      </c>
      <c r="D26">
        <f t="shared" ref="D26:E26" si="3">D23*D25</f>
        <v>57.556399999999996</v>
      </c>
      <c r="E26">
        <f t="shared" si="3"/>
        <v>56.200549999999993</v>
      </c>
    </row>
    <row r="27" spans="1:5" x14ac:dyDescent="0.3">
      <c r="A27" t="s">
        <v>10</v>
      </c>
      <c r="B27">
        <f>AVERAGE(B26:E26)</f>
        <v>55.835612499999996</v>
      </c>
    </row>
    <row r="28" spans="1:5" x14ac:dyDescent="0.3">
      <c r="A28" t="s">
        <v>15</v>
      </c>
      <c r="B28">
        <f>B27^2</f>
        <v>3117.6156232501557</v>
      </c>
    </row>
    <row r="29" spans="1:5" x14ac:dyDescent="0.3">
      <c r="A29" t="s">
        <v>13</v>
      </c>
      <c r="B29">
        <f>A21*9.8</f>
        <v>1.9921440000000001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</dc:creator>
  <cp:lastModifiedBy>Phys</cp:lastModifiedBy>
  <dcterms:created xsi:type="dcterms:W3CDTF">2023-12-08T05:00:55Z</dcterms:created>
  <dcterms:modified xsi:type="dcterms:W3CDTF">2023-12-08T07:35:03Z</dcterms:modified>
</cp:coreProperties>
</file>