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a2a3d3a2582f8a/Documents/"/>
    </mc:Choice>
  </mc:AlternateContent>
  <xr:revisionPtr revIDLastSave="2" documentId="8_{CD45D86B-207A-4365-BDD1-D145CD78E1EA}" xr6:coauthVersionLast="47" xr6:coauthVersionMax="47" xr10:uidLastSave="{7980A7CB-68C9-4736-84C1-FC982CD64D51}"/>
  <bookViews>
    <workbookView xWindow="-108" yWindow="-108" windowWidth="23256" windowHeight="12456" activeTab="2" xr2:uid="{E1308CE3-7B20-4FF5-A0E7-1AD8C43F775D}"/>
  </bookViews>
  <sheets>
    <sheet name="February" sheetId="1" r:id="rId1"/>
    <sheet name="Sheet2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D8" i="3"/>
  <c r="E8" i="3"/>
  <c r="F8" i="3"/>
  <c r="G8" i="3"/>
  <c r="B8" i="3"/>
  <c r="H10" i="1"/>
  <c r="H11" i="1"/>
  <c r="H12" i="1"/>
  <c r="H9" i="1"/>
  <c r="D12" i="1"/>
  <c r="H2" i="1"/>
  <c r="E11" i="1"/>
  <c r="D14" i="1"/>
  <c r="H3" i="1"/>
  <c r="H4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<sst xmlns="http://schemas.openxmlformats.org/spreadsheetml/2006/main" count="56" uniqueCount="41">
  <si>
    <t>Jalebi</t>
  </si>
  <si>
    <t>Rasgulla</t>
  </si>
  <si>
    <t>Date</t>
  </si>
  <si>
    <t>Item</t>
  </si>
  <si>
    <t>Amount</t>
  </si>
  <si>
    <t>Groceriies</t>
  </si>
  <si>
    <t>Phone Bill</t>
  </si>
  <si>
    <t>Rent</t>
  </si>
  <si>
    <t>Category</t>
  </si>
  <si>
    <t>Food</t>
  </si>
  <si>
    <t>Utilities</t>
  </si>
  <si>
    <t>Water Bill</t>
  </si>
  <si>
    <t>Tea</t>
  </si>
  <si>
    <t>Panipuri</t>
  </si>
  <si>
    <t>Groceries</t>
  </si>
  <si>
    <t>Major Expense?</t>
  </si>
  <si>
    <t>Total Amount</t>
  </si>
  <si>
    <t>Total</t>
  </si>
  <si>
    <t>Kudkude</t>
  </si>
  <si>
    <t>Company</t>
  </si>
  <si>
    <t>Revenue</t>
  </si>
  <si>
    <t>Profit</t>
  </si>
  <si>
    <t>Tata</t>
  </si>
  <si>
    <t>Reliance</t>
  </si>
  <si>
    <t>Tesla</t>
  </si>
  <si>
    <t>Google</t>
  </si>
  <si>
    <t>Vedanta</t>
  </si>
  <si>
    <t>Q1</t>
  </si>
  <si>
    <t>Q2</t>
  </si>
  <si>
    <t>Line Item</t>
  </si>
  <si>
    <t>1-Jan</t>
  </si>
  <si>
    <t>Feb-23</t>
  </si>
  <si>
    <t>Mar-23</t>
  </si>
  <si>
    <t>Apr-23</t>
  </si>
  <si>
    <t>May-23</t>
  </si>
  <si>
    <t>Jun-23</t>
  </si>
  <si>
    <t xml:space="preserve">  - Cost of goods sold (COGS)</t>
  </si>
  <si>
    <t xml:space="preserve">  - Selling, general and administrative (SG&amp;A)</t>
  </si>
  <si>
    <t xml:space="preserve">  - Depreciation and amortization</t>
  </si>
  <si>
    <t>Operating income</t>
  </si>
  <si>
    <t>Operating income%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</si>
</sst>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\-mmm;@"/>
    <numFmt numFmtId="168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  <xf numFmtId="16" fontId="0" fillId="0" borderId="0" xfId="0" applyNumberFormat="1"/>
    <xf numFmtId="0" fontId="0" fillId="0" borderId="0" xfId="0"/>
    <xf numFmtId="43" fontId="0" fillId="0" borderId="0" xfId="1" applyFont="1"/>
    <xf numFmtId="164" fontId="1" fillId="3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7" fontId="1" fillId="3" borderId="2" xfId="0" applyNumberFormat="1" applyFont="1" applyFill="1" applyBorder="1"/>
    <xf numFmtId="10" fontId="0" fillId="0" borderId="0" xfId="3" applyNumberFormat="1" applyFont="1"/>
    <xf numFmtId="17" fontId="1" fillId="4" borderId="2" xfId="0" applyNumberFormat="1" applyFont="1" applyFill="1" applyBorder="1"/>
    <xf numFmtId="0" fontId="0" fillId="2" borderId="1" xfId="0" applyFill="1" applyBorder="1" applyAlignment="1">
      <alignment horizontal="center"/>
    </xf>
    <xf numFmtId="168" fontId="1" fillId="4" borderId="2" xfId="0" applyNumberFormat="1" applyFont="1" applyFill="1" applyBorder="1"/>
    <xf numFmtId="0" fontId="0" fillId="0" borderId="0" xfId="0" applyAlignment="1">
      <alignment wrapText="1"/>
    </xf>
    <xf numFmtId="0" fontId="0" fillId="0" borderId="1" xfId="0" applyBorder="1" applyAlignment="1"/>
    <xf numFmtId="44" fontId="0" fillId="0" borderId="1" xfId="2" applyFon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6"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  <dxf>
      <numFmt numFmtId="19" formatCode="m/d/yyyy"/>
    </dxf>
    <dxf>
      <numFmt numFmtId="164" formatCode="[$-409]d\-mmm;@"/>
    </dxf>
    <dxf>
      <numFmt numFmtId="164" formatCode="[$-409]d\-m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February!$H$8</c:f>
              <c:strCache>
                <c:ptCount val="1"/>
                <c:pt idx="0">
                  <c:v>Total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February!$G$9:$G$12</c:f>
              <c:numCache>
                <c:formatCode>d\-mmm</c:formatCode>
                <c:ptCount val="4"/>
                <c:pt idx="0">
                  <c:v>45328</c:v>
                </c:pt>
                <c:pt idx="1">
                  <c:v>45329</c:v>
                </c:pt>
                <c:pt idx="2">
                  <c:v>45330</c:v>
                </c:pt>
                <c:pt idx="3">
                  <c:v>45331</c:v>
                </c:pt>
              </c:numCache>
            </c:numRef>
          </c:cat>
          <c:val>
            <c:numRef>
              <c:f>February!$H$9:$H$12</c:f>
              <c:numCache>
                <c:formatCode>General</c:formatCode>
                <c:ptCount val="4"/>
                <c:pt idx="0">
                  <c:v>1599</c:v>
                </c:pt>
                <c:pt idx="1">
                  <c:v>150</c:v>
                </c:pt>
                <c:pt idx="2">
                  <c:v>300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21-43C6-BF74-C705FDA63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2010495"/>
        <c:axId val="1912319567"/>
      </c:lineChart>
      <c:dateAx>
        <c:axId val="1492010495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2319567"/>
        <c:crosses val="autoZero"/>
        <c:auto val="1"/>
        <c:lblOffset val="100"/>
        <c:baseTimeUnit val="days"/>
      </c:dateAx>
      <c:valAx>
        <c:axId val="191231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2010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Tata</c:v>
                </c:pt>
                <c:pt idx="1">
                  <c:v>Reliance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200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5-4DAF-A9CE-82FC71A3174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Sheet2!$A$2:$A$6</c:f>
              <c:strCache>
                <c:ptCount val="5"/>
                <c:pt idx="0">
                  <c:v>Tata</c:v>
                </c:pt>
                <c:pt idx="1">
                  <c:v>Reliance</c:v>
                </c:pt>
                <c:pt idx="2">
                  <c:v>Tesla</c:v>
                </c:pt>
                <c:pt idx="3">
                  <c:v>Google</c:v>
                </c:pt>
                <c:pt idx="4">
                  <c:v>Vedanta</c:v>
                </c:pt>
              </c:strCache>
            </c:strRef>
          </c:cat>
          <c:val>
            <c:numRef>
              <c:f>Sheet2!$C$2:$C$6</c:f>
              <c:numCache>
                <c:formatCode>General</c:formatCode>
                <c:ptCount val="5"/>
                <c:pt idx="0">
                  <c:v>24</c:v>
                </c:pt>
                <c:pt idx="1">
                  <c:v>20</c:v>
                </c:pt>
                <c:pt idx="2">
                  <c:v>1</c:v>
                </c:pt>
                <c:pt idx="3">
                  <c:v>40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5-4DAF-A9CE-82FC71A31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749791"/>
        <c:axId val="1919683807"/>
      </c:barChart>
      <c:catAx>
        <c:axId val="1563749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683807"/>
        <c:crosses val="autoZero"/>
        <c:auto val="1"/>
        <c:lblAlgn val="ctr"/>
        <c:lblOffset val="100"/>
        <c:noMultiLvlLbl val="0"/>
      </c:catAx>
      <c:valAx>
        <c:axId val="19196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749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332362</xdr:colOff>
      <xdr:row>4</xdr:row>
      <xdr:rowOff>164560</xdr:rowOff>
    </xdr:from>
    <xdr:to>
      <xdr:col>16</xdr:col>
      <xdr:colOff>40533</xdr:colOff>
      <xdr:row>19</xdr:row>
      <xdr:rowOff>111058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BE33FC-D96B-BDC5-40E0-8A4099A8E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3</xdr:row>
      <xdr:rowOff>7620</xdr:rowOff>
    </xdr:from>
    <xdr:to>
      <xdr:col>12</xdr:col>
      <xdr:colOff>320040</xdr:colOff>
      <xdr:row>18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C0A944-2431-C3EA-B927-F9771A2D0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284E53-6BCA-41A0-A158-018738B2C1EB}" name="MyExpenses" displayName="MyExpenses" ref="A1:E12" totalsRowCount="1" headerRowDxfId="5">
  <autoFilter ref="A1:E11" xr:uid="{8A284E53-6BCA-41A0-A158-018738B2C1EB}"/>
  <tableColumns count="5">
    <tableColumn id="1" xr3:uid="{4A86A6A4-B204-48AC-AB6E-A886DE914E95}" name="Date" totalsRowLabel="Total" dataDxfId="4" totalsRowDxfId="3"/>
    <tableColumn id="2" xr3:uid="{917449D6-E4C6-4293-BAE3-9CA6EDF4B333}" name="Category" dataDxfId="2"/>
    <tableColumn id="3" xr3:uid="{6F2E7668-615C-45F4-AD39-C51BD303EECA}" name="Item"/>
    <tableColumn id="4" xr3:uid="{10459CD6-9E76-4DEC-9F58-47DA15CD025F}" name="Amount" totalsRowFunction="sum"/>
    <tableColumn id="5" xr3:uid="{C1AE1270-FC6B-4D4B-9568-CCF32820053E}" name="Major Expense?">
      <calculatedColumnFormula>IF(D2&gt;100,"Yes","No")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8F66F5-F29D-47CB-832D-C10CE9FB30A5}" name="Table2" displayName="Table2" ref="A1:C6" totalsRowShown="0" headerRowDxfId="1">
  <autoFilter ref="A1:C6" xr:uid="{A28F66F5-F29D-47CB-832D-C10CE9FB30A5}"/>
  <tableColumns count="3">
    <tableColumn id="1" xr3:uid="{07A1E782-2E9C-4C82-9EA8-1C0358055ACC}" name="Company"/>
    <tableColumn id="2" xr3:uid="{7C0CE768-4641-4099-81B5-753F53838E07}" name="Revenue"/>
    <tableColumn id="3" xr3:uid="{8109C33C-FD2E-48E5-8014-0BC65E5C5754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4752-5615-42B0-A733-3ADA5CB1A552}">
  <dimension ref="A1:H14"/>
  <sheetViews>
    <sheetView topLeftCell="B1" zoomScale="94" zoomScaleNormal="94" workbookViewId="0">
      <selection activeCell="G8" sqref="G8:H12"/>
    </sheetView>
  </sheetViews>
  <sheetFormatPr defaultRowHeight="14.4" x14ac:dyDescent="0.3"/>
  <cols>
    <col min="1" max="1" width="8.88671875" style="5"/>
    <col min="2" max="2" width="10.44140625" customWidth="1"/>
    <col min="3" max="3" width="25.21875" customWidth="1"/>
    <col min="4" max="4" width="9.77734375" customWidth="1"/>
    <col min="5" max="5" width="16.21875" customWidth="1"/>
    <col min="7" max="7" width="13.109375" customWidth="1"/>
    <col min="8" max="8" width="15.109375" customWidth="1"/>
  </cols>
  <sheetData>
    <row r="1" spans="1:8" x14ac:dyDescent="0.3">
      <c r="A1" s="4" t="s">
        <v>2</v>
      </c>
      <c r="B1" s="3" t="s">
        <v>8</v>
      </c>
      <c r="C1" s="3" t="s">
        <v>3</v>
      </c>
      <c r="D1" s="3" t="s">
        <v>4</v>
      </c>
      <c r="E1" s="3" t="s">
        <v>15</v>
      </c>
      <c r="G1" s="3" t="s">
        <v>8</v>
      </c>
      <c r="H1" s="3" t="s">
        <v>16</v>
      </c>
    </row>
    <row r="2" spans="1:8" x14ac:dyDescent="0.3">
      <c r="A2" s="5">
        <v>45328</v>
      </c>
      <c r="B2" s="1" t="s">
        <v>9</v>
      </c>
      <c r="C2" t="s">
        <v>0</v>
      </c>
      <c r="D2">
        <v>30</v>
      </c>
      <c r="E2" t="str">
        <f>IF(D2&gt;100,"Yes","No")</f>
        <v>No</v>
      </c>
      <c r="G2" s="1" t="s">
        <v>9</v>
      </c>
      <c r="H2">
        <f>SUMIF(B2:B11,G2,D2:D11)</f>
        <v>750</v>
      </c>
    </row>
    <row r="3" spans="1:8" x14ac:dyDescent="0.3">
      <c r="A3" s="5">
        <v>45328</v>
      </c>
      <c r="B3" s="1" t="s">
        <v>9</v>
      </c>
      <c r="C3" t="s">
        <v>1</v>
      </c>
      <c r="D3">
        <v>20</v>
      </c>
      <c r="E3" t="str">
        <f t="shared" ref="E3:E10" si="0">IF(D3&gt;100,"Yes","No")</f>
        <v>No</v>
      </c>
      <c r="G3" t="s">
        <v>10</v>
      </c>
      <c r="H3">
        <f>SUMIF(B3:B13,G3,D3:D13)</f>
        <v>339</v>
      </c>
    </row>
    <row r="4" spans="1:8" x14ac:dyDescent="0.3">
      <c r="A4" s="5">
        <v>45328</v>
      </c>
      <c r="B4" s="1" t="s">
        <v>9</v>
      </c>
      <c r="C4" t="s">
        <v>5</v>
      </c>
      <c r="D4">
        <v>300</v>
      </c>
      <c r="E4" t="str">
        <f t="shared" si="0"/>
        <v>Yes</v>
      </c>
      <c r="G4" t="s">
        <v>7</v>
      </c>
      <c r="H4">
        <f>SUMIF(B4:B14,G4,D4:D14)</f>
        <v>1000</v>
      </c>
    </row>
    <row r="5" spans="1:8" x14ac:dyDescent="0.3">
      <c r="A5" s="5">
        <v>45328</v>
      </c>
      <c r="B5" s="1" t="s">
        <v>10</v>
      </c>
      <c r="C5" t="s">
        <v>6</v>
      </c>
      <c r="D5">
        <v>249</v>
      </c>
      <c r="E5" t="str">
        <f t="shared" si="0"/>
        <v>Yes</v>
      </c>
    </row>
    <row r="6" spans="1:8" x14ac:dyDescent="0.3">
      <c r="A6" s="5">
        <v>45328</v>
      </c>
      <c r="B6" s="1" t="s">
        <v>7</v>
      </c>
      <c r="C6" t="s">
        <v>7</v>
      </c>
      <c r="D6">
        <v>1000</v>
      </c>
      <c r="E6" t="str">
        <f t="shared" si="0"/>
        <v>Yes</v>
      </c>
    </row>
    <row r="7" spans="1:8" x14ac:dyDescent="0.3">
      <c r="A7" s="5">
        <v>45329</v>
      </c>
      <c r="B7" s="1" t="s">
        <v>10</v>
      </c>
      <c r="C7" t="s">
        <v>11</v>
      </c>
      <c r="D7">
        <v>90</v>
      </c>
      <c r="E7" t="str">
        <f t="shared" si="0"/>
        <v>No</v>
      </c>
    </row>
    <row r="8" spans="1:8" x14ac:dyDescent="0.3">
      <c r="A8" s="5">
        <v>45329</v>
      </c>
      <c r="B8" s="1" t="s">
        <v>9</v>
      </c>
      <c r="C8" t="s">
        <v>12</v>
      </c>
      <c r="D8">
        <v>20</v>
      </c>
      <c r="E8" t="str">
        <f t="shared" si="0"/>
        <v>No</v>
      </c>
      <c r="G8" s="2" t="s">
        <v>2</v>
      </c>
      <c r="H8" s="2" t="s">
        <v>16</v>
      </c>
    </row>
    <row r="9" spans="1:8" x14ac:dyDescent="0.3">
      <c r="A9" s="5">
        <v>45329</v>
      </c>
      <c r="B9" s="1" t="s">
        <v>9</v>
      </c>
      <c r="C9" t="s">
        <v>13</v>
      </c>
      <c r="D9">
        <v>40</v>
      </c>
      <c r="E9" t="str">
        <f t="shared" si="0"/>
        <v>No</v>
      </c>
      <c r="G9" s="6">
        <v>45328</v>
      </c>
      <c r="H9">
        <f>SUMIF(MyExpenses[Date],G9,MyExpenses[Amount])</f>
        <v>1599</v>
      </c>
    </row>
    <row r="10" spans="1:8" x14ac:dyDescent="0.3">
      <c r="A10" s="5">
        <v>45330</v>
      </c>
      <c r="B10" s="1" t="s">
        <v>9</v>
      </c>
      <c r="C10" t="s">
        <v>14</v>
      </c>
      <c r="D10">
        <v>300</v>
      </c>
      <c r="E10" t="str">
        <f t="shared" si="0"/>
        <v>Yes</v>
      </c>
      <c r="G10" s="6">
        <v>45329</v>
      </c>
      <c r="H10">
        <f>SUMIF(MyExpenses[Date],G10,MyExpenses[Amount])</f>
        <v>150</v>
      </c>
    </row>
    <row r="11" spans="1:8" x14ac:dyDescent="0.3">
      <c r="A11" s="5">
        <v>45331</v>
      </c>
      <c r="B11" s="1" t="s">
        <v>9</v>
      </c>
      <c r="C11" t="s">
        <v>18</v>
      </c>
      <c r="D11">
        <v>40</v>
      </c>
      <c r="E11" t="str">
        <f>IF(D11&gt;100,"Yes","No")</f>
        <v>No</v>
      </c>
      <c r="G11" s="6">
        <v>45330</v>
      </c>
      <c r="H11">
        <f>SUMIF(MyExpenses[Date],G11,MyExpenses[Amount])</f>
        <v>300</v>
      </c>
    </row>
    <row r="12" spans="1:8" x14ac:dyDescent="0.3">
      <c r="A12" s="5" t="s">
        <v>17</v>
      </c>
      <c r="D12">
        <f>SUBTOTAL(109,MyExpenses[Amount])</f>
        <v>2089</v>
      </c>
      <c r="G12" s="6">
        <v>45331</v>
      </c>
      <c r="H12">
        <f>SUMIF(MyExpenses[Date],G12,MyExpenses[Amount])</f>
        <v>40</v>
      </c>
    </row>
    <row r="14" spans="1:8" x14ac:dyDescent="0.3">
      <c r="D14">
        <f>SUM(MyExpenses[Amount])</f>
        <v>2089</v>
      </c>
    </row>
  </sheetData>
  <conditionalFormatting sqref="E2:E11 E13:E1048576"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87F9-C688-4851-9117-A646BFC40ECC}">
  <dimension ref="A1:C6"/>
  <sheetViews>
    <sheetView workbookViewId="0">
      <selection activeCell="C5" sqref="C5"/>
    </sheetView>
  </sheetViews>
  <sheetFormatPr defaultRowHeight="14.4" x14ac:dyDescent="0.3"/>
  <cols>
    <col min="1" max="1" width="11" customWidth="1"/>
    <col min="2" max="2" width="10.21875" customWidth="1"/>
  </cols>
  <sheetData>
    <row r="1" spans="1:3" x14ac:dyDescent="0.3">
      <c r="A1" s="3" t="s">
        <v>19</v>
      </c>
      <c r="B1" s="3" t="s">
        <v>20</v>
      </c>
      <c r="C1" s="3" t="s">
        <v>21</v>
      </c>
    </row>
    <row r="2" spans="1:3" x14ac:dyDescent="0.3">
      <c r="A2" t="s">
        <v>22</v>
      </c>
      <c r="B2">
        <v>100</v>
      </c>
      <c r="C2">
        <v>24</v>
      </c>
    </row>
    <row r="3" spans="1:3" x14ac:dyDescent="0.3">
      <c r="A3" t="s">
        <v>23</v>
      </c>
      <c r="B3">
        <v>80</v>
      </c>
      <c r="C3">
        <v>20</v>
      </c>
    </row>
    <row r="4" spans="1:3" x14ac:dyDescent="0.3">
      <c r="A4" t="s">
        <v>24</v>
      </c>
      <c r="B4">
        <v>70</v>
      </c>
      <c r="C4">
        <v>1</v>
      </c>
    </row>
    <row r="5" spans="1:3" x14ac:dyDescent="0.3">
      <c r="A5" t="s">
        <v>25</v>
      </c>
      <c r="B5">
        <v>200</v>
      </c>
      <c r="C5">
        <v>40</v>
      </c>
    </row>
    <row r="6" spans="1:3" x14ac:dyDescent="0.3">
      <c r="A6" t="s">
        <v>26</v>
      </c>
      <c r="B6">
        <v>400</v>
      </c>
      <c r="C6">
        <v>23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658E4-D4F3-4F87-A2A3-FC983D6AB596}">
  <dimension ref="A1:G13"/>
  <sheetViews>
    <sheetView tabSelected="1" workbookViewId="0">
      <selection activeCell="F11" sqref="F11"/>
    </sheetView>
  </sheetViews>
  <sheetFormatPr defaultRowHeight="14.4" x14ac:dyDescent="0.3"/>
  <cols>
    <col min="1" max="1" width="31.88671875" customWidth="1"/>
    <col min="2" max="2" width="16.109375" bestFit="1" customWidth="1"/>
  </cols>
  <sheetData>
    <row r="1" spans="1:7" x14ac:dyDescent="0.3">
      <c r="A1" s="7"/>
      <c r="B1" s="15" t="s">
        <v>27</v>
      </c>
      <c r="C1" s="15"/>
      <c r="D1" s="15"/>
      <c r="E1" s="15" t="s">
        <v>28</v>
      </c>
      <c r="F1" s="15"/>
      <c r="G1" s="15"/>
    </row>
    <row r="2" spans="1:7" x14ac:dyDescent="0.3">
      <c r="A2" s="9" t="s">
        <v>29</v>
      </c>
      <c r="B2" s="16" t="s">
        <v>30</v>
      </c>
      <c r="C2" s="14" t="s">
        <v>31</v>
      </c>
      <c r="D2" s="14" t="s">
        <v>32</v>
      </c>
      <c r="E2" s="12" t="s">
        <v>33</v>
      </c>
      <c r="F2" s="12" t="s">
        <v>34</v>
      </c>
      <c r="G2" s="12" t="s">
        <v>35</v>
      </c>
    </row>
    <row r="3" spans="1:7" x14ac:dyDescent="0.3">
      <c r="A3" s="10" t="s">
        <v>20</v>
      </c>
      <c r="B3" s="19">
        <v>100</v>
      </c>
      <c r="C3" s="10">
        <v>85</v>
      </c>
      <c r="D3" s="10">
        <v>87</v>
      </c>
      <c r="E3" s="10">
        <v>73</v>
      </c>
      <c r="F3" s="10">
        <v>68</v>
      </c>
      <c r="G3" s="10">
        <v>85</v>
      </c>
    </row>
    <row r="4" spans="1:7" ht="18.600000000000001" customHeight="1" x14ac:dyDescent="0.3">
      <c r="A4" s="11" t="s">
        <v>36</v>
      </c>
      <c r="B4" s="19">
        <v>42</v>
      </c>
      <c r="C4" s="10">
        <v>37</v>
      </c>
      <c r="D4" s="10">
        <v>38</v>
      </c>
      <c r="E4" s="10">
        <v>32</v>
      </c>
      <c r="F4" s="10">
        <v>18</v>
      </c>
      <c r="G4" s="10">
        <v>49</v>
      </c>
    </row>
    <row r="5" spans="1:7" ht="14.4" customHeight="1" x14ac:dyDescent="0.3">
      <c r="A5" s="11" t="s">
        <v>37</v>
      </c>
      <c r="B5" s="19">
        <v>12</v>
      </c>
      <c r="C5" s="10">
        <v>1</v>
      </c>
      <c r="D5" s="10">
        <v>4</v>
      </c>
      <c r="E5" s="10">
        <v>5</v>
      </c>
      <c r="F5" s="10">
        <v>8</v>
      </c>
      <c r="G5" s="10">
        <v>2</v>
      </c>
    </row>
    <row r="6" spans="1:7" ht="16.2" customHeight="1" x14ac:dyDescent="0.3">
      <c r="A6" s="18" t="s">
        <v>38</v>
      </c>
      <c r="B6" s="19">
        <v>17</v>
      </c>
      <c r="C6" s="10">
        <v>15</v>
      </c>
      <c r="D6" s="10">
        <v>7</v>
      </c>
      <c r="E6" s="10">
        <v>12</v>
      </c>
      <c r="F6" s="10">
        <v>10</v>
      </c>
      <c r="G6" s="10">
        <v>9</v>
      </c>
    </row>
    <row r="7" spans="1:7" x14ac:dyDescent="0.3">
      <c r="A7" s="10" t="s">
        <v>39</v>
      </c>
      <c r="B7" s="19">
        <v>28</v>
      </c>
      <c r="C7" s="10">
        <v>32</v>
      </c>
      <c r="D7" s="10">
        <v>38</v>
      </c>
      <c r="E7" s="10">
        <v>24</v>
      </c>
      <c r="F7" s="10">
        <v>32</v>
      </c>
      <c r="G7" s="10">
        <v>25</v>
      </c>
    </row>
    <row r="8" spans="1:7" x14ac:dyDescent="0.3">
      <c r="A8" s="10" t="s">
        <v>40</v>
      </c>
      <c r="B8" s="13">
        <f>B7/B3</f>
        <v>0.28000000000000003</v>
      </c>
      <c r="C8" s="13">
        <f t="shared" ref="C8:G8" si="0">C7/C3</f>
        <v>0.37647058823529411</v>
      </c>
      <c r="D8" s="13">
        <f t="shared" si="0"/>
        <v>0.43678160919540232</v>
      </c>
      <c r="E8" s="13">
        <f t="shared" si="0"/>
        <v>0.32876712328767121</v>
      </c>
      <c r="F8" s="13">
        <f t="shared" si="0"/>
        <v>0.47058823529411764</v>
      </c>
      <c r="G8" s="13">
        <f t="shared" si="0"/>
        <v>0.29411764705882354</v>
      </c>
    </row>
    <row r="11" spans="1:7" x14ac:dyDescent="0.3">
      <c r="B11" s="17"/>
    </row>
    <row r="12" spans="1:7" x14ac:dyDescent="0.3">
      <c r="B12" s="8"/>
    </row>
    <row r="13" spans="1:7" x14ac:dyDescent="0.3">
      <c r="B13" s="17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Guha Roy</dc:creator>
  <cp:lastModifiedBy>Ayan Guha Roy</cp:lastModifiedBy>
  <dcterms:created xsi:type="dcterms:W3CDTF">2024-02-05T20:14:17Z</dcterms:created>
  <dcterms:modified xsi:type="dcterms:W3CDTF">2024-02-07T20:54:17Z</dcterms:modified>
</cp:coreProperties>
</file>