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-300" windowWidth="10680" windowHeight="12240" activeTab="2"/>
  </bookViews>
  <sheets>
    <sheet name="Page de garde" sheetId="8" r:id="rId1"/>
    <sheet name="Bordereau " sheetId="7" r:id="rId2"/>
    <sheet name="Decompte" sheetId="2" r:id="rId3"/>
    <sheet name="Etat attachement" sheetId="32" r:id="rId4"/>
    <sheet name="Attachement" sheetId="4" r:id="rId5"/>
    <sheet name="Fiche Suivi" sheetId="11" r:id="rId6"/>
  </sheets>
  <definedNames>
    <definedName name="_xlnm.Print_Titles" localSheetId="2">Decompte!$15:$15</definedName>
    <definedName name="OLE_LINK2" localSheetId="1">'Bordereau '!$A$10</definedName>
    <definedName name="_xlnm.Print_Area" localSheetId="4">Attachement!$A$1:$E$43</definedName>
    <definedName name="_xlnm.Print_Area" localSheetId="1">'Bordereau '!$A$1:$C$46</definedName>
    <definedName name="_xlnm.Print_Area" localSheetId="2">Decompte!$A$1:$M$45</definedName>
    <definedName name="_xlnm.Print_Area" localSheetId="5">'Fiche Suivi'!$A$1:$J$48</definedName>
    <definedName name="_xlnm.Print_Area" localSheetId="0">'Page de garde'!$A$1:$U$50</definedName>
  </definedNames>
  <calcPr calcId="162913" fullPrecision="0"/>
</workbook>
</file>

<file path=xl/calcChain.xml><?xml version="1.0" encoding="utf-8"?>
<calcChain xmlns="http://schemas.openxmlformats.org/spreadsheetml/2006/main">
  <c r="J23" i="11" l="1"/>
  <c r="M10" i="8" l="1"/>
  <c r="D7" i="4" s="1"/>
  <c r="E23" i="11" l="1"/>
  <c r="F23" i="11"/>
  <c r="G23" i="11"/>
  <c r="F29" i="11"/>
  <c r="J20" i="11"/>
  <c r="C21" i="11"/>
  <c r="J21" i="11" s="1"/>
  <c r="I16" i="2"/>
  <c r="G25" i="2" l="1"/>
  <c r="G32" i="2"/>
  <c r="G24" i="2"/>
  <c r="F24" i="2"/>
  <c r="G21" i="2"/>
  <c r="F21" i="2"/>
  <c r="O16" i="8" l="1"/>
  <c r="G30" i="2" l="1"/>
  <c r="H30" i="2"/>
  <c r="I30" i="2"/>
  <c r="J30" i="2"/>
  <c r="K30" i="2"/>
  <c r="L30" i="2"/>
  <c r="F30" i="2"/>
  <c r="I23" i="2"/>
  <c r="I24" i="2" s="1"/>
  <c r="K23" i="2"/>
  <c r="K24" i="2" s="1"/>
  <c r="K25" i="2" s="1"/>
  <c r="K32" i="2" s="1"/>
  <c r="G23" i="2"/>
  <c r="A36" i="2"/>
  <c r="I25" i="2" l="1"/>
  <c r="I32" i="2" s="1"/>
  <c r="A19" i="7"/>
  <c r="A17" i="7"/>
  <c r="E16" i="4" l="1"/>
  <c r="E17" i="4"/>
  <c r="E18" i="4"/>
  <c r="A16" i="4"/>
  <c r="B16" i="4"/>
  <c r="C16" i="4"/>
  <c r="A17" i="4"/>
  <c r="B17" i="4"/>
  <c r="C17" i="4"/>
  <c r="A18" i="4"/>
  <c r="B18" i="4"/>
  <c r="C18" i="4"/>
  <c r="B15" i="4"/>
  <c r="C15" i="4"/>
  <c r="D15" i="4"/>
  <c r="E15" i="4"/>
  <c r="A15" i="4"/>
  <c r="I18" i="2" l="1"/>
  <c r="I19" i="2"/>
  <c r="C15" i="32"/>
  <c r="C16" i="32"/>
  <c r="C17" i="32"/>
  <c r="C14" i="32"/>
  <c r="H23" i="11" l="1"/>
  <c r="I23" i="11"/>
  <c r="C23" i="11"/>
  <c r="C14" i="11"/>
  <c r="C13" i="11"/>
  <c r="D10" i="11"/>
  <c r="C10" i="11"/>
  <c r="C9" i="11"/>
  <c r="L17" i="2"/>
  <c r="L16" i="2"/>
  <c r="M18" i="2"/>
  <c r="F8" i="32"/>
  <c r="C6" i="32"/>
  <c r="C5" i="32"/>
  <c r="D20" i="11" l="1"/>
  <c r="D23" i="11" s="1"/>
  <c r="D21" i="11"/>
  <c r="D18" i="4"/>
  <c r="D17" i="4"/>
  <c r="D16" i="4"/>
  <c r="K2" i="32"/>
  <c r="I15" i="32"/>
  <c r="I16" i="32"/>
  <c r="I17" i="32"/>
  <c r="I14" i="32"/>
  <c r="G16" i="32"/>
  <c r="J18" i="2"/>
  <c r="H16" i="32"/>
  <c r="G17" i="32"/>
  <c r="L18" i="2"/>
  <c r="L21" i="2" s="1"/>
  <c r="M21" i="2" s="1"/>
  <c r="L19" i="2"/>
  <c r="D15" i="32"/>
  <c r="D16" i="32"/>
  <c r="D17" i="32"/>
  <c r="D14" i="32"/>
  <c r="B17" i="32"/>
  <c r="A17" i="32"/>
  <c r="B16" i="32"/>
  <c r="A16" i="32"/>
  <c r="B15" i="32"/>
  <c r="A15" i="32"/>
  <c r="B14" i="32"/>
  <c r="A14" i="32"/>
  <c r="A12" i="32"/>
  <c r="H14" i="32"/>
  <c r="F17" i="2"/>
  <c r="F18" i="2"/>
  <c r="F19" i="2"/>
  <c r="F16" i="2"/>
  <c r="L23" i="2" l="1"/>
  <c r="F23" i="2"/>
  <c r="K14" i="32"/>
  <c r="J19" i="2"/>
  <c r="H17" i="32"/>
  <c r="K17" i="32" s="1"/>
  <c r="M19" i="2"/>
  <c r="M17" i="2"/>
  <c r="M16" i="2"/>
  <c r="J16" i="2"/>
  <c r="H15" i="32"/>
  <c r="K15" i="32" s="1"/>
  <c r="K16" i="32"/>
  <c r="M23" i="2" l="1"/>
  <c r="L24" i="2"/>
  <c r="L25" i="2" s="1"/>
  <c r="F25" i="2"/>
  <c r="B10" i="7"/>
  <c r="P38" i="8"/>
  <c r="P37" i="8"/>
  <c r="M25" i="2" l="1"/>
  <c r="L32" i="2"/>
  <c r="I2" i="32"/>
  <c r="J14" i="32"/>
  <c r="J17" i="32" s="1"/>
  <c r="F15" i="32"/>
  <c r="F14" i="32"/>
  <c r="E15" i="32"/>
  <c r="E14" i="32"/>
  <c r="H17" i="2"/>
  <c r="H16" i="2"/>
  <c r="L9" i="2"/>
  <c r="L10" i="2" s="1"/>
  <c r="M32" i="2" l="1"/>
  <c r="H21" i="2"/>
  <c r="H23" i="2" s="1"/>
  <c r="H24" i="2"/>
  <c r="H25" i="2" s="1"/>
  <c r="H32" i="2" s="1"/>
  <c r="J15" i="32"/>
  <c r="J16" i="32"/>
  <c r="J17" i="2"/>
  <c r="J21" i="2" s="1"/>
  <c r="J23" i="2" s="1"/>
  <c r="G15" i="32"/>
  <c r="H31" i="2"/>
  <c r="L11" i="2"/>
  <c r="G14" i="32"/>
  <c r="J24" i="2" l="1"/>
  <c r="J25" i="2" s="1"/>
  <c r="J32" i="2" s="1"/>
  <c r="C9" i="4"/>
  <c r="C8" i="4"/>
  <c r="A3" i="2" l="1"/>
</calcChain>
</file>

<file path=xl/sharedStrings.xml><?xml version="1.0" encoding="utf-8"?>
<sst xmlns="http://schemas.openxmlformats.org/spreadsheetml/2006/main" count="159" uniqueCount="137">
  <si>
    <t xml:space="preserve">Désignations des prestations                                                                  </t>
  </si>
  <si>
    <t>U (3)</t>
  </si>
  <si>
    <t>SITUATION :</t>
  </si>
  <si>
    <t xml:space="preserve">NANTISSEMENT: </t>
  </si>
  <si>
    <t xml:space="preserve">ECHEANCIER DE PAIEMENT DES DECOMPTES : </t>
  </si>
  <si>
    <t xml:space="preserve">P U (Hors TVA)                                 </t>
  </si>
  <si>
    <t xml:space="preserve">Montant total (Hors TVA)   </t>
  </si>
  <si>
    <t>RATIO</t>
  </si>
  <si>
    <t>TOTAL</t>
  </si>
  <si>
    <t>MONTANT CUMULE DE DECOMPT   M-1</t>
  </si>
  <si>
    <t>QTE CUMULE AU MOIS M</t>
  </si>
  <si>
    <t>MONTANT CUMULE AU MOIS M</t>
  </si>
  <si>
    <t xml:space="preserve">QTE A PAYER AU MOIS M </t>
  </si>
  <si>
    <t>MONTANT A PAYER A PAYER AU MOIS</t>
  </si>
  <si>
    <t xml:space="preserve">N° de prix </t>
  </si>
  <si>
    <t>Qté  prevue</t>
  </si>
  <si>
    <t>Qté CUMULE AU MOIS M-1</t>
  </si>
  <si>
    <t>Unité</t>
  </si>
  <si>
    <t>QUANTITE INITIALE (5)</t>
  </si>
  <si>
    <t xml:space="preserve">N° des att         </t>
  </si>
  <si>
    <t xml:space="preserve">Ratio en %     </t>
  </si>
  <si>
    <t>QUANTITES CUMULEES ANTERIEURES</t>
  </si>
  <si>
    <t>METREES</t>
  </si>
  <si>
    <t>TOTAL M-1</t>
  </si>
  <si>
    <t>QUANTITES CUMULEES DU MOIS M</t>
  </si>
  <si>
    <t xml:space="preserve">DESIGNATION DES TRAVAUX </t>
  </si>
  <si>
    <t>TOTAL M</t>
  </si>
  <si>
    <t>A PAYER AU MOIS M</t>
  </si>
  <si>
    <t xml:space="preserve">   (*)Quantités métrées   (*)Quantités estimées </t>
  </si>
  <si>
    <t>Qté  Initiale</t>
  </si>
  <si>
    <t xml:space="preserve">QTE REALISEE AU MOIS M </t>
  </si>
  <si>
    <t xml:space="preserve">Imputaion </t>
  </si>
  <si>
    <t>destination</t>
  </si>
  <si>
    <t xml:space="preserve">Nature </t>
  </si>
  <si>
    <t xml:space="preserve">Code Etablissement </t>
  </si>
  <si>
    <t>DESIGNATION DES PIECES</t>
  </si>
  <si>
    <t>Nbre</t>
  </si>
  <si>
    <t>Observations</t>
  </si>
  <si>
    <t>Documents :</t>
  </si>
  <si>
    <t>Etat d'attachement</t>
  </si>
  <si>
    <t>Objet :</t>
  </si>
  <si>
    <t xml:space="preserve">A/ Présentation du marché:  </t>
  </si>
  <si>
    <t>N°DP</t>
  </si>
  <si>
    <t>Date (2)</t>
  </si>
  <si>
    <t>Observations :</t>
  </si>
  <si>
    <t>Partie d’ouvrage: TOTALITE</t>
  </si>
  <si>
    <t xml:space="preserve">Etat des attachements admis au paiement au titre de décompte N° </t>
  </si>
  <si>
    <t>MARCHE N°</t>
  </si>
  <si>
    <t xml:space="preserve">Montant du marché:  </t>
  </si>
  <si>
    <t xml:space="preserve">ENTREPRISE: </t>
  </si>
  <si>
    <t xml:space="preserve">     B/    Exécution physique : sans objet </t>
  </si>
  <si>
    <t>Prestations TTC DH</t>
  </si>
  <si>
    <t xml:space="preserve">Dépense contrôlées </t>
  </si>
  <si>
    <t xml:space="preserve">Révision des prix HTVA </t>
  </si>
  <si>
    <t>Remb. Avance</t>
  </si>
  <si>
    <t xml:space="preserve"> Retenue de garantie DH</t>
  </si>
  <si>
    <t>Pénalités  Réfactions</t>
  </si>
  <si>
    <t>Montant acompte Proposé DH TTC</t>
  </si>
  <si>
    <t>(3)    le % est à calculer pour chaque décompte par rapport au montant initial du marché éventuellement complété du montant des avenants.</t>
  </si>
  <si>
    <r>
      <t>OBJET</t>
    </r>
    <r>
      <rPr>
        <sz val="11"/>
        <color theme="1"/>
        <rFont val="Arial"/>
        <family val="2"/>
      </rPr>
      <t> </t>
    </r>
    <r>
      <rPr>
        <b/>
        <sz val="11"/>
        <color theme="1"/>
        <rFont val="Arial"/>
        <family val="2"/>
      </rPr>
      <t>:</t>
    </r>
  </si>
  <si>
    <t>(1)    en cas de passation d’avenant, reprendre le montant du marché et éventuellement le délai d’exécution</t>
  </si>
  <si>
    <t>(2)    la date à mentionner est celle du constat d’exécution des prestations</t>
  </si>
  <si>
    <t>FICHE SAISIE DECOMPTE N°:</t>
  </si>
  <si>
    <t>FICHE  SUIVI DECOMPTE  N°:</t>
  </si>
  <si>
    <t>FICHE  SUIVI DU MARCHE N°:</t>
  </si>
  <si>
    <t>SITUATION N°</t>
  </si>
  <si>
    <t>Décompte provisoire</t>
  </si>
  <si>
    <t xml:space="preserve">RABAT,LE </t>
  </si>
  <si>
    <t>DESIGNATION :</t>
  </si>
  <si>
    <t>90 JFM</t>
  </si>
  <si>
    <t xml:space="preserve">Désignation des travaux: </t>
  </si>
  <si>
    <t xml:space="preserve">Fiche de suivi du marché </t>
  </si>
  <si>
    <t xml:space="preserve">Marché N°: </t>
  </si>
  <si>
    <t>ENTREPRISE SHINDLER-MAROC</t>
  </si>
  <si>
    <t>1/A1</t>
  </si>
  <si>
    <t xml:space="preserve"> DH TTC /ANNEE</t>
  </si>
  <si>
    <t xml:space="preserve">Bordereau </t>
  </si>
  <si>
    <t>DEPARTEMENT FACILITY MANAGEMENT</t>
  </si>
  <si>
    <t>PÔLE SERVICES</t>
  </si>
  <si>
    <t>POLE SERVICES</t>
  </si>
  <si>
    <t>Montant de Reglement TTC</t>
  </si>
  <si>
    <t>Service Comptabilité et Gestion</t>
  </si>
  <si>
    <t>Des pièces adressées au</t>
  </si>
  <si>
    <t>DIRECTION MAINTENANCE BATIMENTS ET SERVICES CONNEXES</t>
  </si>
  <si>
    <t xml:space="preserve">A RABAT, le </t>
  </si>
  <si>
    <t xml:space="preserve">A  RABAT, le </t>
  </si>
  <si>
    <t>ENTREPRISE SHINDLER-MAROC SA</t>
  </si>
  <si>
    <t>Revêtement sol Cabine Ascenseur à remplacer à l'identique</t>
  </si>
  <si>
    <t>Miroir à remplacer à l'identique</t>
  </si>
  <si>
    <t>Barre en inox cabine ascenseur toutes dimensions à remplacer à lidentique</t>
  </si>
  <si>
    <t>U</t>
  </si>
  <si>
    <t>DU</t>
  </si>
  <si>
    <t xml:space="preserve">PAR </t>
  </si>
  <si>
    <t xml:space="preserve">Signé : </t>
  </si>
  <si>
    <t xml:space="preserve"> A RABAT LE : …………</t>
  </si>
  <si>
    <t xml:space="preserve"> A  RABAT, le</t>
  </si>
  <si>
    <t>TRAVAUX EXECUTES AU</t>
  </si>
  <si>
    <t xml:space="preserve">Signé :  </t>
  </si>
  <si>
    <t>MARCHE RECONDUCTIBLE NEGOCIE N°X22306</t>
  </si>
  <si>
    <t>MAINTENANCE DES ASCENSEURS DE LA GARE DE OUJDA</t>
  </si>
  <si>
    <t>Prestations de maintenance de l’ascenseur 1 (535 Kg, 2 niveaux), conformément au descriptif technique des prestations d’entretien complet.</t>
  </si>
  <si>
    <t xml:space="preserve">DU </t>
  </si>
  <si>
    <t>490</t>
  </si>
  <si>
    <t xml:space="preserve">     C/    VENTILATION PAR IMPUTATION </t>
  </si>
  <si>
    <t>43M</t>
  </si>
  <si>
    <t>MAITRISE D'ŒUVRE</t>
  </si>
  <si>
    <t>MAITRISE D'OUVRAGE</t>
  </si>
  <si>
    <t>DÉCOMPTE CONFORME</t>
  </si>
  <si>
    <t>BON A PAYER</t>
  </si>
  <si>
    <t xml:space="preserve">Vérifié et pris en charge à Rabat le </t>
  </si>
  <si>
    <t xml:space="preserve">Approuvé par à rabat le </t>
  </si>
  <si>
    <t xml:space="preserve">Certifié à Rabat le </t>
  </si>
  <si>
    <t>Sommes Dues par l'ONCF :</t>
  </si>
  <si>
    <t>Total Travaux (DH Hors TVA)</t>
  </si>
  <si>
    <t>Montant Révision des prix (DH Hors TVA)</t>
  </si>
  <si>
    <t>Total (A + B)  (DH Hors TVA)</t>
  </si>
  <si>
    <t>Montant TVA  20 %</t>
  </si>
  <si>
    <t xml:space="preserve">Total (A + B)  (DH TVA comprise)              </t>
  </si>
  <si>
    <t>Sommes Retenues au Titulaire :</t>
  </si>
  <si>
    <t>Retenue de Garantie de 7 %  (DH TTC)</t>
  </si>
  <si>
    <t>Pénalités - Réfactions (DH TTC)</t>
  </si>
  <si>
    <t xml:space="preserve">Total des Sommes Retenues au Titulaire (DH TTC)     </t>
  </si>
  <si>
    <t xml:space="preserve">MONTANT DÉCOMPTE (DH TTC)        </t>
  </si>
  <si>
    <t>A</t>
  </si>
  <si>
    <t>B</t>
  </si>
  <si>
    <t>FA</t>
  </si>
  <si>
    <t>93B390B1V</t>
  </si>
  <si>
    <t>Date de notification du marché :</t>
  </si>
  <si>
    <t>Date de commencement :</t>
  </si>
  <si>
    <t>2/A1</t>
  </si>
  <si>
    <t xml:space="preserve">DECOMPTE PROVISORE N° </t>
  </si>
  <si>
    <t>ATTACHEMENT TRAVAUX N°:</t>
  </si>
  <si>
    <t xml:space="preserve">Fiche de suivi du marché  </t>
  </si>
  <si>
    <t>%(3)</t>
  </si>
  <si>
    <t>Ordre de service N°4 de la commande N°2</t>
  </si>
  <si>
    <t>Commande N° 2</t>
  </si>
  <si>
    <t>PV Recepetion definitive partielle A1/02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</si>
</sst>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.00\ _€_-;\-* #,##0.00\ _€_-;_-* &quot;-&quot;??\ _€_-;_-@_-"/>
    <numFmt numFmtId="165" formatCode="_-* #,##0.00_-;_-* #,##0.00\-;_-* &quot;-&quot;??_-;_-@_-"/>
    <numFmt numFmtId="166" formatCode="_-* #,##0.00\ [$€-1]_-;\-* #,##0.00\ [$€-1]_-;_-* &quot;-&quot;??\ [$€-1]_-"/>
    <numFmt numFmtId="167" formatCode="_(* #,##0.00_);_(* \(#,##0.00\);_(* &quot;-&quot;??_);_(@_)"/>
    <numFmt numFmtId="168" formatCode="_-* #,##0.00\ _F_-;\-* #,##0.00\ _F_-;_-* &quot;-&quot;??\ _F_-;_-@_-"/>
    <numFmt numFmtId="169" formatCode="0.000"/>
    <numFmt numFmtId="170" formatCode="_-* #,##0.0000\ [$€-1]_-;\-* #,##0.0000\ [$€-1]_-;_-* &quot;-&quot;??\ [$€-1]_-"/>
    <numFmt numFmtId="171" formatCode="#,##0.000"/>
    <numFmt numFmtId="172" formatCode="[$-40C]d\-mmm\-yy;@"/>
  </numFmts>
  <fonts count="4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sz val="10"/>
      <name val="Arial"/>
      <family val="2"/>
    </font>
    <font>
      <sz val="8"/>
      <color indexed="8"/>
      <name val="Times New Roman"/>
      <family val="1"/>
    </font>
    <font>
      <sz val="10"/>
      <name val="Times New Roman"/>
      <family val="1"/>
      <charset val="204"/>
    </font>
    <font>
      <b/>
      <sz val="14"/>
      <name val="Arial"/>
      <family val="2"/>
    </font>
    <font>
      <b/>
      <sz val="11"/>
      <name val="Times New Roman"/>
      <family val="1"/>
    </font>
    <font>
      <b/>
      <u/>
      <sz val="10"/>
      <name val="Arial"/>
      <family val="2"/>
    </font>
    <font>
      <b/>
      <u/>
      <sz val="14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8"/>
      <name val="Arial"/>
      <family val="2"/>
    </font>
    <font>
      <b/>
      <u/>
      <sz val="22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36"/>
      <name val="Arial"/>
      <family val="2"/>
    </font>
    <font>
      <b/>
      <sz val="22"/>
      <name val="Arial"/>
      <family val="2"/>
    </font>
    <font>
      <sz val="2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1"/>
      <color rgb="FF000000"/>
      <name val="Arial"/>
      <family val="2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20"/>
      <name val="Arial"/>
      <family val="2"/>
    </font>
    <font>
      <b/>
      <sz val="18"/>
      <name val="Arial"/>
      <family val="2"/>
    </font>
    <font>
      <b/>
      <sz val="12"/>
      <color theme="1"/>
      <name val="Arial"/>
      <family val="2"/>
    </font>
    <font>
      <b/>
      <shadow/>
      <sz val="20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Arial"/>
      <family val="2"/>
    </font>
    <font>
      <b/>
      <sz val="16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</borders>
  <cellStyleXfs count="56">
    <xf numFmtId="0" fontId="0" fillId="0" borderId="0"/>
    <xf numFmtId="0" fontId="11" fillId="0" borderId="0"/>
    <xf numFmtId="164" fontId="11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15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Protection="0">
      <alignment vertical="top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4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8" fillId="0" borderId="0" applyFont="0" applyFill="0" applyBorder="0" applyAlignment="0" applyProtection="0"/>
    <xf numFmtId="0" fontId="23" fillId="0" borderId="0"/>
    <xf numFmtId="0" fontId="11" fillId="0" borderId="0"/>
    <xf numFmtId="0" fontId="2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8" fillId="0" borderId="0" applyFont="0" applyFill="0" applyBorder="0" applyAlignment="0" applyProtection="0"/>
  </cellStyleXfs>
  <cellXfs count="380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1" fontId="5" fillId="0" borderId="0" xfId="1" applyNumberFormat="1" applyFont="1" applyFill="1" applyBorder="1" applyAlignment="1">
      <alignment vertical="center"/>
    </xf>
    <xf numFmtId="0" fontId="9" fillId="0" borderId="0" xfId="1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1" fillId="0" borderId="0" xfId="0" applyFont="1" applyFill="1"/>
    <xf numFmtId="0" fontId="21" fillId="0" borderId="0" xfId="0" applyFont="1" applyFill="1" applyAlignment="1">
      <alignment horizontal="center" vertical="center"/>
    </xf>
    <xf numFmtId="2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1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0" fontId="25" fillId="0" borderId="0" xfId="0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horizontal="left" vertical="center"/>
    </xf>
    <xf numFmtId="0" fontId="5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9" fillId="0" borderId="0" xfId="50" applyFont="1" applyBorder="1" applyAlignment="1">
      <alignment vertical="center"/>
    </xf>
    <xf numFmtId="0" fontId="0" fillId="0" borderId="0" xfId="0" applyAlignment="1">
      <alignment horizontal="centerContinuous" vertical="center"/>
    </xf>
    <xf numFmtId="0" fontId="5" fillId="0" borderId="0" xfId="1" applyFont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0" fillId="0" borderId="0" xfId="0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0" xfId="1" applyFont="1" applyAlignment="1">
      <alignment vertical="center"/>
    </xf>
    <xf numFmtId="0" fontId="11" fillId="0" borderId="0" xfId="1" applyFont="1" applyAlignment="1">
      <alignment horizontal="left"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11" fillId="0" borderId="0" xfId="1" applyFont="1" applyFill="1" applyBorder="1" applyAlignment="1">
      <alignment horizontal="right" vertical="center"/>
    </xf>
    <xf numFmtId="0" fontId="11" fillId="0" borderId="0" xfId="1" applyFont="1" applyFill="1" applyBorder="1" applyAlignment="1">
      <alignment horizontal="left" vertical="center"/>
    </xf>
    <xf numFmtId="3" fontId="9" fillId="0" borderId="0" xfId="1" applyNumberFormat="1" applyFont="1" applyFill="1" applyBorder="1" applyAlignment="1">
      <alignment horizontal="left" vertical="center"/>
    </xf>
    <xf numFmtId="0" fontId="9" fillId="0" borderId="10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0" xfId="1" applyFont="1"/>
    <xf numFmtId="0" fontId="9" fillId="0" borderId="0" xfId="1" applyFont="1" applyBorder="1" applyAlignment="1">
      <alignment horizontal="center"/>
    </xf>
    <xf numFmtId="0" fontId="9" fillId="0" borderId="13" xfId="1" applyFont="1" applyBorder="1" applyAlignment="1">
      <alignment horizontal="center"/>
    </xf>
    <xf numFmtId="0" fontId="5" fillId="0" borderId="12" xfId="1" applyFont="1" applyBorder="1" applyAlignment="1">
      <alignment horizontal="left"/>
    </xf>
    <xf numFmtId="0" fontId="9" fillId="0" borderId="12" xfId="1" applyFont="1" applyBorder="1" applyAlignment="1">
      <alignment horizontal="center"/>
    </xf>
    <xf numFmtId="0" fontId="30" fillId="0" borderId="0" xfId="1" applyFont="1"/>
    <xf numFmtId="0" fontId="11" fillId="0" borderId="0" xfId="1" applyFont="1"/>
    <xf numFmtId="0" fontId="3" fillId="0" borderId="0" xfId="1" applyFont="1"/>
    <xf numFmtId="0" fontId="9" fillId="0" borderId="19" xfId="1" applyFont="1" applyBorder="1" applyAlignment="1">
      <alignment horizontal="center"/>
    </xf>
    <xf numFmtId="0" fontId="9" fillId="0" borderId="14" xfId="1" applyFont="1" applyBorder="1" applyAlignment="1">
      <alignment horizontal="center"/>
    </xf>
    <xf numFmtId="0" fontId="9" fillId="0" borderId="15" xfId="1" applyFont="1" applyBorder="1" applyAlignment="1">
      <alignment horizontal="center"/>
    </xf>
    <xf numFmtId="49" fontId="5" fillId="0" borderId="12" xfId="1" applyNumberFormat="1" applyFont="1" applyFill="1" applyBorder="1" applyAlignment="1">
      <alignment vertical="top"/>
    </xf>
    <xf numFmtId="49" fontId="5" fillId="0" borderId="0" xfId="1" applyNumberFormat="1" applyFont="1" applyFill="1" applyBorder="1" applyAlignment="1">
      <alignment vertical="top"/>
    </xf>
    <xf numFmtId="0" fontId="31" fillId="0" borderId="0" xfId="0" applyFont="1"/>
    <xf numFmtId="0" fontId="22" fillId="0" borderId="0" xfId="0" applyFont="1" applyFill="1"/>
    <xf numFmtId="0" fontId="5" fillId="0" borderId="0" xfId="0" applyFont="1" applyBorder="1" applyAlignment="1">
      <alignment vertical="center"/>
    </xf>
    <xf numFmtId="0" fontId="31" fillId="0" borderId="0" xfId="0" applyFont="1" applyFill="1"/>
    <xf numFmtId="2" fontId="10" fillId="0" borderId="0" xfId="0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2" fontId="0" fillId="0" borderId="2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2" fontId="0" fillId="0" borderId="0" xfId="0" applyNumberFormat="1" applyFill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1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/>
    </xf>
    <xf numFmtId="0" fontId="32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4" fillId="0" borderId="0" xfId="0" applyFont="1" applyBorder="1" applyAlignment="1">
      <alignment horizontal="left" vertical="center"/>
    </xf>
    <xf numFmtId="0" fontId="34" fillId="0" borderId="0" xfId="0" applyFont="1" applyBorder="1" applyAlignment="1">
      <alignment vertical="center"/>
    </xf>
    <xf numFmtId="0" fontId="34" fillId="0" borderId="0" xfId="0" applyFont="1" applyFill="1" applyBorder="1" applyAlignment="1">
      <alignment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right" vertical="center"/>
    </xf>
    <xf numFmtId="0" fontId="32" fillId="0" borderId="0" xfId="0" applyFont="1" applyAlignment="1">
      <alignment vertical="center"/>
    </xf>
    <xf numFmtId="0" fontId="32" fillId="0" borderId="0" xfId="0" applyFont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4" fontId="32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center" vertical="center" wrapText="1"/>
    </xf>
    <xf numFmtId="0" fontId="3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1" fillId="0" borderId="0" xfId="0" applyFont="1" applyBorder="1"/>
    <xf numFmtId="0" fontId="31" fillId="0" borderId="0" xfId="0" applyFont="1" applyBorder="1" applyAlignment="1">
      <alignment vertical="center"/>
    </xf>
    <xf numFmtId="0" fontId="37" fillId="0" borderId="0" xfId="0" applyFont="1" applyBorder="1" applyAlignment="1">
      <alignment horizontal="left" vertical="center"/>
    </xf>
    <xf numFmtId="4" fontId="32" fillId="0" borderId="0" xfId="0" applyNumberFormat="1" applyFont="1" applyBorder="1" applyAlignment="1">
      <alignment horizontal="left" vertical="center"/>
    </xf>
    <xf numFmtId="14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35" fillId="0" borderId="0" xfId="1" applyFont="1" applyFill="1" applyBorder="1" applyAlignment="1">
      <alignment horizontal="left" vertical="center"/>
    </xf>
    <xf numFmtId="0" fontId="38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22" xfId="1" applyFont="1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11" fillId="0" borderId="0" xfId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Border="1" applyAlignment="1">
      <alignment vertical="center"/>
    </xf>
    <xf numFmtId="4" fontId="34" fillId="0" borderId="0" xfId="0" applyNumberFormat="1" applyFont="1" applyAlignment="1">
      <alignment vertical="center"/>
    </xf>
    <xf numFmtId="0" fontId="20" fillId="0" borderId="0" xfId="0" applyFont="1" applyFill="1" applyAlignment="1">
      <alignment vertical="top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right" vertical="center"/>
    </xf>
    <xf numFmtId="0" fontId="40" fillId="0" borderId="0" xfId="1" applyFont="1" applyBorder="1" applyAlignment="1">
      <alignment horizontal="centerContinuous" vertical="center"/>
    </xf>
    <xf numFmtId="0" fontId="40" fillId="0" borderId="0" xfId="1" applyFont="1" applyBorder="1" applyAlignment="1">
      <alignment horizontal="left" vertical="center"/>
    </xf>
    <xf numFmtId="0" fontId="40" fillId="0" borderId="13" xfId="1" applyFont="1" applyBorder="1" applyAlignment="1">
      <alignment horizontal="centerContinuous" vertical="center"/>
    </xf>
    <xf numFmtId="0" fontId="0" fillId="0" borderId="2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0" fillId="0" borderId="0" xfId="47" applyNumberFormat="1" applyFont="1" applyFill="1" applyAlignment="1">
      <alignment vertical="center"/>
    </xf>
    <xf numFmtId="169" fontId="0" fillId="0" borderId="0" xfId="0" applyNumberFormat="1" applyFill="1" applyAlignment="1">
      <alignment horizontal="center" vertical="center"/>
    </xf>
    <xf numFmtId="2" fontId="31" fillId="0" borderId="0" xfId="0" applyNumberFormat="1" applyFont="1" applyFill="1" applyAlignment="1">
      <alignment horizontal="center" vertical="center"/>
    </xf>
    <xf numFmtId="2" fontId="31" fillId="0" borderId="0" xfId="0" applyNumberFormat="1" applyFont="1" applyFill="1" applyAlignment="1">
      <alignment vertical="center"/>
    </xf>
    <xf numFmtId="2" fontId="31" fillId="0" borderId="0" xfId="0" applyNumberFormat="1" applyFont="1" applyFill="1" applyBorder="1" applyAlignment="1">
      <alignment horizontal="center" vertical="center"/>
    </xf>
    <xf numFmtId="0" fontId="40" fillId="0" borderId="0" xfId="1" applyFont="1" applyBorder="1" applyAlignment="1">
      <alignment vertical="center"/>
    </xf>
    <xf numFmtId="0" fontId="40" fillId="0" borderId="13" xfId="1" applyFont="1" applyBorder="1" applyAlignment="1">
      <alignment vertical="center"/>
    </xf>
    <xf numFmtId="14" fontId="40" fillId="0" borderId="0" xfId="1" applyNumberFormat="1" applyFont="1" applyBorder="1" applyAlignment="1">
      <alignment horizontal="left" vertical="center"/>
    </xf>
    <xf numFmtId="0" fontId="40" fillId="0" borderId="12" xfId="1" applyFont="1" applyBorder="1" applyAlignment="1">
      <alignment horizontal="left" vertical="center"/>
    </xf>
    <xf numFmtId="0" fontId="40" fillId="0" borderId="12" xfId="1" applyFont="1" applyBorder="1" applyAlignment="1">
      <alignment horizontal="left"/>
    </xf>
    <xf numFmtId="169" fontId="1" fillId="0" borderId="0" xfId="0" applyNumberFormat="1" applyFont="1" applyFill="1" applyAlignment="1">
      <alignment horizontal="center" vertical="center"/>
    </xf>
    <xf numFmtId="169" fontId="4" fillId="0" borderId="0" xfId="0" applyNumberFormat="1" applyFont="1" applyFill="1" applyAlignment="1">
      <alignment horizontal="center" vertical="center"/>
    </xf>
    <xf numFmtId="169" fontId="3" fillId="0" borderId="0" xfId="0" applyNumberFormat="1" applyFont="1" applyFill="1" applyAlignment="1">
      <alignment horizontal="center" vertical="center"/>
    </xf>
    <xf numFmtId="169" fontId="6" fillId="0" borderId="0" xfId="0" applyNumberFormat="1" applyFont="1" applyFill="1" applyAlignment="1">
      <alignment horizontal="center" vertical="center"/>
    </xf>
    <xf numFmtId="169" fontId="0" fillId="0" borderId="0" xfId="0" applyNumberFormat="1" applyFill="1" applyBorder="1" applyAlignment="1">
      <alignment horizontal="center" vertical="center"/>
    </xf>
    <xf numFmtId="4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5" fillId="0" borderId="0" xfId="1" applyFont="1" applyFill="1" applyBorder="1" applyAlignment="1">
      <alignment horizontal="right" vertical="center"/>
    </xf>
    <xf numFmtId="4" fontId="3" fillId="0" borderId="0" xfId="0" applyNumberFormat="1" applyFont="1" applyFill="1" applyAlignment="1">
      <alignment horizontal="left" vertical="center"/>
    </xf>
    <xf numFmtId="4" fontId="0" fillId="0" borderId="28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8" fillId="0" borderId="12" xfId="1" applyNumberFormat="1" applyFont="1" applyBorder="1" applyAlignment="1">
      <alignment vertical="center"/>
    </xf>
    <xf numFmtId="0" fontId="28" fillId="0" borderId="0" xfId="1" applyNumberFormat="1" applyFont="1" applyBorder="1" applyAlignment="1">
      <alignment vertical="center"/>
    </xf>
    <xf numFmtId="0" fontId="28" fillId="0" borderId="13" xfId="1" applyNumberFormat="1" applyFont="1" applyBorder="1" applyAlignment="1">
      <alignment vertical="center"/>
    </xf>
    <xf numFmtId="171" fontId="5" fillId="0" borderId="0" xfId="1" applyNumberFormat="1" applyFont="1" applyFill="1" applyBorder="1" applyAlignment="1">
      <alignment vertical="center" wrapText="1"/>
    </xf>
    <xf numFmtId="171" fontId="5" fillId="0" borderId="13" xfId="1" applyNumberFormat="1" applyFont="1" applyFill="1" applyBorder="1" applyAlignment="1">
      <alignment vertical="center" wrapText="1"/>
    </xf>
    <xf numFmtId="0" fontId="41" fillId="0" borderId="0" xfId="1" applyFont="1" applyBorder="1" applyAlignment="1">
      <alignment horizontal="center"/>
    </xf>
    <xf numFmtId="0" fontId="29" fillId="0" borderId="12" xfId="1" applyNumberFormat="1" applyFont="1" applyBorder="1" applyAlignment="1">
      <alignment vertical="center"/>
    </xf>
    <xf numFmtId="0" fontId="29" fillId="0" borderId="0" xfId="1" applyNumberFormat="1" applyFont="1" applyBorder="1" applyAlignment="1">
      <alignment vertical="center"/>
    </xf>
    <xf numFmtId="0" fontId="29" fillId="0" borderId="13" xfId="1" applyNumberFormat="1" applyFont="1" applyBorder="1" applyAlignment="1">
      <alignment vertical="center"/>
    </xf>
    <xf numFmtId="20" fontId="4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7" fillId="0" borderId="30" xfId="0" applyFont="1" applyFill="1" applyBorder="1" applyAlignment="1">
      <alignment horizontal="center" vertical="center" wrapText="1"/>
    </xf>
    <xf numFmtId="2" fontId="7" fillId="0" borderId="30" xfId="0" applyNumberFormat="1" applyFont="1" applyFill="1" applyBorder="1" applyAlignment="1">
      <alignment horizontal="center" vertical="center" wrapText="1"/>
    </xf>
    <xf numFmtId="169" fontId="7" fillId="0" borderId="30" xfId="0" applyNumberFormat="1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 wrapText="1"/>
    </xf>
    <xf numFmtId="2" fontId="7" fillId="0" borderId="31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 wrapText="1"/>
    </xf>
    <xf numFmtId="14" fontId="20" fillId="0" borderId="0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left" vertical="top"/>
    </xf>
    <xf numFmtId="0" fontId="12" fillId="0" borderId="25" xfId="0" applyNumberFormat="1" applyFont="1" applyFill="1" applyBorder="1" applyAlignment="1">
      <alignment horizontal="left" vertical="top" wrapText="1"/>
    </xf>
    <xf numFmtId="0" fontId="39" fillId="0" borderId="0" xfId="0" applyFont="1" applyFill="1"/>
    <xf numFmtId="9" fontId="39" fillId="0" borderId="0" xfId="47" applyFont="1" applyFill="1"/>
    <xf numFmtId="0" fontId="12" fillId="0" borderId="0" xfId="0" applyNumberFormat="1" applyFont="1" applyFill="1" applyBorder="1" applyAlignment="1">
      <alignment horizontal="left" vertical="top" wrapText="1"/>
    </xf>
    <xf numFmtId="2" fontId="12" fillId="0" borderId="0" xfId="0" applyNumberFormat="1" applyFont="1" applyFill="1" applyBorder="1" applyAlignment="1">
      <alignment horizontal="left" vertical="top" wrapText="1"/>
    </xf>
    <xf numFmtId="2" fontId="39" fillId="0" borderId="0" xfId="0" applyNumberFormat="1" applyFont="1" applyFill="1" applyBorder="1" applyAlignment="1">
      <alignment horizontal="right" vertical="center"/>
    </xf>
    <xf numFmtId="2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20" fontId="5" fillId="0" borderId="0" xfId="0" applyNumberFormat="1" applyFont="1" applyFill="1" applyBorder="1" applyAlignment="1">
      <alignment vertical="center"/>
    </xf>
    <xf numFmtId="0" fontId="38" fillId="0" borderId="30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4" fontId="32" fillId="0" borderId="0" xfId="0" applyNumberFormat="1" applyFont="1" applyBorder="1" applyAlignment="1">
      <alignment vertical="center" wrapText="1"/>
    </xf>
    <xf numFmtId="10" fontId="36" fillId="0" borderId="0" xfId="0" applyNumberFormat="1" applyFont="1" applyBorder="1" applyAlignment="1">
      <alignment vertical="center" wrapText="1"/>
    </xf>
    <xf numFmtId="0" fontId="42" fillId="0" borderId="0" xfId="0" applyFont="1" applyBorder="1" applyAlignment="1">
      <alignment horizontal="left" vertical="center"/>
    </xf>
    <xf numFmtId="1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top" wrapText="1"/>
    </xf>
    <xf numFmtId="0" fontId="9" fillId="0" borderId="0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horizontal="center" vertical="center"/>
    </xf>
    <xf numFmtId="0" fontId="21" fillId="0" borderId="0" xfId="0" applyFont="1" applyFill="1" applyAlignment="1"/>
    <xf numFmtId="0" fontId="31" fillId="0" borderId="0" xfId="0" applyFont="1" applyFill="1" applyAlignment="1"/>
    <xf numFmtId="0" fontId="5" fillId="0" borderId="0" xfId="1" applyFont="1" applyFill="1" applyBorder="1" applyAlignment="1">
      <alignment horizontal="justify" vertical="center"/>
    </xf>
    <xf numFmtId="0" fontId="5" fillId="0" borderId="0" xfId="0" applyFont="1" applyAlignment="1">
      <alignment horizontal="left" vertical="center"/>
    </xf>
    <xf numFmtId="0" fontId="5" fillId="0" borderId="7" xfId="0" applyFont="1" applyBorder="1" applyAlignment="1">
      <alignment vertical="center"/>
    </xf>
    <xf numFmtId="0" fontId="5" fillId="0" borderId="22" xfId="0" applyFont="1" applyBorder="1" applyAlignment="1"/>
    <xf numFmtId="14" fontId="5" fillId="0" borderId="22" xfId="0" applyNumberFormat="1" applyFont="1" applyBorder="1" applyAlignment="1"/>
    <xf numFmtId="4" fontId="5" fillId="0" borderId="0" xfId="0" applyNumberFormat="1" applyFont="1" applyFill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31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4" fontId="7" fillId="0" borderId="3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28" xfId="0" applyFont="1" applyFill="1" applyBorder="1" applyAlignment="1">
      <alignment horizontal="center" vertical="center" wrapText="1"/>
    </xf>
    <xf numFmtId="4" fontId="18" fillId="0" borderId="28" xfId="0" applyNumberFormat="1" applyFont="1" applyFill="1" applyBorder="1" applyAlignment="1">
      <alignment horizontal="center" vertical="center"/>
    </xf>
    <xf numFmtId="0" fontId="19" fillId="0" borderId="2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24" fillId="2" borderId="21" xfId="48" applyFont="1" applyFill="1" applyBorder="1" applyAlignment="1">
      <alignment horizontal="center" vertical="center"/>
    </xf>
    <xf numFmtId="0" fontId="24" fillId="2" borderId="21" xfId="48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31" fillId="0" borderId="0" xfId="0" applyFont="1" applyAlignment="1">
      <alignment horizontal="left"/>
    </xf>
    <xf numFmtId="0" fontId="31" fillId="0" borderId="0" xfId="0" applyFont="1" applyAlignment="1"/>
    <xf numFmtId="49" fontId="4" fillId="0" borderId="9" xfId="1" applyNumberFormat="1" applyFont="1" applyFill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left" wrapText="1"/>
    </xf>
    <xf numFmtId="4" fontId="18" fillId="0" borderId="28" xfId="0" applyNumberFormat="1" applyFont="1" applyFill="1" applyBorder="1" applyAlignment="1">
      <alignment horizontal="left" vertical="center"/>
    </xf>
    <xf numFmtId="0" fontId="19" fillId="0" borderId="28" xfId="0" applyFont="1" applyFill="1" applyBorder="1" applyAlignment="1">
      <alignment horizontal="left" vertical="center"/>
    </xf>
    <xf numFmtId="4" fontId="39" fillId="0" borderId="26" xfId="0" applyNumberFormat="1" applyFont="1" applyFill="1" applyBorder="1" applyAlignment="1">
      <alignment horizontal="center" vertical="center"/>
    </xf>
    <xf numFmtId="9" fontId="39" fillId="0" borderId="27" xfId="47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32" fillId="0" borderId="0" xfId="55" applyFont="1" applyBorder="1" applyAlignment="1">
      <alignment vertical="center" wrapText="1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vertical="center"/>
    </xf>
    <xf numFmtId="20" fontId="17" fillId="0" borderId="0" xfId="0" applyNumberFormat="1" applyFont="1" applyFill="1" applyBorder="1" applyAlignment="1">
      <alignment vertical="center"/>
    </xf>
    <xf numFmtId="0" fontId="12" fillId="0" borderId="33" xfId="0" applyNumberFormat="1" applyFont="1" applyFill="1" applyBorder="1" applyAlignment="1">
      <alignment horizontal="left" vertical="top" wrapText="1"/>
    </xf>
    <xf numFmtId="4" fontId="39" fillId="0" borderId="34" xfId="0" applyNumberFormat="1" applyFont="1" applyFill="1" applyBorder="1" applyAlignment="1">
      <alignment horizontal="center" vertical="center"/>
    </xf>
    <xf numFmtId="0" fontId="12" fillId="0" borderId="25" xfId="0" applyNumberFormat="1" applyFont="1" applyFill="1" applyBorder="1" applyAlignment="1">
      <alignment horizontal="center" vertical="center" wrapText="1"/>
    </xf>
    <xf numFmtId="0" fontId="12" fillId="0" borderId="33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vertical="center"/>
    </xf>
    <xf numFmtId="2" fontId="3" fillId="0" borderId="26" xfId="0" applyNumberFormat="1" applyFont="1" applyFill="1" applyBorder="1" applyAlignment="1">
      <alignment horizontal="center" vertical="center" wrapText="1"/>
    </xf>
    <xf numFmtId="2" fontId="3" fillId="0" borderId="27" xfId="0" applyNumberFormat="1" applyFont="1" applyFill="1" applyBorder="1" applyAlignment="1">
      <alignment horizontal="center" vertical="center" wrapText="1"/>
    </xf>
    <xf numFmtId="0" fontId="12" fillId="0" borderId="23" xfId="0" applyNumberFormat="1" applyFont="1" applyFill="1" applyBorder="1" applyAlignment="1">
      <alignment horizontal="center" vertical="center" wrapText="1"/>
    </xf>
    <xf numFmtId="2" fontId="12" fillId="0" borderId="8" xfId="0" applyNumberFormat="1" applyFont="1" applyFill="1" applyBorder="1" applyAlignment="1">
      <alignment horizontal="center" vertical="center" wrapText="1"/>
    </xf>
    <xf numFmtId="2" fontId="39" fillId="0" borderId="24" xfId="0" applyNumberFormat="1" applyFont="1" applyBorder="1" applyAlignment="1">
      <alignment horizontal="center" vertical="center"/>
    </xf>
    <xf numFmtId="0" fontId="3" fillId="0" borderId="26" xfId="0" applyNumberFormat="1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top"/>
    </xf>
    <xf numFmtId="2" fontId="17" fillId="0" borderId="0" xfId="0" applyNumberFormat="1" applyFont="1" applyFill="1" applyAlignment="1">
      <alignment horizontal="left" vertical="top"/>
    </xf>
    <xf numFmtId="20" fontId="4" fillId="0" borderId="0" xfId="0" applyNumberFormat="1" applyFont="1" applyFill="1" applyAlignment="1">
      <alignment horizontal="left" vertical="top"/>
    </xf>
    <xf numFmtId="20" fontId="5" fillId="0" borderId="0" xfId="0" applyNumberFormat="1" applyFont="1" applyFill="1" applyBorder="1" applyAlignment="1">
      <alignment horizontal="left" vertical="center"/>
    </xf>
    <xf numFmtId="9" fontId="39" fillId="0" borderId="35" xfId="47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2" fillId="0" borderId="23" xfId="0" applyNumberFormat="1" applyFont="1" applyFill="1" applyBorder="1" applyAlignment="1">
      <alignment horizontal="left" vertical="center" wrapText="1"/>
    </xf>
    <xf numFmtId="4" fontId="31" fillId="0" borderId="28" xfId="0" applyNumberFormat="1" applyFont="1" applyFill="1" applyBorder="1" applyAlignment="1">
      <alignment horizontal="center" vertical="center"/>
    </xf>
    <xf numFmtId="4" fontId="17" fillId="0" borderId="28" xfId="0" applyNumberFormat="1" applyFont="1" applyFill="1" applyBorder="1" applyAlignment="1">
      <alignment horizontal="center" vertical="center"/>
    </xf>
    <xf numFmtId="0" fontId="12" fillId="0" borderId="26" xfId="0" applyNumberFormat="1" applyFont="1" applyFill="1" applyBorder="1" applyAlignment="1">
      <alignment horizontal="center" vertical="center" wrapText="1"/>
    </xf>
    <xf numFmtId="2" fontId="12" fillId="0" borderId="26" xfId="0" applyNumberFormat="1" applyFont="1" applyFill="1" applyBorder="1" applyAlignment="1">
      <alignment horizontal="center" vertical="center" wrapText="1"/>
    </xf>
    <xf numFmtId="0" fontId="12" fillId="0" borderId="34" xfId="0" applyNumberFormat="1" applyFont="1" applyFill="1" applyBorder="1" applyAlignment="1">
      <alignment horizontal="center" vertical="center" wrapText="1"/>
    </xf>
    <xf numFmtId="2" fontId="12" fillId="0" borderId="34" xfId="0" applyNumberFormat="1" applyFont="1" applyFill="1" applyBorder="1" applyAlignment="1">
      <alignment horizontal="center" vertical="center" wrapText="1"/>
    </xf>
    <xf numFmtId="49" fontId="4" fillId="0" borderId="12" xfId="1" applyNumberFormat="1" applyFont="1" applyFill="1" applyBorder="1" applyAlignment="1">
      <alignment vertical="center"/>
    </xf>
    <xf numFmtId="4" fontId="32" fillId="0" borderId="30" xfId="0" applyNumberFormat="1" applyFont="1" applyBorder="1" applyAlignment="1">
      <alignment horizontal="center" vertical="center" wrapText="1"/>
    </xf>
    <xf numFmtId="4" fontId="32" fillId="0" borderId="30" xfId="55" applyNumberFormat="1" applyFont="1" applyBorder="1" applyAlignment="1">
      <alignment horizontal="center" vertical="center" wrapText="1"/>
    </xf>
    <xf numFmtId="4" fontId="27" fillId="0" borderId="28" xfId="0" applyNumberFormat="1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4" fontId="44" fillId="0" borderId="28" xfId="0" applyNumberFormat="1" applyFont="1" applyFill="1" applyBorder="1" applyAlignment="1">
      <alignment horizontal="center" vertical="center"/>
    </xf>
    <xf numFmtId="10" fontId="7" fillId="0" borderId="31" xfId="47" applyNumberFormat="1" applyFont="1" applyFill="1" applyBorder="1" applyAlignment="1">
      <alignment horizontal="center" vertical="center"/>
    </xf>
    <xf numFmtId="10" fontId="31" fillId="0" borderId="28" xfId="47" applyNumberFormat="1" applyFont="1" applyFill="1" applyBorder="1" applyAlignment="1">
      <alignment horizontal="center" vertical="center"/>
    </xf>
    <xf numFmtId="10" fontId="17" fillId="0" borderId="28" xfId="47" applyNumberFormat="1" applyFont="1" applyFill="1" applyBorder="1" applyAlignment="1">
      <alignment horizontal="center" vertical="center"/>
    </xf>
    <xf numFmtId="10" fontId="36" fillId="0" borderId="30" xfId="47" applyNumberFormat="1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left" vertical="center" wrapText="1"/>
    </xf>
    <xf numFmtId="20" fontId="3" fillId="0" borderId="2" xfId="0" applyNumberFormat="1" applyFont="1" applyBorder="1" applyAlignment="1">
      <alignment horizontal="left" vertical="center" wrapText="1"/>
    </xf>
    <xf numFmtId="0" fontId="9" fillId="0" borderId="0" xfId="1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1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18" fillId="0" borderId="18" xfId="0" applyFont="1" applyFill="1" applyBorder="1" applyAlignment="1">
      <alignment horizontal="left" vertical="center" wrapText="1"/>
    </xf>
    <xf numFmtId="0" fontId="18" fillId="0" borderId="30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vertical="center"/>
    </xf>
    <xf numFmtId="2" fontId="0" fillId="0" borderId="0" xfId="0" applyNumberFormat="1" applyFill="1" applyAlignment="1">
      <alignment horizontal="center" vertical="center"/>
    </xf>
    <xf numFmtId="49" fontId="11" fillId="0" borderId="38" xfId="0" applyNumberFormat="1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49" fontId="11" fillId="0" borderId="40" xfId="0" applyNumberFormat="1" applyFont="1" applyFill="1" applyBorder="1" applyAlignment="1">
      <alignment horizontal="center" vertical="center"/>
    </xf>
    <xf numFmtId="49" fontId="9" fillId="0" borderId="40" xfId="0" applyNumberFormat="1" applyFont="1" applyFill="1" applyBorder="1" applyAlignment="1">
      <alignment horizontal="center" vertical="center"/>
    </xf>
    <xf numFmtId="49" fontId="9" fillId="0" borderId="42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39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41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9" fillId="0" borderId="43" xfId="0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11" fillId="0" borderId="43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1" fillId="0" borderId="0" xfId="1" applyFont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14" fontId="32" fillId="0" borderId="30" xfId="0" applyNumberFormat="1" applyFont="1" applyBorder="1" applyAlignment="1">
      <alignment horizontal="center" vertical="center" wrapText="1"/>
    </xf>
    <xf numFmtId="14" fontId="32" fillId="0" borderId="0" xfId="0" applyNumberFormat="1" applyFont="1" applyBorder="1" applyAlignment="1">
      <alignment horizontal="left" vertical="center"/>
    </xf>
    <xf numFmtId="0" fontId="43" fillId="0" borderId="0" xfId="0" applyFont="1" applyAlignment="1"/>
    <xf numFmtId="0" fontId="17" fillId="0" borderId="0" xfId="49" applyFont="1" applyBorder="1" applyAlignment="1"/>
    <xf numFmtId="0" fontId="45" fillId="0" borderId="0" xfId="0" applyFont="1"/>
    <xf numFmtId="4" fontId="5" fillId="0" borderId="0" xfId="0" applyNumberFormat="1" applyFont="1" applyBorder="1" applyAlignment="1">
      <alignment vertical="center" wrapText="1"/>
    </xf>
    <xf numFmtId="0" fontId="17" fillId="0" borderId="0" xfId="49" applyFont="1" applyBorder="1" applyAlignment="1">
      <alignment horizontal="center"/>
    </xf>
    <xf numFmtId="0" fontId="17" fillId="0" borderId="16" xfId="49" applyFont="1" applyBorder="1" applyAlignment="1">
      <alignment horizontal="center" vertical="center"/>
    </xf>
    <xf numFmtId="169" fontId="17" fillId="0" borderId="16" xfId="49" applyNumberFormat="1" applyFont="1" applyBorder="1" applyAlignment="1">
      <alignment horizontal="center" vertical="center"/>
    </xf>
    <xf numFmtId="169" fontId="17" fillId="0" borderId="16" xfId="49" applyNumberFormat="1" applyFont="1" applyBorder="1" applyAlignment="1">
      <alignment horizontal="center" vertical="center" wrapText="1"/>
    </xf>
    <xf numFmtId="49" fontId="46" fillId="0" borderId="16" xfId="49" applyNumberFormat="1" applyFont="1" applyBorder="1" applyAlignment="1">
      <alignment horizontal="center" vertical="center"/>
    </xf>
    <xf numFmtId="1" fontId="46" fillId="0" borderId="16" xfId="49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64" fontId="5" fillId="0" borderId="0" xfId="55" applyFont="1" applyBorder="1" applyAlignment="1">
      <alignment vertical="center" wrapText="1"/>
    </xf>
    <xf numFmtId="10" fontId="5" fillId="0" borderId="0" xfId="0" applyNumberFormat="1" applyFont="1" applyBorder="1" applyAlignment="1">
      <alignment vertical="center" wrapText="1"/>
    </xf>
    <xf numFmtId="9" fontId="38" fillId="0" borderId="30" xfId="0" quotePrefix="1" applyNumberFormat="1" applyFont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center" vertical="center"/>
    </xf>
    <xf numFmtId="0" fontId="48" fillId="0" borderId="12" xfId="1" applyNumberFormat="1" applyFont="1" applyBorder="1" applyAlignment="1">
      <alignment vertical="center"/>
    </xf>
    <xf numFmtId="4" fontId="32" fillId="0" borderId="45" xfId="0" applyNumberFormat="1" applyFont="1" applyBorder="1" applyAlignment="1">
      <alignment horizontal="center" vertical="center" wrapText="1"/>
    </xf>
    <xf numFmtId="14" fontId="32" fillId="0" borderId="45" xfId="0" applyNumberFormat="1" applyFont="1" applyBorder="1" applyAlignment="1">
      <alignment horizontal="center" vertical="center" wrapText="1"/>
    </xf>
    <xf numFmtId="4" fontId="32" fillId="0" borderId="45" xfId="55" applyNumberFormat="1" applyFont="1" applyBorder="1" applyAlignment="1">
      <alignment horizontal="center" vertical="center" wrapText="1"/>
    </xf>
    <xf numFmtId="10" fontId="36" fillId="0" borderId="45" xfId="47" applyNumberFormat="1" applyFont="1" applyBorder="1" applyAlignment="1">
      <alignment horizontal="center" vertical="center" wrapText="1"/>
    </xf>
    <xf numFmtId="0" fontId="5" fillId="0" borderId="46" xfId="0" applyFont="1" applyBorder="1" applyAlignment="1">
      <alignment vertical="center"/>
    </xf>
    <xf numFmtId="0" fontId="5" fillId="0" borderId="47" xfId="0" applyFont="1" applyBorder="1" applyAlignment="1">
      <alignment vertical="center"/>
    </xf>
    <xf numFmtId="0" fontId="5" fillId="0" borderId="48" xfId="0" applyFont="1" applyBorder="1" applyAlignment="1"/>
    <xf numFmtId="0" fontId="5" fillId="0" borderId="49" xfId="0" applyFont="1" applyBorder="1" applyAlignment="1"/>
    <xf numFmtId="0" fontId="3" fillId="0" borderId="1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1" fillId="0" borderId="4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172" fontId="3" fillId="0" borderId="40" xfId="0" applyNumberFormat="1" applyFont="1" applyFill="1" applyBorder="1" applyAlignment="1">
      <alignment horizontal="center" vertical="center"/>
    </xf>
    <xf numFmtId="172" fontId="3" fillId="0" borderId="41" xfId="0" applyNumberFormat="1" applyFont="1" applyFill="1" applyBorder="1" applyAlignment="1">
      <alignment horizontal="center" vertical="center"/>
    </xf>
    <xf numFmtId="49" fontId="4" fillId="3" borderId="36" xfId="0" applyNumberFormat="1" applyFont="1" applyFill="1" applyBorder="1" applyAlignment="1">
      <alignment horizontal="center" vertical="center"/>
    </xf>
    <xf numFmtId="49" fontId="4" fillId="3" borderId="37" xfId="0" applyNumberFormat="1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18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31" xfId="0" applyNumberFormat="1" applyFont="1" applyFill="1" applyBorder="1" applyAlignment="1">
      <alignment horizontal="center" vertical="center"/>
    </xf>
    <xf numFmtId="0" fontId="3" fillId="0" borderId="21" xfId="0" applyNumberFormat="1" applyFont="1" applyFill="1" applyBorder="1" applyAlignment="1">
      <alignment horizontal="center" vertical="center"/>
    </xf>
    <xf numFmtId="0" fontId="3" fillId="0" borderId="31" xfId="0" applyNumberFormat="1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/>
    </xf>
    <xf numFmtId="0" fontId="3" fillId="2" borderId="31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left" vertical="center"/>
    </xf>
    <xf numFmtId="0" fontId="5" fillId="0" borderId="50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top"/>
    </xf>
    <xf numFmtId="0" fontId="9" fillId="0" borderId="53" xfId="0" applyFont="1" applyBorder="1" applyAlignment="1">
      <alignment horizontal="center" vertical="top"/>
    </xf>
    <xf numFmtId="0" fontId="9" fillId="0" borderId="54" xfId="0" applyFont="1" applyBorder="1" applyAlignment="1">
      <alignment horizontal="center" vertical="top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" fontId="42" fillId="0" borderId="30" xfId="0" applyNumberFormat="1" applyFont="1" applyBorder="1" applyAlignment="1">
      <alignment horizontal="center" vertical="center" wrapText="1"/>
    </xf>
    <xf numFmtId="0" fontId="46" fillId="0" borderId="16" xfId="49" applyFont="1" applyBorder="1" applyAlignment="1">
      <alignment horizontal="center" vertical="center"/>
    </xf>
    <xf numFmtId="0" fontId="17" fillId="0" borderId="16" xfId="49" applyFont="1" applyBorder="1" applyAlignment="1">
      <alignment horizontal="center" vertical="center"/>
    </xf>
    <xf numFmtId="0" fontId="17" fillId="0" borderId="16" xfId="49" applyFont="1" applyBorder="1" applyAlignment="1"/>
    <xf numFmtId="169" fontId="17" fillId="0" borderId="16" xfId="49" applyNumberFormat="1" applyFont="1" applyBorder="1" applyAlignment="1">
      <alignment horizontal="center" vertical="center" wrapText="1"/>
    </xf>
    <xf numFmtId="4" fontId="47" fillId="0" borderId="16" xfId="49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56">
    <cellStyle name="Euro" xfId="4"/>
    <cellStyle name="Euro 10" xfId="5"/>
    <cellStyle name="Euro 11" xfId="6"/>
    <cellStyle name="Euro 12" xfId="25"/>
    <cellStyle name="Euro 13" xfId="28"/>
    <cellStyle name="Euro 14" xfId="26"/>
    <cellStyle name="Euro 15" xfId="27"/>
    <cellStyle name="Euro 16" xfId="30"/>
    <cellStyle name="Euro 17" xfId="31"/>
    <cellStyle name="Euro 2" xfId="7"/>
    <cellStyle name="Euro 3" xfId="8"/>
    <cellStyle name="Euro 4" xfId="9"/>
    <cellStyle name="Euro 5" xfId="10"/>
    <cellStyle name="Euro 6" xfId="11"/>
    <cellStyle name="Euro 7" xfId="12"/>
    <cellStyle name="Euro 8" xfId="13"/>
    <cellStyle name="Euro 9" xfId="14"/>
    <cellStyle name="Milliers" xfId="55" builtinId="3"/>
    <cellStyle name="Milliers 10" xfId="32"/>
    <cellStyle name="Milliers 2" xfId="2"/>
    <cellStyle name="Milliers 2 2" xfId="15"/>
    <cellStyle name="Milliers 2 2 2" xfId="34"/>
    <cellStyle name="Milliers 2 3" xfId="33"/>
    <cellStyle name="Milliers 2_2003" xfId="35"/>
    <cellStyle name="Milliers 3" xfId="16"/>
    <cellStyle name="Milliers 4 2" xfId="36"/>
    <cellStyle name="Milliers 5" xfId="37"/>
    <cellStyle name="Milliers 6" xfId="38"/>
    <cellStyle name="Milliers 7" xfId="39"/>
    <cellStyle name="Milliers 8" xfId="40"/>
    <cellStyle name="Milliers 9" xfId="41"/>
    <cellStyle name="Normal" xfId="0" builtinId="0"/>
    <cellStyle name="Normal 10" xfId="42"/>
    <cellStyle name="Normal 11" xfId="17"/>
    <cellStyle name="Normal 2" xfId="1"/>
    <cellStyle name="Normal 2 2" xfId="3"/>
    <cellStyle name="Normal 2 2 2" xfId="43"/>
    <cellStyle name="Normal 2 3" xfId="24"/>
    <cellStyle name="Normal 2 3 2" xfId="44"/>
    <cellStyle name="Normal 2 4" xfId="29"/>
    <cellStyle name="Normal 2 4 2" xfId="45"/>
    <cellStyle name="Normal 2_2003" xfId="46"/>
    <cellStyle name="Normal 3" xfId="18"/>
    <cellStyle name="Normal 4" xfId="19"/>
    <cellStyle name="Normal 4 2" xfId="54"/>
    <cellStyle name="Normal 5" xfId="20"/>
    <cellStyle name="Normal 5 2" xfId="53"/>
    <cellStyle name="Normal 6" xfId="21"/>
    <cellStyle name="Normal 6 3" xfId="52"/>
    <cellStyle name="Normal 7" xfId="49"/>
    <cellStyle name="Normal 8" xfId="22"/>
    <cellStyle name="Normal 8 3" xfId="51"/>
    <cellStyle name="Normal 9" xfId="23"/>
    <cellStyle name="Normal_Attachement-modifie 1A_3 2" xfId="50"/>
    <cellStyle name="Normal_M09900~1 2" xfId="48"/>
    <cellStyle name="Pourcentage" xfId="47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0</xdr:row>
      <xdr:rowOff>144743</xdr:rowOff>
    </xdr:from>
    <xdr:to>
      <xdr:col>0</xdr:col>
      <xdr:colOff>1523627</xdr:colOff>
      <xdr:row>3</xdr:row>
      <xdr:rowOff>87593</xdr:rowOff>
    </xdr:to>
    <xdr:pic>
      <xdr:nvPicPr>
        <xdr:cNvPr id="2" name="Picture 1" descr="SIGLENE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690" t="1630" r="690" b="1630"/>
        <a:stretch>
          <a:fillRect/>
        </a:stretch>
      </xdr:blipFill>
      <xdr:spPr bwMode="auto">
        <a:xfrm>
          <a:off x="717177" y="144743"/>
          <a:ext cx="1512421" cy="480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341540</xdr:colOff>
      <xdr:row>0</xdr:row>
      <xdr:rowOff>84364</xdr:rowOff>
    </xdr:from>
    <xdr:to>
      <xdr:col>1</xdr:col>
      <xdr:colOff>789215</xdr:colOff>
      <xdr:row>1</xdr:row>
      <xdr:rowOff>170089</xdr:rowOff>
    </xdr:to>
    <xdr:pic>
      <xdr:nvPicPr>
        <xdr:cNvPr id="2" name="Picture 25" descr="logoONC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540" y="84364"/>
          <a:ext cx="9429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341540</xdr:colOff>
      <xdr:row>0</xdr:row>
      <xdr:rowOff>84364</xdr:rowOff>
    </xdr:from>
    <xdr:to>
      <xdr:col>1</xdr:col>
      <xdr:colOff>789215</xdr:colOff>
      <xdr:row>1</xdr:row>
      <xdr:rowOff>170089</xdr:rowOff>
    </xdr:to>
    <xdr:pic>
      <xdr:nvPicPr>
        <xdr:cNvPr id="4" name="Picture 25" descr="logoONC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540" y="84364"/>
          <a:ext cx="10096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341540</xdr:colOff>
      <xdr:row>0</xdr:row>
      <xdr:rowOff>84364</xdr:rowOff>
    </xdr:from>
    <xdr:to>
      <xdr:col>1</xdr:col>
      <xdr:colOff>789215</xdr:colOff>
      <xdr:row>1</xdr:row>
      <xdr:rowOff>170089</xdr:rowOff>
    </xdr:to>
    <xdr:pic>
      <xdr:nvPicPr>
        <xdr:cNvPr id="5" name="Picture 25" descr="logoONC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540" y="84364"/>
          <a:ext cx="1005568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341540</xdr:colOff>
      <xdr:row>0</xdr:row>
      <xdr:rowOff>84364</xdr:rowOff>
    </xdr:from>
    <xdr:to>
      <xdr:col>1</xdr:col>
      <xdr:colOff>789215</xdr:colOff>
      <xdr:row>1</xdr:row>
      <xdr:rowOff>170089</xdr:rowOff>
    </xdr:to>
    <xdr:pic>
      <xdr:nvPicPr>
        <xdr:cNvPr id="6" name="Picture 25" descr="logoONC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540" y="84364"/>
          <a:ext cx="1005568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1090778</xdr:colOff>
      <xdr:row>2</xdr:row>
      <xdr:rowOff>11206</xdr:rowOff>
    </xdr:to>
    <xdr:pic>
      <xdr:nvPicPr>
        <xdr:cNvPr id="2" name="Picture 25" descr="logoONC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920013" cy="4258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736600</xdr:colOff>
      <xdr:row>1</xdr:row>
      <xdr:rowOff>177800</xdr:rowOff>
    </xdr:to>
    <xdr:pic>
      <xdr:nvPicPr>
        <xdr:cNvPr id="3" name="Picture 25" descr="logoONC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17625" cy="368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307337</xdr:colOff>
      <xdr:row>3</xdr:row>
      <xdr:rowOff>1680</xdr:rowOff>
    </xdr:to>
    <xdr:pic>
      <xdr:nvPicPr>
        <xdr:cNvPr id="2" name="Picture 1" descr="logoONC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55454" cy="53956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K1:U65"/>
  <sheetViews>
    <sheetView view="pageBreakPreview" topLeftCell="A19" zoomScale="55" zoomScaleSheetLayoutView="55" workbookViewId="0">
      <selection activeCell="H29" sqref="H29"/>
    </sheetView>
  </sheetViews>
  <sheetFormatPr baseColWidth="10" defaultRowHeight="14.25" x14ac:dyDescent="0.2"/>
  <cols>
    <col min="1" max="10" width="11.42578125" style="48"/>
    <col min="11" max="13" width="13.85546875" style="48" customWidth="1"/>
    <col min="14" max="14" width="21.42578125" style="48" customWidth="1"/>
    <col min="15" max="15" width="13.85546875" style="48" customWidth="1"/>
    <col min="16" max="16" width="21.5703125" style="48" customWidth="1"/>
    <col min="17" max="19" width="13.85546875" style="48" customWidth="1"/>
    <col min="20" max="16384" width="11.42578125" style="48"/>
  </cols>
  <sheetData>
    <row r="1" spans="13:21" ht="23.25" customHeight="1" thickTop="1" x14ac:dyDescent="0.2">
      <c r="M1" s="212" t="s">
        <v>78</v>
      </c>
      <c r="N1" s="46"/>
      <c r="O1" s="46"/>
      <c r="P1" s="46"/>
      <c r="Q1" s="46"/>
      <c r="R1" s="46"/>
      <c r="S1" s="46"/>
      <c r="T1" s="46"/>
      <c r="U1" s="47"/>
    </row>
    <row r="2" spans="13:21" ht="24.75" customHeight="1" x14ac:dyDescent="0.2">
      <c r="M2" s="251" t="s">
        <v>83</v>
      </c>
      <c r="N2" s="49"/>
      <c r="O2" s="49"/>
      <c r="P2" s="49"/>
      <c r="Q2" s="49"/>
      <c r="R2" s="49"/>
      <c r="S2" s="49"/>
      <c r="T2" s="49"/>
      <c r="U2" s="50"/>
    </row>
    <row r="3" spans="13:21" ht="31.5" customHeight="1" x14ac:dyDescent="0.2">
      <c r="M3" s="59"/>
      <c r="N3" s="60"/>
      <c r="O3" s="60"/>
      <c r="P3" s="60"/>
      <c r="Q3" s="60"/>
      <c r="R3" s="60"/>
      <c r="S3" s="60"/>
      <c r="T3" s="49"/>
      <c r="U3" s="50"/>
    </row>
    <row r="4" spans="13:21" ht="15" x14ac:dyDescent="0.25">
      <c r="M4" s="51"/>
      <c r="N4" s="49"/>
      <c r="O4" s="49"/>
      <c r="P4" s="49"/>
      <c r="Q4" s="49"/>
      <c r="R4" s="49"/>
      <c r="S4" s="49"/>
      <c r="T4" s="49"/>
      <c r="U4" s="50"/>
    </row>
    <row r="5" spans="13:21" ht="15" x14ac:dyDescent="0.25">
      <c r="M5" s="51"/>
      <c r="N5" s="49"/>
      <c r="O5" s="49"/>
      <c r="P5" s="49"/>
      <c r="Q5" s="49"/>
      <c r="R5" s="49"/>
      <c r="S5" s="49"/>
      <c r="T5" s="49"/>
      <c r="U5" s="50"/>
    </row>
    <row r="6" spans="13:21" x14ac:dyDescent="0.2">
      <c r="M6" s="52"/>
      <c r="N6" s="49"/>
      <c r="O6" s="49"/>
      <c r="P6" s="49"/>
      <c r="Q6" s="49"/>
      <c r="R6" s="49"/>
      <c r="S6" s="49"/>
      <c r="T6" s="49"/>
      <c r="U6" s="50"/>
    </row>
    <row r="7" spans="13:21" x14ac:dyDescent="0.2">
      <c r="M7" s="52"/>
      <c r="N7" s="49"/>
      <c r="O7" s="49"/>
      <c r="P7" s="49"/>
      <c r="Q7" s="49"/>
      <c r="R7" s="49"/>
      <c r="S7" s="49"/>
      <c r="T7" s="49"/>
      <c r="U7" s="50"/>
    </row>
    <row r="8" spans="13:21" x14ac:dyDescent="0.2">
      <c r="M8" s="52"/>
      <c r="N8" s="49"/>
      <c r="O8" s="49"/>
      <c r="P8" s="49"/>
      <c r="Q8" s="49"/>
      <c r="R8" s="49"/>
      <c r="S8" s="49"/>
      <c r="T8" s="49"/>
      <c r="U8" s="50"/>
    </row>
    <row r="9" spans="13:21" x14ac:dyDescent="0.2">
      <c r="M9" s="52"/>
      <c r="N9" s="49"/>
      <c r="O9" s="49"/>
      <c r="P9" s="49"/>
      <c r="Q9" s="49"/>
      <c r="R9" s="49"/>
      <c r="S9" s="49"/>
      <c r="T9" s="49"/>
      <c r="U9" s="50"/>
    </row>
    <row r="10" spans="13:21" ht="35.25" customHeight="1" x14ac:dyDescent="0.2">
      <c r="M10" s="323" t="str">
        <f>Decompte!C6</f>
        <v>MARCHE RECONDUCTIBLE NEGOCIE N°X22306</v>
      </c>
      <c r="N10" s="151"/>
      <c r="O10" s="151"/>
      <c r="P10" s="151"/>
      <c r="Q10" s="151"/>
      <c r="R10" s="151"/>
      <c r="S10" s="151"/>
      <c r="T10" s="151"/>
      <c r="U10" s="152"/>
    </row>
    <row r="11" spans="13:21" ht="14.25" customHeight="1" x14ac:dyDescent="0.2">
      <c r="M11" s="150"/>
      <c r="N11" s="151"/>
      <c r="O11" s="151"/>
      <c r="P11" s="151"/>
      <c r="Q11" s="151"/>
      <c r="R11" s="151"/>
      <c r="S11" s="151"/>
      <c r="T11" s="151"/>
      <c r="U11" s="152"/>
    </row>
    <row r="12" spans="13:21" ht="14.25" customHeight="1" x14ac:dyDescent="0.2">
      <c r="M12" s="150"/>
      <c r="N12" s="151"/>
      <c r="O12" s="151"/>
      <c r="P12" s="151"/>
      <c r="Q12" s="151"/>
      <c r="R12" s="151"/>
      <c r="S12" s="151"/>
      <c r="T12" s="151"/>
      <c r="U12" s="152"/>
    </row>
    <row r="13" spans="13:21" ht="14.25" customHeight="1" x14ac:dyDescent="0.2">
      <c r="M13" s="150"/>
      <c r="N13" s="151"/>
      <c r="O13" s="151"/>
      <c r="P13" s="151"/>
      <c r="Q13" s="151"/>
      <c r="R13" s="151"/>
      <c r="S13" s="151"/>
      <c r="T13" s="151"/>
      <c r="U13" s="152"/>
    </row>
    <row r="14" spans="13:21" ht="14.25" customHeight="1" x14ac:dyDescent="0.2">
      <c r="M14" s="150"/>
      <c r="N14" s="151"/>
      <c r="O14" s="151"/>
      <c r="P14" s="151"/>
      <c r="Q14" s="151"/>
      <c r="R14" s="151"/>
      <c r="S14" s="151"/>
      <c r="T14" s="151"/>
      <c r="U14" s="152"/>
    </row>
    <row r="15" spans="13:21" x14ac:dyDescent="0.2">
      <c r="M15" s="52"/>
      <c r="N15" s="49"/>
      <c r="O15" s="49"/>
      <c r="P15" s="49"/>
      <c r="Q15" s="49"/>
      <c r="R15" s="49"/>
      <c r="S15" s="49"/>
      <c r="T15" s="49"/>
      <c r="U15" s="50"/>
    </row>
    <row r="16" spans="13:21" ht="23.25" customHeight="1" x14ac:dyDescent="0.35">
      <c r="M16" s="52"/>
      <c r="N16" s="155" t="s">
        <v>40</v>
      </c>
      <c r="O16" s="303" t="str">
        <f>+Decompte!E9</f>
        <v>MAINTENANCE DES ASCENSEURS DE LA GARE DE OUJDA</v>
      </c>
      <c r="P16" s="153"/>
      <c r="Q16" s="153"/>
      <c r="R16" s="153"/>
      <c r="S16" s="153"/>
      <c r="T16" s="153"/>
      <c r="U16" s="154"/>
    </row>
    <row r="17" spans="13:21" ht="23.25" customHeight="1" x14ac:dyDescent="0.2">
      <c r="M17" s="52"/>
      <c r="N17" s="49"/>
      <c r="O17" s="8"/>
      <c r="P17" s="153"/>
      <c r="Q17" s="153"/>
      <c r="R17" s="153"/>
      <c r="S17" s="153"/>
      <c r="T17" s="153"/>
      <c r="U17" s="154"/>
    </row>
    <row r="18" spans="13:21" ht="23.25" customHeight="1" x14ac:dyDescent="0.2">
      <c r="M18" s="52"/>
      <c r="N18" s="49"/>
      <c r="O18" s="153"/>
      <c r="P18" s="153"/>
      <c r="Q18" s="153"/>
      <c r="R18" s="153"/>
      <c r="S18" s="153"/>
      <c r="T18" s="153"/>
      <c r="U18" s="154"/>
    </row>
    <row r="19" spans="13:21" ht="23.25" customHeight="1" x14ac:dyDescent="0.2">
      <c r="M19" s="52"/>
      <c r="N19" s="49"/>
      <c r="O19" s="153"/>
      <c r="P19" s="153"/>
      <c r="Q19" s="153"/>
      <c r="R19" s="153"/>
      <c r="S19" s="153"/>
      <c r="T19" s="153"/>
      <c r="U19" s="154"/>
    </row>
    <row r="20" spans="13:21" x14ac:dyDescent="0.2">
      <c r="M20" s="52"/>
      <c r="N20" s="49"/>
      <c r="O20" s="49"/>
      <c r="P20" s="49"/>
      <c r="Q20" s="49"/>
      <c r="R20" s="49"/>
      <c r="S20" s="49"/>
      <c r="T20" s="49"/>
      <c r="U20" s="50"/>
    </row>
    <row r="21" spans="13:21" x14ac:dyDescent="0.2">
      <c r="M21" s="52"/>
      <c r="N21" s="49"/>
      <c r="O21" s="49"/>
      <c r="P21" s="49"/>
      <c r="Q21" s="49"/>
      <c r="R21" s="49"/>
      <c r="S21" s="49"/>
      <c r="T21" s="49"/>
      <c r="U21" s="50"/>
    </row>
    <row r="22" spans="13:21" x14ac:dyDescent="0.2">
      <c r="M22" s="52"/>
      <c r="N22" s="49"/>
      <c r="O22" s="49"/>
      <c r="P22" s="49"/>
      <c r="Q22" s="49"/>
      <c r="R22" s="49"/>
      <c r="S22" s="49"/>
      <c r="T22" s="49"/>
      <c r="U22" s="50"/>
    </row>
    <row r="23" spans="13:21" s="53" customFormat="1" ht="33" customHeight="1" x14ac:dyDescent="0.45">
      <c r="M23" s="156" t="s">
        <v>73</v>
      </c>
      <c r="N23" s="157"/>
      <c r="O23" s="157"/>
      <c r="P23" s="157"/>
      <c r="Q23" s="157"/>
      <c r="R23" s="157"/>
      <c r="S23" s="157"/>
      <c r="T23" s="157"/>
      <c r="U23" s="158"/>
    </row>
    <row r="24" spans="13:21" x14ac:dyDescent="0.2">
      <c r="M24" s="52"/>
      <c r="N24" s="49"/>
      <c r="O24" s="49"/>
      <c r="P24" s="49"/>
      <c r="Q24" s="49"/>
      <c r="R24" s="49"/>
      <c r="S24" s="49"/>
      <c r="T24" s="49"/>
      <c r="U24" s="50"/>
    </row>
    <row r="25" spans="13:21" ht="15" customHeight="1" x14ac:dyDescent="0.2">
      <c r="M25" s="52"/>
      <c r="N25" s="49"/>
      <c r="O25" s="49"/>
      <c r="P25" s="49"/>
      <c r="Q25" s="49"/>
      <c r="R25" s="49"/>
      <c r="S25" s="49"/>
      <c r="T25" s="49"/>
      <c r="U25" s="50"/>
    </row>
    <row r="26" spans="13:21" ht="15" customHeight="1" x14ac:dyDescent="0.2">
      <c r="M26" s="52"/>
      <c r="N26" s="49"/>
      <c r="O26" s="49"/>
      <c r="P26" s="49"/>
      <c r="Q26" s="49"/>
      <c r="R26" s="49"/>
      <c r="S26" s="49"/>
      <c r="T26" s="49"/>
      <c r="U26" s="50"/>
    </row>
    <row r="27" spans="13:21" ht="15" customHeight="1" x14ac:dyDescent="0.2">
      <c r="M27" s="52"/>
      <c r="N27" s="49"/>
      <c r="O27" s="49"/>
      <c r="P27" s="49"/>
      <c r="Q27" s="49"/>
      <c r="R27" s="49"/>
      <c r="S27" s="49"/>
      <c r="T27" s="49"/>
      <c r="U27" s="50"/>
    </row>
    <row r="28" spans="13:21" ht="15" customHeight="1" x14ac:dyDescent="0.2">
      <c r="M28" s="52"/>
      <c r="N28" s="49"/>
      <c r="O28" s="49"/>
      <c r="P28" s="49"/>
      <c r="Q28" s="49"/>
      <c r="R28" s="49"/>
      <c r="S28" s="49"/>
      <c r="T28" s="49"/>
      <c r="U28" s="50"/>
    </row>
    <row r="29" spans="13:21" ht="15" customHeight="1" x14ac:dyDescent="0.2">
      <c r="M29" s="52"/>
      <c r="N29" s="49"/>
      <c r="O29" s="49"/>
      <c r="P29" s="49"/>
      <c r="Q29" s="49"/>
      <c r="R29" s="49"/>
      <c r="S29" s="49"/>
      <c r="T29" s="49"/>
      <c r="U29" s="50"/>
    </row>
    <row r="30" spans="13:21" x14ac:dyDescent="0.2">
      <c r="M30" s="52"/>
      <c r="N30" s="49"/>
      <c r="O30" s="49"/>
      <c r="P30" s="49"/>
      <c r="Q30" s="49"/>
      <c r="R30" s="49"/>
      <c r="S30" s="49"/>
      <c r="T30" s="49"/>
      <c r="U30" s="50"/>
    </row>
    <row r="31" spans="13:21" x14ac:dyDescent="0.2">
      <c r="M31" s="52"/>
      <c r="N31" s="49"/>
      <c r="O31" s="49"/>
      <c r="P31" s="49"/>
      <c r="Q31" s="49"/>
      <c r="R31" s="49"/>
      <c r="S31" s="49"/>
      <c r="T31" s="49"/>
      <c r="U31" s="50"/>
    </row>
    <row r="32" spans="13:21" x14ac:dyDescent="0.2">
      <c r="M32" s="52"/>
      <c r="N32" s="49"/>
      <c r="O32" s="49"/>
      <c r="P32" s="49"/>
      <c r="Q32" s="49"/>
      <c r="R32" s="49"/>
      <c r="S32" s="49"/>
      <c r="T32" s="49"/>
      <c r="U32" s="50"/>
    </row>
    <row r="33" spans="13:21" x14ac:dyDescent="0.2">
      <c r="M33" s="52"/>
      <c r="N33" s="49"/>
      <c r="O33" s="49"/>
      <c r="P33" s="49"/>
      <c r="Q33" s="49"/>
      <c r="R33" s="49"/>
      <c r="S33" s="49"/>
      <c r="T33" s="49"/>
      <c r="U33" s="50"/>
    </row>
    <row r="34" spans="13:21" x14ac:dyDescent="0.2">
      <c r="M34" s="52"/>
      <c r="N34" s="49"/>
      <c r="O34" s="49"/>
      <c r="P34" s="49"/>
      <c r="Q34" s="49"/>
      <c r="R34" s="49"/>
      <c r="S34" s="49"/>
      <c r="T34" s="49"/>
      <c r="U34" s="50"/>
    </row>
    <row r="35" spans="13:21" x14ac:dyDescent="0.2">
      <c r="M35" s="52"/>
      <c r="N35" s="49"/>
      <c r="O35" s="49"/>
      <c r="P35" s="49"/>
      <c r="Q35" s="49"/>
      <c r="R35" s="49"/>
      <c r="S35" s="49"/>
      <c r="T35" s="49"/>
      <c r="U35" s="50"/>
    </row>
    <row r="36" spans="13:21" s="54" customFormat="1" x14ac:dyDescent="0.2">
      <c r="M36" s="52"/>
      <c r="N36" s="49"/>
      <c r="O36" s="49"/>
      <c r="P36" s="49"/>
      <c r="Q36" s="49"/>
      <c r="R36" s="49"/>
      <c r="S36" s="49"/>
      <c r="T36" s="49"/>
      <c r="U36" s="50"/>
    </row>
    <row r="37" spans="13:21" s="54" customFormat="1" ht="26.25" x14ac:dyDescent="0.2">
      <c r="M37" s="137" t="s">
        <v>65</v>
      </c>
      <c r="N37" s="134"/>
      <c r="O37" s="134"/>
      <c r="P37" s="124" t="str">
        <f>+Decompte!I3</f>
        <v>2/A1</v>
      </c>
      <c r="Q37" s="134"/>
      <c r="R37" s="134"/>
      <c r="S37" s="134"/>
      <c r="T37" s="134"/>
      <c r="U37" s="135"/>
    </row>
    <row r="38" spans="13:21" s="54" customFormat="1" ht="26.25" x14ac:dyDescent="0.4">
      <c r="M38" s="138" t="s">
        <v>101</v>
      </c>
      <c r="N38" s="123"/>
      <c r="O38" s="123"/>
      <c r="P38" s="136">
        <f>+Decompte!L6</f>
        <v>45019</v>
      </c>
      <c r="Q38" s="123"/>
      <c r="R38" s="124"/>
      <c r="S38" s="123"/>
      <c r="T38" s="123"/>
      <c r="U38" s="125"/>
    </row>
    <row r="39" spans="13:21" s="54" customFormat="1" ht="12.75" customHeight="1" x14ac:dyDescent="0.2">
      <c r="M39" s="52"/>
      <c r="N39" s="49"/>
      <c r="O39" s="49"/>
      <c r="P39" s="49"/>
      <c r="Q39" s="49"/>
      <c r="R39" s="49"/>
      <c r="S39" s="49"/>
      <c r="T39" s="49"/>
      <c r="U39" s="50"/>
    </row>
    <row r="40" spans="13:21" s="54" customFormat="1" ht="12.75" customHeight="1" x14ac:dyDescent="0.2">
      <c r="M40" s="52"/>
      <c r="N40" s="49"/>
      <c r="O40" s="49"/>
      <c r="P40" s="49"/>
      <c r="Q40" s="49"/>
      <c r="R40" s="49"/>
      <c r="S40" s="49"/>
      <c r="T40" s="49"/>
      <c r="U40" s="50"/>
    </row>
    <row r="41" spans="13:21" s="54" customFormat="1" ht="12.75" customHeight="1" x14ac:dyDescent="0.2">
      <c r="M41" s="52"/>
      <c r="N41" s="49"/>
      <c r="O41" s="49"/>
      <c r="P41" s="49"/>
      <c r="Q41" s="49"/>
      <c r="R41" s="49"/>
      <c r="S41" s="49"/>
      <c r="T41" s="49"/>
      <c r="U41" s="50"/>
    </row>
    <row r="42" spans="13:21" s="54" customFormat="1" x14ac:dyDescent="0.2">
      <c r="M42" s="52"/>
      <c r="N42" s="49"/>
      <c r="O42" s="49"/>
      <c r="P42" s="49"/>
      <c r="Q42" s="49"/>
      <c r="R42" s="49"/>
      <c r="S42" s="49"/>
      <c r="T42" s="49"/>
      <c r="U42" s="50"/>
    </row>
    <row r="43" spans="13:21" s="55" customFormat="1" x14ac:dyDescent="0.2">
      <c r="M43" s="52"/>
      <c r="N43" s="49"/>
      <c r="O43" s="49"/>
      <c r="P43" s="49"/>
      <c r="Q43" s="49"/>
      <c r="R43" s="49"/>
      <c r="S43" s="49"/>
      <c r="T43" s="49"/>
      <c r="U43" s="50"/>
    </row>
    <row r="44" spans="13:21" s="54" customFormat="1" x14ac:dyDescent="0.2">
      <c r="M44" s="52"/>
      <c r="N44" s="49"/>
      <c r="O44" s="49"/>
      <c r="P44" s="49"/>
      <c r="Q44" s="49"/>
      <c r="R44" s="49"/>
      <c r="S44" s="49"/>
      <c r="T44" s="49"/>
      <c r="U44" s="50"/>
    </row>
    <row r="45" spans="13:21" s="54" customFormat="1" x14ac:dyDescent="0.2">
      <c r="M45" s="52"/>
      <c r="N45" s="49"/>
      <c r="O45" s="49"/>
      <c r="P45" s="49"/>
      <c r="Q45" s="49"/>
      <c r="R45" s="49"/>
      <c r="S45" s="49"/>
      <c r="T45" s="49"/>
      <c r="U45" s="50"/>
    </row>
    <row r="46" spans="13:21" s="54" customFormat="1" x14ac:dyDescent="0.2">
      <c r="M46" s="52"/>
      <c r="N46" s="49"/>
      <c r="O46" s="49"/>
      <c r="P46" s="49"/>
      <c r="Q46" s="49"/>
      <c r="R46" s="49"/>
      <c r="S46" s="49"/>
      <c r="T46" s="49"/>
      <c r="U46" s="50"/>
    </row>
    <row r="47" spans="13:21" s="54" customFormat="1" x14ac:dyDescent="0.2">
      <c r="M47" s="52"/>
      <c r="N47" s="49"/>
      <c r="O47" s="49"/>
      <c r="P47" s="49"/>
      <c r="Q47" s="49"/>
      <c r="R47" s="49"/>
      <c r="S47" s="49"/>
      <c r="T47" s="49"/>
      <c r="U47" s="50"/>
    </row>
    <row r="48" spans="13:21" s="54" customFormat="1" x14ac:dyDescent="0.2">
      <c r="M48" s="52"/>
      <c r="N48" s="49"/>
      <c r="O48" s="49"/>
      <c r="P48" s="49"/>
      <c r="Q48" s="49"/>
      <c r="R48" s="49"/>
      <c r="S48" s="49"/>
      <c r="T48" s="49"/>
      <c r="U48" s="50"/>
    </row>
    <row r="49" spans="11:21" s="55" customFormat="1" x14ac:dyDescent="0.2">
      <c r="M49" s="52"/>
      <c r="N49" s="49"/>
      <c r="O49" s="49"/>
      <c r="P49" s="49"/>
      <c r="Q49" s="49"/>
      <c r="R49" s="49"/>
      <c r="S49" s="49"/>
      <c r="T49" s="49"/>
      <c r="U49" s="50"/>
    </row>
    <row r="50" spans="11:21" s="54" customFormat="1" ht="15" thickBot="1" x14ac:dyDescent="0.25">
      <c r="M50" s="56"/>
      <c r="N50" s="57"/>
      <c r="O50" s="57"/>
      <c r="P50" s="57"/>
      <c r="Q50" s="57"/>
      <c r="R50" s="57"/>
      <c r="S50" s="57"/>
      <c r="T50" s="57"/>
      <c r="U50" s="58"/>
    </row>
    <row r="51" spans="11:21" s="54" customFormat="1" ht="13.5" thickTop="1" x14ac:dyDescent="0.2">
      <c r="K51" s="43"/>
      <c r="L51" s="43"/>
      <c r="M51" s="43"/>
      <c r="N51" s="43"/>
      <c r="O51" s="43"/>
      <c r="P51" s="43"/>
      <c r="Q51" s="43"/>
      <c r="R51" s="43"/>
      <c r="S51" s="43"/>
    </row>
    <row r="52" spans="11:21" s="54" customFormat="1" ht="12.75" x14ac:dyDescent="0.2">
      <c r="K52" s="43"/>
      <c r="L52" s="43"/>
      <c r="M52" s="43"/>
      <c r="N52" s="43"/>
      <c r="O52" s="43"/>
      <c r="P52" s="43"/>
      <c r="Q52" s="43"/>
      <c r="R52" s="43"/>
      <c r="S52" s="43"/>
    </row>
    <row r="53" spans="11:21" s="54" customFormat="1" x14ac:dyDescent="0.2">
      <c r="K53" s="9"/>
      <c r="L53" s="9"/>
      <c r="M53" s="9"/>
      <c r="N53" s="9"/>
      <c r="O53" s="9"/>
      <c r="P53" s="9"/>
      <c r="Q53" s="9"/>
      <c r="R53" s="9"/>
      <c r="S53" s="9"/>
    </row>
    <row r="54" spans="11:21" s="54" customFormat="1" x14ac:dyDescent="0.2">
      <c r="K54" s="9"/>
      <c r="L54" s="9"/>
      <c r="M54" s="9"/>
      <c r="N54" s="9"/>
      <c r="O54" s="9"/>
      <c r="P54" s="9"/>
      <c r="Q54" s="9"/>
      <c r="R54" s="9"/>
      <c r="S54" s="9"/>
    </row>
    <row r="55" spans="11:21" s="54" customFormat="1" x14ac:dyDescent="0.2">
      <c r="K55" s="9"/>
      <c r="L55" s="9"/>
      <c r="M55" s="9"/>
      <c r="N55" s="9"/>
      <c r="O55" s="9"/>
      <c r="P55" s="9"/>
      <c r="Q55" s="9"/>
      <c r="R55" s="9"/>
      <c r="S55" s="9"/>
    </row>
    <row r="56" spans="11:21" s="54" customFormat="1" x14ac:dyDescent="0.2">
      <c r="K56" s="9"/>
      <c r="L56" s="9"/>
      <c r="M56" s="9"/>
      <c r="N56" s="9"/>
      <c r="O56" s="9"/>
      <c r="P56" s="9"/>
      <c r="Q56" s="9"/>
      <c r="R56" s="9"/>
      <c r="S56" s="9"/>
    </row>
    <row r="57" spans="11:21" s="54" customFormat="1" x14ac:dyDescent="0.2">
      <c r="K57" s="9"/>
      <c r="L57" s="9"/>
      <c r="M57" s="9"/>
      <c r="N57" s="9"/>
      <c r="O57" s="9"/>
      <c r="P57" s="9"/>
      <c r="Q57" s="9"/>
      <c r="R57" s="9"/>
      <c r="S57" s="9"/>
    </row>
    <row r="58" spans="11:21" s="55" customFormat="1" x14ac:dyDescent="0.2">
      <c r="K58" s="9"/>
      <c r="L58" s="9"/>
      <c r="M58" s="9"/>
      <c r="N58" s="9"/>
      <c r="O58" s="9"/>
      <c r="P58" s="9"/>
      <c r="Q58" s="9"/>
      <c r="R58" s="9"/>
      <c r="S58" s="9"/>
    </row>
    <row r="59" spans="11:21" s="54" customFormat="1" x14ac:dyDescent="0.2">
      <c r="K59" s="9"/>
      <c r="L59" s="9"/>
      <c r="M59" s="9"/>
      <c r="N59" s="9"/>
      <c r="O59" s="9"/>
      <c r="P59" s="9"/>
      <c r="Q59" s="9"/>
      <c r="R59" s="9"/>
      <c r="S59" s="9"/>
    </row>
    <row r="60" spans="11:21" s="54" customFormat="1" ht="12.75" x14ac:dyDescent="0.2"/>
    <row r="61" spans="11:21" s="54" customFormat="1" ht="12.75" x14ac:dyDescent="0.2"/>
    <row r="65" spans="11:12" x14ac:dyDescent="0.2">
      <c r="K65" s="45"/>
      <c r="L65" s="45"/>
    </row>
  </sheetData>
  <printOptions horizontalCentered="1" verticalCentered="1"/>
  <pageMargins left="0.15748031496062992" right="0.19685039370078741" top="0.15748031496062992" bottom="0.15748031496062992" header="0.31496062992125984" footer="0.15748031496062992"/>
  <pageSetup paperSize="8" scale="74" orientation="landscape" r:id="rId1"/>
  <colBreaks count="1" manualBreakCount="1">
    <brk id="12" max="4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9"/>
  <sheetViews>
    <sheetView view="pageBreakPreview" zoomScale="85" zoomScaleSheetLayoutView="85" workbookViewId="0">
      <selection activeCell="B11" sqref="B11"/>
    </sheetView>
  </sheetViews>
  <sheetFormatPr baseColWidth="10" defaultRowHeight="14.25" x14ac:dyDescent="0.25"/>
  <cols>
    <col min="1" max="1" width="65.7109375" style="24" customWidth="1"/>
    <col min="2" max="2" width="12" style="24" customWidth="1"/>
    <col min="3" max="3" width="29.140625" style="24" customWidth="1"/>
    <col min="4" max="4" width="11.7109375" style="24" customWidth="1"/>
    <col min="5" max="5" width="8.140625" style="24" customWidth="1"/>
    <col min="6" max="6" width="11.7109375" style="24" customWidth="1"/>
    <col min="7" max="16384" width="11.42578125" style="24"/>
  </cols>
  <sheetData>
    <row r="5" spans="1:8" ht="15" x14ac:dyDescent="0.25">
      <c r="A5" s="22" t="s">
        <v>78</v>
      </c>
    </row>
    <row r="6" spans="1:8" ht="15" x14ac:dyDescent="0.25">
      <c r="A6" s="60" t="s">
        <v>83</v>
      </c>
      <c r="B6" s="25"/>
      <c r="C6" s="25"/>
    </row>
    <row r="7" spans="1:8" ht="15" x14ac:dyDescent="0.25">
      <c r="A7" s="60"/>
    </row>
    <row r="8" spans="1:8" ht="15.75" x14ac:dyDescent="0.25">
      <c r="B8" s="109" t="s">
        <v>67</v>
      </c>
    </row>
    <row r="10" spans="1:8" ht="30.75" customHeight="1" x14ac:dyDescent="0.25">
      <c r="A10" s="117" t="s">
        <v>76</v>
      </c>
      <c r="B10" s="110" t="str">
        <f>+Decompte!I3</f>
        <v>2/A1</v>
      </c>
      <c r="C10" s="198"/>
      <c r="D10" s="26"/>
      <c r="E10" s="26"/>
      <c r="F10" s="27"/>
      <c r="G10" s="28"/>
      <c r="H10" s="28"/>
    </row>
    <row r="11" spans="1:8" ht="30.75" customHeight="1" x14ac:dyDescent="0.25">
      <c r="A11" s="117" t="s">
        <v>82</v>
      </c>
      <c r="B11" s="26"/>
      <c r="C11" s="26"/>
      <c r="D11" s="29"/>
      <c r="E11" s="29"/>
      <c r="F11" s="30"/>
      <c r="G11" s="31"/>
      <c r="H11" s="31"/>
    </row>
    <row r="12" spans="1:8" ht="30.75" customHeight="1" x14ac:dyDescent="0.25">
      <c r="A12" s="219" t="s">
        <v>81</v>
      </c>
      <c r="B12" s="26"/>
      <c r="C12" s="26"/>
      <c r="D12" s="26"/>
      <c r="E12" s="26"/>
      <c r="F12" s="27"/>
      <c r="G12" s="28"/>
      <c r="H12" s="28"/>
    </row>
    <row r="13" spans="1:8" ht="15.75" thickBot="1" x14ac:dyDescent="0.3">
      <c r="A13" s="29"/>
      <c r="B13" s="29"/>
      <c r="C13" s="29"/>
      <c r="D13" s="29"/>
      <c r="E13" s="29"/>
      <c r="F13" s="30"/>
      <c r="G13" s="31"/>
      <c r="H13" s="31"/>
    </row>
    <row r="14" spans="1:8" ht="15" x14ac:dyDescent="0.25">
      <c r="A14" s="332" t="s">
        <v>35</v>
      </c>
      <c r="B14" s="334" t="s">
        <v>36</v>
      </c>
      <c r="C14" s="334" t="s">
        <v>37</v>
      </c>
      <c r="D14" s="29"/>
      <c r="E14" s="29"/>
      <c r="F14" s="30"/>
      <c r="G14" s="31"/>
      <c r="H14" s="31"/>
    </row>
    <row r="15" spans="1:8" ht="15.75" thickBot="1" x14ac:dyDescent="0.3">
      <c r="A15" s="333"/>
      <c r="B15" s="335"/>
      <c r="C15" s="335"/>
      <c r="D15" s="29"/>
      <c r="E15" s="29"/>
      <c r="F15" s="30"/>
      <c r="G15" s="31"/>
      <c r="H15" s="31"/>
    </row>
    <row r="16" spans="1:8" ht="15" x14ac:dyDescent="0.25">
      <c r="A16" s="242"/>
      <c r="B16" s="261"/>
      <c r="C16" s="262"/>
      <c r="D16" s="29"/>
      <c r="E16" s="29"/>
      <c r="F16" s="30"/>
      <c r="G16" s="31"/>
      <c r="H16" s="31"/>
    </row>
    <row r="17" spans="1:8" ht="15" x14ac:dyDescent="0.25">
      <c r="A17" s="35" t="str">
        <f>+Decompte!C6</f>
        <v>MARCHE RECONDUCTIBLE NEGOCIE N°X22306</v>
      </c>
      <c r="B17" s="33"/>
      <c r="C17" s="32"/>
      <c r="D17" s="29"/>
      <c r="E17" s="29"/>
      <c r="F17" s="30"/>
      <c r="G17" s="31"/>
      <c r="H17" s="31"/>
    </row>
    <row r="18" spans="1:8" ht="15" x14ac:dyDescent="0.25">
      <c r="A18" s="243"/>
      <c r="B18" s="33"/>
      <c r="C18" s="32"/>
      <c r="D18" s="29"/>
      <c r="E18" s="29"/>
      <c r="F18" s="30"/>
      <c r="G18" s="31"/>
      <c r="H18" s="31"/>
    </row>
    <row r="19" spans="1:8" ht="15" x14ac:dyDescent="0.25">
      <c r="A19" s="263" t="str">
        <f>+Decompte!E9</f>
        <v>MAINTENANCE DES ASCENSEURS DE LA GARE DE OUJDA</v>
      </c>
      <c r="B19" s="264"/>
      <c r="C19" s="35"/>
      <c r="D19" s="29"/>
      <c r="E19" s="29"/>
      <c r="F19" s="30"/>
      <c r="G19" s="31"/>
      <c r="H19" s="31"/>
    </row>
    <row r="20" spans="1:8" ht="15" x14ac:dyDescent="0.25">
      <c r="A20" s="35"/>
      <c r="B20" s="111"/>
      <c r="C20" s="32"/>
      <c r="D20" s="29"/>
      <c r="E20" s="29"/>
      <c r="F20" s="30"/>
      <c r="G20" s="31"/>
      <c r="H20" s="31"/>
    </row>
    <row r="21" spans="1:8" ht="15.75" x14ac:dyDescent="0.25">
      <c r="A21" s="265" t="s">
        <v>38</v>
      </c>
      <c r="B21" s="111"/>
      <c r="C21" s="32"/>
      <c r="D21" s="29"/>
      <c r="E21" s="29"/>
      <c r="F21" s="30"/>
      <c r="G21" s="31"/>
      <c r="H21" s="31"/>
    </row>
    <row r="22" spans="1:8" ht="15" x14ac:dyDescent="0.25">
      <c r="A22" s="266"/>
      <c r="B22" s="111"/>
      <c r="C22" s="32"/>
      <c r="D22" s="29"/>
      <c r="E22" s="29"/>
      <c r="F22" s="30"/>
      <c r="G22" s="31"/>
      <c r="H22" s="31"/>
    </row>
    <row r="23" spans="1:8" ht="21.75" customHeight="1" x14ac:dyDescent="0.2">
      <c r="A23" s="266" t="s">
        <v>66</v>
      </c>
      <c r="B23" s="111">
        <v>3</v>
      </c>
      <c r="C23" s="36"/>
      <c r="D23" s="29"/>
      <c r="E23" s="29"/>
      <c r="F23" s="30"/>
      <c r="G23" s="31"/>
      <c r="H23" s="31"/>
    </row>
    <row r="24" spans="1:8" ht="21.75" customHeight="1" x14ac:dyDescent="0.2">
      <c r="A24" s="266" t="s">
        <v>39</v>
      </c>
      <c r="B24" s="111">
        <v>2</v>
      </c>
      <c r="C24" s="36"/>
      <c r="D24" s="29"/>
      <c r="E24" s="29"/>
      <c r="F24" s="30"/>
      <c r="G24" s="31"/>
      <c r="H24" s="31"/>
    </row>
    <row r="25" spans="1:8" ht="21.75" customHeight="1" x14ac:dyDescent="0.2">
      <c r="A25" s="266" t="s">
        <v>132</v>
      </c>
      <c r="B25" s="111">
        <v>2</v>
      </c>
      <c r="C25" s="36"/>
      <c r="D25" s="29"/>
      <c r="E25" s="29"/>
      <c r="F25" s="30"/>
      <c r="G25" s="31"/>
      <c r="H25" s="31"/>
    </row>
    <row r="26" spans="1:8" ht="21.75" customHeight="1" x14ac:dyDescent="0.25">
      <c r="A26" s="266" t="s">
        <v>135</v>
      </c>
      <c r="B26" s="111">
        <v>2</v>
      </c>
      <c r="C26" s="34"/>
      <c r="D26" s="29"/>
      <c r="E26" s="29"/>
      <c r="F26" s="30"/>
      <c r="G26" s="31"/>
      <c r="H26" s="31"/>
    </row>
    <row r="27" spans="1:8" ht="21.75" customHeight="1" x14ac:dyDescent="0.25">
      <c r="A27" s="266" t="s">
        <v>134</v>
      </c>
      <c r="B27" s="111">
        <v>2</v>
      </c>
      <c r="C27" s="37"/>
      <c r="D27" s="29"/>
      <c r="E27" s="29"/>
      <c r="F27" s="30"/>
      <c r="G27" s="31"/>
      <c r="H27" s="31"/>
    </row>
    <row r="28" spans="1:8" ht="21.75" customHeight="1" x14ac:dyDescent="0.25">
      <c r="A28" s="266" t="s">
        <v>136</v>
      </c>
      <c r="B28" s="111">
        <v>2</v>
      </c>
      <c r="C28" s="37"/>
      <c r="D28" s="29"/>
      <c r="E28" s="29"/>
      <c r="F28" s="30"/>
      <c r="G28" s="31"/>
      <c r="H28" s="31"/>
    </row>
    <row r="29" spans="1:8" ht="15" x14ac:dyDescent="0.25">
      <c r="A29" s="266"/>
      <c r="B29" s="111"/>
      <c r="C29" s="37"/>
      <c r="D29" s="29"/>
      <c r="E29" s="29"/>
      <c r="F29" s="30"/>
      <c r="G29" s="31"/>
      <c r="H29" s="31"/>
    </row>
    <row r="30" spans="1:8" ht="15" x14ac:dyDescent="0.25">
      <c r="A30" s="266"/>
      <c r="B30" s="111"/>
      <c r="C30" s="37"/>
      <c r="D30" s="29"/>
      <c r="E30" s="29"/>
      <c r="F30" s="30"/>
      <c r="G30" s="31"/>
      <c r="H30" s="31"/>
    </row>
    <row r="31" spans="1:8" ht="15.75" thickBot="1" x14ac:dyDescent="0.3">
      <c r="A31" s="267"/>
      <c r="B31" s="268"/>
      <c r="C31" s="269"/>
      <c r="D31" s="29"/>
      <c r="E31" s="29"/>
      <c r="F31" s="30"/>
      <c r="G31" s="31"/>
      <c r="H31" s="31"/>
    </row>
    <row r="32" spans="1:8" ht="15" x14ac:dyDescent="0.25">
      <c r="A32" s="29"/>
      <c r="B32" s="29"/>
      <c r="C32" s="29"/>
      <c r="D32" s="29"/>
      <c r="E32" s="29"/>
      <c r="F32" s="30"/>
      <c r="G32" s="31"/>
      <c r="H32" s="31"/>
    </row>
    <row r="33" spans="1:8" ht="15.75" x14ac:dyDescent="0.25">
      <c r="B33" s="109"/>
      <c r="C33" s="110"/>
      <c r="D33" s="29"/>
      <c r="E33" s="29"/>
      <c r="F33" s="30"/>
      <c r="G33" s="31"/>
      <c r="H33" s="31"/>
    </row>
    <row r="34" spans="1:8" ht="15" customHeight="1" x14ac:dyDescent="0.25">
      <c r="A34" s="39"/>
      <c r="B34" s="39"/>
      <c r="C34" s="39"/>
      <c r="D34" s="29"/>
      <c r="E34" s="29"/>
      <c r="F34" s="30"/>
      <c r="G34" s="31"/>
      <c r="H34" s="31"/>
    </row>
    <row r="35" spans="1:8" s="39" customFormat="1" ht="15" x14ac:dyDescent="0.25">
      <c r="D35" s="29"/>
      <c r="E35" s="29"/>
      <c r="F35" s="30"/>
      <c r="G35" s="40"/>
      <c r="H35" s="40"/>
    </row>
    <row r="36" spans="1:8" s="39" customFormat="1" ht="14.25" customHeight="1" x14ac:dyDescent="0.25">
      <c r="D36" s="29"/>
      <c r="E36" s="29"/>
      <c r="F36" s="30"/>
      <c r="G36" s="40"/>
      <c r="H36" s="40"/>
    </row>
    <row r="37" spans="1:8" s="39" customFormat="1" ht="14.25" customHeight="1" x14ac:dyDescent="0.25">
      <c r="D37" s="29"/>
      <c r="E37" s="29"/>
      <c r="F37" s="30"/>
      <c r="G37" s="40"/>
      <c r="H37" s="40"/>
    </row>
    <row r="38" spans="1:8" s="39" customFormat="1" ht="15" x14ac:dyDescent="0.25">
      <c r="D38" s="29"/>
      <c r="E38" s="29"/>
      <c r="F38" s="30"/>
      <c r="G38" s="40"/>
      <c r="H38" s="40"/>
    </row>
    <row r="39" spans="1:8" s="39" customFormat="1" ht="15" x14ac:dyDescent="0.25">
      <c r="D39" s="29"/>
      <c r="E39" s="29"/>
      <c r="F39" s="30"/>
      <c r="G39" s="40"/>
      <c r="H39" s="40"/>
    </row>
    <row r="40" spans="1:8" s="39" customFormat="1" ht="15" x14ac:dyDescent="0.25">
      <c r="B40" s="38"/>
      <c r="C40" s="29"/>
      <c r="D40" s="29"/>
      <c r="E40" s="29"/>
      <c r="F40" s="30"/>
      <c r="G40" s="40"/>
      <c r="H40" s="40"/>
    </row>
    <row r="41" spans="1:8" s="39" customFormat="1" ht="15" x14ac:dyDescent="0.25">
      <c r="B41" s="29"/>
      <c r="C41" s="29"/>
      <c r="D41" s="29"/>
      <c r="E41" s="29"/>
      <c r="F41" s="30"/>
      <c r="G41" s="40"/>
      <c r="H41" s="40"/>
    </row>
    <row r="42" spans="1:8" s="39" customFormat="1" ht="20.25" customHeight="1" x14ac:dyDescent="0.25">
      <c r="A42" s="112"/>
      <c r="B42" s="113"/>
      <c r="C42" s="113"/>
      <c r="D42" s="29"/>
      <c r="E42" s="29"/>
      <c r="F42" s="30"/>
      <c r="G42" s="40"/>
      <c r="H42" s="40"/>
    </row>
    <row r="43" spans="1:8" s="41" customFormat="1" ht="15" x14ac:dyDescent="0.25">
      <c r="A43" s="114"/>
      <c r="B43" s="115"/>
      <c r="C43" s="115"/>
      <c r="D43" s="29"/>
      <c r="E43" s="29"/>
      <c r="F43" s="30"/>
      <c r="G43" s="42"/>
      <c r="H43" s="42"/>
    </row>
    <row r="44" spans="1:8" s="39" customFormat="1" ht="18" customHeight="1" x14ac:dyDescent="0.25">
      <c r="A44" s="116"/>
      <c r="B44" s="115"/>
      <c r="C44" s="115"/>
      <c r="D44" s="29"/>
      <c r="E44" s="29"/>
      <c r="F44" s="30"/>
      <c r="G44" s="40"/>
      <c r="H44" s="40"/>
    </row>
    <row r="45" spans="1:8" s="39" customFormat="1" ht="15" x14ac:dyDescent="0.25">
      <c r="A45" s="116"/>
      <c r="B45" s="115"/>
      <c r="C45" s="115"/>
      <c r="D45" s="29"/>
      <c r="E45" s="29"/>
      <c r="F45" s="30"/>
      <c r="G45" s="40"/>
      <c r="H45" s="40"/>
    </row>
    <row r="46" spans="1:8" s="39" customFormat="1" ht="15" x14ac:dyDescent="0.25">
      <c r="A46" s="116"/>
      <c r="B46" s="115"/>
      <c r="C46" s="115"/>
      <c r="D46" s="29"/>
      <c r="E46" s="29"/>
      <c r="F46" s="30"/>
      <c r="G46" s="40"/>
      <c r="H46" s="40"/>
    </row>
    <row r="47" spans="1:8" s="39" customFormat="1" ht="15" x14ac:dyDescent="0.25">
      <c r="A47" s="29"/>
      <c r="B47" s="29"/>
      <c r="C47" s="29"/>
      <c r="D47" s="29"/>
      <c r="E47" s="29"/>
      <c r="F47" s="30"/>
      <c r="G47" s="40"/>
      <c r="H47" s="40"/>
    </row>
    <row r="48" spans="1:8" s="39" customFormat="1" ht="15" x14ac:dyDescent="0.25">
      <c r="A48" s="29"/>
      <c r="B48" s="29"/>
      <c r="C48" s="29"/>
      <c r="D48" s="29"/>
      <c r="E48" s="29"/>
      <c r="F48" s="30"/>
      <c r="G48" s="40"/>
      <c r="H48" s="40"/>
    </row>
    <row r="49" spans="1:8" s="39" customFormat="1" ht="15" x14ac:dyDescent="0.25">
      <c r="A49" s="29"/>
      <c r="B49" s="29"/>
      <c r="C49" s="29"/>
      <c r="D49" s="29"/>
      <c r="E49" s="29"/>
      <c r="F49" s="30"/>
      <c r="G49" s="40"/>
      <c r="H49" s="40"/>
    </row>
    <row r="50" spans="1:8" s="39" customFormat="1" ht="15" x14ac:dyDescent="0.25">
      <c r="A50" s="23"/>
      <c r="B50" s="23"/>
      <c r="C50" s="23"/>
      <c r="D50" s="23"/>
      <c r="E50" s="23"/>
      <c r="F50" s="23"/>
    </row>
    <row r="51" spans="1:8" s="39" customFormat="1" ht="15" x14ac:dyDescent="0.25">
      <c r="A51" s="23"/>
      <c r="B51" s="23"/>
      <c r="C51" s="23"/>
      <c r="D51" s="23"/>
      <c r="E51" s="23"/>
      <c r="F51" s="23"/>
    </row>
    <row r="52" spans="1:8" s="39" customFormat="1" ht="12.75" x14ac:dyDescent="0.25">
      <c r="A52" s="44"/>
      <c r="B52" s="43"/>
      <c r="C52" s="43"/>
      <c r="E52" s="43"/>
      <c r="F52" s="43"/>
    </row>
    <row r="53" spans="1:8" s="41" customFormat="1" ht="12.75" x14ac:dyDescent="0.25">
      <c r="A53" s="44"/>
      <c r="B53" s="43"/>
      <c r="C53" s="43"/>
      <c r="E53" s="43"/>
      <c r="F53" s="43"/>
    </row>
    <row r="54" spans="1:8" s="39" customFormat="1" ht="12.75" x14ac:dyDescent="0.25">
      <c r="A54" s="44"/>
      <c r="B54" s="43"/>
      <c r="C54" s="43"/>
      <c r="E54" s="43"/>
      <c r="F54" s="43"/>
    </row>
    <row r="55" spans="1:8" s="39" customFormat="1" ht="12.75" x14ac:dyDescent="0.25">
      <c r="A55" s="43"/>
      <c r="B55" s="43"/>
      <c r="C55" s="43"/>
      <c r="D55" s="43"/>
      <c r="E55" s="43"/>
      <c r="F55" s="43"/>
    </row>
    <row r="56" spans="1:8" s="39" customFormat="1" ht="12.75" x14ac:dyDescent="0.25">
      <c r="A56" s="43"/>
      <c r="B56" s="43"/>
      <c r="C56" s="43"/>
      <c r="D56" s="43"/>
      <c r="E56" s="43"/>
      <c r="F56" s="43"/>
    </row>
    <row r="57" spans="1:8" s="39" customFormat="1" x14ac:dyDescent="0.25">
      <c r="A57" s="9"/>
      <c r="B57" s="9"/>
      <c r="C57" s="9"/>
      <c r="D57" s="9"/>
      <c r="E57" s="9"/>
      <c r="F57" s="9"/>
    </row>
    <row r="58" spans="1:8" s="39" customFormat="1" x14ac:dyDescent="0.25">
      <c r="A58" s="9"/>
      <c r="B58" s="9"/>
      <c r="C58" s="9"/>
      <c r="D58" s="9"/>
      <c r="E58" s="9"/>
      <c r="F58" s="9"/>
    </row>
    <row r="59" spans="1:8" s="39" customFormat="1" x14ac:dyDescent="0.25">
      <c r="A59" s="9"/>
      <c r="B59" s="9"/>
      <c r="C59" s="9"/>
      <c r="D59" s="9"/>
      <c r="E59" s="9"/>
      <c r="F59" s="9"/>
    </row>
    <row r="60" spans="1:8" s="39" customFormat="1" x14ac:dyDescent="0.25">
      <c r="A60" s="9"/>
      <c r="B60" s="9"/>
      <c r="C60" s="9"/>
      <c r="D60" s="9"/>
      <c r="E60" s="9"/>
      <c r="F60" s="9"/>
    </row>
    <row r="61" spans="1:8" s="39" customFormat="1" x14ac:dyDescent="0.25">
      <c r="A61" s="9"/>
      <c r="B61" s="9"/>
      <c r="C61" s="9"/>
      <c r="D61" s="9"/>
      <c r="E61" s="9"/>
      <c r="F61" s="9"/>
    </row>
    <row r="62" spans="1:8" s="41" customFormat="1" x14ac:dyDescent="0.25">
      <c r="A62" s="9"/>
      <c r="B62" s="9"/>
      <c r="C62" s="9"/>
      <c r="D62" s="9"/>
      <c r="E62" s="9"/>
      <c r="F62" s="9"/>
    </row>
    <row r="63" spans="1:8" s="39" customFormat="1" x14ac:dyDescent="0.25">
      <c r="A63" s="9"/>
      <c r="B63" s="9"/>
      <c r="C63" s="9"/>
      <c r="D63" s="9"/>
      <c r="E63" s="9"/>
      <c r="F63" s="9"/>
    </row>
    <row r="64" spans="1:8" s="39" customFormat="1" ht="12.75" x14ac:dyDescent="0.25"/>
    <row r="65" spans="1:1" s="39" customFormat="1" ht="12.75" x14ac:dyDescent="0.25"/>
    <row r="69" spans="1:1" x14ac:dyDescent="0.25">
      <c r="A69" s="45"/>
    </row>
  </sheetData>
  <mergeCells count="3">
    <mergeCell ref="A14:A15"/>
    <mergeCell ref="B14:B15"/>
    <mergeCell ref="C14:C15"/>
  </mergeCells>
  <printOptions horizontalCentered="1"/>
  <pageMargins left="0" right="0" top="0" bottom="0" header="0" footer="0"/>
  <pageSetup paperSize="9" scale="9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246"/>
  <sheetViews>
    <sheetView showZeros="0" tabSelected="1" zoomScale="70" zoomScaleNormal="70" zoomScaleSheetLayoutView="115" workbookViewId="0">
      <selection activeCell="E9" sqref="E9"/>
    </sheetView>
  </sheetViews>
  <sheetFormatPr baseColWidth="10" defaultRowHeight="15" x14ac:dyDescent="0.25"/>
  <cols>
    <col min="1" max="1" width="8.42578125" style="71" customWidth="1"/>
    <col min="2" max="2" width="63.140625" style="71" customWidth="1"/>
    <col min="3" max="3" width="11.140625" style="71" customWidth="1"/>
    <col min="4" max="4" width="13.85546875" style="10" customWidth="1"/>
    <col min="5" max="5" width="14" style="131" customWidth="1"/>
    <col min="6" max="6" width="23.140625" style="10" bestFit="1" customWidth="1"/>
    <col min="7" max="7" width="20.28515625" style="10" customWidth="1"/>
    <col min="8" max="8" width="18.85546875" style="10" customWidth="1"/>
    <col min="9" max="9" width="16" style="10" customWidth="1"/>
    <col min="10" max="10" width="20.5703125" style="10" customWidth="1"/>
    <col min="11" max="11" width="13.140625" style="130" customWidth="1"/>
    <col min="12" max="12" width="16.28515625" style="10" customWidth="1"/>
    <col min="13" max="13" width="11.42578125" style="75" customWidth="1"/>
    <col min="14" max="14" width="16.85546875" style="72" bestFit="1" customWidth="1"/>
    <col min="15" max="16384" width="11.42578125" style="71"/>
  </cols>
  <sheetData>
    <row r="2" spans="1:13" ht="15.75" x14ac:dyDescent="0.25">
      <c r="A2" s="2"/>
      <c r="B2" s="2"/>
      <c r="C2" s="11"/>
    </row>
    <row r="3" spans="1:13" ht="25.5" x14ac:dyDescent="0.35">
      <c r="A3" s="12" t="str">
        <f>+'Etat attachement'!A3</f>
        <v>POLE SERVICES</v>
      </c>
      <c r="B3" s="12"/>
      <c r="C3" s="221"/>
      <c r="D3" s="221"/>
      <c r="E3" s="221"/>
      <c r="F3" s="321" t="s">
        <v>130</v>
      </c>
      <c r="G3" s="221"/>
      <c r="H3" s="221"/>
      <c r="I3" s="322" t="s">
        <v>129</v>
      </c>
      <c r="J3" s="307"/>
      <c r="K3" s="307"/>
    </row>
    <row r="4" spans="1:13" ht="15.75" customHeight="1" x14ac:dyDescent="0.25">
      <c r="A4" s="12" t="s">
        <v>83</v>
      </c>
      <c r="B4" s="12"/>
      <c r="C4" s="221"/>
      <c r="D4" s="221"/>
      <c r="E4" s="221"/>
      <c r="F4" s="221"/>
      <c r="G4" s="221"/>
      <c r="H4" s="221"/>
      <c r="I4" s="221"/>
      <c r="J4" s="5"/>
      <c r="K4" s="139"/>
      <c r="L4" s="5"/>
    </row>
    <row r="5" spans="1:13" ht="18" x14ac:dyDescent="0.25">
      <c r="A5" s="12"/>
      <c r="B5" s="12"/>
      <c r="C5" s="221"/>
      <c r="D5" s="221"/>
      <c r="E5" s="221"/>
      <c r="F5" s="221"/>
      <c r="G5" s="221"/>
      <c r="H5" s="221"/>
      <c r="I5" s="221"/>
      <c r="J5" s="5"/>
      <c r="K5" s="139"/>
      <c r="L5" s="5"/>
    </row>
    <row r="6" spans="1:13" ht="18" x14ac:dyDescent="0.25">
      <c r="C6" s="221" t="s">
        <v>98</v>
      </c>
      <c r="D6" s="221"/>
      <c r="E6" s="221"/>
      <c r="F6" s="221"/>
      <c r="G6" s="221"/>
      <c r="H6" s="221"/>
      <c r="I6" s="221"/>
      <c r="J6" s="6"/>
      <c r="K6" s="140" t="s">
        <v>2</v>
      </c>
      <c r="L6" s="103">
        <v>45019</v>
      </c>
    </row>
    <row r="7" spans="1:13" ht="18" x14ac:dyDescent="0.25">
      <c r="C7" s="221" t="s">
        <v>86</v>
      </c>
      <c r="D7" s="221"/>
      <c r="E7" s="221"/>
      <c r="F7" s="221"/>
      <c r="G7" s="221"/>
      <c r="H7" s="221"/>
      <c r="I7" s="221"/>
      <c r="J7" s="202"/>
      <c r="K7" s="141"/>
      <c r="L7" s="6"/>
    </row>
    <row r="8" spans="1:13" ht="15.75" customHeight="1" x14ac:dyDescent="0.25">
      <c r="C8" s="221"/>
      <c r="D8" s="221"/>
      <c r="E8" s="221"/>
      <c r="F8" s="221"/>
      <c r="G8" s="221"/>
      <c r="H8" s="221"/>
      <c r="I8" s="221"/>
      <c r="J8" s="6"/>
      <c r="K8" s="142"/>
      <c r="L8" s="6"/>
    </row>
    <row r="9" spans="1:13" ht="18" x14ac:dyDescent="0.25">
      <c r="C9" s="221" t="s">
        <v>68</v>
      </c>
      <c r="D9" s="221"/>
      <c r="E9" s="221" t="s">
        <v>99</v>
      </c>
      <c r="F9" s="221"/>
      <c r="G9" s="221"/>
      <c r="H9" s="221"/>
      <c r="I9" s="221"/>
      <c r="J9" s="12" t="s">
        <v>63</v>
      </c>
      <c r="K9" s="141"/>
      <c r="L9" s="104" t="str">
        <f>+I3</f>
        <v>2/A1</v>
      </c>
    </row>
    <row r="10" spans="1:13" ht="18" x14ac:dyDescent="0.25">
      <c r="C10" s="222"/>
      <c r="D10" s="160"/>
      <c r="E10" s="223"/>
      <c r="F10" s="159"/>
      <c r="G10" s="159"/>
      <c r="H10" s="159"/>
      <c r="I10" s="159"/>
      <c r="J10" s="12" t="s">
        <v>64</v>
      </c>
      <c r="K10" s="141"/>
      <c r="L10" s="104" t="str">
        <f>+L9</f>
        <v>2/A1</v>
      </c>
    </row>
    <row r="11" spans="1:13" ht="18" x14ac:dyDescent="0.25">
      <c r="C11" s="160"/>
      <c r="D11" s="160"/>
      <c r="E11" s="159"/>
      <c r="F11" s="159"/>
      <c r="G11" s="159"/>
      <c r="H11" s="159"/>
      <c r="I11" s="159"/>
      <c r="J11" s="12" t="s">
        <v>62</v>
      </c>
      <c r="K11" s="141"/>
      <c r="L11" s="104" t="str">
        <f>+L9</f>
        <v>2/A1</v>
      </c>
    </row>
    <row r="12" spans="1:13" ht="20.25" customHeight="1" x14ac:dyDescent="0.25">
      <c r="C12" s="121" t="s">
        <v>48</v>
      </c>
      <c r="E12" s="132"/>
      <c r="G12" s="197">
        <v>51600</v>
      </c>
      <c r="H12" s="202" t="s">
        <v>75</v>
      </c>
      <c r="I12" s="202"/>
      <c r="J12" s="202"/>
      <c r="K12" s="141"/>
    </row>
    <row r="13" spans="1:13" ht="19.5" customHeight="1" x14ac:dyDescent="0.25">
      <c r="A13" s="11"/>
      <c r="B13" s="11"/>
      <c r="C13" s="121" t="s">
        <v>4</v>
      </c>
      <c r="D13" s="11"/>
      <c r="E13" s="132"/>
      <c r="F13" s="202"/>
      <c r="G13" s="149" t="s">
        <v>69</v>
      </c>
      <c r="I13" s="202"/>
      <c r="K13" s="142"/>
      <c r="L13" s="122" t="s">
        <v>3</v>
      </c>
      <c r="M13" s="272"/>
    </row>
    <row r="14" spans="1:13" ht="18" customHeight="1" thickBot="1" x14ac:dyDescent="0.3"/>
    <row r="15" spans="1:13" ht="60" customHeight="1" thickBot="1" x14ac:dyDescent="0.3">
      <c r="A15" s="161" t="s">
        <v>14</v>
      </c>
      <c r="B15" s="161" t="s">
        <v>0</v>
      </c>
      <c r="C15" s="161" t="s">
        <v>1</v>
      </c>
      <c r="D15" s="161" t="s">
        <v>15</v>
      </c>
      <c r="E15" s="162" t="s">
        <v>5</v>
      </c>
      <c r="F15" s="161" t="s">
        <v>6</v>
      </c>
      <c r="G15" s="161" t="s">
        <v>16</v>
      </c>
      <c r="H15" s="161" t="s">
        <v>9</v>
      </c>
      <c r="I15" s="161" t="s">
        <v>10</v>
      </c>
      <c r="J15" s="161" t="s">
        <v>11</v>
      </c>
      <c r="K15" s="163" t="s">
        <v>12</v>
      </c>
      <c r="L15" s="161" t="s">
        <v>13</v>
      </c>
      <c r="M15" s="164" t="s">
        <v>7</v>
      </c>
    </row>
    <row r="16" spans="1:13" ht="58.5" customHeight="1" thickBot="1" x14ac:dyDescent="0.3">
      <c r="A16" s="165">
        <v>1</v>
      </c>
      <c r="B16" s="167" t="s">
        <v>100</v>
      </c>
      <c r="C16" s="165" t="s">
        <v>125</v>
      </c>
      <c r="D16" s="166">
        <v>2</v>
      </c>
      <c r="E16" s="201">
        <v>18000</v>
      </c>
      <c r="F16" s="201">
        <f>E16*D16</f>
        <v>36000</v>
      </c>
      <c r="G16" s="201">
        <v>0.5</v>
      </c>
      <c r="H16" s="201">
        <f>+G16*E16</f>
        <v>9000</v>
      </c>
      <c r="I16" s="201">
        <f>+K16+G16</f>
        <v>1</v>
      </c>
      <c r="J16" s="201">
        <f>+I16*E16</f>
        <v>18000</v>
      </c>
      <c r="K16" s="201">
        <v>0.5</v>
      </c>
      <c r="L16" s="201">
        <f>+K16*E16</f>
        <v>9000</v>
      </c>
      <c r="M16" s="257">
        <f>+I16/D16</f>
        <v>0.5</v>
      </c>
    </row>
    <row r="17" spans="1:14" ht="44.25" customHeight="1" thickBot="1" x14ac:dyDescent="0.3">
      <c r="A17" s="165">
        <v>2</v>
      </c>
      <c r="B17" s="167" t="s">
        <v>87</v>
      </c>
      <c r="C17" s="165" t="s">
        <v>90</v>
      </c>
      <c r="D17" s="166">
        <v>1</v>
      </c>
      <c r="E17" s="201">
        <v>2000</v>
      </c>
      <c r="F17" s="201">
        <f t="shared" ref="F17:F19" si="0">E17*D17</f>
        <v>2000</v>
      </c>
      <c r="G17" s="201"/>
      <c r="H17" s="201">
        <f t="shared" ref="H17" si="1">+G17*E17</f>
        <v>0</v>
      </c>
      <c r="I17" s="201">
        <v>0</v>
      </c>
      <c r="J17" s="201">
        <f t="shared" ref="J17:J19" si="2">+I17*E17</f>
        <v>0</v>
      </c>
      <c r="K17" s="201">
        <v>0</v>
      </c>
      <c r="L17" s="201">
        <f>+K17*E17</f>
        <v>0</v>
      </c>
      <c r="M17" s="257">
        <f t="shared" ref="M17:M19" si="3">+I17/D17</f>
        <v>0</v>
      </c>
    </row>
    <row r="18" spans="1:14" ht="23.25" customHeight="1" thickBot="1" x14ac:dyDescent="0.3">
      <c r="A18" s="165">
        <v>3</v>
      </c>
      <c r="B18" s="167" t="s">
        <v>88</v>
      </c>
      <c r="C18" s="165" t="s">
        <v>90</v>
      </c>
      <c r="D18" s="166">
        <v>1</v>
      </c>
      <c r="E18" s="201">
        <v>1000</v>
      </c>
      <c r="F18" s="201">
        <f t="shared" si="0"/>
        <v>1000</v>
      </c>
      <c r="G18" s="201"/>
      <c r="H18" s="201"/>
      <c r="I18" s="201">
        <f t="shared" ref="I18:I19" si="4">+K18+G18</f>
        <v>0</v>
      </c>
      <c r="J18" s="201">
        <f t="shared" si="2"/>
        <v>0</v>
      </c>
      <c r="K18" s="201">
        <v>0</v>
      </c>
      <c r="L18" s="201">
        <f t="shared" ref="L18:L19" si="5">+K18*E18</f>
        <v>0</v>
      </c>
      <c r="M18" s="257">
        <f t="shared" si="3"/>
        <v>0</v>
      </c>
    </row>
    <row r="19" spans="1:14" ht="29.25" thickBot="1" x14ac:dyDescent="0.3">
      <c r="A19" s="165">
        <v>4</v>
      </c>
      <c r="B19" s="270" t="s">
        <v>89</v>
      </c>
      <c r="C19" s="165" t="s">
        <v>90</v>
      </c>
      <c r="D19" s="166">
        <v>2</v>
      </c>
      <c r="E19" s="201">
        <v>2000</v>
      </c>
      <c r="F19" s="201">
        <f t="shared" si="0"/>
        <v>4000</v>
      </c>
      <c r="G19" s="201"/>
      <c r="H19" s="201"/>
      <c r="I19" s="201">
        <f t="shared" si="4"/>
        <v>0</v>
      </c>
      <c r="J19" s="201">
        <f t="shared" si="2"/>
        <v>0</v>
      </c>
      <c r="K19" s="201">
        <v>0</v>
      </c>
      <c r="L19" s="201">
        <f t="shared" si="5"/>
        <v>0</v>
      </c>
      <c r="M19" s="257">
        <f t="shared" si="3"/>
        <v>0</v>
      </c>
    </row>
    <row r="20" spans="1:14" ht="21" customHeight="1" thickBot="1" x14ac:dyDescent="0.3">
      <c r="A20" s="215"/>
      <c r="B20" s="167" t="s">
        <v>112</v>
      </c>
      <c r="C20" s="204"/>
      <c r="D20" s="204"/>
      <c r="E20" s="204"/>
      <c r="F20" s="245"/>
      <c r="G20" s="245"/>
      <c r="H20" s="245"/>
      <c r="I20" s="245"/>
      <c r="J20" s="245"/>
      <c r="K20" s="245"/>
      <c r="L20" s="245"/>
      <c r="M20" s="258"/>
      <c r="N20" s="129"/>
    </row>
    <row r="21" spans="1:14" ht="30" customHeight="1" thickBot="1" x14ac:dyDescent="0.3">
      <c r="A21" s="254" t="s">
        <v>123</v>
      </c>
      <c r="B21" s="167" t="s">
        <v>113</v>
      </c>
      <c r="C21" s="204"/>
      <c r="D21" s="204"/>
      <c r="E21" s="204"/>
      <c r="F21" s="245">
        <f>SUM(F16:F19)</f>
        <v>43000</v>
      </c>
      <c r="G21" s="245">
        <f>SUM(G16:G19)</f>
        <v>0.5</v>
      </c>
      <c r="H21" s="245">
        <f t="shared" ref="H21:L21" si="6">SUM(H16:H19)</f>
        <v>9000</v>
      </c>
      <c r="I21" s="245"/>
      <c r="J21" s="245">
        <f t="shared" si="6"/>
        <v>18000</v>
      </c>
      <c r="K21" s="245"/>
      <c r="L21" s="245">
        <f t="shared" si="6"/>
        <v>9000</v>
      </c>
      <c r="M21" s="258">
        <f>+L21/F21</f>
        <v>0.20930000000000001</v>
      </c>
    </row>
    <row r="22" spans="1:14" ht="30" customHeight="1" thickBot="1" x14ac:dyDescent="0.3">
      <c r="A22" s="254" t="s">
        <v>124</v>
      </c>
      <c r="B22" s="167" t="s">
        <v>114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58"/>
    </row>
    <row r="23" spans="1:14" ht="30" customHeight="1" thickBot="1" x14ac:dyDescent="0.3">
      <c r="A23" s="255"/>
      <c r="B23" s="167" t="s">
        <v>115</v>
      </c>
      <c r="C23" s="205"/>
      <c r="D23" s="205"/>
      <c r="E23" s="205"/>
      <c r="F23" s="245">
        <f>+F21+F22</f>
        <v>43000</v>
      </c>
      <c r="G23" s="245">
        <f t="shared" ref="G23:L23" si="7">+G21+G22</f>
        <v>0.5</v>
      </c>
      <c r="H23" s="245">
        <f t="shared" si="7"/>
        <v>9000</v>
      </c>
      <c r="I23" s="245">
        <f t="shared" si="7"/>
        <v>0</v>
      </c>
      <c r="J23" s="245">
        <f t="shared" si="7"/>
        <v>18000</v>
      </c>
      <c r="K23" s="245">
        <f t="shared" si="7"/>
        <v>0</v>
      </c>
      <c r="L23" s="245">
        <f t="shared" si="7"/>
        <v>9000</v>
      </c>
      <c r="M23" s="258">
        <f t="shared" ref="M23" si="8">+L23/F23</f>
        <v>0.20930000000000001</v>
      </c>
    </row>
    <row r="24" spans="1:14" ht="30" customHeight="1" thickBot="1" x14ac:dyDescent="0.3">
      <c r="A24" s="255"/>
      <c r="B24" s="167" t="s">
        <v>116</v>
      </c>
      <c r="C24" s="205"/>
      <c r="D24" s="205"/>
      <c r="E24" s="205"/>
      <c r="F24" s="245">
        <f>+F23*0.2</f>
        <v>8600</v>
      </c>
      <c r="G24" s="245">
        <f>+G23*0.2</f>
        <v>0.1</v>
      </c>
      <c r="H24" s="245">
        <f t="shared" ref="H24:L24" si="9">+H23*0.2</f>
        <v>1800</v>
      </c>
      <c r="I24" s="245">
        <f t="shared" si="9"/>
        <v>0</v>
      </c>
      <c r="J24" s="245">
        <f t="shared" si="9"/>
        <v>3600</v>
      </c>
      <c r="K24" s="245">
        <f t="shared" si="9"/>
        <v>0</v>
      </c>
      <c r="L24" s="245">
        <f t="shared" si="9"/>
        <v>1800</v>
      </c>
      <c r="M24" s="258"/>
    </row>
    <row r="25" spans="1:14" ht="30" customHeight="1" thickBot="1" x14ac:dyDescent="0.3">
      <c r="A25" s="255"/>
      <c r="B25" s="167" t="s">
        <v>117</v>
      </c>
      <c r="C25" s="205"/>
      <c r="D25" s="205"/>
      <c r="E25" s="205"/>
      <c r="F25" s="204">
        <f>+F23+F24</f>
        <v>51600</v>
      </c>
      <c r="G25" s="204">
        <f>+G23+G24</f>
        <v>0.6</v>
      </c>
      <c r="H25" s="204">
        <f t="shared" ref="H25:L25" si="10">+H23+H24</f>
        <v>10800</v>
      </c>
      <c r="I25" s="204">
        <f t="shared" si="10"/>
        <v>0</v>
      </c>
      <c r="J25" s="204">
        <f t="shared" si="10"/>
        <v>21600</v>
      </c>
      <c r="K25" s="204">
        <f t="shared" si="10"/>
        <v>0</v>
      </c>
      <c r="L25" s="204">
        <f t="shared" si="10"/>
        <v>10800</v>
      </c>
      <c r="M25" s="258">
        <f>+L25/F25</f>
        <v>0.20930000000000001</v>
      </c>
    </row>
    <row r="26" spans="1:14" ht="30" customHeight="1" thickBot="1" x14ac:dyDescent="0.3">
      <c r="A26" s="216"/>
      <c r="B26" s="167"/>
      <c r="C26" s="205"/>
      <c r="D26" s="205"/>
      <c r="E26" s="205"/>
      <c r="F26" s="148"/>
      <c r="G26" s="148"/>
      <c r="H26" s="148"/>
      <c r="I26" s="148"/>
      <c r="J26" s="148"/>
      <c r="K26" s="148"/>
      <c r="L26" s="148"/>
      <c r="M26" s="258"/>
    </row>
    <row r="27" spans="1:14" ht="30" customHeight="1" thickBot="1" x14ac:dyDescent="0.3">
      <c r="A27" s="216"/>
      <c r="B27" s="167" t="s">
        <v>118</v>
      </c>
      <c r="C27" s="205"/>
      <c r="D27" s="205"/>
      <c r="E27" s="205"/>
      <c r="F27" s="148"/>
      <c r="G27" s="148"/>
      <c r="H27" s="148"/>
      <c r="I27" s="148"/>
      <c r="J27" s="148"/>
      <c r="K27" s="148"/>
      <c r="L27" s="148"/>
      <c r="M27" s="258"/>
    </row>
    <row r="28" spans="1:14" ht="30" customHeight="1" thickBot="1" x14ac:dyDescent="0.3">
      <c r="A28" s="216"/>
      <c r="B28" s="167" t="s">
        <v>119</v>
      </c>
      <c r="C28" s="205"/>
      <c r="D28" s="205"/>
      <c r="E28" s="205"/>
      <c r="F28" s="148"/>
      <c r="G28" s="148"/>
      <c r="H28" s="148"/>
      <c r="I28" s="148"/>
      <c r="J28" s="148"/>
      <c r="K28" s="148"/>
      <c r="L28" s="148"/>
      <c r="M28" s="258"/>
    </row>
    <row r="29" spans="1:14" ht="30" customHeight="1" thickBot="1" x14ac:dyDescent="0.3">
      <c r="A29" s="216"/>
      <c r="B29" s="167" t="s">
        <v>120</v>
      </c>
      <c r="C29" s="205"/>
      <c r="D29" s="205"/>
      <c r="E29" s="205"/>
      <c r="F29" s="148"/>
      <c r="G29" s="148"/>
      <c r="H29" s="148"/>
      <c r="I29" s="148"/>
      <c r="J29" s="148"/>
      <c r="K29" s="148"/>
      <c r="L29" s="148"/>
      <c r="M29" s="258"/>
    </row>
    <row r="30" spans="1:14" ht="30" customHeight="1" thickBot="1" x14ac:dyDescent="0.3">
      <c r="A30" s="254"/>
      <c r="B30" s="167" t="s">
        <v>121</v>
      </c>
      <c r="C30" s="203"/>
      <c r="D30" s="203"/>
      <c r="E30" s="203"/>
      <c r="F30" s="148">
        <f>+F29+F28</f>
        <v>0</v>
      </c>
      <c r="G30" s="148">
        <f t="shared" ref="G30:L30" si="11">+G29+G28</f>
        <v>0</v>
      </c>
      <c r="H30" s="148">
        <f t="shared" si="11"/>
        <v>0</v>
      </c>
      <c r="I30" s="148">
        <f t="shared" si="11"/>
        <v>0</v>
      </c>
      <c r="J30" s="148">
        <f t="shared" si="11"/>
        <v>0</v>
      </c>
      <c r="K30" s="148">
        <f t="shared" si="11"/>
        <v>0</v>
      </c>
      <c r="L30" s="148">
        <f t="shared" si="11"/>
        <v>0</v>
      </c>
      <c r="M30" s="259"/>
    </row>
    <row r="31" spans="1:14" ht="30" customHeight="1" thickBot="1" x14ac:dyDescent="0.3">
      <c r="A31" s="254"/>
      <c r="B31" s="167"/>
      <c r="C31" s="203"/>
      <c r="D31" s="203"/>
      <c r="E31" s="203"/>
      <c r="F31" s="148"/>
      <c r="G31" s="246"/>
      <c r="H31" s="246">
        <f>+H22</f>
        <v>0</v>
      </c>
      <c r="I31" s="246"/>
      <c r="J31" s="246"/>
      <c r="K31" s="246"/>
      <c r="L31" s="246"/>
      <c r="M31" s="259"/>
    </row>
    <row r="32" spans="1:14" ht="30" customHeight="1" thickBot="1" x14ac:dyDescent="0.3">
      <c r="A32" s="254"/>
      <c r="B32" s="271" t="s">
        <v>122</v>
      </c>
      <c r="C32" s="206"/>
      <c r="D32" s="206"/>
      <c r="E32" s="206"/>
      <c r="F32" s="256"/>
      <c r="G32" s="256">
        <f>+G25-G30</f>
        <v>0.6</v>
      </c>
      <c r="H32" s="256">
        <f t="shared" ref="H32:L32" si="12">+H25-H30</f>
        <v>10800</v>
      </c>
      <c r="I32" s="256">
        <f t="shared" si="12"/>
        <v>0</v>
      </c>
      <c r="J32" s="256">
        <f t="shared" si="12"/>
        <v>21600</v>
      </c>
      <c r="K32" s="256">
        <f t="shared" si="12"/>
        <v>0</v>
      </c>
      <c r="L32" s="256">
        <f t="shared" si="12"/>
        <v>10800</v>
      </c>
      <c r="M32" s="258">
        <f>+L32/F25</f>
        <v>0.20930000000000001</v>
      </c>
    </row>
    <row r="33" spans="1:14" x14ac:dyDescent="0.25">
      <c r="A33" s="126"/>
      <c r="B33" s="118"/>
      <c r="C33" s="118"/>
      <c r="D33" s="127"/>
      <c r="E33" s="133"/>
      <c r="F33" s="127"/>
      <c r="G33" s="127"/>
      <c r="H33" s="127"/>
      <c r="I33" s="127"/>
      <c r="J33" s="128"/>
      <c r="K33" s="143"/>
      <c r="L33" s="127"/>
      <c r="M33" s="76"/>
    </row>
    <row r="34" spans="1:14" s="10" customFormat="1" ht="31.5" customHeight="1" x14ac:dyDescent="0.25">
      <c r="A34" s="344" t="s">
        <v>105</v>
      </c>
      <c r="B34" s="345"/>
      <c r="C34" s="279"/>
      <c r="D34" s="346" t="s">
        <v>106</v>
      </c>
      <c r="E34" s="347"/>
      <c r="F34" s="347"/>
      <c r="G34" s="347"/>
      <c r="H34" s="347"/>
      <c r="I34" s="347"/>
      <c r="J34" s="347"/>
      <c r="K34" s="347"/>
      <c r="L34" s="347"/>
      <c r="M34" s="348"/>
      <c r="N34" s="273"/>
    </row>
    <row r="35" spans="1:14" s="275" customFormat="1" ht="15" customHeight="1" x14ac:dyDescent="0.25">
      <c r="A35" s="274"/>
      <c r="B35" s="280"/>
      <c r="C35" s="279"/>
      <c r="D35" s="281"/>
      <c r="E35" s="281"/>
      <c r="F35" s="11"/>
      <c r="G35" s="282"/>
      <c r="H35" s="282"/>
      <c r="I35" s="282"/>
      <c r="J35" s="282"/>
      <c r="K35" s="281"/>
      <c r="L35" s="281"/>
      <c r="M35" s="282"/>
      <c r="N35" s="131"/>
    </row>
    <row r="36" spans="1:14" s="275" customFormat="1" ht="15.75" x14ac:dyDescent="0.25">
      <c r="A36" s="342" t="str">
        <f xml:space="preserve"> "Dressé  à Rabat le "</f>
        <v xml:space="preserve">Dressé  à Rabat le </v>
      </c>
      <c r="B36" s="343"/>
      <c r="C36" s="279"/>
      <c r="D36" s="346" t="s">
        <v>107</v>
      </c>
      <c r="E36" s="347"/>
      <c r="F36" s="347"/>
      <c r="G36" s="347"/>
      <c r="H36" s="348"/>
      <c r="I36" s="346" t="s">
        <v>108</v>
      </c>
      <c r="J36" s="347"/>
      <c r="K36" s="347"/>
      <c r="L36" s="347"/>
      <c r="M36" s="348"/>
      <c r="N36" s="131"/>
    </row>
    <row r="37" spans="1:14" s="275" customFormat="1" ht="18" x14ac:dyDescent="0.25">
      <c r="A37" s="276"/>
      <c r="B37" s="283"/>
      <c r="C37" s="284"/>
      <c r="D37" s="285"/>
      <c r="E37" s="286"/>
      <c r="F37" s="286"/>
      <c r="G37" s="286"/>
      <c r="H37" s="287"/>
      <c r="I37" s="288"/>
      <c r="J37" s="289"/>
      <c r="K37" s="289"/>
      <c r="L37" s="289"/>
      <c r="M37" s="290"/>
      <c r="N37" s="131"/>
    </row>
    <row r="38" spans="1:14" s="275" customFormat="1" x14ac:dyDescent="0.25">
      <c r="A38" s="336"/>
      <c r="B38" s="338"/>
      <c r="C38" s="291"/>
      <c r="D38" s="339" t="s">
        <v>109</v>
      </c>
      <c r="E38" s="340"/>
      <c r="F38" s="340"/>
      <c r="G38" s="340"/>
      <c r="H38" s="341"/>
      <c r="I38" s="339" t="s">
        <v>110</v>
      </c>
      <c r="J38" s="340"/>
      <c r="K38" s="340"/>
      <c r="L38" s="340"/>
      <c r="M38" s="341"/>
      <c r="N38" s="131"/>
    </row>
    <row r="39" spans="1:14" s="275" customFormat="1" x14ac:dyDescent="0.25">
      <c r="A39" s="276"/>
      <c r="B39" s="283"/>
      <c r="C39" s="291"/>
      <c r="D39" s="292"/>
      <c r="E39" s="279"/>
      <c r="F39" s="279"/>
      <c r="G39" s="293"/>
      <c r="H39" s="283"/>
      <c r="I39" s="339"/>
      <c r="J39" s="340"/>
      <c r="K39" s="340"/>
      <c r="L39" s="340"/>
      <c r="M39" s="341"/>
      <c r="N39" s="131"/>
    </row>
    <row r="40" spans="1:14" s="275" customFormat="1" x14ac:dyDescent="0.25">
      <c r="A40" s="342" t="s">
        <v>111</v>
      </c>
      <c r="B40" s="343"/>
      <c r="C40" s="294"/>
      <c r="D40" s="336"/>
      <c r="E40" s="337"/>
      <c r="F40" s="337"/>
      <c r="G40" s="337"/>
      <c r="H40" s="338"/>
      <c r="I40" s="336"/>
      <c r="J40" s="337"/>
      <c r="K40" s="337"/>
      <c r="L40" s="337"/>
      <c r="M40" s="338"/>
      <c r="N40" s="131"/>
    </row>
    <row r="41" spans="1:14" s="275" customFormat="1" x14ac:dyDescent="0.25">
      <c r="A41" s="277"/>
      <c r="B41" s="295"/>
      <c r="C41" s="294"/>
      <c r="D41" s="296"/>
      <c r="E41" s="279"/>
      <c r="F41" s="279"/>
      <c r="G41" s="279"/>
      <c r="H41" s="283"/>
      <c r="I41" s="296"/>
      <c r="J41" s="279"/>
      <c r="K41" s="279"/>
      <c r="L41" s="279"/>
      <c r="M41" s="297"/>
      <c r="N41" s="131"/>
    </row>
    <row r="42" spans="1:14" s="275" customFormat="1" x14ac:dyDescent="0.25">
      <c r="A42" s="277"/>
      <c r="B42" s="295"/>
      <c r="C42" s="294"/>
      <c r="D42" s="296"/>
      <c r="E42" s="279"/>
      <c r="F42" s="279"/>
      <c r="G42" s="279"/>
      <c r="H42" s="283"/>
      <c r="I42" s="296"/>
      <c r="J42" s="279"/>
      <c r="K42" s="279"/>
      <c r="L42" s="279"/>
      <c r="M42" s="297"/>
      <c r="N42" s="131"/>
    </row>
    <row r="43" spans="1:14" s="275" customFormat="1" x14ac:dyDescent="0.25">
      <c r="A43" s="277"/>
      <c r="B43" s="295"/>
      <c r="C43" s="294"/>
      <c r="D43" s="339"/>
      <c r="E43" s="340"/>
      <c r="F43" s="340"/>
      <c r="G43" s="340"/>
      <c r="H43" s="341"/>
      <c r="I43" s="336"/>
      <c r="J43" s="337"/>
      <c r="K43" s="337"/>
      <c r="L43" s="337"/>
      <c r="M43" s="338"/>
      <c r="N43" s="131"/>
    </row>
    <row r="44" spans="1:14" s="275" customFormat="1" x14ac:dyDescent="0.25">
      <c r="A44" s="277"/>
      <c r="B44" s="295"/>
      <c r="C44" s="291"/>
      <c r="D44" s="336"/>
      <c r="E44" s="337"/>
      <c r="F44" s="337"/>
      <c r="G44" s="337"/>
      <c r="H44" s="338"/>
      <c r="I44" s="296"/>
      <c r="J44" s="279"/>
      <c r="K44" s="279"/>
      <c r="L44" s="279"/>
      <c r="M44" s="297"/>
      <c r="N44" s="131"/>
    </row>
    <row r="45" spans="1:14" s="275" customFormat="1" x14ac:dyDescent="0.25">
      <c r="A45" s="278"/>
      <c r="B45" s="298"/>
      <c r="C45" s="291"/>
      <c r="D45" s="299"/>
      <c r="E45" s="300"/>
      <c r="F45" s="300"/>
      <c r="G45" s="300"/>
      <c r="H45" s="301"/>
      <c r="I45" s="299"/>
      <c r="J45" s="300"/>
      <c r="K45" s="300"/>
      <c r="L45" s="300"/>
      <c r="M45" s="302"/>
      <c r="N45" s="131"/>
    </row>
    <row r="46" spans="1:14" x14ac:dyDescent="0.25">
      <c r="E46" s="75"/>
      <c r="F46" s="75"/>
      <c r="G46" s="75"/>
      <c r="H46" s="75"/>
      <c r="I46" s="75"/>
    </row>
    <row r="47" spans="1:14" x14ac:dyDescent="0.25">
      <c r="I47" s="73"/>
    </row>
    <row r="48" spans="1:14" x14ac:dyDescent="0.25">
      <c r="I48" s="73"/>
    </row>
    <row r="49" spans="9:9" x14ac:dyDescent="0.25">
      <c r="I49" s="73"/>
    </row>
    <row r="50" spans="9:9" x14ac:dyDescent="0.25">
      <c r="I50" s="73"/>
    </row>
    <row r="51" spans="9:9" x14ac:dyDescent="0.25">
      <c r="I51" s="73"/>
    </row>
    <row r="52" spans="9:9" x14ac:dyDescent="0.25">
      <c r="I52" s="73"/>
    </row>
    <row r="53" spans="9:9" x14ac:dyDescent="0.25">
      <c r="I53" s="73"/>
    </row>
    <row r="54" spans="9:9" x14ac:dyDescent="0.25">
      <c r="I54" s="73"/>
    </row>
    <row r="55" spans="9:9" x14ac:dyDescent="0.25">
      <c r="I55" s="73"/>
    </row>
    <row r="56" spans="9:9" x14ac:dyDescent="0.25">
      <c r="I56" s="73"/>
    </row>
    <row r="57" spans="9:9" x14ac:dyDescent="0.25">
      <c r="I57" s="73"/>
    </row>
    <row r="58" spans="9:9" x14ac:dyDescent="0.25">
      <c r="I58" s="73"/>
    </row>
    <row r="59" spans="9:9" x14ac:dyDescent="0.25">
      <c r="I59" s="73"/>
    </row>
    <row r="60" spans="9:9" x14ac:dyDescent="0.25">
      <c r="I60" s="73"/>
    </row>
    <row r="61" spans="9:9" x14ac:dyDescent="0.25">
      <c r="I61" s="73"/>
    </row>
    <row r="62" spans="9:9" x14ac:dyDescent="0.25">
      <c r="I62" s="73"/>
    </row>
    <row r="63" spans="9:9" x14ac:dyDescent="0.25">
      <c r="I63" s="73"/>
    </row>
    <row r="64" spans="9:9" x14ac:dyDescent="0.25">
      <c r="I64" s="73"/>
    </row>
    <row r="65" spans="9:9" x14ac:dyDescent="0.25">
      <c r="I65" s="73"/>
    </row>
    <row r="66" spans="9:9" x14ac:dyDescent="0.25">
      <c r="I66" s="73"/>
    </row>
    <row r="67" spans="9:9" x14ac:dyDescent="0.25">
      <c r="I67" s="73"/>
    </row>
    <row r="68" spans="9:9" x14ac:dyDescent="0.25">
      <c r="I68" s="73"/>
    </row>
    <row r="69" spans="9:9" x14ac:dyDescent="0.25">
      <c r="I69" s="73"/>
    </row>
    <row r="70" spans="9:9" x14ac:dyDescent="0.25">
      <c r="I70" s="73"/>
    </row>
    <row r="71" spans="9:9" x14ac:dyDescent="0.25">
      <c r="I71" s="73"/>
    </row>
    <row r="72" spans="9:9" x14ac:dyDescent="0.25">
      <c r="I72" s="73"/>
    </row>
    <row r="73" spans="9:9" x14ac:dyDescent="0.25">
      <c r="I73" s="73"/>
    </row>
    <row r="74" spans="9:9" x14ac:dyDescent="0.25">
      <c r="I74" s="73"/>
    </row>
    <row r="75" spans="9:9" x14ac:dyDescent="0.25">
      <c r="I75" s="73"/>
    </row>
    <row r="76" spans="9:9" x14ac:dyDescent="0.25">
      <c r="I76" s="73"/>
    </row>
    <row r="77" spans="9:9" x14ac:dyDescent="0.25">
      <c r="I77" s="73"/>
    </row>
    <row r="78" spans="9:9" x14ac:dyDescent="0.25">
      <c r="I78" s="73"/>
    </row>
    <row r="79" spans="9:9" x14ac:dyDescent="0.25">
      <c r="I79" s="73"/>
    </row>
    <row r="80" spans="9:9" x14ac:dyDescent="0.25">
      <c r="I80" s="73"/>
    </row>
    <row r="81" spans="9:9" x14ac:dyDescent="0.25">
      <c r="I81" s="73"/>
    </row>
    <row r="82" spans="9:9" x14ac:dyDescent="0.25">
      <c r="I82" s="73"/>
    </row>
    <row r="83" spans="9:9" x14ac:dyDescent="0.25">
      <c r="I83" s="73"/>
    </row>
    <row r="84" spans="9:9" x14ac:dyDescent="0.25">
      <c r="I84" s="73"/>
    </row>
    <row r="85" spans="9:9" x14ac:dyDescent="0.25">
      <c r="I85" s="73"/>
    </row>
    <row r="86" spans="9:9" x14ac:dyDescent="0.25">
      <c r="I86" s="73"/>
    </row>
    <row r="87" spans="9:9" x14ac:dyDescent="0.25">
      <c r="I87" s="73"/>
    </row>
    <row r="88" spans="9:9" x14ac:dyDescent="0.25">
      <c r="I88" s="73"/>
    </row>
    <row r="89" spans="9:9" x14ac:dyDescent="0.25">
      <c r="I89" s="73"/>
    </row>
    <row r="90" spans="9:9" x14ac:dyDescent="0.25">
      <c r="I90" s="73"/>
    </row>
    <row r="91" spans="9:9" x14ac:dyDescent="0.25">
      <c r="I91" s="73"/>
    </row>
    <row r="92" spans="9:9" x14ac:dyDescent="0.25">
      <c r="I92" s="73"/>
    </row>
    <row r="93" spans="9:9" x14ac:dyDescent="0.25">
      <c r="I93" s="73"/>
    </row>
    <row r="94" spans="9:9" x14ac:dyDescent="0.25">
      <c r="I94" s="73"/>
    </row>
    <row r="95" spans="9:9" x14ac:dyDescent="0.25">
      <c r="I95" s="73"/>
    </row>
    <row r="96" spans="9:9" x14ac:dyDescent="0.25">
      <c r="I96" s="73"/>
    </row>
    <row r="97" spans="9:9" x14ac:dyDescent="0.25">
      <c r="I97" s="73"/>
    </row>
    <row r="98" spans="9:9" x14ac:dyDescent="0.25">
      <c r="I98" s="73"/>
    </row>
    <row r="99" spans="9:9" x14ac:dyDescent="0.25">
      <c r="I99" s="73"/>
    </row>
    <row r="100" spans="9:9" x14ac:dyDescent="0.25">
      <c r="I100" s="73"/>
    </row>
    <row r="101" spans="9:9" x14ac:dyDescent="0.25">
      <c r="I101" s="73"/>
    </row>
    <row r="102" spans="9:9" x14ac:dyDescent="0.25">
      <c r="I102" s="73"/>
    </row>
    <row r="103" spans="9:9" x14ac:dyDescent="0.25">
      <c r="I103" s="73"/>
    </row>
    <row r="104" spans="9:9" x14ac:dyDescent="0.25">
      <c r="I104" s="73"/>
    </row>
    <row r="105" spans="9:9" x14ac:dyDescent="0.25">
      <c r="I105" s="73"/>
    </row>
    <row r="106" spans="9:9" x14ac:dyDescent="0.25">
      <c r="I106" s="73"/>
    </row>
    <row r="107" spans="9:9" x14ac:dyDescent="0.25">
      <c r="I107" s="73"/>
    </row>
    <row r="108" spans="9:9" x14ac:dyDescent="0.25">
      <c r="I108" s="73"/>
    </row>
    <row r="109" spans="9:9" x14ac:dyDescent="0.25">
      <c r="I109" s="73"/>
    </row>
    <row r="110" spans="9:9" x14ac:dyDescent="0.25">
      <c r="I110" s="73"/>
    </row>
    <row r="111" spans="9:9" x14ac:dyDescent="0.25">
      <c r="I111" s="73"/>
    </row>
    <row r="112" spans="9:9" x14ac:dyDescent="0.25">
      <c r="I112" s="73"/>
    </row>
    <row r="113" spans="9:9" x14ac:dyDescent="0.25">
      <c r="I113" s="73"/>
    </row>
    <row r="114" spans="9:9" x14ac:dyDescent="0.25">
      <c r="I114" s="73"/>
    </row>
    <row r="115" spans="9:9" x14ac:dyDescent="0.25">
      <c r="I115" s="73"/>
    </row>
    <row r="116" spans="9:9" x14ac:dyDescent="0.25">
      <c r="I116" s="73"/>
    </row>
    <row r="117" spans="9:9" x14ac:dyDescent="0.25">
      <c r="I117" s="73"/>
    </row>
    <row r="118" spans="9:9" x14ac:dyDescent="0.25">
      <c r="I118" s="73"/>
    </row>
    <row r="119" spans="9:9" x14ac:dyDescent="0.25">
      <c r="I119" s="73"/>
    </row>
    <row r="120" spans="9:9" x14ac:dyDescent="0.25">
      <c r="I120" s="73"/>
    </row>
    <row r="121" spans="9:9" x14ac:dyDescent="0.25">
      <c r="I121" s="73"/>
    </row>
    <row r="122" spans="9:9" x14ac:dyDescent="0.25">
      <c r="I122" s="73"/>
    </row>
    <row r="123" spans="9:9" x14ac:dyDescent="0.25">
      <c r="I123" s="73"/>
    </row>
    <row r="124" spans="9:9" x14ac:dyDescent="0.25">
      <c r="I124" s="73"/>
    </row>
    <row r="125" spans="9:9" x14ac:dyDescent="0.25">
      <c r="I125" s="73"/>
    </row>
    <row r="126" spans="9:9" x14ac:dyDescent="0.25">
      <c r="I126" s="73"/>
    </row>
    <row r="127" spans="9:9" x14ac:dyDescent="0.25">
      <c r="I127" s="73"/>
    </row>
    <row r="128" spans="9:9" x14ac:dyDescent="0.25">
      <c r="I128" s="73"/>
    </row>
    <row r="129" spans="9:9" x14ac:dyDescent="0.25">
      <c r="I129" s="73"/>
    </row>
    <row r="130" spans="9:9" x14ac:dyDescent="0.25">
      <c r="I130" s="73"/>
    </row>
    <row r="131" spans="9:9" x14ac:dyDescent="0.25">
      <c r="I131" s="73"/>
    </row>
    <row r="132" spans="9:9" x14ac:dyDescent="0.25">
      <c r="I132" s="73"/>
    </row>
    <row r="133" spans="9:9" x14ac:dyDescent="0.25">
      <c r="I133" s="73"/>
    </row>
    <row r="134" spans="9:9" x14ac:dyDescent="0.25">
      <c r="I134" s="73"/>
    </row>
    <row r="135" spans="9:9" x14ac:dyDescent="0.25">
      <c r="I135" s="73"/>
    </row>
    <row r="136" spans="9:9" x14ac:dyDescent="0.25">
      <c r="I136" s="73"/>
    </row>
    <row r="137" spans="9:9" x14ac:dyDescent="0.25">
      <c r="I137" s="73"/>
    </row>
    <row r="138" spans="9:9" x14ac:dyDescent="0.25">
      <c r="I138" s="73"/>
    </row>
    <row r="139" spans="9:9" x14ac:dyDescent="0.25">
      <c r="I139" s="73"/>
    </row>
    <row r="140" spans="9:9" x14ac:dyDescent="0.25">
      <c r="I140" s="73"/>
    </row>
    <row r="141" spans="9:9" x14ac:dyDescent="0.25">
      <c r="I141" s="73"/>
    </row>
    <row r="142" spans="9:9" x14ac:dyDescent="0.25">
      <c r="I142" s="73"/>
    </row>
    <row r="143" spans="9:9" x14ac:dyDescent="0.25">
      <c r="I143" s="73"/>
    </row>
    <row r="144" spans="9:9" x14ac:dyDescent="0.25">
      <c r="I144" s="73"/>
    </row>
    <row r="145" spans="9:9" x14ac:dyDescent="0.25">
      <c r="I145" s="73"/>
    </row>
    <row r="146" spans="9:9" x14ac:dyDescent="0.25">
      <c r="I146" s="73"/>
    </row>
    <row r="147" spans="9:9" x14ac:dyDescent="0.25">
      <c r="I147" s="73"/>
    </row>
    <row r="148" spans="9:9" x14ac:dyDescent="0.25">
      <c r="I148" s="73"/>
    </row>
    <row r="149" spans="9:9" x14ac:dyDescent="0.25">
      <c r="I149" s="73"/>
    </row>
    <row r="150" spans="9:9" x14ac:dyDescent="0.25">
      <c r="I150" s="73"/>
    </row>
    <row r="151" spans="9:9" x14ac:dyDescent="0.25">
      <c r="I151" s="73"/>
    </row>
    <row r="152" spans="9:9" x14ac:dyDescent="0.25">
      <c r="I152" s="73"/>
    </row>
    <row r="153" spans="9:9" x14ac:dyDescent="0.25">
      <c r="I153" s="73"/>
    </row>
    <row r="154" spans="9:9" x14ac:dyDescent="0.25">
      <c r="I154" s="73"/>
    </row>
    <row r="155" spans="9:9" x14ac:dyDescent="0.25">
      <c r="I155" s="73"/>
    </row>
    <row r="156" spans="9:9" x14ac:dyDescent="0.25">
      <c r="I156" s="73"/>
    </row>
    <row r="157" spans="9:9" x14ac:dyDescent="0.25">
      <c r="I157" s="73"/>
    </row>
    <row r="158" spans="9:9" x14ac:dyDescent="0.25">
      <c r="I158" s="73"/>
    </row>
    <row r="159" spans="9:9" x14ac:dyDescent="0.25">
      <c r="I159" s="73"/>
    </row>
    <row r="160" spans="9:9" x14ac:dyDescent="0.25">
      <c r="I160" s="73"/>
    </row>
    <row r="161" spans="9:9" x14ac:dyDescent="0.25">
      <c r="I161" s="73"/>
    </row>
    <row r="162" spans="9:9" x14ac:dyDescent="0.25">
      <c r="I162" s="73"/>
    </row>
    <row r="163" spans="9:9" x14ac:dyDescent="0.25">
      <c r="I163" s="73"/>
    </row>
    <row r="164" spans="9:9" x14ac:dyDescent="0.25">
      <c r="I164" s="73"/>
    </row>
    <row r="165" spans="9:9" x14ac:dyDescent="0.25">
      <c r="I165" s="73"/>
    </row>
    <row r="166" spans="9:9" x14ac:dyDescent="0.25">
      <c r="I166" s="73"/>
    </row>
    <row r="167" spans="9:9" x14ac:dyDescent="0.25">
      <c r="I167" s="73"/>
    </row>
    <row r="168" spans="9:9" x14ac:dyDescent="0.25">
      <c r="I168" s="73"/>
    </row>
    <row r="169" spans="9:9" x14ac:dyDescent="0.25">
      <c r="I169" s="73"/>
    </row>
    <row r="170" spans="9:9" x14ac:dyDescent="0.25">
      <c r="I170" s="73"/>
    </row>
    <row r="171" spans="9:9" x14ac:dyDescent="0.25">
      <c r="I171" s="73"/>
    </row>
    <row r="172" spans="9:9" x14ac:dyDescent="0.25">
      <c r="I172" s="73"/>
    </row>
    <row r="173" spans="9:9" x14ac:dyDescent="0.25">
      <c r="I173" s="73"/>
    </row>
    <row r="174" spans="9:9" x14ac:dyDescent="0.25">
      <c r="I174" s="73"/>
    </row>
    <row r="175" spans="9:9" x14ac:dyDescent="0.25">
      <c r="I175" s="73"/>
    </row>
    <row r="176" spans="9:9" x14ac:dyDescent="0.25">
      <c r="I176" s="73"/>
    </row>
    <row r="177" spans="9:9" x14ac:dyDescent="0.25">
      <c r="I177" s="73"/>
    </row>
    <row r="178" spans="9:9" x14ac:dyDescent="0.25">
      <c r="I178" s="73"/>
    </row>
    <row r="179" spans="9:9" x14ac:dyDescent="0.25">
      <c r="I179" s="73"/>
    </row>
    <row r="180" spans="9:9" x14ac:dyDescent="0.25">
      <c r="I180" s="73"/>
    </row>
    <row r="181" spans="9:9" x14ac:dyDescent="0.25">
      <c r="I181" s="73"/>
    </row>
    <row r="182" spans="9:9" x14ac:dyDescent="0.25">
      <c r="I182" s="73"/>
    </row>
    <row r="183" spans="9:9" x14ac:dyDescent="0.25">
      <c r="I183" s="73"/>
    </row>
    <row r="184" spans="9:9" x14ac:dyDescent="0.25">
      <c r="I184" s="73"/>
    </row>
    <row r="185" spans="9:9" x14ac:dyDescent="0.25">
      <c r="I185" s="73"/>
    </row>
    <row r="186" spans="9:9" x14ac:dyDescent="0.25">
      <c r="I186" s="73"/>
    </row>
    <row r="187" spans="9:9" x14ac:dyDescent="0.25">
      <c r="I187" s="73"/>
    </row>
    <row r="188" spans="9:9" x14ac:dyDescent="0.25">
      <c r="I188" s="73"/>
    </row>
    <row r="189" spans="9:9" x14ac:dyDescent="0.25">
      <c r="I189" s="73"/>
    </row>
    <row r="190" spans="9:9" x14ac:dyDescent="0.25">
      <c r="I190" s="73"/>
    </row>
    <row r="191" spans="9:9" x14ac:dyDescent="0.25">
      <c r="I191" s="73"/>
    </row>
    <row r="192" spans="9:9" x14ac:dyDescent="0.25">
      <c r="I192" s="73"/>
    </row>
    <row r="193" spans="9:9" x14ac:dyDescent="0.25">
      <c r="I193" s="73"/>
    </row>
    <row r="194" spans="9:9" x14ac:dyDescent="0.25">
      <c r="I194" s="73"/>
    </row>
    <row r="195" spans="9:9" x14ac:dyDescent="0.25">
      <c r="I195" s="73"/>
    </row>
    <row r="196" spans="9:9" x14ac:dyDescent="0.25">
      <c r="I196" s="73"/>
    </row>
    <row r="197" spans="9:9" x14ac:dyDescent="0.25">
      <c r="I197" s="73"/>
    </row>
    <row r="198" spans="9:9" x14ac:dyDescent="0.25">
      <c r="I198" s="73"/>
    </row>
    <row r="199" spans="9:9" x14ac:dyDescent="0.25">
      <c r="I199" s="73"/>
    </row>
    <row r="200" spans="9:9" x14ac:dyDescent="0.25">
      <c r="I200" s="73"/>
    </row>
    <row r="201" spans="9:9" x14ac:dyDescent="0.25">
      <c r="I201" s="73"/>
    </row>
    <row r="202" spans="9:9" x14ac:dyDescent="0.25">
      <c r="I202" s="73"/>
    </row>
    <row r="203" spans="9:9" x14ac:dyDescent="0.25">
      <c r="I203" s="73"/>
    </row>
    <row r="204" spans="9:9" x14ac:dyDescent="0.25">
      <c r="I204" s="73"/>
    </row>
    <row r="205" spans="9:9" x14ac:dyDescent="0.25">
      <c r="I205" s="73"/>
    </row>
    <row r="206" spans="9:9" x14ac:dyDescent="0.25">
      <c r="I206" s="73"/>
    </row>
    <row r="207" spans="9:9" x14ac:dyDescent="0.25">
      <c r="I207" s="73"/>
    </row>
    <row r="208" spans="9:9" x14ac:dyDescent="0.25">
      <c r="I208" s="73"/>
    </row>
    <row r="209" spans="9:9" x14ac:dyDescent="0.25">
      <c r="I209" s="73"/>
    </row>
    <row r="210" spans="9:9" x14ac:dyDescent="0.25">
      <c r="I210" s="73"/>
    </row>
    <row r="211" spans="9:9" x14ac:dyDescent="0.25">
      <c r="I211" s="73"/>
    </row>
    <row r="212" spans="9:9" x14ac:dyDescent="0.25">
      <c r="I212" s="73"/>
    </row>
    <row r="213" spans="9:9" x14ac:dyDescent="0.25">
      <c r="I213" s="73"/>
    </row>
    <row r="214" spans="9:9" x14ac:dyDescent="0.25">
      <c r="I214" s="73"/>
    </row>
    <row r="215" spans="9:9" x14ac:dyDescent="0.25">
      <c r="I215" s="73"/>
    </row>
    <row r="216" spans="9:9" x14ac:dyDescent="0.25">
      <c r="I216" s="73"/>
    </row>
    <row r="217" spans="9:9" x14ac:dyDescent="0.25">
      <c r="I217" s="73"/>
    </row>
    <row r="218" spans="9:9" x14ac:dyDescent="0.25">
      <c r="I218" s="73"/>
    </row>
    <row r="219" spans="9:9" x14ac:dyDescent="0.25">
      <c r="I219" s="73"/>
    </row>
    <row r="220" spans="9:9" x14ac:dyDescent="0.25">
      <c r="I220" s="73"/>
    </row>
    <row r="221" spans="9:9" x14ac:dyDescent="0.25">
      <c r="I221" s="73"/>
    </row>
    <row r="222" spans="9:9" x14ac:dyDescent="0.25">
      <c r="I222" s="73"/>
    </row>
    <row r="223" spans="9:9" x14ac:dyDescent="0.25">
      <c r="I223" s="73"/>
    </row>
    <row r="224" spans="9:9" x14ac:dyDescent="0.25">
      <c r="I224" s="73"/>
    </row>
    <row r="225" spans="9:9" x14ac:dyDescent="0.25">
      <c r="I225" s="73"/>
    </row>
    <row r="226" spans="9:9" x14ac:dyDescent="0.25">
      <c r="I226" s="73"/>
    </row>
    <row r="227" spans="9:9" x14ac:dyDescent="0.25">
      <c r="I227" s="73"/>
    </row>
    <row r="228" spans="9:9" x14ac:dyDescent="0.25">
      <c r="I228" s="73"/>
    </row>
    <row r="229" spans="9:9" x14ac:dyDescent="0.25">
      <c r="I229" s="73"/>
    </row>
    <row r="230" spans="9:9" x14ac:dyDescent="0.25">
      <c r="I230" s="73"/>
    </row>
    <row r="231" spans="9:9" x14ac:dyDescent="0.25">
      <c r="I231" s="73"/>
    </row>
    <row r="232" spans="9:9" x14ac:dyDescent="0.25">
      <c r="I232" s="73"/>
    </row>
    <row r="233" spans="9:9" x14ac:dyDescent="0.25">
      <c r="I233" s="73"/>
    </row>
    <row r="234" spans="9:9" x14ac:dyDescent="0.25">
      <c r="I234" s="73"/>
    </row>
    <row r="235" spans="9:9" x14ac:dyDescent="0.25">
      <c r="I235" s="73"/>
    </row>
    <row r="236" spans="9:9" x14ac:dyDescent="0.25">
      <c r="I236" s="73"/>
    </row>
    <row r="237" spans="9:9" x14ac:dyDescent="0.25">
      <c r="I237" s="73"/>
    </row>
    <row r="238" spans="9:9" x14ac:dyDescent="0.25">
      <c r="I238" s="73"/>
    </row>
    <row r="239" spans="9:9" x14ac:dyDescent="0.25">
      <c r="I239" s="73"/>
    </row>
    <row r="240" spans="9:9" x14ac:dyDescent="0.25">
      <c r="I240" s="73"/>
    </row>
    <row r="241" spans="9:9" x14ac:dyDescent="0.25">
      <c r="I241" s="73"/>
    </row>
    <row r="242" spans="9:9" x14ac:dyDescent="0.25">
      <c r="I242" s="73"/>
    </row>
    <row r="243" spans="9:9" x14ac:dyDescent="0.25">
      <c r="I243" s="70"/>
    </row>
    <row r="244" spans="9:9" x14ac:dyDescent="0.25">
      <c r="I244" s="70"/>
    </row>
    <row r="245" spans="9:9" x14ac:dyDescent="0.25">
      <c r="I245" s="70"/>
    </row>
    <row r="246" spans="9:9" ht="15.75" thickBot="1" x14ac:dyDescent="0.3">
      <c r="I246" s="74"/>
    </row>
  </sheetData>
  <mergeCells count="15">
    <mergeCell ref="A38:B38"/>
    <mergeCell ref="D38:H38"/>
    <mergeCell ref="I38:M38"/>
    <mergeCell ref="A34:B34"/>
    <mergeCell ref="D34:M34"/>
    <mergeCell ref="A36:B36"/>
    <mergeCell ref="D36:H36"/>
    <mergeCell ref="I36:M36"/>
    <mergeCell ref="D44:H44"/>
    <mergeCell ref="I39:M39"/>
    <mergeCell ref="A40:B40"/>
    <mergeCell ref="D40:H40"/>
    <mergeCell ref="I40:M40"/>
    <mergeCell ref="D43:H43"/>
    <mergeCell ref="I43:M43"/>
  </mergeCells>
  <conditionalFormatting sqref="M46:M1048576 M33 M1:M31">
    <cfRule type="cellIs" dxfId="0" priority="3" operator="greaterThan">
      <formula>1.3</formula>
    </cfRule>
  </conditionalFormatting>
  <printOptions horizontalCentered="1"/>
  <pageMargins left="0.19685039370078741" right="0.15748031496062992" top="0.19685039370078741" bottom="0.19685039370078741" header="0" footer="0"/>
  <pageSetup paperSize="9" scale="52" orientation="landscape" r:id="rId1"/>
  <headerFooter alignWithMargins="0"/>
  <rowBreaks count="1" manualBreakCount="1">
    <brk id="19" max="1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52"/>
  <sheetViews>
    <sheetView zoomScale="70" zoomScaleNormal="70" workbookViewId="0">
      <selection activeCell="E14" sqref="E14"/>
    </sheetView>
  </sheetViews>
  <sheetFormatPr baseColWidth="10" defaultColWidth="11.42578125" defaultRowHeight="15" x14ac:dyDescent="0.25"/>
  <cols>
    <col min="1" max="1" width="12.42578125" style="1" customWidth="1"/>
    <col min="2" max="2" width="72.5703125" style="1" customWidth="1"/>
    <col min="3" max="3" width="9.140625" style="1" customWidth="1"/>
    <col min="4" max="4" width="13.7109375" style="10" customWidth="1"/>
    <col min="5" max="5" width="15" style="1" customWidth="1"/>
    <col min="6" max="6" width="16.85546875" style="1" customWidth="1"/>
    <col min="7" max="7" width="15" style="4" customWidth="1"/>
    <col min="8" max="8" width="19.28515625" style="4" customWidth="1"/>
    <col min="9" max="9" width="15.28515625" style="4" customWidth="1"/>
    <col min="10" max="10" width="13.140625" style="4" customWidth="1"/>
    <col min="11" max="11" width="14.5703125" style="1" customWidth="1"/>
    <col min="12" max="12" width="15.28515625" style="1" bestFit="1" customWidth="1"/>
    <col min="13" max="16384" width="11.42578125" style="1"/>
  </cols>
  <sheetData>
    <row r="2" spans="1:12" ht="18" x14ac:dyDescent="0.25">
      <c r="A2" s="2"/>
      <c r="B2" s="2"/>
      <c r="C2" s="69" t="s">
        <v>46</v>
      </c>
      <c r="E2" s="69"/>
      <c r="F2" s="69"/>
      <c r="G2" s="69"/>
      <c r="I2" s="228" t="str">
        <f>+Decompte!I3</f>
        <v>2/A1</v>
      </c>
      <c r="J2" s="11" t="s">
        <v>91</v>
      </c>
      <c r="K2" s="229">
        <f>+Decompte!L6</f>
        <v>45019</v>
      </c>
    </row>
    <row r="3" spans="1:12" ht="18" x14ac:dyDescent="0.25">
      <c r="A3" s="12" t="s">
        <v>79</v>
      </c>
      <c r="B3" s="12"/>
      <c r="C3" s="3"/>
      <c r="D3" s="69"/>
      <c r="E3" s="69"/>
      <c r="F3" s="69"/>
      <c r="G3" s="168"/>
      <c r="H3" s="69"/>
      <c r="I3" s="69"/>
      <c r="J3" s="1"/>
    </row>
    <row r="4" spans="1:12" ht="15.75" customHeight="1" x14ac:dyDescent="0.25">
      <c r="A4" s="12" t="s">
        <v>83</v>
      </c>
      <c r="B4" s="169"/>
      <c r="C4" s="3"/>
      <c r="D4" s="11"/>
      <c r="J4" s="1"/>
    </row>
    <row r="5" spans="1:12" ht="18" customHeight="1" x14ac:dyDescent="0.25">
      <c r="A5" s="12"/>
      <c r="B5" s="169"/>
      <c r="C5" s="120" t="str">
        <f>+Decompte!C6</f>
        <v>MARCHE RECONDUCTIBLE NEGOCIE N°X22306</v>
      </c>
      <c r="D5" s="120"/>
      <c r="E5" s="120"/>
      <c r="F5" s="120"/>
      <c r="J5" s="1"/>
    </row>
    <row r="6" spans="1:12" ht="18" x14ac:dyDescent="0.25">
      <c r="B6" s="69"/>
      <c r="C6" s="238" t="str">
        <f>+Decompte!C7</f>
        <v>ENTREPRISE SHINDLER-MAROC SA</v>
      </c>
      <c r="D6" s="120"/>
      <c r="E6" s="120"/>
      <c r="F6" s="120"/>
      <c r="J6" s="1"/>
      <c r="K6" s="69"/>
    </row>
    <row r="7" spans="1:12" ht="18" x14ac:dyDescent="0.25">
      <c r="B7" s="120"/>
      <c r="D7" s="1"/>
      <c r="G7" s="1"/>
      <c r="H7" s="1"/>
      <c r="I7" s="1"/>
      <c r="J7" s="1"/>
      <c r="L7" s="120"/>
    </row>
    <row r="8" spans="1:12" ht="18" x14ac:dyDescent="0.25">
      <c r="B8" s="120"/>
      <c r="C8" s="170" t="s">
        <v>70</v>
      </c>
      <c r="D8" s="169"/>
      <c r="F8" s="239" t="str">
        <f>+Decompte!E9</f>
        <v>MAINTENANCE DES ASCENSEURS DE LA GARE DE OUJDA</v>
      </c>
      <c r="H8" s="5"/>
      <c r="I8" s="5"/>
      <c r="J8" s="5"/>
      <c r="L8" s="120"/>
    </row>
    <row r="9" spans="1:12" ht="18" x14ac:dyDescent="0.25">
      <c r="B9" s="120"/>
      <c r="C9" s="69"/>
      <c r="F9" s="239"/>
      <c r="K9" s="69"/>
      <c r="L9" s="120"/>
    </row>
    <row r="10" spans="1:12" ht="18" x14ac:dyDescent="0.25">
      <c r="B10" s="120"/>
      <c r="D10" s="1"/>
      <c r="G10" s="120"/>
      <c r="H10" s="120"/>
      <c r="I10" s="120"/>
      <c r="J10" s="120"/>
      <c r="K10" s="120"/>
      <c r="L10" s="120"/>
    </row>
    <row r="11" spans="1:12" ht="18.75" thickBot="1" x14ac:dyDescent="0.3"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</row>
    <row r="12" spans="1:12" s="13" customFormat="1" ht="12.75" x14ac:dyDescent="0.2">
      <c r="A12" s="349" t="str">
        <f>Decompte!A15</f>
        <v xml:space="preserve">N° de prix </v>
      </c>
      <c r="B12" s="351" t="s">
        <v>25</v>
      </c>
      <c r="C12" s="353" t="s">
        <v>17</v>
      </c>
      <c r="D12" s="355" t="s">
        <v>18</v>
      </c>
      <c r="E12" s="349" t="s">
        <v>21</v>
      </c>
      <c r="F12" s="349"/>
      <c r="G12" s="357" t="s">
        <v>24</v>
      </c>
      <c r="H12" s="357"/>
      <c r="I12" s="358" t="s">
        <v>27</v>
      </c>
      <c r="J12" s="349" t="s">
        <v>19</v>
      </c>
      <c r="K12" s="349" t="s">
        <v>20</v>
      </c>
    </row>
    <row r="13" spans="1:12" s="13" customFormat="1" ht="13.5" thickBot="1" x14ac:dyDescent="0.25">
      <c r="A13" s="350"/>
      <c r="B13" s="352"/>
      <c r="C13" s="354"/>
      <c r="D13" s="356"/>
      <c r="E13" s="207" t="s">
        <v>22</v>
      </c>
      <c r="F13" s="207" t="s">
        <v>23</v>
      </c>
      <c r="G13" s="208" t="s">
        <v>22</v>
      </c>
      <c r="H13" s="207" t="s">
        <v>26</v>
      </c>
      <c r="I13" s="359"/>
      <c r="J13" s="350"/>
      <c r="K13" s="350"/>
    </row>
    <row r="14" spans="1:12" s="172" customFormat="1" ht="45.75" thickBot="1" x14ac:dyDescent="0.3">
      <c r="A14" s="226">
        <f>Decompte!A16</f>
        <v>1</v>
      </c>
      <c r="B14" s="171" t="str">
        <f>Decompte!B16</f>
        <v>Prestations de maintenance de l’ascenseur 1 (535 Kg, 2 niveaux), conformément au descriptif technique des prestations d’entretien complet.</v>
      </c>
      <c r="C14" s="247" t="str">
        <f>+Decompte!C16</f>
        <v>FA</v>
      </c>
      <c r="D14" s="248">
        <f>+Decompte!D16</f>
        <v>2</v>
      </c>
      <c r="E14" s="217">
        <f>+Decompte!G16</f>
        <v>0.5</v>
      </c>
      <c r="F14" s="217">
        <f>+Decompte!G16</f>
        <v>0.5</v>
      </c>
      <c r="G14" s="217">
        <f>+Decompte!I16</f>
        <v>1</v>
      </c>
      <c r="H14" s="217">
        <f>+Decompte!I16</f>
        <v>1</v>
      </c>
      <c r="I14" s="217">
        <f>+Decompte!K16</f>
        <v>0.5</v>
      </c>
      <c r="J14" s="217" t="str">
        <f>+Decompte!I3</f>
        <v>2/A1</v>
      </c>
      <c r="K14" s="218">
        <f>+H14/D14</f>
        <v>0.5</v>
      </c>
    </row>
    <row r="15" spans="1:12" s="172" customFormat="1" ht="16.5" thickBot="1" x14ac:dyDescent="0.3">
      <c r="A15" s="226">
        <f>Decompte!A17</f>
        <v>2</v>
      </c>
      <c r="B15" s="171" t="str">
        <f>Decompte!B17</f>
        <v>Revêtement sol Cabine Ascenseur à remplacer à l'identique</v>
      </c>
      <c r="C15" s="247" t="str">
        <f>+Decompte!C17</f>
        <v>U</v>
      </c>
      <c r="D15" s="248">
        <f>+Decompte!D17</f>
        <v>1</v>
      </c>
      <c r="E15" s="217">
        <f>+Decompte!G17</f>
        <v>0</v>
      </c>
      <c r="F15" s="217">
        <f>+Decompte!G17</f>
        <v>0</v>
      </c>
      <c r="G15" s="217">
        <f>+Decompte!I17</f>
        <v>0</v>
      </c>
      <c r="H15" s="217">
        <f>+Decompte!I17</f>
        <v>0</v>
      </c>
      <c r="I15" s="217">
        <f>+Decompte!K17</f>
        <v>0</v>
      </c>
      <c r="J15" s="217" t="str">
        <f>J14</f>
        <v>2/A1</v>
      </c>
      <c r="K15" s="218">
        <f t="shared" ref="K15:K17" si="0">+H15/D15</f>
        <v>0</v>
      </c>
    </row>
    <row r="16" spans="1:12" s="172" customFormat="1" ht="16.5" thickBot="1" x14ac:dyDescent="0.3">
      <c r="A16" s="226">
        <f>Decompte!A18</f>
        <v>3</v>
      </c>
      <c r="B16" s="171" t="str">
        <f>Decompte!B18</f>
        <v>Miroir à remplacer à l'identique</v>
      </c>
      <c r="C16" s="247" t="str">
        <f>+Decompte!C18</f>
        <v>U</v>
      </c>
      <c r="D16" s="248">
        <f>+Decompte!D18</f>
        <v>1</v>
      </c>
      <c r="E16" s="217">
        <v>0</v>
      </c>
      <c r="F16" s="217">
        <v>0</v>
      </c>
      <c r="G16" s="217">
        <f>+Decompte!I18</f>
        <v>0</v>
      </c>
      <c r="H16" s="217">
        <f>+Decompte!I18</f>
        <v>0</v>
      </c>
      <c r="I16" s="217">
        <f>+Decompte!K18</f>
        <v>0</v>
      </c>
      <c r="J16" s="217" t="str">
        <f>J14</f>
        <v>2/A1</v>
      </c>
      <c r="K16" s="218">
        <f t="shared" si="0"/>
        <v>0</v>
      </c>
    </row>
    <row r="17" spans="1:15" s="172" customFormat="1" ht="30.75" thickBot="1" x14ac:dyDescent="0.3">
      <c r="A17" s="227">
        <f>Decompte!A19</f>
        <v>4</v>
      </c>
      <c r="B17" s="224" t="str">
        <f>Decompte!B19</f>
        <v>Barre en inox cabine ascenseur toutes dimensions à remplacer à lidentique</v>
      </c>
      <c r="C17" s="249" t="str">
        <f>+Decompte!C19</f>
        <v>U</v>
      </c>
      <c r="D17" s="250">
        <f>+Decompte!D19</f>
        <v>2</v>
      </c>
      <c r="E17" s="225">
        <v>0</v>
      </c>
      <c r="F17" s="225">
        <v>0</v>
      </c>
      <c r="G17" s="225">
        <f>+Decompte!I19</f>
        <v>0</v>
      </c>
      <c r="H17" s="225">
        <f>+Decompte!I19</f>
        <v>0</v>
      </c>
      <c r="I17" s="225">
        <f>+Decompte!K19</f>
        <v>0</v>
      </c>
      <c r="J17" s="225" t="str">
        <f>J14</f>
        <v>2/A1</v>
      </c>
      <c r="K17" s="241">
        <f t="shared" si="0"/>
        <v>0</v>
      </c>
    </row>
    <row r="18" spans="1:15" s="172" customFormat="1" ht="15.75" x14ac:dyDescent="0.25">
      <c r="A18" s="174"/>
      <c r="B18" s="174"/>
      <c r="C18" s="174"/>
      <c r="D18" s="175"/>
      <c r="E18" s="176"/>
      <c r="F18" s="176"/>
      <c r="G18" s="176"/>
      <c r="H18" s="176"/>
      <c r="I18" s="176"/>
      <c r="J18" s="65"/>
      <c r="K18" s="176"/>
      <c r="M18" s="173"/>
    </row>
    <row r="19" spans="1:15" s="172" customFormat="1" ht="15.75" x14ac:dyDescent="0.25">
      <c r="A19" s="174"/>
      <c r="B19" s="174"/>
      <c r="C19" s="174"/>
      <c r="D19" s="175"/>
      <c r="E19" s="176"/>
      <c r="F19" s="176"/>
      <c r="G19" s="176"/>
      <c r="H19" s="176"/>
      <c r="I19" s="176"/>
      <c r="J19" s="65"/>
      <c r="K19" s="176"/>
      <c r="M19" s="173"/>
    </row>
    <row r="20" spans="1:15" x14ac:dyDescent="0.25">
      <c r="A20" s="190"/>
      <c r="B20" s="190"/>
      <c r="C20" s="14"/>
      <c r="D20" s="190"/>
      <c r="E20" s="190"/>
      <c r="F20" s="15"/>
      <c r="G20" s="16"/>
      <c r="H20" s="16"/>
      <c r="I20" s="16"/>
      <c r="J20" s="190"/>
      <c r="L20" s="13"/>
      <c r="M20" s="13"/>
      <c r="N20" s="13"/>
      <c r="O20" s="13"/>
    </row>
    <row r="21" spans="1:15" x14ac:dyDescent="0.25">
      <c r="A21" s="190"/>
      <c r="B21" s="190"/>
      <c r="C21" s="14"/>
      <c r="D21" s="190"/>
      <c r="E21" s="190"/>
      <c r="F21" s="15"/>
      <c r="G21" s="16"/>
      <c r="H21" s="16"/>
      <c r="I21" s="16"/>
      <c r="J21" s="190"/>
      <c r="L21" s="13"/>
      <c r="M21" s="13"/>
      <c r="N21" s="13"/>
      <c r="O21" s="13"/>
    </row>
    <row r="22" spans="1:15" x14ac:dyDescent="0.25">
      <c r="A22" s="190"/>
      <c r="B22" s="190"/>
      <c r="C22" s="14"/>
      <c r="D22" s="190"/>
      <c r="E22" s="190"/>
      <c r="F22" s="15"/>
      <c r="G22" s="16"/>
      <c r="H22" s="16"/>
      <c r="I22" s="16"/>
      <c r="J22" s="190"/>
      <c r="L22" s="13"/>
      <c r="M22" s="13"/>
      <c r="N22" s="13"/>
      <c r="O22" s="13"/>
    </row>
    <row r="23" spans="1:15" s="64" customFormat="1" x14ac:dyDescent="0.25">
      <c r="A23" s="66" t="s">
        <v>84</v>
      </c>
      <c r="B23" s="67"/>
      <c r="C23" s="67" t="s">
        <v>85</v>
      </c>
      <c r="D23" s="12"/>
      <c r="E23" s="144"/>
      <c r="F23" s="144"/>
      <c r="G23" s="67"/>
      <c r="H23" s="67" t="s">
        <v>85</v>
      </c>
      <c r="I23" s="144"/>
      <c r="J23" s="144"/>
      <c r="L23" s="145"/>
      <c r="M23" s="62"/>
      <c r="N23" s="62"/>
      <c r="O23" s="62"/>
    </row>
    <row r="24" spans="1:15" s="64" customFormat="1" x14ac:dyDescent="0.25">
      <c r="A24" s="66" t="s">
        <v>92</v>
      </c>
      <c r="B24" s="191"/>
      <c r="C24" s="66" t="s">
        <v>92</v>
      </c>
      <c r="D24" s="191"/>
      <c r="E24" s="144"/>
      <c r="F24" s="144"/>
      <c r="G24" s="66"/>
      <c r="H24" s="66" t="s">
        <v>92</v>
      </c>
      <c r="I24" s="68"/>
      <c r="J24" s="144"/>
      <c r="L24" s="145"/>
      <c r="M24" s="62"/>
      <c r="N24" s="62"/>
      <c r="O24" s="62"/>
    </row>
    <row r="25" spans="1:15" s="64" customFormat="1" x14ac:dyDescent="0.25">
      <c r="A25" s="67"/>
      <c r="B25" s="192"/>
      <c r="C25" s="66"/>
      <c r="D25" s="66"/>
      <c r="E25" s="144"/>
      <c r="F25" s="144"/>
      <c r="G25" s="66"/>
      <c r="H25" s="66"/>
      <c r="I25" s="68"/>
      <c r="J25" s="144"/>
      <c r="L25" s="145"/>
      <c r="M25" s="62"/>
      <c r="N25" s="62"/>
      <c r="O25" s="62"/>
    </row>
    <row r="26" spans="1:15" s="64" customFormat="1" x14ac:dyDescent="0.25">
      <c r="A26" s="67"/>
      <c r="B26" s="192"/>
      <c r="C26" s="146"/>
      <c r="D26" s="147"/>
      <c r="E26" s="144"/>
      <c r="F26" s="144"/>
      <c r="G26" s="144"/>
      <c r="H26" s="144"/>
      <c r="I26" s="144"/>
      <c r="J26" s="144"/>
      <c r="L26" s="145"/>
      <c r="M26" s="62"/>
      <c r="N26" s="62"/>
      <c r="O26" s="62"/>
    </row>
    <row r="27" spans="1:15" s="64" customFormat="1" x14ac:dyDescent="0.25">
      <c r="A27" s="67"/>
      <c r="B27" s="192"/>
      <c r="C27" s="146"/>
      <c r="D27" s="147"/>
      <c r="E27" s="144"/>
      <c r="F27" s="144"/>
      <c r="G27" s="144"/>
      <c r="H27" s="144"/>
      <c r="I27" s="144"/>
      <c r="J27" s="144"/>
      <c r="L27" s="145"/>
      <c r="M27" s="62"/>
      <c r="N27" s="62"/>
      <c r="O27" s="62"/>
    </row>
    <row r="28" spans="1:15" s="64" customFormat="1" x14ac:dyDescent="0.25">
      <c r="A28" s="67"/>
      <c r="B28" s="192"/>
      <c r="C28" s="146"/>
      <c r="D28" s="147"/>
      <c r="E28" s="144"/>
      <c r="F28" s="144"/>
      <c r="G28" s="144"/>
      <c r="H28" s="144"/>
      <c r="I28" s="144"/>
      <c r="J28" s="144"/>
      <c r="L28" s="145"/>
      <c r="M28" s="62"/>
      <c r="N28" s="62"/>
      <c r="O28" s="62"/>
    </row>
    <row r="29" spans="1:15" s="64" customFormat="1" x14ac:dyDescent="0.25">
      <c r="A29" s="67"/>
      <c r="B29" s="192"/>
      <c r="C29" s="146"/>
      <c r="D29" s="147"/>
      <c r="E29" s="144"/>
      <c r="F29" s="144"/>
      <c r="G29" s="144"/>
      <c r="H29" s="144"/>
      <c r="I29" s="144"/>
      <c r="J29" s="144"/>
      <c r="L29" s="145"/>
      <c r="M29" s="62"/>
      <c r="N29" s="62"/>
      <c r="O29" s="62"/>
    </row>
    <row r="30" spans="1:15" s="64" customFormat="1" x14ac:dyDescent="0.25">
      <c r="A30" s="67"/>
      <c r="B30" s="192"/>
      <c r="C30" s="146"/>
      <c r="D30" s="147"/>
      <c r="E30" s="144"/>
      <c r="F30" s="144"/>
      <c r="G30" s="144"/>
      <c r="H30" s="144"/>
      <c r="I30" s="144"/>
      <c r="J30" s="144"/>
      <c r="L30" s="145"/>
      <c r="M30" s="62"/>
      <c r="N30" s="62"/>
      <c r="O30" s="62"/>
    </row>
    <row r="31" spans="1:15" s="64" customFormat="1" x14ac:dyDescent="0.25">
      <c r="A31" s="67"/>
      <c r="B31" s="192"/>
      <c r="C31" s="146"/>
      <c r="D31" s="147"/>
      <c r="E31" s="144"/>
      <c r="F31" s="144"/>
      <c r="G31" s="144"/>
      <c r="H31" s="144"/>
      <c r="I31" s="144"/>
      <c r="J31" s="144"/>
      <c r="L31" s="145"/>
      <c r="M31" s="62"/>
      <c r="N31" s="62"/>
      <c r="O31" s="62"/>
    </row>
    <row r="32" spans="1:15" x14ac:dyDescent="0.25">
      <c r="A32" s="13"/>
      <c r="B32" s="13"/>
      <c r="C32" s="67"/>
      <c r="D32" s="14"/>
      <c r="E32" s="13"/>
      <c r="F32" s="13"/>
      <c r="G32" s="16"/>
      <c r="H32" s="16"/>
      <c r="I32" s="16"/>
      <c r="J32" s="16"/>
      <c r="K32" s="13"/>
      <c r="L32" s="13"/>
      <c r="M32" s="13"/>
      <c r="N32" s="13"/>
      <c r="O32" s="13"/>
    </row>
    <row r="33" spans="1:15" x14ac:dyDescent="0.25">
      <c r="A33" s="13"/>
      <c r="B33" s="13"/>
      <c r="C33" s="66"/>
      <c r="D33" s="14"/>
      <c r="E33" s="13"/>
      <c r="F33" s="13"/>
      <c r="G33" s="16"/>
      <c r="H33" s="16"/>
      <c r="I33" s="16"/>
      <c r="J33" s="16"/>
      <c r="K33" s="13"/>
      <c r="L33" s="13"/>
      <c r="M33" s="13"/>
      <c r="N33" s="13"/>
      <c r="O33" s="13"/>
    </row>
    <row r="34" spans="1:15" x14ac:dyDescent="0.25">
      <c r="A34" s="13"/>
      <c r="B34" s="13"/>
      <c r="C34" s="13"/>
      <c r="D34" s="14"/>
      <c r="E34" s="13"/>
      <c r="F34" s="13"/>
      <c r="G34" s="16"/>
      <c r="H34" s="16"/>
      <c r="I34" s="16"/>
      <c r="J34" s="16"/>
      <c r="K34" s="13"/>
      <c r="L34" s="13"/>
      <c r="M34" s="13"/>
      <c r="N34" s="13"/>
      <c r="O34" s="13"/>
    </row>
    <row r="35" spans="1:15" x14ac:dyDescent="0.25">
      <c r="A35" s="13"/>
      <c r="B35" s="13"/>
      <c r="C35" s="13"/>
      <c r="D35" s="14"/>
      <c r="E35" s="13"/>
      <c r="F35" s="13"/>
      <c r="G35" s="16"/>
      <c r="H35" s="16"/>
      <c r="I35" s="16"/>
      <c r="J35" s="16"/>
      <c r="K35" s="13"/>
      <c r="L35" s="13"/>
      <c r="M35" s="13"/>
      <c r="N35" s="13"/>
      <c r="O35" s="13"/>
    </row>
    <row r="36" spans="1:15" x14ac:dyDescent="0.25">
      <c r="A36" s="13"/>
      <c r="B36" s="13"/>
      <c r="C36" s="13"/>
      <c r="D36" s="14"/>
      <c r="E36" s="13"/>
      <c r="F36" s="13"/>
      <c r="G36" s="16"/>
      <c r="H36" s="16"/>
      <c r="I36" s="16"/>
      <c r="J36" s="16"/>
      <c r="K36" s="13"/>
      <c r="L36" s="13"/>
      <c r="M36" s="13"/>
      <c r="N36" s="13"/>
      <c r="O36" s="13"/>
    </row>
    <row r="37" spans="1:15" x14ac:dyDescent="0.25">
      <c r="A37" s="13"/>
      <c r="B37" s="13"/>
      <c r="C37" s="13"/>
      <c r="D37" s="14"/>
      <c r="E37" s="13"/>
      <c r="F37" s="13"/>
      <c r="G37" s="16"/>
      <c r="H37" s="16"/>
      <c r="I37" s="16"/>
      <c r="J37" s="16"/>
      <c r="K37" s="13"/>
      <c r="L37" s="13"/>
      <c r="M37" s="13"/>
      <c r="N37" s="13"/>
      <c r="O37" s="13"/>
    </row>
    <row r="38" spans="1:15" x14ac:dyDescent="0.25">
      <c r="A38" s="13"/>
      <c r="B38" s="13"/>
      <c r="C38" s="13"/>
      <c r="D38" s="14"/>
      <c r="E38" s="13"/>
      <c r="F38" s="13"/>
      <c r="G38" s="16"/>
      <c r="H38" s="16"/>
      <c r="I38" s="16"/>
      <c r="J38" s="16"/>
      <c r="K38" s="13"/>
      <c r="L38" s="13"/>
      <c r="M38" s="13"/>
      <c r="N38" s="13"/>
      <c r="O38" s="13"/>
    </row>
    <row r="39" spans="1:15" x14ac:dyDescent="0.25">
      <c r="A39" s="13"/>
      <c r="B39" s="13"/>
      <c r="C39" s="13"/>
      <c r="D39" s="14"/>
      <c r="E39" s="13"/>
      <c r="F39" s="13"/>
      <c r="G39" s="16"/>
      <c r="H39" s="16"/>
      <c r="I39" s="16"/>
      <c r="J39" s="16"/>
      <c r="K39" s="13"/>
      <c r="L39" s="13"/>
      <c r="M39" s="13"/>
      <c r="N39" s="13"/>
      <c r="O39" s="13"/>
    </row>
    <row r="40" spans="1:15" x14ac:dyDescent="0.25">
      <c r="A40" s="13"/>
      <c r="B40" s="13"/>
      <c r="C40" s="13"/>
      <c r="D40" s="14"/>
      <c r="E40" s="13"/>
      <c r="F40" s="13"/>
      <c r="G40" s="16"/>
      <c r="H40" s="16"/>
      <c r="I40" s="16"/>
      <c r="J40" s="16"/>
      <c r="K40" s="13"/>
      <c r="L40" s="13"/>
      <c r="M40" s="13"/>
      <c r="N40" s="13"/>
      <c r="O40" s="13"/>
    </row>
    <row r="41" spans="1:15" x14ac:dyDescent="0.25">
      <c r="A41" s="13"/>
      <c r="B41" s="13"/>
      <c r="C41" s="13"/>
      <c r="D41" s="14"/>
      <c r="E41" s="13"/>
      <c r="F41" s="13"/>
      <c r="G41" s="16"/>
      <c r="H41" s="16"/>
      <c r="I41" s="16"/>
      <c r="J41" s="16"/>
      <c r="K41" s="13"/>
      <c r="L41" s="13"/>
      <c r="M41" s="13"/>
      <c r="N41" s="13"/>
      <c r="O41" s="13"/>
    </row>
    <row r="42" spans="1:15" x14ac:dyDescent="0.25">
      <c r="A42" s="13"/>
      <c r="B42" s="13"/>
      <c r="C42" s="13"/>
      <c r="D42" s="14"/>
      <c r="E42" s="13"/>
      <c r="F42" s="13"/>
      <c r="G42" s="16"/>
      <c r="H42" s="16"/>
      <c r="I42" s="16"/>
      <c r="J42" s="16"/>
      <c r="K42" s="13"/>
      <c r="L42" s="13"/>
      <c r="M42" s="13"/>
      <c r="N42" s="13"/>
      <c r="O42" s="13"/>
    </row>
    <row r="43" spans="1:15" x14ac:dyDescent="0.25">
      <c r="A43" s="13"/>
      <c r="B43" s="13"/>
      <c r="C43" s="13"/>
      <c r="D43" s="14"/>
      <c r="E43" s="13"/>
      <c r="F43" s="13"/>
      <c r="G43" s="16"/>
      <c r="H43" s="16"/>
      <c r="I43" s="16"/>
      <c r="J43" s="16"/>
      <c r="K43" s="13"/>
      <c r="L43" s="13"/>
      <c r="M43" s="13"/>
      <c r="N43" s="13"/>
      <c r="O43" s="13"/>
    </row>
    <row r="44" spans="1:15" x14ac:dyDescent="0.25">
      <c r="A44" s="13"/>
      <c r="B44" s="13"/>
      <c r="C44" s="13"/>
      <c r="D44" s="14"/>
      <c r="E44" s="13"/>
      <c r="F44" s="13"/>
      <c r="G44" s="16"/>
      <c r="H44" s="16"/>
      <c r="I44" s="16"/>
      <c r="J44" s="16"/>
      <c r="K44" s="13"/>
      <c r="L44" s="13"/>
      <c r="M44" s="13"/>
      <c r="N44" s="13"/>
      <c r="O44" s="13"/>
    </row>
    <row r="45" spans="1:15" x14ac:dyDescent="0.25">
      <c r="A45" s="13"/>
      <c r="B45" s="13"/>
      <c r="C45" s="13"/>
      <c r="D45" s="14"/>
      <c r="E45" s="13"/>
      <c r="F45" s="13"/>
      <c r="G45" s="16"/>
      <c r="H45" s="16"/>
      <c r="I45" s="16"/>
      <c r="J45" s="16"/>
      <c r="K45" s="13"/>
      <c r="L45" s="13"/>
      <c r="M45" s="13"/>
      <c r="N45" s="13"/>
      <c r="O45" s="13"/>
    </row>
    <row r="46" spans="1:15" x14ac:dyDescent="0.25">
      <c r="A46" s="13"/>
      <c r="B46" s="13"/>
      <c r="C46" s="13"/>
      <c r="D46" s="14"/>
      <c r="E46" s="13"/>
      <c r="F46" s="13"/>
      <c r="G46" s="16"/>
      <c r="H46" s="16"/>
      <c r="I46" s="16"/>
      <c r="J46" s="16"/>
      <c r="K46" s="13"/>
      <c r="L46" s="13"/>
      <c r="M46" s="13"/>
      <c r="N46" s="13"/>
      <c r="O46" s="13"/>
    </row>
    <row r="47" spans="1:15" x14ac:dyDescent="0.25">
      <c r="A47" s="13"/>
      <c r="B47" s="13"/>
      <c r="C47" s="13"/>
      <c r="D47" s="14"/>
      <c r="E47" s="13"/>
      <c r="F47" s="13"/>
      <c r="G47" s="16"/>
      <c r="H47" s="16"/>
      <c r="I47" s="16"/>
      <c r="J47" s="16"/>
      <c r="K47" s="13"/>
      <c r="L47" s="13"/>
      <c r="M47" s="13"/>
      <c r="N47" s="13"/>
      <c r="O47" s="13"/>
    </row>
    <row r="48" spans="1:15" x14ac:dyDescent="0.25">
      <c r="A48" s="13"/>
      <c r="B48" s="13"/>
      <c r="C48" s="13"/>
      <c r="D48" s="14"/>
      <c r="E48" s="13"/>
      <c r="F48" s="13"/>
      <c r="G48" s="16"/>
      <c r="H48" s="16"/>
      <c r="I48" s="16"/>
      <c r="J48" s="16"/>
      <c r="K48" s="13"/>
      <c r="L48" s="13"/>
      <c r="M48" s="13"/>
      <c r="N48" s="13"/>
      <c r="O48" s="13"/>
    </row>
    <row r="49" spans="1:15" x14ac:dyDescent="0.25">
      <c r="A49" s="13"/>
      <c r="B49" s="13"/>
      <c r="C49" s="13"/>
      <c r="D49" s="14"/>
      <c r="E49" s="13"/>
      <c r="F49" s="13"/>
      <c r="G49" s="16"/>
      <c r="H49" s="16"/>
      <c r="I49" s="16"/>
      <c r="J49" s="16"/>
      <c r="K49" s="13"/>
      <c r="L49" s="13"/>
      <c r="M49" s="13"/>
      <c r="N49" s="13"/>
      <c r="O49" s="13"/>
    </row>
    <row r="50" spans="1:15" x14ac:dyDescent="0.25">
      <c r="A50" s="13"/>
      <c r="B50" s="13"/>
      <c r="C50" s="13"/>
      <c r="D50" s="14"/>
      <c r="E50" s="13"/>
      <c r="F50" s="13"/>
      <c r="G50" s="16"/>
      <c r="H50" s="16"/>
      <c r="I50" s="16"/>
      <c r="J50" s="16"/>
      <c r="K50" s="13"/>
      <c r="L50" s="13"/>
      <c r="M50" s="13"/>
      <c r="N50" s="13"/>
      <c r="O50" s="13"/>
    </row>
    <row r="51" spans="1:15" x14ac:dyDescent="0.25">
      <c r="A51" s="13"/>
      <c r="B51" s="13"/>
      <c r="C51" s="13"/>
      <c r="D51" s="14"/>
      <c r="E51" s="13"/>
      <c r="F51" s="13"/>
      <c r="G51" s="16"/>
      <c r="H51" s="16"/>
      <c r="I51" s="16"/>
      <c r="J51" s="16"/>
      <c r="K51" s="13"/>
      <c r="L51" s="13"/>
      <c r="M51" s="13"/>
      <c r="N51" s="13"/>
      <c r="O51" s="13"/>
    </row>
    <row r="52" spans="1:15" x14ac:dyDescent="0.25">
      <c r="A52" s="13"/>
      <c r="B52" s="13"/>
      <c r="C52" s="13"/>
      <c r="D52" s="14"/>
      <c r="E52" s="13"/>
      <c r="F52" s="13"/>
      <c r="G52" s="16"/>
      <c r="H52" s="16"/>
      <c r="I52" s="16"/>
      <c r="J52" s="16"/>
      <c r="K52" s="13"/>
      <c r="L52" s="13"/>
      <c r="M52" s="13"/>
      <c r="N52" s="13"/>
      <c r="O52" s="13"/>
    </row>
  </sheetData>
  <mergeCells count="9">
    <mergeCell ref="A12:A13"/>
    <mergeCell ref="B12:B13"/>
    <mergeCell ref="C12:C13"/>
    <mergeCell ref="K12:K13"/>
    <mergeCell ref="D12:D13"/>
    <mergeCell ref="E12:F12"/>
    <mergeCell ref="G12:H12"/>
    <mergeCell ref="I12:I13"/>
    <mergeCell ref="J12:J13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5"/>
  <sheetViews>
    <sheetView zoomScale="85" zoomScaleNormal="85" zoomScaleSheetLayoutView="75" workbookViewId="0">
      <selection activeCell="D7" sqref="D7:E7"/>
    </sheetView>
  </sheetViews>
  <sheetFormatPr baseColWidth="10" defaultColWidth="11.42578125" defaultRowHeight="15" x14ac:dyDescent="0.25"/>
  <cols>
    <col min="1" max="1" width="8.7109375" customWidth="1"/>
    <col min="2" max="2" width="54.5703125" customWidth="1"/>
    <col min="3" max="3" width="12.140625" customWidth="1"/>
    <col min="4" max="4" width="34.5703125" style="17" customWidth="1"/>
    <col min="5" max="5" width="36.42578125" style="20" customWidth="1"/>
    <col min="6" max="6" width="24.5703125" customWidth="1"/>
    <col min="7" max="7" width="12.5703125" customWidth="1"/>
  </cols>
  <sheetData>
    <row r="1" spans="1:5" x14ac:dyDescent="0.25">
      <c r="E1" s="18"/>
    </row>
    <row r="2" spans="1:5" ht="15" customHeight="1" x14ac:dyDescent="0.25">
      <c r="A2" s="19"/>
      <c r="B2" s="19"/>
      <c r="C2" s="21"/>
      <c r="D2" s="21"/>
      <c r="E2" s="21"/>
    </row>
    <row r="3" spans="1:5" ht="15" customHeight="1" x14ac:dyDescent="0.25">
      <c r="A3" s="360" t="s">
        <v>79</v>
      </c>
      <c r="B3" s="360"/>
      <c r="C3" s="21"/>
      <c r="D3" s="21"/>
      <c r="E3" s="21"/>
    </row>
    <row r="4" spans="1:5" ht="15" customHeight="1" x14ac:dyDescent="0.25">
      <c r="A4" s="12" t="s">
        <v>77</v>
      </c>
      <c r="B4" s="193"/>
      <c r="C4" s="21"/>
      <c r="D4" s="21"/>
      <c r="E4" s="21"/>
    </row>
    <row r="5" spans="1:5" ht="15" customHeight="1" x14ac:dyDescent="0.25">
      <c r="A5" s="193"/>
      <c r="B5" s="193"/>
      <c r="C5" s="21"/>
      <c r="D5" s="21"/>
      <c r="E5" s="21"/>
    </row>
    <row r="6" spans="1:5" ht="15" customHeight="1" thickBot="1" x14ac:dyDescent="0.3">
      <c r="A6" s="193"/>
      <c r="B6" s="193"/>
      <c r="C6" s="21"/>
      <c r="D6" s="21"/>
      <c r="E6" s="21"/>
    </row>
    <row r="7" spans="1:5" ht="39" customHeight="1" thickBot="1" x14ac:dyDescent="0.3">
      <c r="A7" s="377" t="s">
        <v>72</v>
      </c>
      <c r="B7" s="378"/>
      <c r="C7" s="379"/>
      <c r="D7" s="377" t="str">
        <f>+'Page de garde'!M10</f>
        <v>MARCHE RECONDUCTIBLE NEGOCIE N°X22306</v>
      </c>
      <c r="E7" s="379"/>
    </row>
    <row r="8" spans="1:5" ht="18" customHeight="1" x14ac:dyDescent="0.25">
      <c r="A8" s="328" t="s">
        <v>131</v>
      </c>
      <c r="B8" s="194"/>
      <c r="C8" s="209" t="str">
        <f>+'Page de garde'!P37</f>
        <v>2/A1</v>
      </c>
      <c r="D8" s="194"/>
      <c r="E8" s="329"/>
    </row>
    <row r="9" spans="1:5" ht="18" customHeight="1" thickBot="1" x14ac:dyDescent="0.3">
      <c r="A9" s="330" t="s">
        <v>96</v>
      </c>
      <c r="B9" s="195"/>
      <c r="C9" s="196">
        <f>+'Page de garde'!P38</f>
        <v>45019</v>
      </c>
      <c r="D9" s="195"/>
      <c r="E9" s="331"/>
    </row>
    <row r="10" spans="1:5" ht="15" customHeight="1" x14ac:dyDescent="0.25">
      <c r="A10" s="361" t="s">
        <v>45</v>
      </c>
      <c r="B10" s="362"/>
      <c r="C10" s="362"/>
      <c r="D10" s="362"/>
      <c r="E10" s="363"/>
    </row>
    <row r="11" spans="1:5" ht="15.75" thickBot="1" x14ac:dyDescent="0.3">
      <c r="A11" s="364" t="s">
        <v>28</v>
      </c>
      <c r="B11" s="365"/>
      <c r="C11" s="365"/>
      <c r="D11" s="365"/>
      <c r="E11" s="366"/>
    </row>
    <row r="12" spans="1:5" x14ac:dyDescent="0.25">
      <c r="A12" s="237"/>
      <c r="B12" s="237"/>
      <c r="C12" s="237"/>
      <c r="D12" s="237"/>
      <c r="E12" s="237"/>
    </row>
    <row r="13" spans="1:5" ht="11.25" customHeight="1" thickBot="1" x14ac:dyDescent="0.3"/>
    <row r="14" spans="1:5" ht="39.75" customHeight="1" x14ac:dyDescent="0.25">
      <c r="A14" s="236" t="s">
        <v>14</v>
      </c>
      <c r="B14" s="235" t="s">
        <v>25</v>
      </c>
      <c r="C14" s="235" t="s">
        <v>17</v>
      </c>
      <c r="D14" s="230" t="s">
        <v>29</v>
      </c>
      <c r="E14" s="231" t="s">
        <v>30</v>
      </c>
    </row>
    <row r="15" spans="1:5" ht="50.25" customHeight="1" x14ac:dyDescent="0.25">
      <c r="A15" s="232">
        <f>+Decompte!A16</f>
        <v>1</v>
      </c>
      <c r="B15" s="244" t="str">
        <f>+Decompte!B16</f>
        <v>Prestations de maintenance de l’ascenseur 1 (535 Kg, 2 niveaux), conformément au descriptif technique des prestations d’entretien complet.</v>
      </c>
      <c r="C15" s="232" t="str">
        <f>+Decompte!C16</f>
        <v>FA</v>
      </c>
      <c r="D15" s="233">
        <f>+Decompte!D16</f>
        <v>2</v>
      </c>
      <c r="E15" s="234">
        <f>+Decompte!K16</f>
        <v>0.5</v>
      </c>
    </row>
    <row r="16" spans="1:5" ht="50.25" customHeight="1" x14ac:dyDescent="0.25">
      <c r="A16" s="232">
        <f>+Decompte!A17</f>
        <v>2</v>
      </c>
      <c r="B16" s="244" t="str">
        <f>+Decompte!B17</f>
        <v>Revêtement sol Cabine Ascenseur à remplacer à l'identique</v>
      </c>
      <c r="C16" s="232" t="str">
        <f>+Decompte!C17</f>
        <v>U</v>
      </c>
      <c r="D16" s="233">
        <f>+Decompte!D17</f>
        <v>1</v>
      </c>
      <c r="E16" s="234">
        <f>+Decompte!K17</f>
        <v>0</v>
      </c>
    </row>
    <row r="17" spans="1:6" ht="51" customHeight="1" x14ac:dyDescent="0.25">
      <c r="A17" s="232">
        <f>+Decompte!A18</f>
        <v>3</v>
      </c>
      <c r="B17" s="244" t="str">
        <f>+Decompte!B18</f>
        <v>Miroir à remplacer à l'identique</v>
      </c>
      <c r="C17" s="232" t="str">
        <f>+Decompte!C18</f>
        <v>U</v>
      </c>
      <c r="D17" s="233">
        <f>+Decompte!D18</f>
        <v>1</v>
      </c>
      <c r="E17" s="234">
        <f>+Decompte!K18</f>
        <v>0</v>
      </c>
    </row>
    <row r="18" spans="1:6" ht="33.75" customHeight="1" x14ac:dyDescent="0.25">
      <c r="A18" s="232">
        <f>+Decompte!A19</f>
        <v>4</v>
      </c>
      <c r="B18" s="244" t="str">
        <f>+Decompte!B19</f>
        <v>Barre en inox cabine ascenseur toutes dimensions à remplacer à lidentique</v>
      </c>
      <c r="C18" s="232" t="str">
        <f>+Decompte!C19</f>
        <v>U</v>
      </c>
      <c r="D18" s="233">
        <f>+Decompte!D19</f>
        <v>2</v>
      </c>
      <c r="E18" s="234">
        <f>+Decompte!K19</f>
        <v>0</v>
      </c>
    </row>
    <row r="19" spans="1:6" x14ac:dyDescent="0.25">
      <c r="A19" s="187"/>
      <c r="B19" s="188"/>
      <c r="C19" s="187"/>
      <c r="D19" s="187"/>
      <c r="E19" s="189"/>
    </row>
    <row r="20" spans="1:6" x14ac:dyDescent="0.25">
      <c r="A20" s="187"/>
      <c r="B20" s="188"/>
      <c r="C20" s="187"/>
      <c r="D20" s="187"/>
      <c r="E20" s="189"/>
    </row>
    <row r="21" spans="1:6" x14ac:dyDescent="0.25">
      <c r="A21" s="187"/>
      <c r="B21" s="188"/>
      <c r="C21" s="187"/>
      <c r="D21" s="187"/>
      <c r="E21" s="189"/>
    </row>
    <row r="22" spans="1:6" x14ac:dyDescent="0.25">
      <c r="A22" s="61"/>
      <c r="B22" s="61" t="s">
        <v>94</v>
      </c>
      <c r="C22" s="61"/>
      <c r="D22" s="210"/>
      <c r="E22" s="210" t="s">
        <v>95</v>
      </c>
    </row>
    <row r="23" spans="1:6" x14ac:dyDescent="0.25">
      <c r="A23" s="213"/>
      <c r="B23" s="213" t="s">
        <v>92</v>
      </c>
      <c r="C23" s="61"/>
      <c r="D23" s="214"/>
      <c r="E23" s="214" t="s">
        <v>92</v>
      </c>
    </row>
    <row r="24" spans="1:6" x14ac:dyDescent="0.25">
      <c r="A24" s="211"/>
      <c r="B24" s="211"/>
      <c r="C24" s="61"/>
      <c r="D24" s="210"/>
      <c r="E24" s="210"/>
    </row>
    <row r="25" spans="1:6" x14ac:dyDescent="0.25">
      <c r="A25" s="211"/>
      <c r="B25" s="211"/>
      <c r="C25" s="61"/>
      <c r="D25" s="210"/>
      <c r="E25" s="210"/>
    </row>
    <row r="26" spans="1:6" x14ac:dyDescent="0.25">
      <c r="A26" s="211"/>
      <c r="B26" s="211"/>
      <c r="C26" s="61"/>
      <c r="D26" s="210"/>
      <c r="E26" s="210"/>
    </row>
    <row r="27" spans="1:6" x14ac:dyDescent="0.25">
      <c r="A27" s="211"/>
      <c r="B27" s="211"/>
      <c r="C27" s="61"/>
      <c r="D27" s="210"/>
      <c r="E27" s="210"/>
    </row>
    <row r="28" spans="1:6" x14ac:dyDescent="0.25">
      <c r="A28" s="98"/>
      <c r="B28" s="98" t="s">
        <v>97</v>
      </c>
      <c r="C28" s="98"/>
      <c r="D28" s="98"/>
      <c r="E28" s="98" t="s">
        <v>93</v>
      </c>
    </row>
    <row r="29" spans="1:6" s="61" customFormat="1" x14ac:dyDescent="0.25">
      <c r="A29" s="98"/>
      <c r="B29" s="97"/>
      <c r="C29" s="185"/>
      <c r="D29" s="98"/>
      <c r="E29" s="97"/>
      <c r="F29" s="97"/>
    </row>
    <row r="30" spans="1:6" s="61" customFormat="1" x14ac:dyDescent="0.25">
      <c r="A30" s="98"/>
      <c r="B30" s="97"/>
      <c r="C30" s="185"/>
      <c r="D30" s="98"/>
      <c r="E30" s="97"/>
      <c r="F30" s="97"/>
    </row>
    <row r="31" spans="1:6" s="61" customFormat="1" x14ac:dyDescent="0.25">
      <c r="A31" s="98"/>
      <c r="B31" s="97"/>
      <c r="C31" s="185"/>
      <c r="D31" s="98"/>
      <c r="E31" s="97"/>
      <c r="F31" s="97"/>
    </row>
    <row r="32" spans="1:6" s="61" customFormat="1" x14ac:dyDescent="0.25">
      <c r="A32" s="98"/>
      <c r="B32" s="97"/>
      <c r="C32" s="185"/>
      <c r="D32" s="98"/>
      <c r="E32" s="97"/>
      <c r="F32" s="97"/>
    </row>
    <row r="33" spans="1:6" s="61" customFormat="1" x14ac:dyDescent="0.25">
      <c r="A33" s="98"/>
      <c r="B33" s="97"/>
      <c r="C33" s="185"/>
      <c r="D33" s="98"/>
      <c r="E33" s="97"/>
      <c r="F33" s="97"/>
    </row>
    <row r="34" spans="1:6" s="61" customFormat="1" x14ac:dyDescent="0.25">
      <c r="A34" s="98"/>
      <c r="B34" s="97"/>
      <c r="C34" s="185"/>
      <c r="D34" s="98"/>
      <c r="E34" s="97"/>
      <c r="F34" s="97"/>
    </row>
    <row r="35" spans="1:6" s="61" customFormat="1" x14ac:dyDescent="0.25">
      <c r="C35" s="210"/>
      <c r="D35" s="99"/>
      <c r="F35" s="97"/>
    </row>
    <row r="36" spans="1:6" s="61" customFormat="1" x14ac:dyDescent="0.25">
      <c r="A36" s="211"/>
      <c r="B36" s="97"/>
      <c r="D36" s="100"/>
      <c r="F36" s="97"/>
    </row>
    <row r="37" spans="1:6" s="61" customFormat="1" x14ac:dyDescent="0.25">
      <c r="A37" s="211"/>
      <c r="B37" s="97"/>
      <c r="D37" s="100"/>
      <c r="F37" s="97"/>
    </row>
    <row r="38" spans="1:6" s="61" customFormat="1" x14ac:dyDescent="0.25">
      <c r="A38" s="211"/>
      <c r="B38" s="97"/>
      <c r="D38" s="100"/>
      <c r="F38" s="97"/>
    </row>
    <row r="39" spans="1:6" s="61" customFormat="1" x14ac:dyDescent="0.25">
      <c r="A39" s="211"/>
      <c r="B39" s="97"/>
      <c r="D39" s="100"/>
      <c r="F39" s="97"/>
    </row>
    <row r="40" spans="1:6" s="61" customFormat="1" x14ac:dyDescent="0.25">
      <c r="A40" s="211"/>
      <c r="B40" s="97"/>
      <c r="D40" s="100"/>
      <c r="F40" s="97"/>
    </row>
    <row r="41" spans="1:6" s="61" customFormat="1" x14ac:dyDescent="0.25">
      <c r="A41" s="211"/>
      <c r="B41" s="97"/>
      <c r="D41" s="100"/>
      <c r="F41" s="97"/>
    </row>
    <row r="42" spans="1:6" s="61" customFormat="1" x14ac:dyDescent="0.25">
      <c r="A42" s="98"/>
      <c r="B42" s="97"/>
      <c r="C42" s="98"/>
      <c r="D42" s="98"/>
      <c r="E42" s="98"/>
      <c r="F42" s="97"/>
    </row>
    <row r="43" spans="1:6" s="61" customFormat="1" x14ac:dyDescent="0.25">
      <c r="A43" s="99"/>
      <c r="B43" s="97"/>
      <c r="C43" s="97"/>
      <c r="D43" s="100"/>
      <c r="F43" s="97"/>
    </row>
    <row r="44" spans="1:6" s="61" customFormat="1" x14ac:dyDescent="0.25">
      <c r="A44" s="97"/>
      <c r="B44" s="98"/>
      <c r="C44" s="97"/>
      <c r="D44" s="98"/>
      <c r="E44" s="97"/>
      <c r="F44" s="97"/>
    </row>
    <row r="45" spans="1:6" s="61" customFormat="1" x14ac:dyDescent="0.25">
      <c r="A45" s="186"/>
      <c r="B45" s="98"/>
      <c r="C45" s="97"/>
      <c r="D45" s="186"/>
      <c r="E45" s="98"/>
      <c r="F45" s="101"/>
    </row>
  </sheetData>
  <mergeCells count="5">
    <mergeCell ref="A3:B3"/>
    <mergeCell ref="A10:E10"/>
    <mergeCell ref="A11:E11"/>
    <mergeCell ref="A7:C7"/>
    <mergeCell ref="D7:E7"/>
  </mergeCells>
  <printOptions horizontalCentered="1"/>
  <pageMargins left="0.19685039370078741" right="0.15748031496062992" top="0.15748031496062992" bottom="0.15748031496062992" header="0.15748031496062992" footer="0.15748031496062992"/>
  <pageSetup paperSize="9" scale="69" orientation="portrait" r:id="rId1"/>
  <colBreaks count="1" manualBreakCount="1">
    <brk id="6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zoomScaleNormal="100" zoomScaleSheetLayoutView="85" workbookViewId="0">
      <selection activeCell="B14" sqref="B14"/>
    </sheetView>
  </sheetViews>
  <sheetFormatPr baseColWidth="10" defaultRowHeight="14.25" x14ac:dyDescent="0.25"/>
  <cols>
    <col min="1" max="1" width="26.140625" style="78" customWidth="1"/>
    <col min="2" max="2" width="14.85546875" style="86" bestFit="1" customWidth="1"/>
    <col min="3" max="3" width="19.140625" style="86" customWidth="1"/>
    <col min="4" max="4" width="12.140625" style="86" customWidth="1"/>
    <col min="5" max="5" width="21.28515625" style="86" customWidth="1"/>
    <col min="6" max="6" width="14.7109375" style="86" customWidth="1"/>
    <col min="7" max="7" width="11.42578125" style="86"/>
    <col min="8" max="8" width="13.42578125" style="86" bestFit="1" customWidth="1"/>
    <col min="9" max="9" width="12" style="86" customWidth="1"/>
    <col min="10" max="10" width="16.140625" style="86" bestFit="1" customWidth="1"/>
    <col min="11" max="16384" width="11.42578125" style="86"/>
  </cols>
  <sheetData>
    <row r="1" spans="1:14" s="83" customFormat="1" x14ac:dyDescent="0.25">
      <c r="A1" s="82"/>
    </row>
    <row r="2" spans="1:14" s="83" customFormat="1" x14ac:dyDescent="0.25">
      <c r="A2" s="82"/>
    </row>
    <row r="3" spans="1:14" s="83" customFormat="1" x14ac:dyDescent="0.25">
      <c r="A3" s="82"/>
    </row>
    <row r="4" spans="1:14" s="80" customFormat="1" ht="15" x14ac:dyDescent="0.25">
      <c r="A4" s="370" t="s">
        <v>79</v>
      </c>
      <c r="B4" s="370"/>
    </row>
    <row r="5" spans="1:14" s="80" customFormat="1" ht="15" x14ac:dyDescent="0.25">
      <c r="A5" s="63" t="s">
        <v>83</v>
      </c>
      <c r="B5" s="79"/>
    </row>
    <row r="6" spans="1:14" s="80" customFormat="1" ht="15.75" thickBot="1" x14ac:dyDescent="0.3">
      <c r="A6" s="63"/>
      <c r="B6" s="63"/>
    </row>
    <row r="7" spans="1:14" s="83" customFormat="1" ht="24.75" customHeight="1" thickBot="1" x14ac:dyDescent="0.3">
      <c r="A7" s="82"/>
      <c r="D7" s="367" t="s">
        <v>71</v>
      </c>
      <c r="E7" s="368"/>
      <c r="F7" s="368"/>
      <c r="G7" s="369"/>
    </row>
    <row r="8" spans="1:14" s="83" customFormat="1" ht="15" x14ac:dyDescent="0.25">
      <c r="A8" s="89" t="s">
        <v>41</v>
      </c>
    </row>
    <row r="9" spans="1:14" s="83" customFormat="1" ht="15" x14ac:dyDescent="0.25">
      <c r="A9" s="81" t="s">
        <v>47</v>
      </c>
      <c r="B9" s="84"/>
      <c r="C9" s="68" t="str">
        <f>+Decompte!C6</f>
        <v>MARCHE RECONDUCTIBLE NEGOCIE N°X22306</v>
      </c>
      <c r="D9" s="85"/>
      <c r="N9" s="90"/>
    </row>
    <row r="10" spans="1:14" s="83" customFormat="1" ht="15" x14ac:dyDescent="0.25">
      <c r="A10" s="81" t="s">
        <v>48</v>
      </c>
      <c r="B10" s="84"/>
      <c r="C10" s="102">
        <f>+Decompte!G12</f>
        <v>51600</v>
      </c>
      <c r="D10" s="91" t="str">
        <f>+Decompte!H12</f>
        <v xml:space="preserve"> DH TTC /ANNEE</v>
      </c>
      <c r="F10" s="92"/>
      <c r="K10" s="84"/>
      <c r="L10" s="68"/>
      <c r="M10" s="85"/>
      <c r="N10" s="90"/>
    </row>
    <row r="11" spans="1:14" s="83" customFormat="1" ht="15" x14ac:dyDescent="0.25">
      <c r="A11" s="81" t="s">
        <v>127</v>
      </c>
      <c r="B11" s="84"/>
      <c r="C11" s="306">
        <v>44778</v>
      </c>
      <c r="D11" s="91"/>
      <c r="F11" s="92"/>
      <c r="K11" s="84"/>
      <c r="L11" s="68"/>
      <c r="M11" s="85"/>
      <c r="N11" s="90"/>
    </row>
    <row r="12" spans="1:14" s="83" customFormat="1" ht="15" x14ac:dyDescent="0.25">
      <c r="A12" s="81" t="s">
        <v>128</v>
      </c>
      <c r="B12" s="84"/>
      <c r="C12" s="306">
        <v>44838</v>
      </c>
      <c r="D12" s="91"/>
      <c r="F12" s="92"/>
      <c r="K12" s="84"/>
      <c r="L12" s="68"/>
      <c r="M12" s="85"/>
      <c r="N12" s="90"/>
    </row>
    <row r="13" spans="1:14" s="83" customFormat="1" ht="15" x14ac:dyDescent="0.25">
      <c r="A13" s="81" t="s">
        <v>49</v>
      </c>
      <c r="B13" s="92"/>
      <c r="C13" s="177" t="str">
        <f>+Decompte!C7</f>
        <v>ENTREPRISE SHINDLER-MAROC SA</v>
      </c>
      <c r="D13" s="92"/>
      <c r="N13" s="92"/>
    </row>
    <row r="14" spans="1:14" ht="15" x14ac:dyDescent="0.25">
      <c r="A14" s="89" t="s">
        <v>59</v>
      </c>
      <c r="C14" s="179" t="str">
        <f>+Decompte!E9</f>
        <v>MAINTENANCE DES ASCENSEURS DE LA GARE DE OUJDA</v>
      </c>
      <c r="D14" s="178"/>
      <c r="E14" s="178"/>
      <c r="F14" s="178"/>
      <c r="G14" s="178"/>
      <c r="H14" s="178"/>
      <c r="I14" s="178"/>
      <c r="J14" s="178"/>
      <c r="K14" s="90"/>
      <c r="M14" s="93"/>
      <c r="N14" s="93"/>
    </row>
    <row r="15" spans="1:14" ht="15" x14ac:dyDescent="0.25">
      <c r="A15" s="105"/>
      <c r="B15" s="96"/>
      <c r="C15" s="240"/>
      <c r="D15" s="96"/>
      <c r="E15" s="96"/>
      <c r="F15" s="96"/>
      <c r="G15" s="96"/>
      <c r="H15" s="94"/>
      <c r="I15" s="94"/>
      <c r="J15" s="94"/>
      <c r="K15" s="90"/>
      <c r="M15" s="93"/>
      <c r="N15" s="93"/>
    </row>
    <row r="16" spans="1:14" ht="15" x14ac:dyDescent="0.25">
      <c r="A16" s="105"/>
      <c r="B16" s="96"/>
      <c r="C16" s="240"/>
      <c r="D16" s="96"/>
      <c r="E16" s="96"/>
      <c r="F16" s="96"/>
      <c r="G16" s="96"/>
      <c r="H16" s="96"/>
      <c r="I16" s="96"/>
      <c r="J16" s="96"/>
      <c r="K16" s="90"/>
      <c r="M16" s="93"/>
      <c r="N16" s="93"/>
    </row>
    <row r="17" spans="1:16" ht="15" x14ac:dyDescent="0.25">
      <c r="A17" s="89" t="s">
        <v>50</v>
      </c>
      <c r="B17" s="83"/>
      <c r="C17" s="83"/>
      <c r="D17" s="83"/>
      <c r="E17" s="83"/>
      <c r="F17" s="83"/>
      <c r="G17" s="83"/>
      <c r="H17" s="83"/>
      <c r="I17" s="95"/>
      <c r="J17" s="83"/>
      <c r="K17" s="90"/>
      <c r="L17" s="93"/>
      <c r="M17" s="93"/>
      <c r="N17" s="93"/>
      <c r="O17" s="90"/>
      <c r="P17" s="90"/>
    </row>
    <row r="18" spans="1:16" ht="16.5" customHeight="1" thickBot="1" x14ac:dyDescent="0.3">
      <c r="A18" s="184">
        <v>2022</v>
      </c>
      <c r="B18" s="83"/>
      <c r="C18" s="83"/>
      <c r="D18" s="83"/>
      <c r="E18" s="83"/>
      <c r="F18" s="83"/>
      <c r="G18" s="83"/>
      <c r="H18" s="83"/>
      <c r="I18" s="83"/>
      <c r="J18" s="83"/>
      <c r="N18" s="7"/>
      <c r="O18" s="93"/>
      <c r="P18" s="93"/>
    </row>
    <row r="19" spans="1:16" s="108" customFormat="1" ht="37.5" customHeight="1" thickBot="1" x14ac:dyDescent="0.3">
      <c r="A19" s="180" t="s">
        <v>42</v>
      </c>
      <c r="B19" s="180" t="s">
        <v>43</v>
      </c>
      <c r="C19" s="180" t="s">
        <v>51</v>
      </c>
      <c r="D19" s="320" t="s">
        <v>133</v>
      </c>
      <c r="E19" s="180" t="s">
        <v>52</v>
      </c>
      <c r="F19" s="180" t="s">
        <v>53</v>
      </c>
      <c r="G19" s="180" t="s">
        <v>54</v>
      </c>
      <c r="H19" s="180" t="s">
        <v>55</v>
      </c>
      <c r="I19" s="180" t="s">
        <v>56</v>
      </c>
      <c r="J19" s="180" t="s">
        <v>57</v>
      </c>
      <c r="K19" s="106"/>
      <c r="L19" s="106"/>
      <c r="M19" s="200"/>
      <c r="N19" s="200"/>
      <c r="O19" s="107"/>
      <c r="P19" s="107"/>
    </row>
    <row r="20" spans="1:16" s="87" customFormat="1" ht="15.75" thickBot="1" x14ac:dyDescent="0.3">
      <c r="A20" s="252" t="s">
        <v>74</v>
      </c>
      <c r="B20" s="305">
        <v>44929</v>
      </c>
      <c r="C20" s="253">
        <v>10800</v>
      </c>
      <c r="D20" s="260">
        <f>+C20/$C$10</f>
        <v>0.20930000000000001</v>
      </c>
      <c r="E20" s="253">
        <v>0</v>
      </c>
      <c r="F20" s="253">
        <v>0</v>
      </c>
      <c r="G20" s="253">
        <v>0</v>
      </c>
      <c r="H20" s="253">
        <v>0</v>
      </c>
      <c r="I20" s="253">
        <v>0</v>
      </c>
      <c r="J20" s="253">
        <f>+C20+F20-H20-I20</f>
        <v>10800</v>
      </c>
    </row>
    <row r="21" spans="1:16" s="87" customFormat="1" ht="15.75" thickBot="1" x14ac:dyDescent="0.3">
      <c r="A21" s="252" t="s">
        <v>129</v>
      </c>
      <c r="B21" s="305">
        <v>45019</v>
      </c>
      <c r="C21" s="253">
        <f>Decompte!L32</f>
        <v>10800</v>
      </c>
      <c r="D21" s="260">
        <f>+C21/$C$10</f>
        <v>0.20930000000000001</v>
      </c>
      <c r="E21" s="253">
        <v>0</v>
      </c>
      <c r="F21" s="253">
        <v>0</v>
      </c>
      <c r="G21" s="253">
        <v>0</v>
      </c>
      <c r="H21" s="253">
        <v>0</v>
      </c>
      <c r="I21" s="253">
        <v>0</v>
      </c>
      <c r="J21" s="253">
        <f>+C21+F21-H21-I21</f>
        <v>10800</v>
      </c>
    </row>
    <row r="22" spans="1:16" s="87" customFormat="1" ht="15.75" thickBot="1" x14ac:dyDescent="0.3">
      <c r="A22" s="324"/>
      <c r="B22" s="325"/>
      <c r="C22" s="326"/>
      <c r="D22" s="327"/>
      <c r="E22" s="326"/>
      <c r="F22" s="326"/>
      <c r="G22" s="326"/>
      <c r="H22" s="326"/>
      <c r="I22" s="326"/>
      <c r="J22" s="326"/>
    </row>
    <row r="23" spans="1:16" ht="16.5" thickBot="1" x14ac:dyDescent="0.3">
      <c r="A23" s="371" t="s">
        <v>8</v>
      </c>
      <c r="B23" s="371"/>
      <c r="C23" s="253">
        <f>+SUM(C20:C21)</f>
        <v>21600</v>
      </c>
      <c r="D23" s="260">
        <f>+SUM(D20:D21)</f>
        <v>0.41860000000000003</v>
      </c>
      <c r="E23" s="253">
        <f t="shared" ref="E23:I23" si="0">+SUM(E20:E21)</f>
        <v>0</v>
      </c>
      <c r="F23" s="253">
        <f t="shared" si="0"/>
        <v>0</v>
      </c>
      <c r="G23" s="253">
        <f t="shared" si="0"/>
        <v>0</v>
      </c>
      <c r="H23" s="253">
        <f t="shared" si="0"/>
        <v>0</v>
      </c>
      <c r="I23" s="253">
        <f t="shared" si="0"/>
        <v>0</v>
      </c>
      <c r="J23" s="253">
        <f>+SUM(J20:J21)</f>
        <v>21600</v>
      </c>
    </row>
    <row r="24" spans="1:16" ht="15.75" x14ac:dyDescent="0.25">
      <c r="A24" s="181"/>
      <c r="B24" s="181"/>
      <c r="C24" s="220"/>
      <c r="D24" s="183"/>
      <c r="E24" s="220"/>
      <c r="F24" s="220"/>
      <c r="G24" s="220"/>
      <c r="H24" s="182"/>
      <c r="I24" s="182"/>
      <c r="J24" s="220"/>
    </row>
    <row r="25" spans="1:16" ht="15.75" x14ac:dyDescent="0.25">
      <c r="A25" s="181"/>
      <c r="B25" s="181"/>
      <c r="C25" s="220"/>
      <c r="D25" s="183"/>
      <c r="E25" s="220"/>
      <c r="F25" s="220"/>
      <c r="G25" s="220"/>
      <c r="H25" s="182"/>
      <c r="I25" s="182"/>
      <c r="J25" s="220"/>
    </row>
    <row r="26" spans="1:16" ht="18" x14ac:dyDescent="0.25">
      <c r="A26" s="304" t="s">
        <v>103</v>
      </c>
      <c r="B26" s="308"/>
      <c r="C26" s="308"/>
      <c r="D26" s="308"/>
      <c r="E26" s="308"/>
      <c r="F26" s="309"/>
      <c r="G26" s="309"/>
      <c r="H26" s="310"/>
      <c r="I26" s="182"/>
      <c r="J26" s="220"/>
    </row>
    <row r="27" spans="1:16" ht="18.75" thickBot="1" x14ac:dyDescent="0.3">
      <c r="A27" s="311"/>
      <c r="B27" s="311"/>
      <c r="C27" s="311"/>
      <c r="D27" s="311"/>
      <c r="E27" s="311"/>
      <c r="F27" s="311"/>
      <c r="G27" s="311"/>
      <c r="H27" s="310"/>
      <c r="I27" s="182"/>
      <c r="J27" s="220"/>
    </row>
    <row r="28" spans="1:16" ht="36.75" thickBot="1" x14ac:dyDescent="0.3">
      <c r="A28" s="373" t="s">
        <v>31</v>
      </c>
      <c r="B28" s="374"/>
      <c r="C28" s="312" t="s">
        <v>32</v>
      </c>
      <c r="D28" s="313" t="s">
        <v>33</v>
      </c>
      <c r="E28" s="314" t="s">
        <v>34</v>
      </c>
      <c r="F28" s="375" t="s">
        <v>80</v>
      </c>
      <c r="G28" s="375"/>
      <c r="H28" s="310"/>
      <c r="I28" s="182"/>
      <c r="J28" s="220"/>
    </row>
    <row r="29" spans="1:16" ht="21" thickBot="1" x14ac:dyDescent="0.3">
      <c r="A29" s="372" t="s">
        <v>126</v>
      </c>
      <c r="B29" s="372"/>
      <c r="C29" s="315" t="s">
        <v>102</v>
      </c>
      <c r="D29" s="316" t="s">
        <v>104</v>
      </c>
      <c r="E29" s="316">
        <v>7953</v>
      </c>
      <c r="F29" s="376">
        <f>Decompte!L32</f>
        <v>10800</v>
      </c>
      <c r="G29" s="376"/>
      <c r="H29" s="310"/>
      <c r="I29" s="182"/>
      <c r="J29" s="220"/>
    </row>
    <row r="30" spans="1:16" ht="15.75" x14ac:dyDescent="0.25">
      <c r="A30" s="317"/>
      <c r="B30" s="317"/>
      <c r="C30" s="318"/>
      <c r="D30" s="319"/>
      <c r="E30" s="318"/>
      <c r="F30" s="318"/>
      <c r="G30" s="318"/>
      <c r="H30" s="310"/>
      <c r="I30" s="182"/>
      <c r="J30" s="220"/>
    </row>
    <row r="31" spans="1:16" ht="15.75" x14ac:dyDescent="0.25">
      <c r="A31" s="181"/>
      <c r="B31" s="181"/>
      <c r="C31" s="220"/>
      <c r="D31" s="183"/>
      <c r="E31" s="220"/>
      <c r="F31" s="220"/>
      <c r="G31" s="220"/>
      <c r="H31" s="182"/>
      <c r="I31" s="182"/>
      <c r="J31" s="220"/>
    </row>
    <row r="32" spans="1:16" ht="15.75" x14ac:dyDescent="0.25">
      <c r="A32" s="181"/>
      <c r="B32" s="181"/>
      <c r="C32" s="220"/>
      <c r="D32" s="183"/>
      <c r="E32" s="220"/>
      <c r="F32" s="220"/>
      <c r="G32" s="220"/>
      <c r="H32" s="182"/>
      <c r="I32" s="182"/>
      <c r="J32" s="220"/>
    </row>
    <row r="33" spans="1:12" ht="15.75" x14ac:dyDescent="0.25">
      <c r="A33" s="181"/>
      <c r="B33" s="181"/>
      <c r="C33" s="220"/>
      <c r="D33" s="183"/>
      <c r="E33" s="220"/>
      <c r="F33" s="220"/>
      <c r="G33" s="220"/>
      <c r="H33" s="182"/>
      <c r="I33" s="182"/>
      <c r="J33" s="220"/>
    </row>
    <row r="34" spans="1:12" ht="15.75" x14ac:dyDescent="0.25">
      <c r="A34" s="181"/>
      <c r="B34" s="181"/>
      <c r="C34" s="220"/>
      <c r="D34" s="183"/>
      <c r="E34" s="220"/>
      <c r="F34" s="220"/>
      <c r="G34" s="220"/>
      <c r="H34" s="182"/>
      <c r="I34" s="182"/>
      <c r="J34" s="220"/>
    </row>
    <row r="35" spans="1:12" ht="15.75" x14ac:dyDescent="0.25">
      <c r="A35" s="181"/>
      <c r="B35" s="181"/>
      <c r="C35" s="220"/>
      <c r="D35" s="183"/>
      <c r="E35" s="220"/>
      <c r="F35" s="220"/>
      <c r="G35" s="220"/>
      <c r="H35" s="182"/>
      <c r="I35" s="182"/>
      <c r="J35" s="220"/>
    </row>
    <row r="36" spans="1:12" ht="15.75" x14ac:dyDescent="0.25">
      <c r="A36" s="181"/>
      <c r="B36" s="181"/>
      <c r="C36" s="220"/>
      <c r="D36" s="183"/>
      <c r="E36" s="220"/>
      <c r="F36" s="220"/>
      <c r="G36" s="220"/>
      <c r="H36" s="182"/>
      <c r="I36" s="182"/>
      <c r="J36" s="220"/>
    </row>
    <row r="37" spans="1:12" ht="15" x14ac:dyDescent="0.25">
      <c r="A37" s="77" t="s">
        <v>44</v>
      </c>
      <c r="H37" s="119"/>
    </row>
    <row r="38" spans="1:12" x14ac:dyDescent="0.25">
      <c r="A38" s="78" t="s">
        <v>60</v>
      </c>
    </row>
    <row r="39" spans="1:12" x14ac:dyDescent="0.25">
      <c r="A39" s="78" t="s">
        <v>61</v>
      </c>
    </row>
    <row r="40" spans="1:12" x14ac:dyDescent="0.25">
      <c r="A40" s="78" t="s">
        <v>58</v>
      </c>
    </row>
    <row r="42" spans="1:12" s="88" customFormat="1" ht="15" x14ac:dyDescent="0.25">
      <c r="A42" s="66"/>
      <c r="B42" s="66"/>
      <c r="C42" s="67"/>
      <c r="E42" s="12"/>
      <c r="F42" s="12"/>
      <c r="G42" s="144"/>
      <c r="I42" s="77"/>
      <c r="J42" s="77"/>
      <c r="K42" s="77"/>
      <c r="L42" s="80"/>
    </row>
    <row r="43" spans="1:12" s="88" customFormat="1" ht="21" customHeight="1" x14ac:dyDescent="0.25">
      <c r="A43" s="66"/>
      <c r="B43" s="66"/>
      <c r="C43" s="67" t="s">
        <v>85</v>
      </c>
      <c r="E43" s="191"/>
      <c r="F43" s="191"/>
      <c r="G43" s="144"/>
      <c r="I43" s="77"/>
      <c r="J43" s="77"/>
      <c r="K43" s="77"/>
      <c r="L43" s="199"/>
    </row>
    <row r="44" spans="1:12" s="88" customFormat="1" ht="21" customHeight="1" x14ac:dyDescent="0.25">
      <c r="A44" s="67"/>
      <c r="B44" s="67"/>
      <c r="C44" s="66" t="s">
        <v>92</v>
      </c>
      <c r="D44" s="66"/>
      <c r="E44" s="66"/>
      <c r="F44" s="66"/>
      <c r="G44" s="144"/>
      <c r="H44" s="77"/>
      <c r="I44" s="77"/>
      <c r="J44" s="77"/>
      <c r="K44" s="77"/>
      <c r="L44" s="199"/>
    </row>
    <row r="45" spans="1:12" s="88" customFormat="1" ht="21" customHeight="1" x14ac:dyDescent="0.25">
      <c r="A45" s="67"/>
      <c r="B45" s="67"/>
      <c r="C45" s="192"/>
      <c r="D45" s="146"/>
      <c r="E45" s="147"/>
      <c r="F45" s="147"/>
      <c r="G45" s="144"/>
      <c r="H45" s="77"/>
      <c r="I45" s="77"/>
      <c r="J45" s="77"/>
      <c r="K45" s="77"/>
      <c r="L45" s="199"/>
    </row>
    <row r="46" spans="1:12" s="88" customFormat="1" ht="21" customHeight="1" x14ac:dyDescent="0.25">
      <c r="A46" s="67"/>
      <c r="B46" s="67"/>
      <c r="C46" s="192"/>
      <c r="D46" s="146"/>
      <c r="E46" s="147"/>
      <c r="F46" s="147"/>
      <c r="G46" s="144"/>
      <c r="H46" s="77"/>
      <c r="I46" s="77"/>
      <c r="J46" s="77"/>
      <c r="K46" s="77"/>
      <c r="L46" s="199"/>
    </row>
    <row r="47" spans="1:12" s="88" customFormat="1" ht="21" customHeight="1" x14ac:dyDescent="0.25">
      <c r="A47" s="67"/>
      <c r="B47" s="67"/>
      <c r="C47" s="192"/>
      <c r="D47" s="67"/>
      <c r="E47" s="147"/>
      <c r="F47" s="147"/>
      <c r="G47" s="144"/>
      <c r="H47" s="77"/>
      <c r="I47" s="77"/>
      <c r="J47" s="77"/>
      <c r="K47" s="77"/>
      <c r="L47" s="199"/>
    </row>
    <row r="48" spans="1:12" s="88" customFormat="1" ht="15" x14ac:dyDescent="0.25">
      <c r="A48" s="67"/>
      <c r="B48" s="67"/>
      <c r="C48" s="192"/>
      <c r="D48" s="66"/>
      <c r="E48" s="147"/>
      <c r="F48" s="147"/>
      <c r="G48" s="144"/>
      <c r="H48" s="77"/>
      <c r="I48" s="77"/>
      <c r="J48" s="77"/>
      <c r="K48" s="77"/>
      <c r="L48" s="80"/>
    </row>
    <row r="49" spans="1:5" x14ac:dyDescent="0.2">
      <c r="A49" s="13"/>
      <c r="B49" s="13"/>
      <c r="C49" s="13"/>
      <c r="D49" s="14"/>
      <c r="E49" s="13"/>
    </row>
    <row r="50" spans="1:5" x14ac:dyDescent="0.2">
      <c r="A50" s="13"/>
      <c r="B50" s="13"/>
      <c r="C50" s="13"/>
      <c r="D50" s="14"/>
      <c r="E50" s="13"/>
    </row>
    <row r="51" spans="1:5" x14ac:dyDescent="0.2">
      <c r="A51" s="13"/>
      <c r="B51" s="13"/>
      <c r="D51" s="14"/>
      <c r="E51" s="13"/>
    </row>
  </sheetData>
  <mergeCells count="7">
    <mergeCell ref="D7:G7"/>
    <mergeCell ref="A4:B4"/>
    <mergeCell ref="A23:B23"/>
    <mergeCell ref="A29:B29"/>
    <mergeCell ref="A28:B28"/>
    <mergeCell ref="F28:G28"/>
    <mergeCell ref="F29:G29"/>
  </mergeCells>
  <printOptions horizontalCentered="1"/>
  <pageMargins left="0.31496062992125984" right="0.43307086614173229" top="0.15748031496062992" bottom="0.31496062992125984" header="0.15748031496062992" footer="0.31496062992125984"/>
  <pageSetup paperSize="9" scale="7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D814D88C91BA44AC0439154D0E2580" ma:contentTypeVersion="12" ma:contentTypeDescription="Crée un document." ma:contentTypeScope="" ma:versionID="3919def0f9e39e0c95612316c2d2535f">
  <xsd:schema xmlns:xsd="http://www.w3.org/2001/XMLSchema" xmlns:xs="http://www.w3.org/2001/XMLSchema" xmlns:p="http://schemas.microsoft.com/office/2006/metadata/properties" xmlns:ns3="ebafd871-f3fa-4d6e-b890-5dc670368808" xmlns:ns4="031afdf6-0fc4-4c35-b52d-b68d826aba58" targetNamespace="http://schemas.microsoft.com/office/2006/metadata/properties" ma:root="true" ma:fieldsID="26389cd78e4e654a6f5519ef1e85d359" ns3:_="" ns4:_="">
    <xsd:import namespace="ebafd871-f3fa-4d6e-b890-5dc670368808"/>
    <xsd:import namespace="031afdf6-0fc4-4c35-b52d-b68d826aba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fd871-f3fa-4d6e-b890-5dc6703688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afdf6-0fc4-4c35-b52d-b68d826aba5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bafd871-f3fa-4d6e-b890-5dc670368808" xsi:nil="true"/>
  </documentManagement>
</p:properties>
</file>

<file path=customXml/itemProps1.xml><?xml version="1.0" encoding="utf-8"?>
<ds:datastoreItem xmlns:ds="http://schemas.openxmlformats.org/officeDocument/2006/customXml" ds:itemID="{0FD7CC48-EFBF-4907-9E89-47C7CFE54F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afd871-f3fa-4d6e-b890-5dc670368808"/>
    <ds:schemaRef ds:uri="031afdf6-0fc4-4c35-b52d-b68d826aba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FBA237-4EBE-4DFE-BB85-2909C7A749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E50975-9E51-4520-8D2D-AACA4B245A3A}">
  <ds:schemaRefs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031afdf6-0fc4-4c35-b52d-b68d826aba58"/>
    <ds:schemaRef ds:uri="ebafd871-f3fa-4d6e-b890-5dc670368808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7</vt:i4>
      </vt:variant>
    </vt:vector>
  </HeadingPairs>
  <TitlesOfParts>
    <vt:vector size="13" baseType="lpstr">
      <vt:lpstr>Page de garde</vt:lpstr>
      <vt:lpstr>Bordereau </vt:lpstr>
      <vt:lpstr>Decompte</vt:lpstr>
      <vt:lpstr>Etat attachement</vt:lpstr>
      <vt:lpstr>Attachement</vt:lpstr>
      <vt:lpstr>Fiche Suivi</vt:lpstr>
      <vt:lpstr>Decompte!Impression_des_titres</vt:lpstr>
      <vt:lpstr>'Bordereau '!OLE_LINK2</vt:lpstr>
      <vt:lpstr>Attachement!Zone_d_impression</vt:lpstr>
      <vt:lpstr>'Bordereau '!Zone_d_impression</vt:lpstr>
      <vt:lpstr>Decompte!Zone_d_impression</vt:lpstr>
      <vt:lpstr>'Fiche Suivi'!Zone_d_impression</vt:lpstr>
      <vt:lpstr>'Page de garde'!Zone_d_impression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2023-05-05T10:21:39Z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0x010100CAD814D88C91BA44AC0439154D0E2580</vt:lpwstr>
  </property>
</Properties>
</file>