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defaultThemeVersion="166925"/>
  <mc:AlternateContent xmlns:mc="http://schemas.openxmlformats.org/markup-compatibility/2006">
    <mc:Choice Requires="x15">
      <x15ac:absPath xmlns:x15ac="http://schemas.microsoft.com/office/spreadsheetml/2010/11/ac" url="C:\Users\johnl\Dropbox\@@Active\"/>
    </mc:Choice>
  </mc:AlternateContent>
  <xr:revisionPtr revIDLastSave="0" documentId="8_{98FC2BBD-6F7B-4880-A0A1-CACAB1D82D0F}" xr6:coauthVersionLast="47" xr6:coauthVersionMax="47" xr10:uidLastSave="{00000000-0000-0000-0000-000000000000}"/>
  <bookViews>
    <workbookView xWindow="5445" yWindow="1785" windowWidth="21060" windowHeight="14070" xr2:uid="{8398B689-EEC6-4600-98C9-B2545444530C}"/>
  </bookViews>
  <sheets>
    <sheet name="Sheet1" sheetId="1" r:id="rId1"/>
  </sheets>
  <definedNames>
    <definedName name="FH1_">Sheet1!$C$12</definedName>
    <definedName name="FH2_">Sheet1!$D$12</definedName>
    <definedName name="FH3_">Sheet1!$E$12</definedName>
    <definedName name="FH4_">Sheet1!$F$12</definedName>
    <definedName name="FH5_">Sheet1!$G$12</definedName>
    <definedName name="FH6_">Sheet1!$H$12</definedName>
    <definedName name="FH7_">Sheet1!$I$12</definedName>
    <definedName name="FM1_">Sheet1!$C$14</definedName>
    <definedName name="FM2_">Sheet1!$D$14</definedName>
    <definedName name="FM3_">Sheet1!$E$14</definedName>
    <definedName name="FM4_">Sheet1!$F$14</definedName>
    <definedName name="FM5_">Sheet1!$G$14</definedName>
    <definedName name="FM6_">Sheet1!$H$14</definedName>
    <definedName name="FM7_">Sheet1!$I$14</definedName>
    <definedName name="FN1_">Sheet1!$C$13</definedName>
    <definedName name="FN2_">Sheet1!$D$13</definedName>
    <definedName name="FN3_">Sheet1!$E$13</definedName>
    <definedName name="FN4_">Sheet1!$F$13</definedName>
    <definedName name="FN5_">Sheet1!$G$13</definedName>
    <definedName name="FN6_">Sheet1!$H$13</definedName>
    <definedName name="FN7_">Sheet1!$I$13</definedName>
    <definedName name="FNH3_">Sheet1!$E$15</definedName>
    <definedName name="FNH4_">Sheet1!$F$15</definedName>
    <definedName name="Purge">Sheet1!$D$8</definedName>
    <definedName name="solver_adj" localSheetId="0" hidden="1">Sheet1!$D$12,Sheet1!$D$13,Sheet1!$D$14,Sheet1!$E$12,Sheet1!$E$13,Sheet1!$E$14,Sheet1!$E$15,Sheet1!$F$15,Sheet1!$G$12,Sheet1!$G$13,Sheet1!$G$14,Sheet1!$H$12,Sheet1!$H$13,Sheet1!$H$14,Sheet1!$I$12,Sheet1!$I$13,Sheet1!$I$14</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lhs1" localSheetId="0" hidden="1">Sheet1!$D$21</definedName>
    <definedName name="solver_lhs10" localSheetId="0" hidden="1">Sheet1!$D$32</definedName>
    <definedName name="solver_lhs11" localSheetId="0" hidden="1">Sheet1!$H$20</definedName>
    <definedName name="solver_lhs12" localSheetId="0" hidden="1">Sheet1!$H$21</definedName>
    <definedName name="solver_lhs13" localSheetId="0" hidden="1">Sheet1!$H$22</definedName>
    <definedName name="solver_lhs14" localSheetId="0" hidden="1">Sheet1!$H$23</definedName>
    <definedName name="solver_lhs15" localSheetId="0" hidden="1">Sheet1!$H$24</definedName>
    <definedName name="solver_lhs16" localSheetId="0" hidden="1">Sheet1!$H$25</definedName>
    <definedName name="solver_lhs17" localSheetId="0" hidden="1">Sheet1!$H$31</definedName>
    <definedName name="solver_lhs18" localSheetId="0" hidden="1">Sheet1!$H$31</definedName>
    <definedName name="solver_lhs19" localSheetId="0" hidden="1">Sheet1!$H$31</definedName>
    <definedName name="solver_lhs2" localSheetId="0" hidden="1">Sheet1!$D$22</definedName>
    <definedName name="solver_lhs3" localSheetId="0" hidden="1">Sheet1!$D$24</definedName>
    <definedName name="solver_lhs4" localSheetId="0" hidden="1">Sheet1!$D$25</definedName>
    <definedName name="solver_lhs5" localSheetId="0" hidden="1">Sheet1!$D$26</definedName>
    <definedName name="solver_lhs6" localSheetId="0" hidden="1">Sheet1!$D$27</definedName>
    <definedName name="solver_lhs7" localSheetId="0" hidden="1">Sheet1!$D$29</definedName>
    <definedName name="solver_lhs8" localSheetId="0" hidden="1">Sheet1!$D$30</definedName>
    <definedName name="solver_lhs9" localSheetId="0" hidden="1">Sheet1!$D$31</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16</definedName>
    <definedName name="solver_nwt" localSheetId="0" hidden="1">1</definedName>
    <definedName name="solver_opt" localSheetId="0" hidden="1">Sheet1!$D$20</definedName>
    <definedName name="solver_pre" localSheetId="0" hidden="1">0.000001</definedName>
    <definedName name="solver_rbv" localSheetId="0" hidden="1">1</definedName>
    <definedName name="solver_rel1" localSheetId="0" hidden="1">2</definedName>
    <definedName name="solver_rel10" localSheetId="0" hidden="1">2</definedName>
    <definedName name="solver_rel11" localSheetId="0" hidden="1">2</definedName>
    <definedName name="solver_rel12" localSheetId="0" hidden="1">2</definedName>
    <definedName name="solver_rel13" localSheetId="0" hidden="1">2</definedName>
    <definedName name="solver_rel14" localSheetId="0" hidden="1">2</definedName>
    <definedName name="solver_rel15" localSheetId="0" hidden="1">2</definedName>
    <definedName name="solver_rel16" localSheetId="0" hidden="1">2</definedName>
    <definedName name="solver_rel17" localSheetId="0" hidden="1">2</definedName>
    <definedName name="solver_rel18" localSheetId="0" hidden="1">2</definedName>
    <definedName name="solver_rel19" localSheetId="0" hidden="1">2</definedName>
    <definedName name="solver_rel2" localSheetId="0" hidden="1">2</definedName>
    <definedName name="solver_rel3" localSheetId="0" hidden="1">2</definedName>
    <definedName name="solver_rel4" localSheetId="0" hidden="1">2</definedName>
    <definedName name="solver_rel5" localSheetId="0" hidden="1">2</definedName>
    <definedName name="solver_rel6" localSheetId="0" hidden="1">2</definedName>
    <definedName name="solver_rel7" localSheetId="0" hidden="1">2</definedName>
    <definedName name="solver_rel8" localSheetId="0" hidden="1">2</definedName>
    <definedName name="solver_rel9" localSheetId="0" hidden="1">2</definedName>
    <definedName name="solver_rhs1" localSheetId="0" hidden="1">0</definedName>
    <definedName name="solver_rhs10" localSheetId="0" hidden="1">0</definedName>
    <definedName name="solver_rhs11" localSheetId="0" hidden="1">0</definedName>
    <definedName name="solver_rhs12" localSheetId="0" hidden="1">0</definedName>
    <definedName name="solver_rhs13" localSheetId="0" hidden="1">0</definedName>
    <definedName name="solver_rhs14" localSheetId="0" hidden="1">0</definedName>
    <definedName name="solver_rhs15" localSheetId="0" hidden="1">0</definedName>
    <definedName name="solver_rhs16" localSheetId="0" hidden="1">0</definedName>
    <definedName name="solver_rhs17" localSheetId="0" hidden="1">0</definedName>
    <definedName name="solver_rhs18" localSheetId="0" hidden="1">0</definedName>
    <definedName name="solver_rhs19" localSheetId="0" hidden="1">0</definedName>
    <definedName name="solver_rhs2" localSheetId="0" hidden="1">0</definedName>
    <definedName name="solver_rhs3" localSheetId="0" hidden="1">0</definedName>
    <definedName name="solver_rhs4" localSheetId="0" hidden="1">0</definedName>
    <definedName name="solver_rhs5" localSheetId="0" hidden="1">0</definedName>
    <definedName name="solver_rhs6" localSheetId="0" hidden="1">0</definedName>
    <definedName name="solver_rhs7" localSheetId="0" hidden="1">0</definedName>
    <definedName name="solver_rhs8" localSheetId="0" hidden="1">0</definedName>
    <definedName name="solver_rhs9" localSheetId="0" hidden="1">0</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3</definedName>
    <definedName name="solver_val" localSheetId="0" hidden="1">0</definedName>
    <definedName name="solver_ver" localSheetId="0" hidden="1">3</definedName>
    <definedName name="X">Sheet1!$D$7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6" i="1" l="1"/>
  <c r="T15" i="1"/>
  <c r="T19" i="1"/>
  <c r="P18" i="1"/>
  <c r="P7" i="1"/>
  <c r="M8" i="1"/>
  <c r="K8" i="1"/>
  <c r="H31" i="1"/>
  <c r="H25" i="1"/>
  <c r="H22" i="1"/>
  <c r="D31" i="1"/>
  <c r="D26" i="1"/>
  <c r="D22" i="1"/>
  <c r="P8" i="1"/>
  <c r="T8" i="1"/>
  <c r="P17" i="1"/>
  <c r="P16" i="1"/>
  <c r="T18" i="1"/>
  <c r="T17" i="1"/>
  <c r="T14" i="1"/>
  <c r="T13" i="1"/>
  <c r="P6" i="1"/>
  <c r="P5" i="1"/>
  <c r="M7" i="1"/>
  <c r="M6" i="1"/>
  <c r="K7" i="1"/>
  <c r="K6" i="1"/>
  <c r="H30" i="1"/>
  <c r="H29" i="1"/>
  <c r="H24" i="1"/>
  <c r="H23" i="1"/>
  <c r="H21" i="1"/>
  <c r="H20" i="1"/>
  <c r="D32" i="1"/>
  <c r="D30" i="1"/>
  <c r="D29" i="1"/>
  <c r="D27" i="1"/>
  <c r="D25" i="1"/>
  <c r="D24" i="1"/>
  <c r="D21" i="1"/>
  <c r="D20" i="1"/>
</calcChain>
</file>

<file path=xl/sharedStrings.xml><?xml version="1.0" encoding="utf-8"?>
<sst xmlns="http://schemas.openxmlformats.org/spreadsheetml/2006/main" count="72" uniqueCount="72">
  <si>
    <t>Department of Chemical and Biological Engineering</t>
  </si>
  <si>
    <t>University of Colorado Boulder</t>
  </si>
  <si>
    <t xml:space="preserve">https://learncheme.com/ </t>
  </si>
  <si>
    <t>Cells used in Solver in yellow</t>
  </si>
  <si>
    <t>Input</t>
  </si>
  <si>
    <t>Fractional conversion in reactor</t>
  </si>
  <si>
    <t>Fraction of exit stream purged</t>
  </si>
  <si>
    <t>Species</t>
  </si>
  <si>
    <t>Material balances</t>
  </si>
  <si>
    <t>Mixing point</t>
  </si>
  <si>
    <t>Reactor</t>
  </si>
  <si>
    <t>FH3 = FH2*(1-X)</t>
  </si>
  <si>
    <t>Separator</t>
  </si>
  <si>
    <t>FN3 = FN5</t>
  </si>
  <si>
    <t>FH1 + FH7 = FH2</t>
  </si>
  <si>
    <t>FN1 + FN7 = FN2</t>
  </si>
  <si>
    <t>FNH3 = 2*FN2*X</t>
  </si>
  <si>
    <t>FNH3 = FNH4</t>
  </si>
  <si>
    <t>Splitting point</t>
  </si>
  <si>
    <t>FH6 = purge*FH5</t>
  </si>
  <si>
    <t>FN6 = purge*FN5</t>
  </si>
  <si>
    <t>FH7= (1-purge)*FH5</t>
  </si>
  <si>
    <t>FN7 = (1-purge)*FN5</t>
  </si>
  <si>
    <t>FH1 = FNH4*1.5 + FH6</t>
  </si>
  <si>
    <t>FN1 = FNH4*0.5 + FN6</t>
  </si>
  <si>
    <t>FN3 = FN2*(1-X)</t>
  </si>
  <si>
    <t>FH3 = FH5</t>
  </si>
  <si>
    <r>
      <t>H</t>
    </r>
    <r>
      <rPr>
        <vertAlign val="subscript"/>
        <sz val="11"/>
        <color theme="1"/>
        <rFont val="Calibri"/>
        <family val="2"/>
        <scheme val="minor"/>
      </rPr>
      <t>2</t>
    </r>
  </si>
  <si>
    <r>
      <t>N</t>
    </r>
    <r>
      <rPr>
        <vertAlign val="subscript"/>
        <sz val="11"/>
        <color theme="1"/>
        <rFont val="Calibri"/>
        <family val="2"/>
        <scheme val="minor"/>
      </rPr>
      <t>2</t>
    </r>
  </si>
  <si>
    <r>
      <t>NH</t>
    </r>
    <r>
      <rPr>
        <vertAlign val="subscript"/>
        <sz val="11"/>
        <color theme="1"/>
        <rFont val="Calibri"/>
        <family val="2"/>
        <scheme val="minor"/>
      </rPr>
      <t>3</t>
    </r>
  </si>
  <si>
    <r>
      <t>F</t>
    </r>
    <r>
      <rPr>
        <vertAlign val="subscript"/>
        <sz val="11"/>
        <color theme="1"/>
        <rFont val="Calibri"/>
        <family val="2"/>
        <scheme val="minor"/>
      </rPr>
      <t>H2,1</t>
    </r>
    <r>
      <rPr>
        <sz val="11"/>
        <color theme="1"/>
        <rFont val="Calibri"/>
        <family val="2"/>
        <scheme val="minor"/>
      </rPr>
      <t>=</t>
    </r>
  </si>
  <si>
    <r>
      <t>F</t>
    </r>
    <r>
      <rPr>
        <vertAlign val="subscript"/>
        <sz val="11"/>
        <color theme="1"/>
        <rFont val="Calibri"/>
        <family val="2"/>
        <scheme val="minor"/>
      </rPr>
      <t>N2,1</t>
    </r>
    <r>
      <rPr>
        <sz val="11"/>
        <color theme="1"/>
        <rFont val="Calibri"/>
        <family val="2"/>
        <scheme val="minor"/>
      </rPr>
      <t>=</t>
    </r>
  </si>
  <si>
    <r>
      <t>F</t>
    </r>
    <r>
      <rPr>
        <vertAlign val="subscript"/>
        <sz val="11"/>
        <color theme="1"/>
        <rFont val="Calibri"/>
        <family val="2"/>
        <scheme val="minor"/>
      </rPr>
      <t>H2,2</t>
    </r>
    <r>
      <rPr>
        <sz val="11"/>
        <color theme="1"/>
        <rFont val="Calibri"/>
        <family val="2"/>
        <scheme val="minor"/>
      </rPr>
      <t>=</t>
    </r>
  </si>
  <si>
    <r>
      <t>F</t>
    </r>
    <r>
      <rPr>
        <vertAlign val="subscript"/>
        <sz val="11"/>
        <color theme="1"/>
        <rFont val="Calibri"/>
        <family val="2"/>
        <scheme val="minor"/>
      </rPr>
      <t>N2,2</t>
    </r>
    <r>
      <rPr>
        <sz val="11"/>
        <color theme="1"/>
        <rFont val="Calibri"/>
        <family val="2"/>
        <scheme val="minor"/>
      </rPr>
      <t>=</t>
    </r>
  </si>
  <si>
    <r>
      <t>F</t>
    </r>
    <r>
      <rPr>
        <vertAlign val="subscript"/>
        <sz val="11"/>
        <color theme="1"/>
        <rFont val="Calibri"/>
        <family val="2"/>
        <scheme val="minor"/>
      </rPr>
      <t>H2,3</t>
    </r>
    <r>
      <rPr>
        <sz val="11"/>
        <color theme="1"/>
        <rFont val="Calibri"/>
        <family val="2"/>
        <scheme val="minor"/>
      </rPr>
      <t>=</t>
    </r>
  </si>
  <si>
    <r>
      <t>F</t>
    </r>
    <r>
      <rPr>
        <vertAlign val="subscript"/>
        <sz val="11"/>
        <color theme="1"/>
        <rFont val="Calibri"/>
        <family val="2"/>
        <scheme val="minor"/>
      </rPr>
      <t>N2,3</t>
    </r>
    <r>
      <rPr>
        <sz val="11"/>
        <color theme="1"/>
        <rFont val="Calibri"/>
        <family val="2"/>
        <scheme val="minor"/>
      </rPr>
      <t>=</t>
    </r>
  </si>
  <si>
    <r>
      <t>F</t>
    </r>
    <r>
      <rPr>
        <vertAlign val="subscript"/>
        <sz val="11"/>
        <color theme="1"/>
        <rFont val="Calibri"/>
        <family val="2"/>
        <scheme val="minor"/>
      </rPr>
      <t>NH3,4</t>
    </r>
    <r>
      <rPr>
        <sz val="11"/>
        <color theme="1"/>
        <rFont val="Calibri"/>
        <family val="2"/>
        <scheme val="minor"/>
      </rPr>
      <t>=</t>
    </r>
  </si>
  <si>
    <r>
      <t>F</t>
    </r>
    <r>
      <rPr>
        <vertAlign val="subscript"/>
        <sz val="11"/>
        <color theme="1"/>
        <rFont val="Calibri"/>
        <family val="2"/>
        <scheme val="minor"/>
      </rPr>
      <t>NH3,3</t>
    </r>
    <r>
      <rPr>
        <sz val="11"/>
        <color theme="1"/>
        <rFont val="Calibri"/>
        <family val="2"/>
        <scheme val="minor"/>
      </rPr>
      <t>=</t>
    </r>
  </si>
  <si>
    <r>
      <t>F</t>
    </r>
    <r>
      <rPr>
        <vertAlign val="subscript"/>
        <sz val="11"/>
        <color theme="1"/>
        <rFont val="Calibri"/>
        <family val="2"/>
        <scheme val="minor"/>
      </rPr>
      <t>H2,5</t>
    </r>
    <r>
      <rPr>
        <sz val="11"/>
        <color theme="1"/>
        <rFont val="Calibri"/>
        <family val="2"/>
        <scheme val="minor"/>
      </rPr>
      <t>=</t>
    </r>
  </si>
  <si>
    <r>
      <t>F</t>
    </r>
    <r>
      <rPr>
        <vertAlign val="subscript"/>
        <sz val="11"/>
        <color theme="1"/>
        <rFont val="Calibri"/>
        <family val="2"/>
        <scheme val="minor"/>
      </rPr>
      <t>N2,5</t>
    </r>
    <r>
      <rPr>
        <sz val="11"/>
        <color theme="1"/>
        <rFont val="Calibri"/>
        <family val="2"/>
        <scheme val="minor"/>
      </rPr>
      <t>=</t>
    </r>
  </si>
  <si>
    <r>
      <t>F</t>
    </r>
    <r>
      <rPr>
        <vertAlign val="subscript"/>
        <sz val="11"/>
        <color theme="1"/>
        <rFont val="Calibri"/>
        <family val="2"/>
        <scheme val="minor"/>
      </rPr>
      <t>H2,6</t>
    </r>
    <r>
      <rPr>
        <sz val="11"/>
        <color theme="1"/>
        <rFont val="Calibri"/>
        <family val="2"/>
        <scheme val="minor"/>
      </rPr>
      <t>=</t>
    </r>
  </si>
  <si>
    <r>
      <t>F</t>
    </r>
    <r>
      <rPr>
        <vertAlign val="subscript"/>
        <sz val="11"/>
        <color theme="1"/>
        <rFont val="Calibri"/>
        <family val="2"/>
        <scheme val="minor"/>
      </rPr>
      <t>N2,6</t>
    </r>
    <r>
      <rPr>
        <sz val="11"/>
        <color theme="1"/>
        <rFont val="Calibri"/>
        <family val="2"/>
        <scheme val="minor"/>
      </rPr>
      <t>=</t>
    </r>
  </si>
  <si>
    <r>
      <t>F</t>
    </r>
    <r>
      <rPr>
        <vertAlign val="subscript"/>
        <sz val="11"/>
        <color theme="1"/>
        <rFont val="Calibri"/>
        <family val="2"/>
        <scheme val="minor"/>
      </rPr>
      <t>H2,7</t>
    </r>
    <r>
      <rPr>
        <sz val="11"/>
        <color theme="1"/>
        <rFont val="Calibri"/>
        <family val="2"/>
        <scheme val="minor"/>
      </rPr>
      <t>=</t>
    </r>
  </si>
  <si>
    <r>
      <t>F</t>
    </r>
    <r>
      <rPr>
        <vertAlign val="subscript"/>
        <sz val="11"/>
        <color theme="1"/>
        <rFont val="Calibri"/>
        <family val="2"/>
        <scheme val="minor"/>
      </rPr>
      <t>N2,7</t>
    </r>
    <r>
      <rPr>
        <sz val="11"/>
        <color theme="1"/>
        <rFont val="Calibri"/>
        <family val="2"/>
        <scheme val="minor"/>
      </rPr>
      <t>=</t>
    </r>
  </si>
  <si>
    <t>Overall (not used)</t>
  </si>
  <si>
    <t>Input values in green</t>
  </si>
  <si>
    <t>Solutions in orange</t>
  </si>
  <si>
    <r>
      <t>CH</t>
    </r>
    <r>
      <rPr>
        <vertAlign val="subscript"/>
        <sz val="11"/>
        <color theme="1"/>
        <rFont val="Calibri"/>
        <family val="2"/>
        <scheme val="minor"/>
      </rPr>
      <t>4</t>
    </r>
  </si>
  <si>
    <t>Notation</t>
  </si>
  <si>
    <t>H</t>
  </si>
  <si>
    <t>NH</t>
  </si>
  <si>
    <t xml:space="preserve">N </t>
  </si>
  <si>
    <r>
      <t>F</t>
    </r>
    <r>
      <rPr>
        <vertAlign val="subscript"/>
        <sz val="11"/>
        <color theme="1"/>
        <rFont val="Calibri"/>
        <family val="2"/>
        <scheme val="minor"/>
      </rPr>
      <t>CH4,1</t>
    </r>
    <r>
      <rPr>
        <sz val="11"/>
        <color theme="1"/>
        <rFont val="Calibri"/>
        <family val="2"/>
        <scheme val="minor"/>
      </rPr>
      <t>=</t>
    </r>
  </si>
  <si>
    <r>
      <t>F</t>
    </r>
    <r>
      <rPr>
        <vertAlign val="subscript"/>
        <sz val="11"/>
        <color theme="1"/>
        <rFont val="Calibri"/>
        <family val="2"/>
        <scheme val="minor"/>
      </rPr>
      <t>CH4,2</t>
    </r>
    <r>
      <rPr>
        <sz val="11"/>
        <color theme="1"/>
        <rFont val="Calibri"/>
        <family val="2"/>
        <scheme val="minor"/>
      </rPr>
      <t>=</t>
    </r>
  </si>
  <si>
    <r>
      <t>F</t>
    </r>
    <r>
      <rPr>
        <vertAlign val="subscript"/>
        <sz val="11"/>
        <color theme="1"/>
        <rFont val="Calibri"/>
        <family val="2"/>
        <scheme val="minor"/>
      </rPr>
      <t>CH4,3</t>
    </r>
    <r>
      <rPr>
        <sz val="11"/>
        <color theme="1"/>
        <rFont val="Calibri"/>
        <family val="2"/>
        <scheme val="minor"/>
      </rPr>
      <t>=</t>
    </r>
  </si>
  <si>
    <r>
      <t>F</t>
    </r>
    <r>
      <rPr>
        <vertAlign val="subscript"/>
        <sz val="11"/>
        <color theme="1"/>
        <rFont val="Calibri"/>
        <family val="2"/>
        <scheme val="minor"/>
      </rPr>
      <t>CH4,5</t>
    </r>
    <r>
      <rPr>
        <sz val="11"/>
        <color theme="1"/>
        <rFont val="Calibri"/>
        <family val="2"/>
        <scheme val="minor"/>
      </rPr>
      <t>=</t>
    </r>
  </si>
  <si>
    <r>
      <t>F</t>
    </r>
    <r>
      <rPr>
        <vertAlign val="subscript"/>
        <sz val="11"/>
        <color theme="1"/>
        <rFont val="Calibri"/>
        <family val="2"/>
        <scheme val="minor"/>
      </rPr>
      <t>CH4,6</t>
    </r>
    <r>
      <rPr>
        <sz val="11"/>
        <color theme="1"/>
        <rFont val="Calibri"/>
        <family val="2"/>
        <scheme val="minor"/>
      </rPr>
      <t>=</t>
    </r>
  </si>
  <si>
    <r>
      <t>F</t>
    </r>
    <r>
      <rPr>
        <vertAlign val="subscript"/>
        <sz val="11"/>
        <color theme="1"/>
        <rFont val="Calibri"/>
        <family val="2"/>
        <scheme val="minor"/>
      </rPr>
      <t>CH4,7</t>
    </r>
    <r>
      <rPr>
        <sz val="11"/>
        <color theme="1"/>
        <rFont val="Calibri"/>
        <family val="2"/>
        <scheme val="minor"/>
      </rPr>
      <t>=</t>
    </r>
  </si>
  <si>
    <t>= X</t>
  </si>
  <si>
    <t>= purge</t>
  </si>
  <si>
    <t>M</t>
  </si>
  <si>
    <t>FM1 + FM7 = FM2</t>
  </si>
  <si>
    <t>FM3 = FM2</t>
  </si>
  <si>
    <t>FM3 = FM5</t>
  </si>
  <si>
    <t>FM6 = purge*FM5</t>
  </si>
  <si>
    <t>FM7 = (1-purge)*FM5</t>
  </si>
  <si>
    <t>FM1 = FM6</t>
  </si>
  <si>
    <t xml:space="preserve">                        Stream flow rates (mol/s)</t>
  </si>
  <si>
    <t>Mole fraction CH4</t>
  </si>
  <si>
    <t>Flow rates in mol/s</t>
  </si>
  <si>
    <t>Ammonia synthesis</t>
  </si>
  <si>
    <t>Material balances on system with recycle and purge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</si>
</sst>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E+00"/>
  </numFmts>
  <fonts count="6" x14ac:knownFonts="1">
    <font>
      <sz val="11"/>
      <color theme="1"/>
      <name val="Calibri"/>
      <family val="2"/>
      <scheme val="minor"/>
    </font>
    <font>
      <b/>
      <sz val="11"/>
      <color theme="1"/>
      <name val="Calibri"/>
      <family val="2"/>
      <scheme val="minor"/>
    </font>
    <font>
      <u/>
      <sz val="11"/>
      <color theme="10"/>
      <name val="Calibri"/>
      <family val="2"/>
      <scheme val="minor"/>
    </font>
    <font>
      <vertAlign val="subscript"/>
      <sz val="11"/>
      <color theme="1"/>
      <name val="Calibri"/>
      <family val="2"/>
      <scheme val="minor"/>
    </font>
    <font>
      <u/>
      <sz val="11"/>
      <color theme="1"/>
      <name val="Calibri"/>
      <family val="2"/>
      <scheme val="minor"/>
    </font>
    <font>
      <b/>
      <sz val="14"/>
      <color theme="1"/>
      <name val="Calibri"/>
      <family val="2"/>
      <scheme val="minor"/>
    </font>
  </fonts>
  <fills count="6">
    <fill>
      <patternFill patternType="none"/>
    </fill>
    <fill>
      <patternFill patternType="gray125"/>
    </fill>
    <fill>
      <patternFill patternType="solid">
        <fgColor rgb="FFCCFF99"/>
        <bgColor indexed="64"/>
      </patternFill>
    </fill>
    <fill>
      <patternFill patternType="solid">
        <fgColor theme="7" tint="0.59999389629810485"/>
        <bgColor indexed="64"/>
      </patternFill>
    </fill>
    <fill>
      <patternFill patternType="solid">
        <fgColor rgb="FFFFCC66"/>
        <bgColor indexed="64"/>
      </patternFill>
    </fill>
    <fill>
      <patternFill patternType="solid">
        <fgColor rgb="FFFFFF99"/>
        <bgColor indexed="64"/>
      </patternFill>
    </fill>
  </fills>
  <borders count="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33">
    <xf numFmtId="0" fontId="0" fillId="0" borderId="0" xfId="0"/>
    <xf numFmtId="0" fontId="2" fillId="0" borderId="0" xfId="1"/>
    <xf numFmtId="0" fontId="0" fillId="0" borderId="0" xfId="0"/>
    <xf numFmtId="0" fontId="0" fillId="0" borderId="0" xfId="0" applyAlignment="1">
      <alignment horizontal="right"/>
    </xf>
    <xf numFmtId="0" fontId="1" fillId="0" borderId="0" xfId="0" applyFont="1"/>
    <xf numFmtId="0" fontId="0" fillId="2" borderId="0" xfId="0" applyFill="1"/>
    <xf numFmtId="0" fontId="0" fillId="3" borderId="0" xfId="0" applyFill="1"/>
    <xf numFmtId="0" fontId="0" fillId="0" borderId="1" xfId="0" applyBorder="1"/>
    <xf numFmtId="0" fontId="0" fillId="0" borderId="0" xfId="0" applyBorder="1" applyAlignment="1">
      <alignment horizontal="center"/>
    </xf>
    <xf numFmtId="0" fontId="0" fillId="0" borderId="2" xfId="0" applyBorder="1" applyAlignment="1">
      <alignment horizontal="center"/>
    </xf>
    <xf numFmtId="0" fontId="4" fillId="0" borderId="0" xfId="0" applyFont="1" applyAlignment="1">
      <alignment horizontal="right"/>
    </xf>
    <xf numFmtId="2" fontId="0" fillId="4" borderId="2" xfId="0" applyNumberFormat="1" applyFill="1" applyBorder="1" applyAlignment="1">
      <alignment horizontal="center"/>
    </xf>
    <xf numFmtId="2" fontId="0" fillId="0" borderId="2" xfId="0" applyNumberFormat="1" applyFill="1" applyBorder="1" applyAlignment="1">
      <alignment horizontal="center"/>
    </xf>
    <xf numFmtId="2" fontId="0" fillId="0" borderId="2" xfId="0" applyNumberFormat="1" applyBorder="1" applyAlignment="1">
      <alignment horizontal="center"/>
    </xf>
    <xf numFmtId="0" fontId="4" fillId="0" borderId="0" xfId="0" applyFont="1" applyAlignment="1">
      <alignment horizontal="left"/>
    </xf>
    <xf numFmtId="0" fontId="0" fillId="0" borderId="0" xfId="0" quotePrefix="1" applyAlignment="1">
      <alignment horizontal="right"/>
    </xf>
    <xf numFmtId="2" fontId="0" fillId="0" borderId="0" xfId="0" applyNumberFormat="1" applyAlignment="1">
      <alignment horizontal="left"/>
    </xf>
    <xf numFmtId="164" fontId="0" fillId="0" borderId="0" xfId="0" applyNumberFormat="1" applyAlignment="1">
      <alignment horizontal="left"/>
    </xf>
    <xf numFmtId="0" fontId="5" fillId="0" borderId="0" xfId="0" applyFont="1"/>
    <xf numFmtId="165" fontId="0" fillId="2" borderId="2" xfId="0" applyNumberFormat="1" applyFill="1" applyBorder="1" applyAlignment="1">
      <alignment horizontal="center"/>
    </xf>
    <xf numFmtId="166" fontId="0" fillId="0" borderId="0" xfId="0" applyNumberFormat="1" applyAlignment="1">
      <alignment horizontal="right"/>
    </xf>
    <xf numFmtId="166" fontId="0" fillId="0" borderId="0" xfId="0" applyNumberFormat="1" applyAlignment="1">
      <alignment horizontal="center"/>
    </xf>
    <xf numFmtId="0" fontId="0" fillId="0" borderId="1" xfId="0" applyBorder="1" applyAlignment="1">
      <alignment horizontal="right"/>
    </xf>
    <xf numFmtId="0" fontId="0" fillId="5" borderId="0" xfId="0" applyFill="1"/>
    <xf numFmtId="166" fontId="0" fillId="5" borderId="0" xfId="0" applyNumberFormat="1" applyFill="1" applyAlignment="1">
      <alignment horizontal="center"/>
    </xf>
    <xf numFmtId="166" fontId="0" fillId="5" borderId="0" xfId="0" applyNumberFormat="1" applyFill="1"/>
    <xf numFmtId="166" fontId="0" fillId="5" borderId="1" xfId="0" applyNumberFormat="1" applyFill="1" applyBorder="1" applyAlignment="1">
      <alignment horizontal="center"/>
    </xf>
    <xf numFmtId="0" fontId="0" fillId="0" borderId="0" xfId="0" quotePrefix="1"/>
    <xf numFmtId="0" fontId="0" fillId="0" borderId="0" xfId="0" applyAlignment="1">
      <alignment horizontal="center"/>
    </xf>
    <xf numFmtId="0" fontId="0" fillId="0" borderId="3" xfId="0" applyBorder="1" applyAlignment="1">
      <alignment horizontal="center"/>
    </xf>
    <xf numFmtId="164" fontId="0" fillId="0" borderId="2" xfId="0" applyNumberFormat="1" applyBorder="1" applyAlignment="1">
      <alignment horizontal="center"/>
    </xf>
    <xf numFmtId="2" fontId="0" fillId="2" borderId="2" xfId="0" applyNumberFormat="1" applyFill="1" applyBorder="1" applyAlignment="1">
      <alignment horizontal="center"/>
    </xf>
    <xf numFmtId="0" fontId="1" fillId="0" borderId="1"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FFF99"/>
      <color rgb="FFCCFF99"/>
      <color rgb="FFCCFFCC"/>
      <color rgb="FFFFFFCC"/>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31749</xdr:colOff>
      <xdr:row>7</xdr:row>
      <xdr:rowOff>190500</xdr:rowOff>
    </xdr:from>
    <xdr:to>
      <xdr:col>20</xdr:col>
      <xdr:colOff>380291</xdr:colOff>
      <xdr:row>18</xdr:row>
      <xdr:rowOff>74083</xdr:rowOff>
    </xdr:to>
    <xdr:pic>
      <xdr:nvPicPr>
        <xdr:cNvPr id="81" name="Picture 80">
          <a:extLst>
            <a:ext uri="{FF2B5EF4-FFF2-40B4-BE49-F238E27FC236}">
              <a16:creationId xmlns:a16="http://schemas.microsoft.com/office/drawing/2014/main" id="{BFB3E482-1979-42F2-BC6E-1F490B35E11E}"/>
            </a:ext>
          </a:extLst>
        </xdr:cNvPr>
        <xdr:cNvPicPr>
          <a:picLocks noChangeAspect="1"/>
        </xdr:cNvPicPr>
      </xdr:nvPicPr>
      <xdr:blipFill>
        <a:blip xmlns:r="http://schemas.openxmlformats.org/officeDocument/2006/relationships" r:embed="rId1"/>
        <a:stretch>
          <a:fillRect/>
        </a:stretch>
      </xdr:blipFill>
      <xdr:spPr>
        <a:xfrm>
          <a:off x="5831416" y="1703917"/>
          <a:ext cx="5936542" cy="2328333"/>
        </a:xfrm>
        <a:prstGeom prst="rect">
          <a:avLst/>
        </a:prstGeom>
      </xdr:spPr>
    </xdr:pic>
    <xdr:clientData/>
  </xdr:twoCellAnchor>
  <xdr:twoCellAnchor>
    <xdr:from>
      <xdr:col>9</xdr:col>
      <xdr:colOff>84666</xdr:colOff>
      <xdr:row>19</xdr:row>
      <xdr:rowOff>21168</xdr:rowOff>
    </xdr:from>
    <xdr:to>
      <xdr:col>17</xdr:col>
      <xdr:colOff>21165</xdr:colOff>
      <xdr:row>38</xdr:row>
      <xdr:rowOff>42334</xdr:rowOff>
    </xdr:to>
    <xdr:sp macro="" textlink="">
      <xdr:nvSpPr>
        <xdr:cNvPr id="82" name="TextBox 81">
          <a:extLst>
            <a:ext uri="{FF2B5EF4-FFF2-40B4-BE49-F238E27FC236}">
              <a16:creationId xmlns:a16="http://schemas.microsoft.com/office/drawing/2014/main" id="{C9549CD0-60E2-4075-A72F-673F57A98585}"/>
            </a:ext>
          </a:extLst>
        </xdr:cNvPr>
        <xdr:cNvSpPr txBox="1"/>
      </xdr:nvSpPr>
      <xdr:spPr>
        <a:xfrm>
          <a:off x="5270499" y="4212168"/>
          <a:ext cx="4931833" cy="36512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Material balances on system with recycle and purge</a:t>
          </a:r>
        </a:p>
        <a:p>
          <a:r>
            <a:rPr lang="en-US" sz="1100" b="0" i="0" u="none" strike="noStrike">
              <a:solidFill>
                <a:schemeClr val="dk1"/>
              </a:solidFill>
              <a:effectLst/>
              <a:latin typeface="+mn-lt"/>
              <a:ea typeface="+mn-ea"/>
              <a:cs typeface="+mn-cs"/>
            </a:rPr>
            <a:t>N</a:t>
          </a:r>
          <a:r>
            <a:rPr lang="en-US" sz="1100" b="0" i="0" u="none" strike="noStrike" baseline="-25000">
              <a:solidFill>
                <a:schemeClr val="dk1"/>
              </a:solidFill>
              <a:effectLst/>
              <a:latin typeface="+mn-lt"/>
              <a:ea typeface="+mn-ea"/>
              <a:cs typeface="+mn-cs"/>
            </a:rPr>
            <a:t>2</a:t>
          </a:r>
          <a:r>
            <a:rPr lang="en-US" sz="1100" b="0" i="0" u="none" strike="noStrike">
              <a:solidFill>
                <a:schemeClr val="dk1"/>
              </a:solidFill>
              <a:effectLst/>
              <a:latin typeface="+mn-lt"/>
              <a:ea typeface="+mn-ea"/>
              <a:cs typeface="+mn-cs"/>
            </a:rPr>
            <a:t> + 3H</a:t>
          </a:r>
          <a:r>
            <a:rPr lang="en-US" sz="1100" b="0" i="0" u="none" strike="noStrike" baseline="-25000">
              <a:solidFill>
                <a:schemeClr val="dk1"/>
              </a:solidFill>
              <a:effectLst/>
              <a:latin typeface="+mn-lt"/>
              <a:ea typeface="+mn-ea"/>
              <a:cs typeface="+mn-cs"/>
            </a:rPr>
            <a:t>2</a:t>
          </a:r>
          <a:r>
            <a:rPr lang="en-US" sz="1100" b="0" i="0" u="none" strike="noStrike">
              <a:solidFill>
                <a:schemeClr val="dk1"/>
              </a:solidFill>
              <a:effectLst/>
              <a:latin typeface="+mn-lt"/>
              <a:ea typeface="+mn-ea"/>
              <a:cs typeface="+mn-cs"/>
            </a:rPr>
            <a:t> --&gt; 2NH</a:t>
          </a:r>
          <a:r>
            <a:rPr lang="en-US" sz="1100" b="0" i="0" u="none" strike="noStrike" baseline="-25000">
              <a:solidFill>
                <a:schemeClr val="dk1"/>
              </a:solidFill>
              <a:effectLst/>
              <a:latin typeface="+mn-lt"/>
              <a:ea typeface="+mn-ea"/>
              <a:cs typeface="+mn-cs"/>
            </a:rPr>
            <a:t>3</a:t>
          </a:r>
          <a:r>
            <a:rPr lang="en-US"/>
            <a:t> </a:t>
          </a:r>
        </a:p>
        <a:p>
          <a:r>
            <a:rPr lang="en-US" sz="1100" b="0" i="0" u="none" strike="noStrike">
              <a:solidFill>
                <a:schemeClr val="dk1"/>
              </a:solidFill>
              <a:effectLst/>
              <a:latin typeface="+mn-lt"/>
              <a:ea typeface="+mn-ea"/>
              <a:cs typeface="+mn-cs"/>
            </a:rPr>
            <a:t>Because of CH</a:t>
          </a:r>
          <a:r>
            <a:rPr lang="en-US" sz="1100" b="0" i="0" u="none" strike="noStrike" baseline="-25000">
              <a:solidFill>
                <a:schemeClr val="dk1"/>
              </a:solidFill>
              <a:effectLst/>
              <a:latin typeface="+mn-lt"/>
              <a:ea typeface="+mn-ea"/>
              <a:cs typeface="+mn-cs"/>
            </a:rPr>
            <a:t>4</a:t>
          </a:r>
          <a:r>
            <a:rPr lang="en-US" sz="1100" b="0" i="0" u="none" strike="noStrike">
              <a:solidFill>
                <a:schemeClr val="dk1"/>
              </a:solidFill>
              <a:effectLst/>
              <a:latin typeface="+mn-lt"/>
              <a:ea typeface="+mn-ea"/>
              <a:cs typeface="+mn-cs"/>
            </a:rPr>
            <a:t> impurity in the N</a:t>
          </a:r>
          <a:r>
            <a:rPr lang="en-US" sz="1100" b="0" i="0" u="none" strike="noStrike" baseline="-25000">
              <a:solidFill>
                <a:schemeClr val="dk1"/>
              </a:solidFill>
              <a:effectLst/>
              <a:latin typeface="+mn-lt"/>
              <a:ea typeface="+mn-ea"/>
              <a:cs typeface="+mn-cs"/>
            </a:rPr>
            <a:t>2</a:t>
          </a:r>
          <a:r>
            <a:rPr lang="en-US" sz="1100" b="0" i="0" u="none" strike="noStrike">
              <a:solidFill>
                <a:schemeClr val="dk1"/>
              </a:solidFill>
              <a:effectLst/>
              <a:latin typeface="+mn-lt"/>
              <a:ea typeface="+mn-ea"/>
              <a:cs typeface="+mn-cs"/>
            </a:rPr>
            <a:t> feed, a purge is needed (stream 6)</a:t>
          </a:r>
          <a:r>
            <a:rPr lang="en-US"/>
            <a:t> </a:t>
          </a:r>
          <a:r>
            <a:rPr lang="en-US" sz="1100" b="0" i="0" u="none" strike="noStrike">
              <a:solidFill>
                <a:schemeClr val="dk1"/>
              </a:solidFill>
              <a:effectLst/>
              <a:latin typeface="+mn-lt"/>
              <a:ea typeface="+mn-ea"/>
              <a:cs typeface="+mn-cs"/>
            </a:rPr>
            <a:t>to obtain steady-state operation.</a:t>
          </a:r>
          <a:endParaRPr lang="en-US"/>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dk1"/>
              </a:solidFill>
              <a:effectLst/>
              <a:latin typeface="+mn-lt"/>
              <a:ea typeface="+mn-ea"/>
              <a:cs typeface="+mn-cs"/>
            </a:rPr>
            <a:t>The H</a:t>
          </a:r>
          <a:r>
            <a:rPr lang="en-US" sz="1100" b="0" i="0" u="none" strike="noStrike" baseline="-25000">
              <a:solidFill>
                <a:schemeClr val="dk1"/>
              </a:solidFill>
              <a:effectLst/>
              <a:latin typeface="+mn-lt"/>
              <a:ea typeface="+mn-ea"/>
              <a:cs typeface="+mn-cs"/>
            </a:rPr>
            <a:t>2</a:t>
          </a:r>
          <a:r>
            <a:rPr lang="en-US" sz="1100" b="0" i="0" u="none" strike="noStrike">
              <a:solidFill>
                <a:schemeClr val="dk1"/>
              </a:solidFill>
              <a:effectLst/>
              <a:latin typeface="+mn-lt"/>
              <a:ea typeface="+mn-ea"/>
              <a:cs typeface="+mn-cs"/>
            </a:rPr>
            <a:t>/N</a:t>
          </a:r>
          <a:r>
            <a:rPr lang="en-US" sz="1100" b="0" i="0" u="none" strike="noStrike" baseline="-25000">
              <a:solidFill>
                <a:schemeClr val="dk1"/>
              </a:solidFill>
              <a:effectLst/>
              <a:latin typeface="+mn-lt"/>
              <a:ea typeface="+mn-ea"/>
              <a:cs typeface="+mn-cs"/>
            </a:rPr>
            <a:t>2</a:t>
          </a:r>
          <a:r>
            <a:rPr lang="en-US" sz="1100" b="0" i="0" u="none" strike="noStrike">
              <a:solidFill>
                <a:schemeClr val="dk1"/>
              </a:solidFill>
              <a:effectLst/>
              <a:latin typeface="+mn-lt"/>
              <a:ea typeface="+mn-ea"/>
              <a:cs typeface="+mn-cs"/>
            </a:rPr>
            <a:t> ratio in the feed is 3:1 (stoichiometric)</a:t>
          </a:r>
          <a:r>
            <a:rPr lang="en-US"/>
            <a:t> </a:t>
          </a:r>
          <a:r>
            <a:rPr lang="en-US" sz="1100" b="0" i="0" u="none" strike="noStrike">
              <a:solidFill>
                <a:schemeClr val="dk1"/>
              </a:solidFill>
              <a:effectLst/>
              <a:latin typeface="+mn-lt"/>
              <a:ea typeface="+mn-ea"/>
              <a:cs typeface="+mn-cs"/>
            </a:rPr>
            <a:t>The separator is assumed perfect; it removes all the </a:t>
          </a:r>
          <a:r>
            <a:rPr lang="en-US" sz="1100" b="0" i="0">
              <a:solidFill>
                <a:schemeClr val="dk1"/>
              </a:solidFill>
              <a:effectLst/>
              <a:latin typeface="+mn-lt"/>
              <a:ea typeface="+mn-ea"/>
              <a:cs typeface="+mn-cs"/>
            </a:rPr>
            <a:t>NH</a:t>
          </a:r>
          <a:r>
            <a:rPr lang="en-US" sz="1100" b="0" i="0" baseline="-25000">
              <a:solidFill>
                <a:schemeClr val="dk1"/>
              </a:solidFill>
              <a:effectLst/>
              <a:latin typeface="+mn-lt"/>
              <a:ea typeface="+mn-ea"/>
              <a:cs typeface="+mn-cs"/>
            </a:rPr>
            <a:t>3</a:t>
          </a:r>
          <a:r>
            <a:rPr lang="en-US" sz="1100" b="0" i="0">
              <a:solidFill>
                <a:schemeClr val="dk1"/>
              </a:solidFill>
              <a:effectLst/>
              <a:latin typeface="+mn-lt"/>
              <a:ea typeface="+mn-ea"/>
              <a:cs typeface="+mn-cs"/>
            </a:rPr>
            <a:t> but no H</a:t>
          </a:r>
          <a:r>
            <a:rPr lang="en-US" sz="1100" b="0" i="0" baseline="-25000">
              <a:solidFill>
                <a:schemeClr val="dk1"/>
              </a:solidFill>
              <a:effectLst/>
              <a:latin typeface="+mn-lt"/>
              <a:ea typeface="+mn-ea"/>
              <a:cs typeface="+mn-cs"/>
            </a:rPr>
            <a:t>2</a:t>
          </a:r>
          <a:r>
            <a:rPr lang="en-US" sz="1100" b="0" i="0">
              <a:solidFill>
                <a:schemeClr val="dk1"/>
              </a:solidFill>
              <a:effectLst/>
              <a:latin typeface="+mn-lt"/>
              <a:ea typeface="+mn-ea"/>
              <a:cs typeface="+mn-cs"/>
            </a:rPr>
            <a:t>, N</a:t>
          </a:r>
          <a:r>
            <a:rPr lang="en-US" sz="1100" b="0" i="0" baseline="-25000">
              <a:solidFill>
                <a:schemeClr val="dk1"/>
              </a:solidFill>
              <a:effectLst/>
              <a:latin typeface="+mn-lt"/>
              <a:ea typeface="+mn-ea"/>
              <a:cs typeface="+mn-cs"/>
            </a:rPr>
            <a:t>2</a:t>
          </a:r>
          <a:r>
            <a:rPr lang="en-US" sz="1100" b="0" i="0">
              <a:solidFill>
                <a:schemeClr val="dk1"/>
              </a:solidFill>
              <a:effectLst/>
              <a:latin typeface="+mn-lt"/>
              <a:ea typeface="+mn-ea"/>
              <a:cs typeface="+mn-cs"/>
            </a:rPr>
            <a:t>, or CH</a:t>
          </a:r>
          <a:r>
            <a:rPr lang="en-US" sz="1100" b="0" i="0" baseline="-25000">
              <a:solidFill>
                <a:schemeClr val="dk1"/>
              </a:solidFill>
              <a:effectLst/>
              <a:latin typeface="+mn-lt"/>
              <a:ea typeface="+mn-ea"/>
              <a:cs typeface="+mn-cs"/>
            </a:rPr>
            <a:t>4</a:t>
          </a:r>
          <a:r>
            <a:rPr lang="en-US" sz="1100" b="0" i="0">
              <a:solidFill>
                <a:schemeClr val="dk1"/>
              </a:solidFill>
              <a:effectLst/>
              <a:latin typeface="+mn-lt"/>
              <a:ea typeface="+mn-ea"/>
              <a:cs typeface="+mn-cs"/>
            </a:rPr>
            <a:t>.</a:t>
          </a:r>
          <a:r>
            <a:rPr lang="en-US"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feed is 74.775 mol/s of H</a:t>
          </a:r>
          <a:r>
            <a:rPr lang="en-US" sz="1100" baseline="-25000">
              <a:solidFill>
                <a:schemeClr val="dk1"/>
              </a:solidFill>
              <a:effectLst/>
              <a:latin typeface="+mn-lt"/>
              <a:ea typeface="+mn-ea"/>
              <a:cs typeface="+mn-cs"/>
            </a:rPr>
            <a:t>2</a:t>
          </a:r>
          <a:r>
            <a:rPr lang="en-US" sz="1100">
              <a:solidFill>
                <a:schemeClr val="dk1"/>
              </a:solidFill>
              <a:effectLst/>
              <a:latin typeface="+mn-lt"/>
              <a:ea typeface="+mn-ea"/>
              <a:cs typeface="+mn-cs"/>
            </a:rPr>
            <a:t>, 24.925 mol/s of N</a:t>
          </a:r>
          <a:r>
            <a:rPr lang="en-US" sz="1100" baseline="-25000">
              <a:solidFill>
                <a:schemeClr val="dk1"/>
              </a:solidFill>
              <a:effectLst/>
              <a:latin typeface="+mn-lt"/>
              <a:ea typeface="+mn-ea"/>
              <a:cs typeface="+mn-cs"/>
            </a:rPr>
            <a:t>2</a:t>
          </a:r>
          <a:r>
            <a:rPr lang="en-US" sz="1100">
              <a:solidFill>
                <a:schemeClr val="dk1"/>
              </a:solidFill>
              <a:effectLst/>
              <a:latin typeface="+mn-lt"/>
              <a:ea typeface="+mn-ea"/>
              <a:cs typeface="+mn-cs"/>
            </a:rPr>
            <a:t>, and 1.2 mol/s of </a:t>
          </a:r>
          <a:r>
            <a:rPr lang="en-US" sz="1100" b="0" i="0">
              <a:solidFill>
                <a:schemeClr val="dk1"/>
              </a:solidFill>
              <a:effectLst/>
              <a:latin typeface="+mn-lt"/>
              <a:ea typeface="+mn-ea"/>
              <a:cs typeface="+mn-cs"/>
            </a:rPr>
            <a:t>CH</a:t>
          </a:r>
          <a:r>
            <a:rPr lang="en-US" sz="1100" b="0" i="0" baseline="-25000">
              <a:solidFill>
                <a:schemeClr val="dk1"/>
              </a:solidFill>
              <a:effectLst/>
              <a:latin typeface="+mn-lt"/>
              <a:ea typeface="+mn-ea"/>
              <a:cs typeface="+mn-cs"/>
            </a:rPr>
            <a:t>4</a:t>
          </a:r>
          <a:r>
            <a:rPr lang="en-US" sz="1100">
              <a:solidFill>
                <a:schemeClr val="dk1"/>
              </a:solidFill>
              <a:effectLst/>
              <a:latin typeface="+mn-lt"/>
              <a:ea typeface="+mn-ea"/>
              <a:cs typeface="+mn-cs"/>
            </a:rPr>
            <a:t>.</a:t>
          </a:r>
          <a:endParaRPr lang="en-US">
            <a:effectLst/>
          </a:endParaRPr>
        </a:p>
        <a:p>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Solution</a:t>
          </a:r>
          <a:r>
            <a:rPr lang="en-US"/>
            <a:t> </a:t>
          </a:r>
          <a:r>
            <a:rPr lang="en-US" sz="1100" b="0" i="0" u="none" strike="noStrike">
              <a:solidFill>
                <a:schemeClr val="dk1"/>
              </a:solidFill>
              <a:effectLst/>
              <a:latin typeface="+mn-lt"/>
              <a:ea typeface="+mn-ea"/>
              <a:cs typeface="+mn-cs"/>
            </a:rPr>
            <a:t>The flow rates that are zero (N</a:t>
          </a:r>
          <a:r>
            <a:rPr lang="en-US" sz="1100" b="0" i="0" u="none" strike="noStrike" baseline="-25000">
              <a:solidFill>
                <a:schemeClr val="dk1"/>
              </a:solidFill>
              <a:effectLst/>
              <a:latin typeface="+mn-lt"/>
              <a:ea typeface="+mn-ea"/>
              <a:cs typeface="+mn-cs"/>
            </a:rPr>
            <a:t>2</a:t>
          </a:r>
          <a:r>
            <a:rPr lang="en-US" sz="1100" b="0" i="0" u="none" strike="noStrike">
              <a:solidFill>
                <a:schemeClr val="dk1"/>
              </a:solidFill>
              <a:effectLst/>
              <a:latin typeface="+mn-lt"/>
              <a:ea typeface="+mn-ea"/>
              <a:cs typeface="+mn-cs"/>
            </a:rPr>
            <a:t>, H</a:t>
          </a:r>
          <a:r>
            <a:rPr lang="en-US" sz="1100" b="0" i="0" u="none" strike="noStrike" baseline="-25000">
              <a:solidFill>
                <a:schemeClr val="dk1"/>
              </a:solidFill>
              <a:effectLst/>
              <a:latin typeface="+mn-lt"/>
              <a:ea typeface="+mn-ea"/>
              <a:cs typeface="+mn-cs"/>
            </a:rPr>
            <a:t>2</a:t>
          </a:r>
          <a:r>
            <a:rPr lang="en-US" sz="1100" b="0" i="0" u="none" strike="noStrike">
              <a:solidFill>
                <a:schemeClr val="dk1"/>
              </a:solidFill>
              <a:effectLst/>
              <a:latin typeface="+mn-lt"/>
              <a:ea typeface="+mn-ea"/>
              <a:cs typeface="+mn-cs"/>
            </a:rPr>
            <a:t>, </a:t>
          </a:r>
          <a:r>
            <a:rPr lang="en-US" sz="1100" b="0" i="0">
              <a:solidFill>
                <a:schemeClr val="dk1"/>
              </a:solidFill>
              <a:effectLst/>
              <a:latin typeface="+mn-lt"/>
              <a:ea typeface="+mn-ea"/>
              <a:cs typeface="+mn-cs"/>
            </a:rPr>
            <a:t>CH</a:t>
          </a:r>
          <a:r>
            <a:rPr lang="en-US" sz="1100" b="0" i="0" baseline="-25000">
              <a:solidFill>
                <a:schemeClr val="dk1"/>
              </a:solidFill>
              <a:effectLst/>
              <a:latin typeface="+mn-lt"/>
              <a:ea typeface="+mn-ea"/>
              <a:cs typeface="+mn-cs"/>
            </a:rPr>
            <a:t>4</a:t>
          </a:r>
          <a:r>
            <a:rPr lang="en-US" sz="1100" b="0" i="0" u="none" strike="noStrike">
              <a:solidFill>
                <a:schemeClr val="dk1"/>
              </a:solidFill>
              <a:effectLst/>
              <a:latin typeface="+mn-lt"/>
              <a:ea typeface="+mn-ea"/>
              <a:cs typeface="+mn-cs"/>
            </a:rPr>
            <a:t> flows at point 4; NH</a:t>
          </a:r>
          <a:r>
            <a:rPr lang="en-US" sz="1100" b="0" i="0" u="none" strike="noStrike" baseline="-25000">
              <a:solidFill>
                <a:schemeClr val="dk1"/>
              </a:solidFill>
              <a:effectLst/>
              <a:latin typeface="+mn-lt"/>
              <a:ea typeface="+mn-ea"/>
              <a:cs typeface="+mn-cs"/>
            </a:rPr>
            <a:t>3</a:t>
          </a:r>
          <a:r>
            <a:rPr lang="en-US" sz="1100" b="0" i="0" u="none" strike="noStrike">
              <a:solidFill>
                <a:schemeClr val="dk1"/>
              </a:solidFill>
              <a:effectLst/>
              <a:latin typeface="+mn-lt"/>
              <a:ea typeface="+mn-ea"/>
              <a:cs typeface="+mn-cs"/>
            </a:rPr>
            <a:t> flow at points 2, 5, 6, and 7) </a:t>
          </a:r>
          <a:r>
            <a:rPr lang="en-US"/>
            <a:t> </a:t>
          </a:r>
          <a:r>
            <a:rPr lang="en-US" sz="1100" b="0" i="0" u="none" strike="noStrike">
              <a:solidFill>
                <a:schemeClr val="dk1"/>
              </a:solidFill>
              <a:effectLst/>
              <a:latin typeface="+mn-lt"/>
              <a:ea typeface="+mn-ea"/>
              <a:cs typeface="+mn-cs"/>
            </a:rPr>
            <a:t>were set to zero in the table of Stream flow rates.</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17 equations and 17 unknowns</a:t>
          </a:r>
        </a:p>
        <a:p>
          <a:r>
            <a:rPr lang="en-US" sz="1100" b="0" i="0" u="none" strike="noStrike">
              <a:solidFill>
                <a:schemeClr val="dk1"/>
              </a:solidFill>
              <a:effectLst/>
              <a:latin typeface="+mn-lt"/>
              <a:ea typeface="+mn-ea"/>
              <a:cs typeface="+mn-cs"/>
            </a:rPr>
            <a:t>The overall material balances (Cells H29-H31) were not used in</a:t>
          </a:r>
          <a:r>
            <a:rPr lang="en-US" sz="1100" b="0" i="0" u="none" strike="noStrike" baseline="0">
              <a:solidFill>
                <a:schemeClr val="dk1"/>
              </a:solidFill>
              <a:effectLst/>
              <a:latin typeface="+mn-lt"/>
              <a:ea typeface="+mn-ea"/>
              <a:cs typeface="+mn-cs"/>
            </a:rPr>
            <a:t> the solution </a:t>
          </a:r>
          <a:r>
            <a:rPr lang="en-US" sz="1100" b="0" i="0" u="none" strike="noStrike">
              <a:solidFill>
                <a:schemeClr val="dk1"/>
              </a:solidFill>
              <a:effectLst/>
              <a:latin typeface="+mn-lt"/>
              <a:ea typeface="+mn-ea"/>
              <a:cs typeface="+mn-cs"/>
            </a:rPr>
            <a:t>because these equations are redundant.</a:t>
          </a:r>
        </a:p>
        <a:p>
          <a:r>
            <a:rPr lang="en-US" sz="1100" b="0" i="0" u="none" strike="noStrike">
              <a:solidFill>
                <a:schemeClr val="dk1"/>
              </a:solidFill>
              <a:effectLst/>
              <a:latin typeface="+mn-lt"/>
              <a:ea typeface="+mn-ea"/>
              <a:cs typeface="+mn-cs"/>
            </a:rPr>
            <a:t>Excel Solver was used</a:t>
          </a:r>
          <a:r>
            <a:rPr lang="en-US" sz="1100" b="0" i="0" u="none" strike="noStrike" baseline="0">
              <a:solidFill>
                <a:schemeClr val="dk1"/>
              </a:solidFill>
              <a:effectLst/>
              <a:latin typeface="+mn-lt"/>
              <a:ea typeface="+mn-ea"/>
              <a:cs typeface="+mn-cs"/>
            </a:rPr>
            <a:t> to obtain the solution by inserting guess values for the unknow flow rates (orange cells) and varying their values to minimize the calculated values in the yellow cells</a:t>
          </a:r>
        </a:p>
        <a:p>
          <a:endParaRPr lang="en-US"/>
        </a:p>
        <a:p>
          <a:r>
            <a:rPr lang="en-US"/>
            <a:t>The material</a:t>
          </a:r>
          <a:r>
            <a:rPr lang="en-US" baseline="0"/>
            <a:t> balance equations were arranged so all terms are on one side side of the equation and Solver trys to make that equation equal to zero. For example, the entry in cell D22 is "= FH1+FH7-FH2".</a:t>
          </a: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learnchem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C388F-8F71-4528-9002-3848536DE877}">
  <dimension ref="A1:T43"/>
  <sheetViews>
    <sheetView tabSelected="1" zoomScale="90" zoomScaleNormal="90" workbookViewId="0">
      <selection activeCell="V6" sqref="V6"/>
    </sheetView>
  </sheetViews>
  <sheetFormatPr defaultRowHeight="15" x14ac:dyDescent="0.25"/>
  <cols>
    <col min="1" max="1" width="12.85546875" customWidth="1"/>
    <col min="2" max="3" width="7.7109375" customWidth="1"/>
    <col min="4" max="4" width="8.7109375" customWidth="1"/>
    <col min="5" max="5" width="8.28515625" customWidth="1"/>
    <col min="6" max="6" width="8.140625" customWidth="1"/>
    <col min="7" max="8" width="8.28515625" customWidth="1"/>
    <col min="9" max="9" width="7.7109375" customWidth="1"/>
    <col min="14" max="14" width="10.42578125" bestFit="1" customWidth="1"/>
    <col min="18" max="18" width="5" customWidth="1"/>
    <col min="19" max="19" width="6.140625" customWidth="1"/>
    <col min="20" max="20" width="6.85546875" customWidth="1"/>
  </cols>
  <sheetData>
    <row r="1" spans="1:20" ht="18.75" x14ac:dyDescent="0.3">
      <c r="A1" s="18" t="s">
        <v>71</v>
      </c>
    </row>
    <row r="2" spans="1:20" x14ac:dyDescent="0.25">
      <c r="A2" t="s">
        <v>0</v>
      </c>
      <c r="J2" s="2"/>
      <c r="K2" s="2"/>
    </row>
    <row r="3" spans="1:20" x14ac:dyDescent="0.25">
      <c r="A3" t="s">
        <v>1</v>
      </c>
      <c r="J3" s="2"/>
      <c r="K3" s="2"/>
      <c r="M3" s="4" t="s">
        <v>70</v>
      </c>
    </row>
    <row r="4" spans="1:20" x14ac:dyDescent="0.25">
      <c r="A4" s="1" t="s">
        <v>2</v>
      </c>
      <c r="J4" s="2"/>
      <c r="K4" s="2"/>
      <c r="M4" s="4" t="s">
        <v>69</v>
      </c>
    </row>
    <row r="5" spans="1:20" ht="18" x14ac:dyDescent="0.35">
      <c r="F5" s="5" t="s">
        <v>45</v>
      </c>
      <c r="G5" s="5"/>
      <c r="H5" s="5"/>
      <c r="O5" s="3" t="s">
        <v>34</v>
      </c>
      <c r="P5" s="17">
        <f>FH3_</f>
        <v>264.64285714285768</v>
      </c>
    </row>
    <row r="6" spans="1:20" ht="18" x14ac:dyDescent="0.35">
      <c r="A6" s="4" t="s">
        <v>4</v>
      </c>
      <c r="F6" s="6" t="s">
        <v>46</v>
      </c>
      <c r="G6" s="6"/>
      <c r="H6" s="6"/>
      <c r="J6" s="3" t="s">
        <v>30</v>
      </c>
      <c r="K6" s="16">
        <f>FH1_</f>
        <v>74.099999999999994</v>
      </c>
      <c r="L6" s="15" t="s">
        <v>32</v>
      </c>
      <c r="M6" s="17">
        <f>FH2_</f>
        <v>330.80357142857207</v>
      </c>
      <c r="O6" s="3" t="s">
        <v>35</v>
      </c>
      <c r="P6" s="17">
        <f>FN3_</f>
        <v>88.928571428571416</v>
      </c>
      <c r="S6" s="3"/>
    </row>
    <row r="7" spans="1:20" ht="18" x14ac:dyDescent="0.35">
      <c r="A7" t="s">
        <v>5</v>
      </c>
      <c r="D7" s="31">
        <v>0.2</v>
      </c>
      <c r="E7" s="27" t="s">
        <v>58</v>
      </c>
      <c r="F7" s="23" t="s">
        <v>3</v>
      </c>
      <c r="G7" s="23"/>
      <c r="H7" s="23"/>
      <c r="I7" s="23"/>
      <c r="J7" s="3" t="s">
        <v>31</v>
      </c>
      <c r="K7" s="16">
        <f>FN1_</f>
        <v>24.9</v>
      </c>
      <c r="L7" s="15" t="s">
        <v>33</v>
      </c>
      <c r="M7" s="17">
        <f>FN2_</f>
        <v>111.16071428571425</v>
      </c>
      <c r="O7" s="3" t="s">
        <v>54</v>
      </c>
      <c r="P7" s="17">
        <f>FM3_</f>
        <v>39.999999999999645</v>
      </c>
      <c r="S7" s="3"/>
    </row>
    <row r="8" spans="1:20" ht="18" x14ac:dyDescent="0.35">
      <c r="A8" t="s">
        <v>6</v>
      </c>
      <c r="D8" s="19">
        <v>0.03</v>
      </c>
      <c r="E8" s="27" t="s">
        <v>59</v>
      </c>
      <c r="J8" s="3" t="s">
        <v>52</v>
      </c>
      <c r="K8" s="16">
        <f>FM1_</f>
        <v>1.2</v>
      </c>
      <c r="L8" s="15" t="s">
        <v>53</v>
      </c>
      <c r="M8" s="17">
        <f>FM2_</f>
        <v>39.999999999999645</v>
      </c>
      <c r="O8" s="3" t="s">
        <v>37</v>
      </c>
      <c r="P8" s="17">
        <f>FNH3_</f>
        <v>44.464285714285708</v>
      </c>
      <c r="S8" s="3" t="s">
        <v>36</v>
      </c>
      <c r="T8" s="17">
        <f>FNH4_</f>
        <v>44.464285714285715</v>
      </c>
    </row>
    <row r="10" spans="1:20" x14ac:dyDescent="0.25">
      <c r="C10" s="4" t="s">
        <v>67</v>
      </c>
    </row>
    <row r="11" spans="1:20" x14ac:dyDescent="0.25">
      <c r="A11" s="29" t="s">
        <v>48</v>
      </c>
      <c r="B11" s="8" t="s">
        <v>7</v>
      </c>
      <c r="C11" s="8">
        <v>1</v>
      </c>
      <c r="D11" s="8">
        <v>2</v>
      </c>
      <c r="E11" s="8">
        <v>3</v>
      </c>
      <c r="F11" s="8">
        <v>4</v>
      </c>
      <c r="G11" s="8">
        <v>5</v>
      </c>
      <c r="H11" s="8">
        <v>6</v>
      </c>
      <c r="I11" s="8">
        <v>7</v>
      </c>
    </row>
    <row r="12" spans="1:20" ht="18" x14ac:dyDescent="0.35">
      <c r="A12" s="28" t="s">
        <v>49</v>
      </c>
      <c r="B12" s="9" t="s">
        <v>27</v>
      </c>
      <c r="C12" s="30">
        <v>74.099999999999994</v>
      </c>
      <c r="D12" s="11">
        <v>330.80357142857207</v>
      </c>
      <c r="E12" s="11">
        <v>264.64285714285768</v>
      </c>
      <c r="F12" s="12">
        <v>0</v>
      </c>
      <c r="G12" s="11">
        <v>264.64285714285779</v>
      </c>
      <c r="H12" s="11">
        <v>7.9392857142857309</v>
      </c>
      <c r="I12" s="11">
        <v>256.70357142857205</v>
      </c>
    </row>
    <row r="13" spans="1:20" ht="18" x14ac:dyDescent="0.35">
      <c r="A13" s="28" t="s">
        <v>51</v>
      </c>
      <c r="B13" s="9" t="s">
        <v>28</v>
      </c>
      <c r="C13" s="30">
        <v>24.9</v>
      </c>
      <c r="D13" s="11">
        <v>111.16071428571425</v>
      </c>
      <c r="E13" s="11">
        <v>88.928571428571416</v>
      </c>
      <c r="F13" s="12">
        <v>0</v>
      </c>
      <c r="G13" s="11">
        <v>88.928571428571416</v>
      </c>
      <c r="H13" s="11">
        <v>2.6678571428571423</v>
      </c>
      <c r="I13" s="11">
        <v>86.260714285714258</v>
      </c>
      <c r="S13" s="3" t="s">
        <v>38</v>
      </c>
      <c r="T13" s="17">
        <f>FH5_</f>
        <v>264.64285714285779</v>
      </c>
    </row>
    <row r="14" spans="1:20" ht="18" x14ac:dyDescent="0.35">
      <c r="A14" s="28" t="s">
        <v>60</v>
      </c>
      <c r="B14" s="9" t="s">
        <v>47</v>
      </c>
      <c r="C14" s="30">
        <v>1.2</v>
      </c>
      <c r="D14" s="11">
        <v>39.999999999999645</v>
      </c>
      <c r="E14" s="11">
        <v>39.999999999999645</v>
      </c>
      <c r="F14" s="12">
        <v>0</v>
      </c>
      <c r="G14" s="11">
        <v>39.999999999999645</v>
      </c>
      <c r="H14" s="11">
        <v>1.1999999999999891</v>
      </c>
      <c r="I14" s="11">
        <v>38.799999999999642</v>
      </c>
      <c r="S14" s="3" t="s">
        <v>39</v>
      </c>
      <c r="T14" s="17">
        <f>FN5_</f>
        <v>88.928571428571416</v>
      </c>
    </row>
    <row r="15" spans="1:20" ht="18" x14ac:dyDescent="0.35">
      <c r="A15" s="28" t="s">
        <v>50</v>
      </c>
      <c r="B15" s="9" t="s">
        <v>29</v>
      </c>
      <c r="C15" s="13">
        <v>0</v>
      </c>
      <c r="D15" s="13">
        <v>0</v>
      </c>
      <c r="E15" s="11">
        <v>44.464285714285708</v>
      </c>
      <c r="F15" s="11">
        <v>44.464285714285715</v>
      </c>
      <c r="G15" s="13">
        <v>0</v>
      </c>
      <c r="H15" s="13">
        <v>0</v>
      </c>
      <c r="I15" s="13">
        <v>0</v>
      </c>
      <c r="S15" s="3" t="s">
        <v>55</v>
      </c>
      <c r="T15" s="17">
        <f>FM5_</f>
        <v>39.999999999999645</v>
      </c>
    </row>
    <row r="16" spans="1:20" ht="18" x14ac:dyDescent="0.35">
      <c r="O16" s="3" t="s">
        <v>42</v>
      </c>
      <c r="P16" s="17">
        <f>FH7_</f>
        <v>256.70357142857205</v>
      </c>
    </row>
    <row r="17" spans="2:20" ht="18" x14ac:dyDescent="0.35">
      <c r="O17" s="3" t="s">
        <v>43</v>
      </c>
      <c r="P17" s="17">
        <f>FN7_</f>
        <v>86.260714285714258</v>
      </c>
      <c r="S17" s="3" t="s">
        <v>40</v>
      </c>
      <c r="T17" s="16">
        <f>FH6_</f>
        <v>7.9392857142857309</v>
      </c>
    </row>
    <row r="18" spans="2:20" ht="18.75" thickBot="1" x14ac:dyDescent="0.4">
      <c r="B18" s="32" t="s">
        <v>8</v>
      </c>
      <c r="C18" s="32"/>
      <c r="D18" s="32"/>
      <c r="E18" s="32"/>
      <c r="F18" s="32"/>
      <c r="G18" s="32"/>
      <c r="H18" s="32"/>
      <c r="O18" s="3" t="s">
        <v>57</v>
      </c>
      <c r="P18" s="17">
        <f>FM7_</f>
        <v>38.799999999999642</v>
      </c>
      <c r="S18" s="3" t="s">
        <v>41</v>
      </c>
      <c r="T18" s="16">
        <f>FN6_</f>
        <v>2.6678571428571423</v>
      </c>
    </row>
    <row r="19" spans="2:20" ht="18" x14ac:dyDescent="0.35">
      <c r="C19" s="10" t="s">
        <v>9</v>
      </c>
      <c r="G19" s="10" t="s">
        <v>18</v>
      </c>
      <c r="H19" s="3"/>
      <c r="S19" s="3" t="s">
        <v>56</v>
      </c>
      <c r="T19" s="16">
        <f>FM6_</f>
        <v>1.1999999999999891</v>
      </c>
    </row>
    <row r="20" spans="2:20" x14ac:dyDescent="0.25">
      <c r="C20" s="3" t="s">
        <v>14</v>
      </c>
      <c r="D20" s="24">
        <f>FH1_+FH7_-FH2_</f>
        <v>0</v>
      </c>
      <c r="G20" s="3" t="s">
        <v>19</v>
      </c>
      <c r="H20" s="25">
        <f>FH6_-Purge*FH5_</f>
        <v>0</v>
      </c>
    </row>
    <row r="21" spans="2:20" x14ac:dyDescent="0.25">
      <c r="C21" s="3" t="s">
        <v>15</v>
      </c>
      <c r="D21" s="24">
        <f>FN1_+FN7_-FN2_</f>
        <v>0</v>
      </c>
      <c r="G21" s="3" t="s">
        <v>20</v>
      </c>
      <c r="H21" s="25">
        <f>FN6_-Purge*FN5_</f>
        <v>0</v>
      </c>
      <c r="M21" s="4"/>
    </row>
    <row r="22" spans="2:20" x14ac:dyDescent="0.25">
      <c r="C22" s="3" t="s">
        <v>61</v>
      </c>
      <c r="D22" s="24">
        <f>FM1_+FM7_-FM2_</f>
        <v>0</v>
      </c>
      <c r="G22" s="3" t="s">
        <v>64</v>
      </c>
      <c r="H22" s="25">
        <f>FM6_-Purge*FM5_</f>
        <v>0</v>
      </c>
    </row>
    <row r="23" spans="2:20" x14ac:dyDescent="0.25">
      <c r="C23" s="10" t="s">
        <v>10</v>
      </c>
      <c r="D23" s="21"/>
      <c r="G23" s="3" t="s">
        <v>21</v>
      </c>
      <c r="H23" s="25">
        <f>FH7_-(1-Purge)*FH5_</f>
        <v>0</v>
      </c>
    </row>
    <row r="24" spans="2:20" x14ac:dyDescent="0.25">
      <c r="C24" s="3" t="s">
        <v>11</v>
      </c>
      <c r="D24" s="24">
        <f>FH3_-FH2_*(1-X)</f>
        <v>0</v>
      </c>
      <c r="G24" s="3" t="s">
        <v>22</v>
      </c>
      <c r="H24" s="25">
        <f>FN7_-(1-Purge)*FN5_</f>
        <v>0</v>
      </c>
    </row>
    <row r="25" spans="2:20" x14ac:dyDescent="0.25">
      <c r="C25" s="3" t="s">
        <v>25</v>
      </c>
      <c r="D25" s="24">
        <f>FN3_-FN2_*(1-X)</f>
        <v>0</v>
      </c>
      <c r="G25" s="3" t="s">
        <v>65</v>
      </c>
      <c r="H25" s="25">
        <f>FM7_-(1-Purge)*FM5_</f>
        <v>0</v>
      </c>
    </row>
    <row r="26" spans="2:20" x14ac:dyDescent="0.25">
      <c r="C26" s="3" t="s">
        <v>62</v>
      </c>
      <c r="D26" s="24">
        <f>FM3_-FM2_</f>
        <v>0</v>
      </c>
      <c r="F26" t="s">
        <v>68</v>
      </c>
      <c r="H26">
        <f>FM7_/(FH7_+FN7_+FM7_)</f>
        <v>0.10163339382940008</v>
      </c>
    </row>
    <row r="27" spans="2:20" x14ac:dyDescent="0.25">
      <c r="C27" s="3" t="s">
        <v>16</v>
      </c>
      <c r="D27" s="24">
        <f>FNH3_-2*FN2_*X</f>
        <v>0</v>
      </c>
    </row>
    <row r="28" spans="2:20" x14ac:dyDescent="0.25">
      <c r="C28" s="10" t="s">
        <v>12</v>
      </c>
      <c r="D28" s="21"/>
      <c r="F28" s="14" t="s">
        <v>44</v>
      </c>
      <c r="H28" s="3"/>
    </row>
    <row r="29" spans="2:20" x14ac:dyDescent="0.25">
      <c r="C29" s="3" t="s">
        <v>26</v>
      </c>
      <c r="D29" s="24">
        <f>FH3_-FH5_</f>
        <v>0</v>
      </c>
      <c r="G29" s="3" t="s">
        <v>23</v>
      </c>
      <c r="H29" s="20">
        <f>FH1_-FNH4_*1.5-FH6_</f>
        <v>-0.53571428571430602</v>
      </c>
    </row>
    <row r="30" spans="2:20" x14ac:dyDescent="0.25">
      <c r="C30" s="3" t="s">
        <v>13</v>
      </c>
      <c r="D30" s="24">
        <f>FN3_-FN5_</f>
        <v>0</v>
      </c>
      <c r="G30" s="3" t="s">
        <v>24</v>
      </c>
      <c r="H30" s="20">
        <f>FN1_-FNH4_*0.5-FN6_</f>
        <v>0</v>
      </c>
    </row>
    <row r="31" spans="2:20" x14ac:dyDescent="0.25">
      <c r="C31" s="3" t="s">
        <v>63</v>
      </c>
      <c r="D31" s="24">
        <f>FM3_-FM5_</f>
        <v>0</v>
      </c>
      <c r="G31" s="3" t="s">
        <v>66</v>
      </c>
      <c r="H31" s="20">
        <f>FM1_-FM6_</f>
        <v>1.0880185641326534E-14</v>
      </c>
    </row>
    <row r="32" spans="2:20" ht="15.75" thickBot="1" x14ac:dyDescent="0.3">
      <c r="B32" s="7"/>
      <c r="C32" s="22" t="s">
        <v>17</v>
      </c>
      <c r="D32" s="26">
        <f>FNH3_-FNH4_</f>
        <v>0</v>
      </c>
      <c r="E32" s="7"/>
      <c r="F32" s="7"/>
      <c r="G32" s="7"/>
      <c r="H32" s="7"/>
    </row>
    <row r="33" spans="3:4" x14ac:dyDescent="0.25">
      <c r="C33" s="10"/>
      <c r="D33" s="3"/>
    </row>
    <row r="34" spans="3:4" x14ac:dyDescent="0.25">
      <c r="C34" s="3"/>
      <c r="D34" s="3"/>
    </row>
    <row r="35" spans="3:4" x14ac:dyDescent="0.25">
      <c r="C35" s="3"/>
      <c r="D35" s="3"/>
    </row>
    <row r="36" spans="3:4" x14ac:dyDescent="0.25">
      <c r="C36" s="3"/>
      <c r="D36" s="3"/>
    </row>
    <row r="37" spans="3:4" x14ac:dyDescent="0.25">
      <c r="C37" s="3"/>
      <c r="D37" s="3"/>
    </row>
    <row r="38" spans="3:4" x14ac:dyDescent="0.25">
      <c r="C38" s="3"/>
      <c r="D38" s="3"/>
    </row>
    <row r="39" spans="3:4" x14ac:dyDescent="0.25">
      <c r="C39" s="3"/>
      <c r="D39" s="3"/>
    </row>
    <row r="40" spans="3:4" x14ac:dyDescent="0.25">
      <c r="C40" s="10"/>
      <c r="D40" s="3"/>
    </row>
    <row r="41" spans="3:4" x14ac:dyDescent="0.25">
      <c r="C41" s="3"/>
      <c r="D41" s="3"/>
    </row>
    <row r="42" spans="3:4" x14ac:dyDescent="0.25">
      <c r="C42" s="3"/>
      <c r="D42" s="3"/>
    </row>
    <row r="43" spans="3:4" x14ac:dyDescent="0.25">
      <c r="C43" s="3"/>
      <c r="D43" s="3"/>
    </row>
  </sheetData>
  <mergeCells count="1">
    <mergeCell ref="B18:H18"/>
  </mergeCells>
  <hyperlinks>
    <hyperlink ref="A4" r:id="rId1" xr:uid="{A9D8880C-03BA-42E2-85D8-1939CDF5978C}"/>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25</vt:i4>
      </vt:variant>
    </vt:vector>
  </HeadingPairs>
  <TitlesOfParts>
    <vt:vector size="26" baseType="lpstr">
      <vt:lpstr>Sheet1</vt:lpstr>
      <vt:lpstr>FH1_</vt:lpstr>
      <vt:lpstr>FH2_</vt:lpstr>
      <vt:lpstr>FH3_</vt:lpstr>
      <vt:lpstr>FH4_</vt:lpstr>
      <vt:lpstr>FH5_</vt:lpstr>
      <vt:lpstr>FH6_</vt:lpstr>
      <vt:lpstr>FH7_</vt:lpstr>
      <vt:lpstr>FM1_</vt:lpstr>
      <vt:lpstr>FM2_</vt:lpstr>
      <vt:lpstr>FM3_</vt:lpstr>
      <vt:lpstr>FM4_</vt:lpstr>
      <vt:lpstr>FM5_</vt:lpstr>
      <vt:lpstr>FM6_</vt:lpstr>
      <vt:lpstr>FM7_</vt:lpstr>
      <vt:lpstr>FN1_</vt:lpstr>
      <vt:lpstr>FN2_</vt:lpstr>
      <vt:lpstr>FN3_</vt:lpstr>
      <vt:lpstr>FN4_</vt:lpstr>
      <vt:lpstr>FN5_</vt:lpstr>
      <vt:lpstr>FN6_</vt:lpstr>
      <vt:lpstr>FN7_</vt:lpstr>
      <vt:lpstr>FNH3_</vt:lpstr>
      <vt:lpstr>FNH4_</vt:lpstr>
      <vt:lpstr>Purge</vt:lpstr>
      <vt:lpstr>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L. Falconer</dc:creator>
  <cp:lastModifiedBy>John L. Falconer</cp:lastModifiedBy>
  <dcterms:created xsi:type="dcterms:W3CDTF">2022-01-09T12:41:19Z</dcterms:created>
  <dcterms:modified xsi:type="dcterms:W3CDTF">2022-01-27T17:04:38Z</dcterms:modified>
</cp:coreProperties>
</file>