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5542\Desktop\adepto\Agosto-Dic 2023\Clases\Aprendizaje automático\"/>
    </mc:Choice>
  </mc:AlternateContent>
  <bookViews>
    <workbookView xWindow="-105" yWindow="-105" windowWidth="19425" windowHeight="10425"/>
  </bookViews>
  <sheets>
    <sheet name="Hoja1" sheetId="1" r:id="rId1"/>
  </sheets>
  <definedNames>
    <definedName name="CentroideDos1">Hoja1!$C$18</definedName>
    <definedName name="CentroideDos2">Hoja1!$D$18</definedName>
    <definedName name="CentroideDos3">Hoja1!$E$18</definedName>
    <definedName name="CentroideDos4">Hoja1!$F$18</definedName>
    <definedName name="CentroideDos5">Hoja1!$G$18</definedName>
    <definedName name="CentroideTres1">Hoja1!$C$19</definedName>
    <definedName name="CentroideTres2">Hoja1!$D$19</definedName>
    <definedName name="CentroideTres3">Hoja1!$E$19</definedName>
    <definedName name="CentroideTres4">Hoja1!$F$19</definedName>
    <definedName name="CentroideTres5">Hoja1!$G$19</definedName>
    <definedName name="CentroideUno1">Hoja1!$C$17</definedName>
    <definedName name="CentroideUno2">Hoja1!$D$17</definedName>
    <definedName name="CentroideUno3">Hoja1!$E$17</definedName>
    <definedName name="CentroideUno4">Hoja1!$F$17</definedName>
    <definedName name="CentroideUno5">Hoja1!$G$17</definedName>
    <definedName name="D1cinco">Hoja1!$G$61</definedName>
    <definedName name="D1cuatro">Hoja1!$F$61</definedName>
    <definedName name="D1dos">Hoja1!$D$61</definedName>
    <definedName name="D1tres">Hoja1!$E$61</definedName>
    <definedName name="D1uno">Hoja1!$C$61</definedName>
    <definedName name="Dcinco">Hoja1!$G$39</definedName>
    <definedName name="Dcuatro">Hoja1!$F$39</definedName>
    <definedName name="Ddos">Hoja1!$D$39</definedName>
    <definedName name="Dtres">Hoja1!$E$39</definedName>
    <definedName name="Duno">Hoja1!$C$39</definedName>
    <definedName name="K1cinco">Hoja1!$G$62</definedName>
    <definedName name="K1cuatro">Hoja1!$F$62</definedName>
    <definedName name="K1dos">Hoja1!$D$62</definedName>
    <definedName name="K1tres">Hoja1!$E$62</definedName>
    <definedName name="K1uno">Hoja1!$C$62</definedName>
    <definedName name="Kcinco">Hoja1!$G$40</definedName>
    <definedName name="Kcuatro">Hoja1!$F$40</definedName>
    <definedName name="Kdos">Hoja1!$D$40</definedName>
    <definedName name="Ktres">Hoja1!$E$40</definedName>
    <definedName name="Kuno">Hoja1!$C$40</definedName>
    <definedName name="M1cinco">Hoja1!$G$63</definedName>
    <definedName name="M1cuatro">Hoja1!$F$63</definedName>
    <definedName name="M1dos">Hoja1!$D$63</definedName>
    <definedName name="M1tres">Hoja1!$E$63</definedName>
    <definedName name="M1uno">Hoja1!$C$63</definedName>
    <definedName name="Mcinco">Hoja1!$G$41</definedName>
    <definedName name="Mcuatro">Hoja1!$F$41</definedName>
    <definedName name="Mdos">Hoja1!$D$41</definedName>
    <definedName name="Mtres">Hoja1!$E$41</definedName>
    <definedName name="Muno">Hoja1!$C$41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F84" i="1"/>
  <c r="E84" i="1"/>
  <c r="D84" i="1"/>
  <c r="C84" i="1"/>
  <c r="G83" i="1"/>
  <c r="F83" i="1"/>
  <c r="E83" i="1"/>
  <c r="D83" i="1"/>
  <c r="C63" i="1"/>
  <c r="G63" i="1"/>
  <c r="F63" i="1"/>
  <c r="E63" i="1"/>
  <c r="D63" i="1"/>
  <c r="G62" i="1"/>
  <c r="F62" i="1"/>
  <c r="E62" i="1"/>
  <c r="D62" i="1"/>
  <c r="C62" i="1"/>
  <c r="E61" i="1"/>
  <c r="D61" i="1"/>
  <c r="C61" i="1"/>
  <c r="E40" i="1"/>
  <c r="D40" i="1"/>
  <c r="C40" i="1"/>
  <c r="C39" i="1"/>
  <c r="K16" i="1"/>
  <c r="K15" i="1"/>
  <c r="J15" i="1"/>
  <c r="I15" i="1"/>
  <c r="I3" i="1"/>
  <c r="I2" i="1"/>
  <c r="J3" i="1"/>
  <c r="I4" i="1"/>
  <c r="I5" i="1"/>
  <c r="I6" i="1"/>
  <c r="I7" i="1"/>
  <c r="I8" i="1"/>
  <c r="I9" i="1"/>
  <c r="I10" i="1"/>
  <c r="I11" i="1"/>
  <c r="I12" i="1"/>
  <c r="I13" i="1"/>
  <c r="I14" i="1"/>
  <c r="K2" i="1"/>
  <c r="J2" i="1"/>
  <c r="J16" i="1" l="1"/>
  <c r="I16" i="1"/>
  <c r="C83" i="1"/>
  <c r="G82" i="1"/>
  <c r="F82" i="1"/>
  <c r="E82" i="1"/>
  <c r="D82" i="1"/>
  <c r="C82" i="1"/>
  <c r="I77" i="1"/>
  <c r="K73" i="1"/>
  <c r="I73" i="1"/>
  <c r="K69" i="1"/>
  <c r="I69" i="1"/>
  <c r="I79" i="1"/>
  <c r="J46" i="1"/>
  <c r="J49" i="1"/>
  <c r="K46" i="1"/>
  <c r="K57" i="1"/>
  <c r="K58" i="1"/>
  <c r="K45" i="1"/>
  <c r="I49" i="1"/>
  <c r="I55" i="1"/>
  <c r="K50" i="1"/>
  <c r="K76" i="1"/>
  <c r="F61" i="1"/>
  <c r="G61" i="1"/>
  <c r="I47" i="1" s="1"/>
  <c r="D39" i="1"/>
  <c r="I24" i="1" s="1"/>
  <c r="K3" i="1"/>
  <c r="D41" i="1"/>
  <c r="C41" i="1"/>
  <c r="G40" i="1"/>
  <c r="J23" i="1" s="1"/>
  <c r="F40" i="1"/>
  <c r="G39" i="1"/>
  <c r="F39" i="1"/>
  <c r="E39" i="1"/>
  <c r="K59" i="1" l="1"/>
  <c r="J69" i="1"/>
  <c r="M69" i="1" s="1"/>
  <c r="J73" i="1"/>
  <c r="M73" i="1" s="1"/>
  <c r="J77" i="1"/>
  <c r="I23" i="1"/>
  <c r="K77" i="1"/>
  <c r="J24" i="1"/>
  <c r="I66" i="1"/>
  <c r="I70" i="1"/>
  <c r="I74" i="1"/>
  <c r="I78" i="1"/>
  <c r="K56" i="1"/>
  <c r="J66" i="1"/>
  <c r="J70" i="1"/>
  <c r="J74" i="1"/>
  <c r="J78" i="1"/>
  <c r="K55" i="1"/>
  <c r="K66" i="1"/>
  <c r="K70" i="1"/>
  <c r="K74" i="1"/>
  <c r="K78" i="1"/>
  <c r="K54" i="1"/>
  <c r="K53" i="1"/>
  <c r="I67" i="1"/>
  <c r="I71" i="1"/>
  <c r="I75" i="1"/>
  <c r="K52" i="1"/>
  <c r="J67" i="1"/>
  <c r="J71" i="1"/>
  <c r="J75" i="1"/>
  <c r="J79" i="1"/>
  <c r="K51" i="1"/>
  <c r="K67" i="1"/>
  <c r="K71" i="1"/>
  <c r="K75" i="1"/>
  <c r="K79" i="1"/>
  <c r="I46" i="1"/>
  <c r="K49" i="1"/>
  <c r="I68" i="1"/>
  <c r="I72" i="1"/>
  <c r="I76" i="1"/>
  <c r="I45" i="1"/>
  <c r="K48" i="1"/>
  <c r="J68" i="1"/>
  <c r="J72" i="1"/>
  <c r="J76" i="1"/>
  <c r="I56" i="1"/>
  <c r="K47" i="1"/>
  <c r="K68" i="1"/>
  <c r="K72" i="1"/>
  <c r="I54" i="1"/>
  <c r="I53" i="1"/>
  <c r="I52" i="1"/>
  <c r="I57" i="1"/>
  <c r="I51" i="1"/>
  <c r="I58" i="1"/>
  <c r="I50" i="1"/>
  <c r="I48" i="1"/>
  <c r="J56" i="1"/>
  <c r="J55" i="1"/>
  <c r="J57" i="1"/>
  <c r="J54" i="1"/>
  <c r="J53" i="1"/>
  <c r="J58" i="1"/>
  <c r="J52" i="1"/>
  <c r="J51" i="1"/>
  <c r="J45" i="1"/>
  <c r="J50" i="1"/>
  <c r="J59" i="1" s="1"/>
  <c r="J48" i="1"/>
  <c r="J47" i="1"/>
  <c r="M79" i="1" l="1"/>
  <c r="M78" i="1"/>
  <c r="M74" i="1"/>
  <c r="M70" i="1"/>
  <c r="M75" i="1"/>
  <c r="M77" i="1"/>
  <c r="M76" i="1"/>
  <c r="M66" i="1"/>
  <c r="I80" i="1"/>
  <c r="M68" i="1"/>
  <c r="M71" i="1"/>
  <c r="M67" i="1"/>
  <c r="M72" i="1"/>
  <c r="K80" i="1"/>
  <c r="J80" i="1"/>
  <c r="M80" i="1" l="1"/>
  <c r="J25" i="1"/>
  <c r="J26" i="1"/>
  <c r="J36" i="1"/>
  <c r="I28" i="1"/>
  <c r="I29" i="1"/>
  <c r="E41" i="1"/>
  <c r="F41" i="1"/>
  <c r="G41" i="1"/>
  <c r="K24" i="1"/>
  <c r="I30" i="1"/>
  <c r="I26" i="1" l="1"/>
  <c r="K36" i="1"/>
  <c r="I27" i="1"/>
  <c r="I25" i="1"/>
  <c r="K35" i="1"/>
  <c r="K34" i="1"/>
  <c r="J34" i="1"/>
  <c r="K31" i="1"/>
  <c r="J33" i="1"/>
  <c r="K30" i="1"/>
  <c r="K29" i="1"/>
  <c r="I36" i="1"/>
  <c r="J31" i="1"/>
  <c r="J35" i="1"/>
  <c r="K32" i="1"/>
  <c r="I35" i="1"/>
  <c r="J32" i="1"/>
  <c r="I34" i="1"/>
  <c r="K28" i="1"/>
  <c r="I33" i="1"/>
  <c r="J30" i="1"/>
  <c r="K27" i="1"/>
  <c r="K26" i="1"/>
  <c r="K33" i="1"/>
  <c r="I32" i="1"/>
  <c r="J29" i="1"/>
  <c r="I31" i="1"/>
  <c r="J28" i="1"/>
  <c r="K25" i="1"/>
  <c r="J27" i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M2" i="1"/>
  <c r="M11" i="1" l="1"/>
  <c r="M15" i="1"/>
  <c r="M13" i="1"/>
  <c r="M8" i="1"/>
  <c r="M10" i="1"/>
  <c r="M3" i="1"/>
  <c r="M14" i="1"/>
  <c r="M9" i="1"/>
  <c r="M12" i="1"/>
  <c r="M7" i="1"/>
  <c r="M4" i="1"/>
  <c r="M6" i="1"/>
  <c r="M5" i="1"/>
  <c r="K23" i="1"/>
  <c r="M46" i="1" l="1"/>
  <c r="M57" i="1"/>
  <c r="M58" i="1"/>
  <c r="M53" i="1"/>
  <c r="M48" i="1"/>
  <c r="I59" i="1"/>
  <c r="M55" i="1"/>
  <c r="M51" i="1"/>
  <c r="M50" i="1"/>
  <c r="M49" i="1"/>
  <c r="M52" i="1"/>
  <c r="M47" i="1"/>
  <c r="M56" i="1"/>
  <c r="M54" i="1"/>
  <c r="M45" i="1"/>
  <c r="M33" i="1"/>
  <c r="M29" i="1"/>
  <c r="M25" i="1"/>
  <c r="M26" i="1"/>
  <c r="M35" i="1"/>
  <c r="M28" i="1"/>
  <c r="M24" i="1"/>
  <c r="J37" i="1"/>
  <c r="M34" i="1"/>
  <c r="M30" i="1"/>
  <c r="M27" i="1"/>
  <c r="I37" i="1"/>
  <c r="M31" i="1"/>
  <c r="M36" i="1"/>
  <c r="K37" i="1"/>
  <c r="M16" i="1"/>
  <c r="M32" i="1"/>
  <c r="M23" i="1"/>
  <c r="M59" i="1" l="1"/>
  <c r="M37" i="1"/>
</calcChain>
</file>

<file path=xl/comments1.xml><?xml version="1.0" encoding="utf-8"?>
<comments xmlns="http://schemas.openxmlformats.org/spreadsheetml/2006/main">
  <authors>
    <author>Carlos Bermejo S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Carlos Bermejo S:</t>
        </r>
        <r>
          <rPr>
            <sz val="9"/>
            <color indexed="81"/>
            <rFont val="Tahoma"/>
            <family val="2"/>
          </rPr>
          <t xml:space="preserve">
Distancia medía de los elementos clasificados a su centroide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Carlos Bermejo S:</t>
        </r>
        <r>
          <rPr>
            <sz val="9"/>
            <color indexed="81"/>
            <rFont val="Tahoma"/>
            <family val="2"/>
          </rPr>
          <t xml:space="preserve">
Distancia medía de los elementos clasificados a su centroide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Carlos Bermejo S:</t>
        </r>
        <r>
          <rPr>
            <sz val="9"/>
            <color indexed="81"/>
            <rFont val="Tahoma"/>
            <family val="2"/>
          </rPr>
          <t xml:space="preserve">
Distancia medía de los elementos clasificados a su centroide
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Carlos Bermejo S:</t>
        </r>
        <r>
          <rPr>
            <sz val="9"/>
            <color indexed="81"/>
            <rFont val="Tahoma"/>
            <family val="2"/>
          </rPr>
          <t xml:space="preserve">
Distancia medía de los elementos clasificados a su centroide
</t>
        </r>
      </text>
    </comment>
  </commentList>
</comments>
</file>

<file path=xl/sharedStrings.xml><?xml version="1.0" encoding="utf-8"?>
<sst xmlns="http://schemas.openxmlformats.org/spreadsheetml/2006/main" count="122" uniqueCount="45">
  <si>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</si>
  <si>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</si>
  <si>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</si>
  <si>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</si>
  <si>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</si>
  <si>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</si>
  <si>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</si>
  <si>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</si>
  <si>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</si>
  <si>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</si>
  <si>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</si>
  <si>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</si>
  <si>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</si>
  <si>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</si>
  <si>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D mínima</t>
  </si>
  <si>
    <t>Cluster Asignado</t>
  </si>
  <si>
    <t>Centroides</t>
  </si>
  <si>
    <t>media</t>
  </si>
  <si>
    <t>Segunda itereación</t>
  </si>
  <si>
    <t>Calculo la media de las variables de cada grupo</t>
  </si>
  <si>
    <t>Centroide1 (D)</t>
  </si>
  <si>
    <t>Centroide 1</t>
  </si>
  <si>
    <t>Centroide 2</t>
  </si>
  <si>
    <t>Centroide 3</t>
  </si>
  <si>
    <t>Centroide 2 (K)</t>
  </si>
  <si>
    <t>Centroide 3 (M)</t>
  </si>
  <si>
    <t>Tercera iteración….....</t>
  </si>
  <si>
    <t>Hasta que los centroides prácticamente no cambien</t>
  </si>
  <si>
    <t>Cuarta Iteración…...</t>
  </si>
  <si>
    <t>Distancia Centroide 1</t>
  </si>
  <si>
    <t>Distancia Centroide 2</t>
  </si>
  <si>
    <t>Distancia Centroide 3</t>
  </si>
  <si>
    <t>Entonces la distancia media de los elementos a sus centroides de calcula como las distancias medias entre elementos y sus centroides / K centroides</t>
  </si>
  <si>
    <t>En la práctica se grafica para un rango de K hasta encontrar el punto donde el cambio en la distancia al aumentar K ya no es significativo</t>
  </si>
  <si>
    <t>Iniciamos con cetroides aleatorios 1ra iteración</t>
  </si>
  <si>
    <t>Cuarta iteración….....</t>
  </si>
  <si>
    <t>Variable 1</t>
  </si>
  <si>
    <t>Variable 2</t>
  </si>
  <si>
    <t>Variable 3</t>
  </si>
  <si>
    <t>Variable 4</t>
  </si>
  <si>
    <t>Variable 5</t>
  </si>
  <si>
    <t>Nuevo</t>
  </si>
  <si>
    <t>Anterior</t>
  </si>
  <si>
    <t>Para este ejemplo suponiendo que ya convergió, sería la suma de las  3 distancias medias / 3 y este valor es el que se grafica.</t>
  </si>
  <si>
    <t>y ese sería nuestro número óptimo de centroides y en consecuencia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</si>
</sst>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132292</xdr:colOff>
      <xdr:row>14</xdr:row>
      <xdr:rowOff>92604</xdr:rowOff>
    </xdr:from>
    <xdr:to>
      <xdr:col>14</xdr:col>
      <xdr:colOff>297657</xdr:colOff>
      <xdr:row>38</xdr:row>
      <xdr:rowOff>125677</xdr:rowOff>
    </xdr:to>
    <xdr:cxnSp macro="">
      <xdr:nvCxnSpPr>
        <xdr:cNvPr id="3" name="Conector: curvado 2">
          <a:extLst>
            <a:ext uri="{FF2B5EF4-FFF2-40B4-BE49-F238E27FC236}">
              <a16:creationId xmlns="" xmlns:a16="http://schemas.microsoft.com/office/drawing/2014/main" id="{45337624-2D2D-418D-BC95-5B68F29EF841}"/>
            </a:ext>
          </a:extLst>
        </xdr:cNvPr>
        <xdr:cNvCxnSpPr/>
      </xdr:nvCxnSpPr>
      <xdr:spPr>
        <a:xfrm rot="10800000" flipV="1">
          <a:off x="5589323" y="2685521"/>
          <a:ext cx="5417344" cy="429286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242218</xdr:colOff>
      <xdr:row>35</xdr:row>
      <xdr:rowOff>124380</xdr:rowOff>
    </xdr:from>
    <xdr:to>
      <xdr:col>14</xdr:col>
      <xdr:colOff>196393</xdr:colOff>
      <xdr:row>61</xdr:row>
      <xdr:rowOff>85102</xdr:rowOff>
    </xdr:to>
    <xdr:cxnSp macro="">
      <xdr:nvCxnSpPr>
        <xdr:cNvPr id="6" name="Conector: curvado 5">
          <a:extLst>
            <a:ext uri="{FF2B5EF4-FFF2-40B4-BE49-F238E27FC236}">
              <a16:creationId xmlns="" xmlns:a16="http://schemas.microsoft.com/office/drawing/2014/main" id="{E14226E8-0825-4D91-BA33-E46FDDCCA01B}"/>
            </a:ext>
          </a:extLst>
        </xdr:cNvPr>
        <xdr:cNvCxnSpPr/>
      </xdr:nvCxnSpPr>
      <xdr:spPr>
        <a:xfrm rot="10800000" flipV="1">
          <a:off x="5093094" y="6539844"/>
          <a:ext cx="5027629" cy="472649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58917</xdr:colOff>
      <xdr:row>30</xdr:row>
      <xdr:rowOff>104741</xdr:rowOff>
    </xdr:from>
    <xdr:to>
      <xdr:col>17</xdr:col>
      <xdr:colOff>111526</xdr:colOff>
      <xdr:row>32</xdr:row>
      <xdr:rowOff>45824</xdr:rowOff>
    </xdr:to>
    <xdr:sp macro="" textlink="">
      <xdr:nvSpPr>
        <xdr:cNvPr id="7" name="Elipse 6">
          <a:extLst>
            <a:ext uri="{FF2B5EF4-FFF2-40B4-BE49-F238E27FC236}">
              <a16:creationId xmlns="" xmlns:a16="http://schemas.microsoft.com/office/drawing/2014/main" id="{E4F642FE-496B-48D8-A962-B15C8AC7F248}"/>
            </a:ext>
          </a:extLst>
        </xdr:cNvPr>
        <xdr:cNvSpPr/>
      </xdr:nvSpPr>
      <xdr:spPr>
        <a:xfrm>
          <a:off x="9747577" y="5603710"/>
          <a:ext cx="1604104" cy="307681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32731</xdr:colOff>
      <xdr:row>50</xdr:row>
      <xdr:rowOff>98198</xdr:rowOff>
    </xdr:from>
    <xdr:to>
      <xdr:col>15</xdr:col>
      <xdr:colOff>222577</xdr:colOff>
      <xdr:row>50</xdr:row>
      <xdr:rowOff>104743</xdr:rowOff>
    </xdr:to>
    <xdr:cxnSp macro="">
      <xdr:nvCxnSpPr>
        <xdr:cNvPr id="9" name="Conector recto 8">
          <a:extLst>
            <a:ext uri="{FF2B5EF4-FFF2-40B4-BE49-F238E27FC236}">
              <a16:creationId xmlns="" xmlns:a16="http://schemas.microsoft.com/office/drawing/2014/main" id="{A2209A70-91E1-4880-992B-9764A80BD0D7}"/>
            </a:ext>
          </a:extLst>
        </xdr:cNvPr>
        <xdr:cNvCxnSpPr/>
      </xdr:nvCxnSpPr>
      <xdr:spPr>
        <a:xfrm flipV="1">
          <a:off x="10480772" y="9263146"/>
          <a:ext cx="189846" cy="6545"/>
        </a:xfrm>
        <a:prstGeom prst="line">
          <a:avLst/>
        </a:prstGeom>
        <a:ln>
          <a:solidFill>
            <a:srgbClr val="C000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32732</xdr:colOff>
      <xdr:row>51</xdr:row>
      <xdr:rowOff>72011</xdr:rowOff>
    </xdr:from>
    <xdr:to>
      <xdr:col>15</xdr:col>
      <xdr:colOff>222578</xdr:colOff>
      <xdr:row>51</xdr:row>
      <xdr:rowOff>78556</xdr:rowOff>
    </xdr:to>
    <xdr:cxnSp macro="">
      <xdr:nvCxnSpPr>
        <xdr:cNvPr id="12" name="Conector recto 11">
          <a:extLst>
            <a:ext uri="{FF2B5EF4-FFF2-40B4-BE49-F238E27FC236}">
              <a16:creationId xmlns="" xmlns:a16="http://schemas.microsoft.com/office/drawing/2014/main" id="{0C5EEE81-66D1-4A78-8F99-C6F2F44F6207}"/>
            </a:ext>
          </a:extLst>
        </xdr:cNvPr>
        <xdr:cNvCxnSpPr/>
      </xdr:nvCxnSpPr>
      <xdr:spPr>
        <a:xfrm flipV="1">
          <a:off x="10480773" y="9420258"/>
          <a:ext cx="189846" cy="6545"/>
        </a:xfrm>
        <a:prstGeom prst="line">
          <a:avLst/>
        </a:prstGeom>
        <a:ln>
          <a:solidFill>
            <a:srgbClr val="C000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108016</xdr:colOff>
      <xdr:row>3</xdr:row>
      <xdr:rowOff>98196</xdr:rowOff>
    </xdr:from>
    <xdr:ext cx="2278144" cy="913222"/>
    <xdr:sp macro="" textlink="">
      <xdr:nvSpPr>
        <xdr:cNvPr id="2" name="CuadroTexto 1"/>
        <xdr:cNvSpPr txBox="1"/>
      </xdr:nvSpPr>
      <xdr:spPr>
        <a:xfrm>
          <a:off x="10870284" y="657912"/>
          <a:ext cx="2278144" cy="913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s-MX" sz="1100"/>
        </a:p>
      </xdr:txBody>
    </xdr:sp>
    <xdr:clientData/>
  </xdr:oneCellAnchor>
  <xdr:twoCellAnchor editAs="oneCell">
    <xdr:from>
      <xdr:col>17</xdr:col>
      <xdr:colOff>108015</xdr:colOff>
      <xdr:row>2</xdr:row>
      <xdr:rowOff>137473</xdr:rowOff>
    </xdr:from>
    <xdr:to>
      <xdr:col>23</xdr:col>
      <xdr:colOff>151319</xdr:colOff>
      <xdr:row>11</xdr:row>
      <xdr:rowOff>86372</xdr:rowOff>
    </xdr:to>
    <xdr:pic>
      <xdr:nvPicPr>
        <xdr:cNvPr id="11" name="Imagen 10" descr="función objetivo de K-media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0283" y="510617"/>
          <a:ext cx="4638871" cy="1628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3"/>
  <sheetViews>
    <sheetView tabSelected="1" topLeftCell="B62" zoomScale="97" zoomScaleNormal="97" workbookViewId="0">
      <selection activeCell="B77" sqref="A77:XFD77"/>
    </sheetView>
  </sheetViews>
  <sheetFormatPr baseColWidth="10" defaultRowHeight="15" x14ac:dyDescent="0.25"/>
  <cols>
    <col min="2" max="2" width="12.85546875" customWidth="1"/>
    <col min="3" max="3" width="9.5703125" customWidth="1"/>
    <col min="4" max="6" width="9.140625" customWidth="1"/>
    <col min="7" max="7" width="8.85546875" customWidth="1"/>
    <col min="8" max="8" width="6.85546875" customWidth="1"/>
    <col min="9" max="9" width="15.5703125" customWidth="1"/>
    <col min="10" max="10" width="15.140625" customWidth="1"/>
    <col min="11" max="11" width="15.5703125" customWidth="1"/>
    <col min="12" max="12" width="4.85546875" customWidth="1"/>
    <col min="13" max="13" width="11.140625" bestFit="1" customWidth="1"/>
    <col min="14" max="14" width="3.42578125" customWidth="1"/>
    <col min="15" max="15" width="7.42578125" customWidth="1"/>
    <col min="16" max="16" width="3.7109375" customWidth="1"/>
    <col min="17" max="17" width="7.5703125" customWidth="1"/>
  </cols>
  <sheetData>
    <row r="1" spans="2:15" x14ac:dyDescent="0.25">
      <c r="C1" t="s">
        <v>36</v>
      </c>
      <c r="D1" t="s">
        <v>37</v>
      </c>
      <c r="E1" t="s">
        <v>38</v>
      </c>
      <c r="F1" t="s">
        <v>39</v>
      </c>
      <c r="G1" t="s">
        <v>40</v>
      </c>
      <c r="I1" s="3" t="s">
        <v>29</v>
      </c>
      <c r="J1" s="3" t="s">
        <v>30</v>
      </c>
      <c r="K1" s="3" t="s">
        <v>31</v>
      </c>
      <c r="M1" t="s">
        <v>14</v>
      </c>
      <c r="O1" t="s">
        <v>15</v>
      </c>
    </row>
    <row r="2" spans="2:15" x14ac:dyDescent="0.25">
      <c r="B2" t="s">
        <v>0</v>
      </c>
      <c r="C2">
        <v>7</v>
      </c>
      <c r="D2">
        <v>8</v>
      </c>
      <c r="E2">
        <v>4</v>
      </c>
      <c r="F2">
        <v>5</v>
      </c>
      <c r="G2">
        <v>2</v>
      </c>
      <c r="I2">
        <f>SQRT(SUMSQ((C2-CentroideUno1),(D2-CentroideUno2),(E2-CentroideUno3),(F2-CentroideUno4),(G2-CentroideUno5)))</f>
        <v>7.1414284285428504</v>
      </c>
      <c r="J2">
        <f>SQRT(SUMSQ((C2-CentroideDos1),(D2-CentroideDos2),(E2-CentroideDos3),(F2-CentroideDos4),(G2-CentroideDos5)))</f>
        <v>9</v>
      </c>
      <c r="K2">
        <f>SQRT(SUMSQ((C2-CentroideTres1),(D2-CentroideTres2),(E2-CentroideTres3),(F2-CentroideTres4),(G2-CentroideTres5)))</f>
        <v>5.196152422706632</v>
      </c>
      <c r="M2">
        <f>MIN(I2:K2)</f>
        <v>5.196152422706632</v>
      </c>
      <c r="O2" s="4">
        <v>3</v>
      </c>
    </row>
    <row r="3" spans="2:15" x14ac:dyDescent="0.25">
      <c r="B3" t="s">
        <v>1</v>
      </c>
      <c r="C3">
        <v>6</v>
      </c>
      <c r="D3">
        <v>8</v>
      </c>
      <c r="E3">
        <v>5</v>
      </c>
      <c r="F3">
        <v>4</v>
      </c>
      <c r="G3">
        <v>2</v>
      </c>
      <c r="I3">
        <f>SQRT(SUMSQ((C3-CentroideUno1),(D3-CentroideUno2),(E3-CentroideUno3),(F3-CentroideUno4),(G3-CentroideUno5)))</f>
        <v>7.0710678118654755</v>
      </c>
      <c r="J3">
        <f>SQRT(SUMSQ((C3-CentroideDos1),(D3-CentroideDos2),(E3-CentroideDos3),(F3-CentroideDos4),(G3-CentroideDos5)))</f>
        <v>8.4852813742385695</v>
      </c>
      <c r="K3">
        <f>SQRT(SUMSQ((C3-CentroideTres1),(D3-CentroideTres2),(E3-CentroideTres3),(F3-CentroideTres4),(G3-CentroideTres5)))</f>
        <v>4.8989794855663558</v>
      </c>
      <c r="M3">
        <f t="shared" ref="M3:M16" si="0">MIN(I3:K3)</f>
        <v>4.8989794855663558</v>
      </c>
      <c r="O3" s="4">
        <v>3</v>
      </c>
    </row>
    <row r="4" spans="2:15" x14ac:dyDescent="0.25">
      <c r="B4" t="s">
        <v>2</v>
      </c>
      <c r="C4">
        <v>8</v>
      </c>
      <c r="D4">
        <v>9</v>
      </c>
      <c r="E4">
        <v>7</v>
      </c>
      <c r="F4">
        <v>8</v>
      </c>
      <c r="G4">
        <v>9</v>
      </c>
      <c r="I4">
        <f>SQRT(SUMSQ((C4-CentroideUno1),(D4-CentroideUno2),(E4-CentroideUno3),(F4-CentroideUno4),(G4-CentroideUno5)))</f>
        <v>3.1622776601683795</v>
      </c>
      <c r="J4">
        <f t="shared" ref="J4:J15" si="1">SQRT(SUMSQ((C4-CentroideDos1),(D4-CentroideDos2),(E4-CentroideDos3),(F4-CentroideDos4),(G4-CentroideDos5)))</f>
        <v>9.3808315196468595</v>
      </c>
      <c r="K4">
        <f t="shared" ref="K4:K15" si="2">SQRT(SUMSQ((C4-CentroideTres1),(D4-CentroideTres2),(E4-CentroideTres3),(F4-CentroideTres4),(G4-CentroideTres5)))</f>
        <v>9.4868329805051381</v>
      </c>
      <c r="M4">
        <f t="shared" si="0"/>
        <v>3.1622776601683795</v>
      </c>
      <c r="O4" s="5">
        <v>1</v>
      </c>
    </row>
    <row r="5" spans="2:15" x14ac:dyDescent="0.25">
      <c r="B5" t="s">
        <v>3</v>
      </c>
      <c r="C5">
        <v>6</v>
      </c>
      <c r="D5">
        <v>7</v>
      </c>
      <c r="E5">
        <v>7</v>
      </c>
      <c r="F5">
        <v>7</v>
      </c>
      <c r="G5">
        <v>8</v>
      </c>
      <c r="I5">
        <f>SQRT(SUMSQ((C5-CentroideUno1),(D5-CentroideUno2),(E5-CentroideUno3),(F5-CentroideUno4),(G5-CentroideUno5)))</f>
        <v>0</v>
      </c>
      <c r="J5">
        <f t="shared" si="1"/>
        <v>6.324555320336759</v>
      </c>
      <c r="K5">
        <f t="shared" si="2"/>
        <v>6.9282032302755088</v>
      </c>
      <c r="M5">
        <f t="shared" si="0"/>
        <v>0</v>
      </c>
      <c r="O5" s="5">
        <v>1</v>
      </c>
    </row>
    <row r="6" spans="2:15" x14ac:dyDescent="0.25">
      <c r="B6" t="s">
        <v>4</v>
      </c>
      <c r="C6">
        <v>1</v>
      </c>
      <c r="D6">
        <v>2</v>
      </c>
      <c r="E6">
        <v>5</v>
      </c>
      <c r="F6">
        <v>3</v>
      </c>
      <c r="G6">
        <v>4</v>
      </c>
      <c r="I6">
        <f>SQRT(SUMSQ((C6-CentroideUno1),(D6-CentroideUno2),(E6-CentroideUno3),(F6-CentroideUno4),(G6-CentroideUno5)))</f>
        <v>9.2736184954957039</v>
      </c>
      <c r="J6">
        <f t="shared" si="1"/>
        <v>4.2426406871192848</v>
      </c>
      <c r="K6">
        <f t="shared" si="2"/>
        <v>4.8989794855663558</v>
      </c>
      <c r="M6">
        <f t="shared" si="0"/>
        <v>4.2426406871192848</v>
      </c>
      <c r="O6" s="6">
        <v>2</v>
      </c>
    </row>
    <row r="7" spans="2:15" x14ac:dyDescent="0.25">
      <c r="B7" t="s">
        <v>5</v>
      </c>
      <c r="C7">
        <v>3</v>
      </c>
      <c r="D7">
        <v>4</v>
      </c>
      <c r="E7">
        <v>5</v>
      </c>
      <c r="F7">
        <v>3</v>
      </c>
      <c r="G7">
        <v>5</v>
      </c>
      <c r="I7">
        <f>SQRT(SUMSQ((C7-CentroideUno1),(D7-CentroideUno2),(E7-CentroideUno3),(F7-CentroideUno4),(G7-CentroideUno5)))</f>
        <v>6.8556546004010439</v>
      </c>
      <c r="J7">
        <f t="shared" si="1"/>
        <v>3.6055512754639891</v>
      </c>
      <c r="K7">
        <f t="shared" si="2"/>
        <v>3.872983346207417</v>
      </c>
      <c r="M7">
        <f t="shared" si="0"/>
        <v>3.6055512754639891</v>
      </c>
      <c r="O7" s="6">
        <v>2</v>
      </c>
    </row>
    <row r="8" spans="2:15" x14ac:dyDescent="0.25">
      <c r="B8" t="s">
        <v>6</v>
      </c>
      <c r="C8">
        <v>7</v>
      </c>
      <c r="D8">
        <v>8</v>
      </c>
      <c r="E8">
        <v>8</v>
      </c>
      <c r="F8">
        <v>6</v>
      </c>
      <c r="G8">
        <v>6</v>
      </c>
      <c r="I8">
        <f>SQRT(SUMSQ((C8-CentroideUno1),(D8-CentroideUno2),(E8-CentroideUno3),(F8-CentroideUno4),(G8-CentroideUno5)))</f>
        <v>2.8284271247461903</v>
      </c>
      <c r="J8">
        <f t="shared" si="1"/>
        <v>7.6157731058639087</v>
      </c>
      <c r="K8">
        <f t="shared" si="2"/>
        <v>7.0710678118654755</v>
      </c>
      <c r="M8">
        <f t="shared" si="0"/>
        <v>2.8284271247461903</v>
      </c>
      <c r="O8" s="5">
        <v>1</v>
      </c>
    </row>
    <row r="9" spans="2:15" x14ac:dyDescent="0.25">
      <c r="B9" t="s">
        <v>7</v>
      </c>
      <c r="C9">
        <v>8</v>
      </c>
      <c r="D9">
        <v>9</v>
      </c>
      <c r="E9">
        <v>6</v>
      </c>
      <c r="F9">
        <v>5</v>
      </c>
      <c r="G9">
        <v>5</v>
      </c>
      <c r="I9">
        <f>SQRT(SUMSQ((C9-CentroideUno1),(D9-CentroideUno2),(E9-CentroideUno3),(F9-CentroideUno4),(G9-CentroideUno5)))</f>
        <v>4.6904157598234297</v>
      </c>
      <c r="J9">
        <f t="shared" si="1"/>
        <v>8.8317608663278477</v>
      </c>
      <c r="K9">
        <f t="shared" si="2"/>
        <v>7.0710678118654755</v>
      </c>
      <c r="M9">
        <f t="shared" si="0"/>
        <v>4.6904157598234297</v>
      </c>
      <c r="O9" s="5">
        <v>1</v>
      </c>
    </row>
    <row r="10" spans="2:15" x14ac:dyDescent="0.25">
      <c r="B10" t="s">
        <v>8</v>
      </c>
      <c r="C10">
        <v>2</v>
      </c>
      <c r="D10">
        <v>3</v>
      </c>
      <c r="E10">
        <v>5</v>
      </c>
      <c r="F10">
        <v>6</v>
      </c>
      <c r="G10">
        <v>5</v>
      </c>
      <c r="I10">
        <f>SQRT(SUMSQ((C10-CentroideUno1),(D10-CentroideUno2),(E10-CentroideUno3),(F10-CentroideUno4),(G10-CentroideUno5)))</f>
        <v>6.7823299831252681</v>
      </c>
      <c r="J10">
        <f t="shared" si="1"/>
        <v>2.8284271247461903</v>
      </c>
      <c r="K10">
        <f t="shared" si="2"/>
        <v>3.1622776601683795</v>
      </c>
      <c r="M10">
        <f t="shared" si="0"/>
        <v>2.8284271247461903</v>
      </c>
      <c r="O10" s="6">
        <v>2</v>
      </c>
    </row>
    <row r="11" spans="2:15" x14ac:dyDescent="0.25">
      <c r="B11" t="s">
        <v>9</v>
      </c>
      <c r="C11">
        <v>1</v>
      </c>
      <c r="D11">
        <v>2</v>
      </c>
      <c r="E11">
        <v>4</v>
      </c>
      <c r="F11">
        <v>4</v>
      </c>
      <c r="G11">
        <v>2</v>
      </c>
      <c r="I11">
        <f>SQRT(SUMSQ((C11-CentroideUno1),(D11-CentroideUno2),(E11-CentroideUno3),(F11-CentroideUno4),(G11-CentroideUno5)))</f>
        <v>10.198039027185569</v>
      </c>
      <c r="J11">
        <f t="shared" si="1"/>
        <v>5.8309518948453007</v>
      </c>
      <c r="K11">
        <f t="shared" si="2"/>
        <v>4.2426406871192848</v>
      </c>
      <c r="M11">
        <f t="shared" si="0"/>
        <v>4.2426406871192848</v>
      </c>
      <c r="O11" s="4">
        <v>3</v>
      </c>
    </row>
    <row r="12" spans="2:15" x14ac:dyDescent="0.25">
      <c r="B12" t="s">
        <v>10</v>
      </c>
      <c r="C12">
        <v>3</v>
      </c>
      <c r="D12">
        <v>2</v>
      </c>
      <c r="E12">
        <v>6</v>
      </c>
      <c r="F12">
        <v>5</v>
      </c>
      <c r="G12">
        <v>7</v>
      </c>
      <c r="I12">
        <f>SQRT(SUMSQ((C12-CentroideUno1),(D12-CentroideUno2),(E12-CentroideUno3),(F12-CentroideUno4),(G12-CentroideUno5)))</f>
        <v>6.324555320336759</v>
      </c>
      <c r="J12">
        <f t="shared" si="1"/>
        <v>0</v>
      </c>
      <c r="K12">
        <f t="shared" si="2"/>
        <v>5.4772255750516612</v>
      </c>
      <c r="M12">
        <f t="shared" si="0"/>
        <v>0</v>
      </c>
      <c r="O12" s="6">
        <v>2</v>
      </c>
    </row>
    <row r="13" spans="2:15" x14ac:dyDescent="0.25">
      <c r="B13" t="s">
        <v>11</v>
      </c>
      <c r="C13">
        <v>2</v>
      </c>
      <c r="D13">
        <v>5</v>
      </c>
      <c r="E13">
        <v>6</v>
      </c>
      <c r="F13">
        <v>8</v>
      </c>
      <c r="G13">
        <v>9</v>
      </c>
      <c r="I13">
        <f>SQRT(SUMSQ((C13-CentroideUno1),(D13-CentroideUno2),(E13-CentroideUno3),(F13-CentroideUno4),(G13-CentroideUno5)))</f>
        <v>4.7958315233127191</v>
      </c>
      <c r="J13">
        <f t="shared" si="1"/>
        <v>4.7958315233127191</v>
      </c>
      <c r="K13">
        <f t="shared" si="2"/>
        <v>6.7082039324993694</v>
      </c>
      <c r="M13">
        <f t="shared" si="0"/>
        <v>4.7958315233127191</v>
      </c>
      <c r="O13" s="5">
        <v>1</v>
      </c>
    </row>
    <row r="14" spans="2:15" x14ac:dyDescent="0.25">
      <c r="B14" t="s">
        <v>12</v>
      </c>
      <c r="C14">
        <v>3</v>
      </c>
      <c r="D14">
        <v>5</v>
      </c>
      <c r="E14">
        <v>4</v>
      </c>
      <c r="F14">
        <v>6</v>
      </c>
      <c r="G14">
        <v>3</v>
      </c>
      <c r="I14">
        <f>SQRT(SUMSQ((C14-CentroideUno1),(D14-CentroideUno2),(E14-CentroideUno3),(F14-CentroideUno4),(G14-CentroideUno5)))</f>
        <v>6.9282032302755088</v>
      </c>
      <c r="J14">
        <f t="shared" si="1"/>
        <v>5.4772255750516612</v>
      </c>
      <c r="K14">
        <f t="shared" si="2"/>
        <v>0</v>
      </c>
      <c r="M14">
        <f t="shared" si="0"/>
        <v>0</v>
      </c>
      <c r="O14" s="4">
        <v>3</v>
      </c>
    </row>
    <row r="15" spans="2:15" x14ac:dyDescent="0.25">
      <c r="B15" t="s">
        <v>13</v>
      </c>
      <c r="C15">
        <v>3</v>
      </c>
      <c r="D15">
        <v>5</v>
      </c>
      <c r="E15">
        <v>5</v>
      </c>
      <c r="F15">
        <v>6</v>
      </c>
      <c r="G15">
        <v>3</v>
      </c>
      <c r="I15">
        <f>SQRT(SUMSQ((C15-CentroideUno1),(D15-CentroideUno2),(E15-CentroideUno3),(F15-CentroideUno4),(G15-CentroideUno5)))</f>
        <v>6.5574385243020004</v>
      </c>
      <c r="J15">
        <f>SQRT(SUMSQ((C15-CentroideDos1),(D15-CentroideDos2),(E15-CentroideDos3),(F15-CentroideDos4),(G15-CentroideDos5)))</f>
        <v>5.196152422706632</v>
      </c>
      <c r="K15">
        <f>SQRT(SUMSQ((C15-CentroideTres1),(D15-CentroideTres2),(E15-CentroideTres3),(F15-CentroideTres4),(G15-CentroideTres5)))</f>
        <v>1</v>
      </c>
      <c r="M15">
        <f t="shared" si="0"/>
        <v>1</v>
      </c>
      <c r="O15" s="4">
        <v>3</v>
      </c>
    </row>
    <row r="16" spans="2:15" x14ac:dyDescent="0.25">
      <c r="B16" t="s">
        <v>34</v>
      </c>
      <c r="H16" t="s">
        <v>17</v>
      </c>
      <c r="I16">
        <f>(I4+I5+I8+I9+I13)/5</f>
        <v>3.095390413610144</v>
      </c>
      <c r="J16">
        <f>(J6+J7+J10+J12)/4</f>
        <v>2.6691547718323658</v>
      </c>
      <c r="K16">
        <f>(K2+K3+K11+K14+K15)/5</f>
        <v>3.0675545190784548</v>
      </c>
      <c r="M16">
        <f t="shared" si="0"/>
        <v>2.6691547718323658</v>
      </c>
    </row>
    <row r="17" spans="1:17" x14ac:dyDescent="0.25">
      <c r="A17" t="s">
        <v>16</v>
      </c>
      <c r="B17" t="s">
        <v>20</v>
      </c>
      <c r="C17" s="1">
        <v>6</v>
      </c>
      <c r="D17">
        <v>7</v>
      </c>
      <c r="E17">
        <v>7</v>
      </c>
      <c r="F17">
        <v>7</v>
      </c>
      <c r="G17">
        <v>8</v>
      </c>
    </row>
    <row r="18" spans="1:17" x14ac:dyDescent="0.25">
      <c r="B18" t="s">
        <v>24</v>
      </c>
      <c r="C18">
        <v>3</v>
      </c>
      <c r="D18">
        <v>2</v>
      </c>
      <c r="E18">
        <v>6</v>
      </c>
      <c r="F18">
        <v>5</v>
      </c>
      <c r="G18">
        <v>7</v>
      </c>
    </row>
    <row r="19" spans="1:17" x14ac:dyDescent="0.25">
      <c r="B19" t="s">
        <v>25</v>
      </c>
      <c r="C19">
        <v>3</v>
      </c>
      <c r="D19">
        <v>5</v>
      </c>
      <c r="E19">
        <v>4</v>
      </c>
      <c r="F19">
        <v>6</v>
      </c>
      <c r="G19">
        <v>3</v>
      </c>
    </row>
    <row r="21" spans="1:17" x14ac:dyDescent="0.25">
      <c r="B21" t="s">
        <v>18</v>
      </c>
      <c r="O21" t="s">
        <v>41</v>
      </c>
      <c r="Q21" t="s">
        <v>42</v>
      </c>
    </row>
    <row r="22" spans="1:17" x14ac:dyDescent="0.25">
      <c r="C22" t="s">
        <v>36</v>
      </c>
      <c r="D22" t="s">
        <v>37</v>
      </c>
      <c r="E22" t="s">
        <v>38</v>
      </c>
      <c r="F22" t="s">
        <v>39</v>
      </c>
      <c r="G22" t="s">
        <v>40</v>
      </c>
      <c r="I22" s="3" t="s">
        <v>29</v>
      </c>
      <c r="J22" s="3" t="s">
        <v>30</v>
      </c>
      <c r="K22" s="3" t="s">
        <v>31</v>
      </c>
      <c r="M22" t="s">
        <v>14</v>
      </c>
      <c r="O22" t="s">
        <v>15</v>
      </c>
    </row>
    <row r="23" spans="1:17" x14ac:dyDescent="0.25">
      <c r="B23" t="s">
        <v>0</v>
      </c>
      <c r="C23" s="1">
        <v>7</v>
      </c>
      <c r="D23">
        <v>8</v>
      </c>
      <c r="E23">
        <v>4</v>
      </c>
      <c r="F23">
        <v>5</v>
      </c>
      <c r="G23">
        <v>2</v>
      </c>
      <c r="I23">
        <f t="shared" ref="I23:I36" si="3">SQRT(SUMSQ((C23-Duno),(D23-Ddos),(E23-Dtres),(F23-Dcuatro),(G23-Dcinco)))</f>
        <v>6.4062469512187876</v>
      </c>
      <c r="J23">
        <f t="shared" ref="J23:J36" si="4">SQRT(SUMSQ((C23-Kuno),(D23-Kdos),(E23-Ktres),(F23-Kcuatro),(G23-Kcinco)))</f>
        <v>7.9254337420736789</v>
      </c>
      <c r="K23">
        <f t="shared" ref="K23:K36" si="5">SQRT(SUMSQ((C2-Muno),(D2-Mdos),(E2-Mtres),(F2-Mcuatro),(G2-Mcinco)))</f>
        <v>3.8832975677895201</v>
      </c>
      <c r="M23">
        <f>MIN(I23:K23)</f>
        <v>3.8832975677895201</v>
      </c>
      <c r="O23" s="4">
        <v>3</v>
      </c>
      <c r="Q23" s="4">
        <v>3</v>
      </c>
    </row>
    <row r="24" spans="1:17" x14ac:dyDescent="0.25">
      <c r="B24" t="s">
        <v>1</v>
      </c>
      <c r="C24">
        <v>6</v>
      </c>
      <c r="D24">
        <v>8</v>
      </c>
      <c r="E24">
        <v>5</v>
      </c>
      <c r="F24">
        <v>4</v>
      </c>
      <c r="G24">
        <v>2</v>
      </c>
      <c r="I24">
        <f t="shared" si="3"/>
        <v>6.359245238233858</v>
      </c>
      <c r="J24">
        <f t="shared" si="4"/>
        <v>7.2327380707447162</v>
      </c>
      <c r="K24">
        <f t="shared" si="5"/>
        <v>3.3585711247493331</v>
      </c>
      <c r="M24">
        <f t="shared" ref="M24:M37" si="6">MIN(I24:K24)</f>
        <v>3.3585711247493331</v>
      </c>
      <c r="O24" s="4">
        <v>3</v>
      </c>
      <c r="Q24" s="4">
        <v>3</v>
      </c>
    </row>
    <row r="25" spans="1:17" x14ac:dyDescent="0.25">
      <c r="B25" t="s">
        <v>2</v>
      </c>
      <c r="C25">
        <v>8</v>
      </c>
      <c r="D25">
        <v>9</v>
      </c>
      <c r="E25">
        <v>7</v>
      </c>
      <c r="F25">
        <v>8</v>
      </c>
      <c r="G25">
        <v>9</v>
      </c>
      <c r="I25">
        <f t="shared" si="3"/>
        <v>3.0397368307141326</v>
      </c>
      <c r="J25">
        <f t="shared" si="4"/>
        <v>10.164275675128062</v>
      </c>
      <c r="K25">
        <f t="shared" si="5"/>
        <v>9.3209441581848349</v>
      </c>
      <c r="M25">
        <f t="shared" si="6"/>
        <v>3.0397368307141326</v>
      </c>
      <c r="O25" s="5">
        <v>1</v>
      </c>
      <c r="Q25" s="5">
        <v>1</v>
      </c>
    </row>
    <row r="26" spans="1:17" x14ac:dyDescent="0.25">
      <c r="B26" t="s">
        <v>3</v>
      </c>
      <c r="C26">
        <v>6</v>
      </c>
      <c r="D26">
        <v>7</v>
      </c>
      <c r="E26">
        <v>7</v>
      </c>
      <c r="F26">
        <v>7</v>
      </c>
      <c r="G26">
        <v>8</v>
      </c>
      <c r="I26">
        <f t="shared" si="3"/>
        <v>0.91651513899116765</v>
      </c>
      <c r="J26">
        <f t="shared" si="4"/>
        <v>7.0931304795555539</v>
      </c>
      <c r="K26">
        <f t="shared" si="5"/>
        <v>6.9339743293438865</v>
      </c>
      <c r="M26">
        <f t="shared" si="6"/>
        <v>0.91651513899116765</v>
      </c>
      <c r="O26" s="5">
        <v>1</v>
      </c>
      <c r="Q26" s="5">
        <v>1</v>
      </c>
    </row>
    <row r="27" spans="1:17" x14ac:dyDescent="0.25">
      <c r="B27" t="s">
        <v>4</v>
      </c>
      <c r="C27">
        <v>1</v>
      </c>
      <c r="D27">
        <v>2</v>
      </c>
      <c r="E27">
        <v>5</v>
      </c>
      <c r="F27">
        <v>3</v>
      </c>
      <c r="G27">
        <v>4</v>
      </c>
      <c r="I27">
        <f t="shared" si="3"/>
        <v>9.361623790774761</v>
      </c>
      <c r="J27">
        <f t="shared" si="4"/>
        <v>2.3048861143232218</v>
      </c>
      <c r="K27">
        <f t="shared" si="5"/>
        <v>5.3740115370177604</v>
      </c>
      <c r="M27">
        <f t="shared" si="6"/>
        <v>2.3048861143232218</v>
      </c>
      <c r="O27" s="6">
        <v>2</v>
      </c>
      <c r="Q27" s="6">
        <v>2</v>
      </c>
    </row>
    <row r="28" spans="1:17" x14ac:dyDescent="0.25">
      <c r="B28" t="s">
        <v>5</v>
      </c>
      <c r="C28">
        <v>3</v>
      </c>
      <c r="D28">
        <v>4</v>
      </c>
      <c r="E28">
        <v>5</v>
      </c>
      <c r="F28">
        <v>3</v>
      </c>
      <c r="G28">
        <v>5</v>
      </c>
      <c r="I28">
        <f t="shared" si="3"/>
        <v>6.8293484315855491</v>
      </c>
      <c r="J28">
        <f t="shared" si="4"/>
        <v>1.9525624189766635</v>
      </c>
      <c r="K28">
        <f t="shared" si="5"/>
        <v>3.8314488121336034</v>
      </c>
      <c r="M28">
        <f t="shared" si="6"/>
        <v>1.9525624189766635</v>
      </c>
      <c r="O28" s="6">
        <v>2</v>
      </c>
      <c r="Q28" s="6">
        <v>2</v>
      </c>
    </row>
    <row r="29" spans="1:17" x14ac:dyDescent="0.25">
      <c r="B29" t="s">
        <v>6</v>
      </c>
      <c r="C29">
        <v>7</v>
      </c>
      <c r="D29">
        <v>8</v>
      </c>
      <c r="E29">
        <v>8</v>
      </c>
      <c r="F29">
        <v>6</v>
      </c>
      <c r="G29">
        <v>6</v>
      </c>
      <c r="I29">
        <f t="shared" si="3"/>
        <v>2.2000000000000002</v>
      </c>
      <c r="J29">
        <f t="shared" si="4"/>
        <v>7.8302298816829126</v>
      </c>
      <c r="K29">
        <f t="shared" si="5"/>
        <v>6.4560049566275888</v>
      </c>
      <c r="M29">
        <f t="shared" si="6"/>
        <v>2.2000000000000002</v>
      </c>
      <c r="O29" s="5">
        <v>1</v>
      </c>
      <c r="Q29" s="5">
        <v>1</v>
      </c>
    </row>
    <row r="30" spans="1:17" x14ac:dyDescent="0.25">
      <c r="B30" t="s">
        <v>7</v>
      </c>
      <c r="C30">
        <v>8</v>
      </c>
      <c r="D30">
        <v>9</v>
      </c>
      <c r="E30">
        <v>6</v>
      </c>
      <c r="F30">
        <v>5</v>
      </c>
      <c r="G30">
        <v>5</v>
      </c>
      <c r="I30">
        <f t="shared" si="3"/>
        <v>3.8522720568516444</v>
      </c>
      <c r="J30">
        <f t="shared" si="4"/>
        <v>8.5622718947718539</v>
      </c>
      <c r="K30">
        <f t="shared" si="5"/>
        <v>6.0728905802755913</v>
      </c>
      <c r="M30">
        <f t="shared" si="6"/>
        <v>3.8522720568516444</v>
      </c>
      <c r="O30" s="5">
        <v>1</v>
      </c>
      <c r="Q30" s="5">
        <v>1</v>
      </c>
    </row>
    <row r="31" spans="1:17" x14ac:dyDescent="0.25">
      <c r="B31" t="s">
        <v>8</v>
      </c>
      <c r="C31">
        <v>2</v>
      </c>
      <c r="D31">
        <v>3</v>
      </c>
      <c r="E31">
        <v>5</v>
      </c>
      <c r="F31">
        <v>6</v>
      </c>
      <c r="G31">
        <v>5</v>
      </c>
      <c r="I31">
        <f t="shared" si="3"/>
        <v>6.9598850565221264</v>
      </c>
      <c r="J31">
        <f t="shared" si="4"/>
        <v>1.8200274723201295</v>
      </c>
      <c r="K31">
        <f t="shared" si="5"/>
        <v>4.3451121964800858</v>
      </c>
      <c r="M31">
        <f t="shared" si="6"/>
        <v>1.8200274723201295</v>
      </c>
      <c r="O31" s="6">
        <v>2</v>
      </c>
      <c r="Q31" s="6">
        <v>2</v>
      </c>
    </row>
    <row r="32" spans="1:17" x14ac:dyDescent="0.25">
      <c r="B32" t="s">
        <v>9</v>
      </c>
      <c r="C32">
        <v>1</v>
      </c>
      <c r="D32">
        <v>2</v>
      </c>
      <c r="E32">
        <v>4</v>
      </c>
      <c r="F32">
        <v>4</v>
      </c>
      <c r="G32">
        <v>2</v>
      </c>
      <c r="I32">
        <f t="shared" si="3"/>
        <v>10.160708636704431</v>
      </c>
      <c r="J32">
        <f t="shared" si="4"/>
        <v>3.7831864876053891</v>
      </c>
      <c r="K32">
        <f t="shared" si="5"/>
        <v>4.8249352327259274</v>
      </c>
      <c r="M32">
        <f t="shared" si="6"/>
        <v>3.7831864876053891</v>
      </c>
      <c r="O32" s="6">
        <v>2</v>
      </c>
      <c r="Q32" s="4">
        <v>3</v>
      </c>
    </row>
    <row r="33" spans="1:17" x14ac:dyDescent="0.25">
      <c r="B33" t="s">
        <v>10</v>
      </c>
      <c r="C33">
        <v>3</v>
      </c>
      <c r="D33">
        <v>2</v>
      </c>
      <c r="E33">
        <v>6</v>
      </c>
      <c r="F33">
        <v>5</v>
      </c>
      <c r="G33">
        <v>7</v>
      </c>
      <c r="I33">
        <f t="shared" si="3"/>
        <v>6.7557383016218147</v>
      </c>
      <c r="J33">
        <f t="shared" si="4"/>
        <v>2.3048861143232218</v>
      </c>
      <c r="K33">
        <f t="shared" si="5"/>
        <v>6.1384037012891222</v>
      </c>
      <c r="M33">
        <f t="shared" si="6"/>
        <v>2.3048861143232218</v>
      </c>
      <c r="O33" s="6">
        <v>2</v>
      </c>
      <c r="Q33" s="6">
        <v>2</v>
      </c>
    </row>
    <row r="34" spans="1:17" x14ac:dyDescent="0.25">
      <c r="B34" t="s">
        <v>11</v>
      </c>
      <c r="C34">
        <v>2</v>
      </c>
      <c r="D34">
        <v>5</v>
      </c>
      <c r="E34">
        <v>6</v>
      </c>
      <c r="F34">
        <v>8</v>
      </c>
      <c r="G34">
        <v>9</v>
      </c>
      <c r="I34">
        <f t="shared" si="3"/>
        <v>5.3888774341229917</v>
      </c>
      <c r="J34">
        <f t="shared" si="4"/>
        <v>5.814851674806504</v>
      </c>
      <c r="K34">
        <f t="shared" si="5"/>
        <v>7.712327793863536</v>
      </c>
      <c r="M34">
        <f t="shared" si="6"/>
        <v>5.3888774341229917</v>
      </c>
      <c r="O34" s="5">
        <v>1</v>
      </c>
      <c r="Q34" s="5">
        <v>1</v>
      </c>
    </row>
    <row r="35" spans="1:17" x14ac:dyDescent="0.25">
      <c r="B35" t="s">
        <v>12</v>
      </c>
      <c r="C35">
        <v>3</v>
      </c>
      <c r="D35">
        <v>5</v>
      </c>
      <c r="E35">
        <v>4</v>
      </c>
      <c r="F35">
        <v>6</v>
      </c>
      <c r="G35">
        <v>3</v>
      </c>
      <c r="I35">
        <f t="shared" si="3"/>
        <v>6.6962676171132829</v>
      </c>
      <c r="J35">
        <f t="shared" si="4"/>
        <v>3.9131189606246322</v>
      </c>
      <c r="K35">
        <f t="shared" si="5"/>
        <v>1.697056274847714</v>
      </c>
      <c r="M35">
        <f t="shared" si="6"/>
        <v>1.697056274847714</v>
      </c>
      <c r="O35" s="4">
        <v>3</v>
      </c>
      <c r="Q35" s="4">
        <v>3</v>
      </c>
    </row>
    <row r="36" spans="1:17" x14ac:dyDescent="0.25">
      <c r="B36" t="s">
        <v>13</v>
      </c>
      <c r="C36">
        <v>3</v>
      </c>
      <c r="D36">
        <v>5</v>
      </c>
      <c r="E36">
        <v>5</v>
      </c>
      <c r="F36">
        <v>6</v>
      </c>
      <c r="G36">
        <v>3</v>
      </c>
      <c r="I36">
        <f t="shared" si="3"/>
        <v>6.3435006108614829</v>
      </c>
      <c r="J36">
        <f t="shared" si="4"/>
        <v>3.7165171868296265</v>
      </c>
      <c r="K36">
        <f t="shared" si="5"/>
        <v>1.7549928774784243</v>
      </c>
      <c r="M36">
        <f t="shared" si="6"/>
        <v>1.7549928774784243</v>
      </c>
      <c r="O36" s="4">
        <v>3</v>
      </c>
      <c r="Q36" s="4">
        <v>3</v>
      </c>
    </row>
    <row r="37" spans="1:17" x14ac:dyDescent="0.25">
      <c r="H37" t="s">
        <v>17</v>
      </c>
      <c r="I37">
        <f>(I25+I26+I29+I30+I34)/5</f>
        <v>3.0794802921359876</v>
      </c>
      <c r="J37">
        <f>(J27+J28+J31+J32+J33)/5</f>
        <v>2.4331097215097253</v>
      </c>
      <c r="K37">
        <f>(K23+K24+K35+K36)/4</f>
        <v>2.6734794612162478</v>
      </c>
      <c r="M37">
        <f t="shared" si="6"/>
        <v>2.4331097215097253</v>
      </c>
    </row>
    <row r="38" spans="1:17" x14ac:dyDescent="0.25">
      <c r="D38" t="s">
        <v>19</v>
      </c>
    </row>
    <row r="39" spans="1:17" x14ac:dyDescent="0.25">
      <c r="A39" t="s">
        <v>16</v>
      </c>
      <c r="B39" t="s">
        <v>21</v>
      </c>
      <c r="C39">
        <f>(C25+C26+C29+C30+C34)/5</f>
        <v>6.2</v>
      </c>
      <c r="D39">
        <f>(D25+D26+D29+D30+D34)/5</f>
        <v>7.6</v>
      </c>
      <c r="E39">
        <f>(E25+E26+E29+E30+E34)/5</f>
        <v>6.8</v>
      </c>
      <c r="F39">
        <f>(F25+F26+F29+F30+F34)/5</f>
        <v>6.8</v>
      </c>
      <c r="G39">
        <f>(G25+G26+G29+G30+G34)/5</f>
        <v>7.4</v>
      </c>
    </row>
    <row r="40" spans="1:17" x14ac:dyDescent="0.25">
      <c r="B40" t="s">
        <v>22</v>
      </c>
      <c r="C40">
        <f>(C27+C28+C31+C33)/4</f>
        <v>2.25</v>
      </c>
      <c r="D40">
        <f>(D27+D28+D31+D33)/4</f>
        <v>2.75</v>
      </c>
      <c r="E40">
        <f>(E27+E28+E31+E33)/4</f>
        <v>5.25</v>
      </c>
      <c r="F40">
        <f>(F27+F28+F31+F33)/4</f>
        <v>4.25</v>
      </c>
      <c r="G40">
        <f>(G27+G28+G31+G33)/4</f>
        <v>5.25</v>
      </c>
    </row>
    <row r="41" spans="1:17" x14ac:dyDescent="0.25">
      <c r="B41" t="s">
        <v>23</v>
      </c>
      <c r="C41">
        <f>(C23+C24+C32+C35+C36)/5</f>
        <v>4</v>
      </c>
      <c r="D41">
        <f>(D23+D24+D32+D35+D36)/5</f>
        <v>5.6</v>
      </c>
      <c r="E41">
        <f t="shared" ref="E41:G41" si="7">(E23+E24+E32+E35+E36)/5</f>
        <v>4.4000000000000004</v>
      </c>
      <c r="F41">
        <f t="shared" si="7"/>
        <v>5</v>
      </c>
      <c r="G41">
        <f t="shared" si="7"/>
        <v>2.4</v>
      </c>
    </row>
    <row r="43" spans="1:17" x14ac:dyDescent="0.25">
      <c r="B43" t="s">
        <v>26</v>
      </c>
    </row>
    <row r="44" spans="1:17" x14ac:dyDescent="0.25">
      <c r="C44" t="s">
        <v>36</v>
      </c>
      <c r="D44" t="s">
        <v>37</v>
      </c>
      <c r="E44" t="s">
        <v>38</v>
      </c>
      <c r="F44" t="s">
        <v>39</v>
      </c>
      <c r="G44" t="s">
        <v>40</v>
      </c>
    </row>
    <row r="45" spans="1:17" x14ac:dyDescent="0.25">
      <c r="B45" t="s">
        <v>0</v>
      </c>
      <c r="C45">
        <v>7</v>
      </c>
      <c r="D45">
        <v>8</v>
      </c>
      <c r="E45">
        <v>4</v>
      </c>
      <c r="F45">
        <v>5</v>
      </c>
      <c r="G45">
        <v>2</v>
      </c>
      <c r="I45">
        <f t="shared" ref="I45:I58" si="8">SQRT(SUMSQ((C45-D1uno),(D45-D1dos),(E45-D1tres),(F45-D1cuatro),(G45-D1cinco)))</f>
        <v>6.4062469512187876</v>
      </c>
      <c r="J45">
        <f t="shared" ref="J45:J58" si="9">SQRT(SUMSQ((C2-K1uno),(D2-K1dos),(E2-K1tres),(F2-K1cuatro),(G2-K1cinco)))</f>
        <v>7.9094879733140759</v>
      </c>
      <c r="K45">
        <f t="shared" ref="K45:K58" si="10">SQRT(SUMSQ((C2-M1uno),(D2-M1dos),(E2-M1tres),(F2-M1cuatro),(G2-M1cinco)))</f>
        <v>2.8062430400804561</v>
      </c>
      <c r="M45">
        <f>MIN(I45:K45)</f>
        <v>2.8062430400804561</v>
      </c>
      <c r="O45" s="4">
        <v>3</v>
      </c>
      <c r="Q45" s="4">
        <v>3</v>
      </c>
    </row>
    <row r="46" spans="1:17" x14ac:dyDescent="0.25">
      <c r="B46" t="s">
        <v>1</v>
      </c>
      <c r="C46">
        <v>6</v>
      </c>
      <c r="D46">
        <v>8</v>
      </c>
      <c r="E46">
        <v>5</v>
      </c>
      <c r="F46">
        <v>4</v>
      </c>
      <c r="G46">
        <v>2</v>
      </c>
      <c r="I46">
        <f t="shared" si="8"/>
        <v>6.359245238233858</v>
      </c>
      <c r="J46">
        <f t="shared" si="9"/>
        <v>7.2083285163760396</v>
      </c>
      <c r="K46">
        <f t="shared" si="10"/>
        <v>2.4238399287081647</v>
      </c>
      <c r="M46">
        <f t="shared" ref="M46:M58" si="11">MIN(I46:K46)</f>
        <v>2.4238399287081647</v>
      </c>
      <c r="O46" s="4">
        <v>3</v>
      </c>
      <c r="Q46" s="4">
        <v>3</v>
      </c>
    </row>
    <row r="47" spans="1:17" x14ac:dyDescent="0.25">
      <c r="B47" t="s">
        <v>2</v>
      </c>
      <c r="C47">
        <v>8</v>
      </c>
      <c r="D47">
        <v>9</v>
      </c>
      <c r="E47">
        <v>7</v>
      </c>
      <c r="F47">
        <v>8</v>
      </c>
      <c r="G47">
        <v>9</v>
      </c>
      <c r="I47">
        <f t="shared" si="8"/>
        <v>3.0397368307141326</v>
      </c>
      <c r="J47">
        <f t="shared" si="9"/>
        <v>10.712609392673663</v>
      </c>
      <c r="K47">
        <f t="shared" si="10"/>
        <v>8.5366855394819368</v>
      </c>
      <c r="M47">
        <f t="shared" si="11"/>
        <v>3.0397368307141326</v>
      </c>
      <c r="O47" s="5">
        <v>1</v>
      </c>
      <c r="Q47" s="5">
        <v>1</v>
      </c>
    </row>
    <row r="48" spans="1:17" x14ac:dyDescent="0.25">
      <c r="B48" t="s">
        <v>3</v>
      </c>
      <c r="C48">
        <v>6</v>
      </c>
      <c r="D48">
        <v>7</v>
      </c>
      <c r="E48">
        <v>7</v>
      </c>
      <c r="F48">
        <v>7</v>
      </c>
      <c r="G48">
        <v>8</v>
      </c>
      <c r="I48">
        <f t="shared" si="8"/>
        <v>0.91651513899116765</v>
      </c>
      <c r="J48">
        <f t="shared" si="9"/>
        <v>7.6655071586947203</v>
      </c>
      <c r="K48">
        <f t="shared" si="10"/>
        <v>6.4323401651343035</v>
      </c>
      <c r="M48">
        <f t="shared" si="11"/>
        <v>0.91651513899116765</v>
      </c>
      <c r="O48" s="5">
        <v>1</v>
      </c>
      <c r="Q48" s="5">
        <v>1</v>
      </c>
    </row>
    <row r="49" spans="1:17" x14ac:dyDescent="0.25">
      <c r="B49" t="s">
        <v>4</v>
      </c>
      <c r="C49">
        <v>1</v>
      </c>
      <c r="D49">
        <v>2</v>
      </c>
      <c r="E49">
        <v>5</v>
      </c>
      <c r="F49">
        <v>3</v>
      </c>
      <c r="G49">
        <v>4</v>
      </c>
      <c r="I49">
        <f t="shared" si="8"/>
        <v>9.361623790774761</v>
      </c>
      <c r="J49">
        <f t="shared" si="9"/>
        <v>1.7776388834631178</v>
      </c>
      <c r="K49">
        <f t="shared" si="10"/>
        <v>6.4710895527723924</v>
      </c>
      <c r="M49">
        <f t="shared" si="11"/>
        <v>1.7776388834631178</v>
      </c>
      <c r="O49" s="6">
        <v>2</v>
      </c>
      <c r="Q49" s="6">
        <v>2</v>
      </c>
    </row>
    <row r="50" spans="1:17" x14ac:dyDescent="0.25">
      <c r="B50" t="s">
        <v>5</v>
      </c>
      <c r="C50">
        <v>3</v>
      </c>
      <c r="D50">
        <v>4</v>
      </c>
      <c r="E50">
        <v>5</v>
      </c>
      <c r="F50">
        <v>3</v>
      </c>
      <c r="G50">
        <v>5</v>
      </c>
      <c r="I50">
        <f t="shared" si="8"/>
        <v>6.8293484315855491</v>
      </c>
      <c r="J50">
        <f t="shared" si="9"/>
        <v>2.1354156504062622</v>
      </c>
      <c r="K50">
        <f t="shared" si="10"/>
        <v>4.5689167206242667</v>
      </c>
      <c r="M50">
        <f t="shared" si="11"/>
        <v>2.1354156504062622</v>
      </c>
      <c r="O50" s="6">
        <v>2</v>
      </c>
      <c r="Q50" s="6">
        <v>2</v>
      </c>
    </row>
    <row r="51" spans="1:17" x14ac:dyDescent="0.25">
      <c r="B51" t="s">
        <v>6</v>
      </c>
      <c r="C51">
        <v>7</v>
      </c>
      <c r="D51">
        <v>8</v>
      </c>
      <c r="E51">
        <v>8</v>
      </c>
      <c r="F51">
        <v>6</v>
      </c>
      <c r="G51">
        <v>6</v>
      </c>
      <c r="I51">
        <f t="shared" si="8"/>
        <v>2.2000000000000002</v>
      </c>
      <c r="J51">
        <f t="shared" si="9"/>
        <v>8.2680106434377567</v>
      </c>
      <c r="K51">
        <f t="shared" si="10"/>
        <v>5.6899033383705211</v>
      </c>
      <c r="M51">
        <f t="shared" si="11"/>
        <v>2.2000000000000002</v>
      </c>
      <c r="O51" s="5">
        <v>1</v>
      </c>
      <c r="Q51" s="5">
        <v>1</v>
      </c>
    </row>
    <row r="52" spans="1:17" x14ac:dyDescent="0.25">
      <c r="B52" t="s">
        <v>7</v>
      </c>
      <c r="C52">
        <v>8</v>
      </c>
      <c r="D52">
        <v>9</v>
      </c>
      <c r="E52">
        <v>6</v>
      </c>
      <c r="F52">
        <v>5</v>
      </c>
      <c r="G52">
        <v>5</v>
      </c>
      <c r="I52">
        <f t="shared" si="8"/>
        <v>3.8522720568516444</v>
      </c>
      <c r="J52">
        <f t="shared" si="9"/>
        <v>8.8746830929335161</v>
      </c>
      <c r="K52">
        <f t="shared" si="10"/>
        <v>5.0373604199024715</v>
      </c>
      <c r="M52">
        <f t="shared" si="11"/>
        <v>3.8522720568516444</v>
      </c>
      <c r="O52" s="5">
        <v>1</v>
      </c>
      <c r="Q52" s="5">
        <v>1</v>
      </c>
    </row>
    <row r="53" spans="1:17" x14ac:dyDescent="0.25">
      <c r="B53" t="s">
        <v>8</v>
      </c>
      <c r="C53">
        <v>2</v>
      </c>
      <c r="D53">
        <v>3</v>
      </c>
      <c r="E53">
        <v>5</v>
      </c>
      <c r="F53">
        <v>6</v>
      </c>
      <c r="G53">
        <v>5</v>
      </c>
      <c r="I53">
        <f t="shared" si="8"/>
        <v>6.9598850565221264</v>
      </c>
      <c r="J53">
        <f t="shared" si="9"/>
        <v>1.8867962264113207</v>
      </c>
      <c r="K53">
        <f t="shared" si="10"/>
        <v>5.18411033833193</v>
      </c>
      <c r="M53">
        <f t="shared" si="11"/>
        <v>1.8867962264113207</v>
      </c>
      <c r="O53" s="6">
        <v>2</v>
      </c>
      <c r="Q53" s="6">
        <v>2</v>
      </c>
    </row>
    <row r="54" spans="1:17" x14ac:dyDescent="0.25">
      <c r="B54" t="s">
        <v>9</v>
      </c>
      <c r="C54">
        <v>1</v>
      </c>
      <c r="D54">
        <v>2</v>
      </c>
      <c r="E54">
        <v>4</v>
      </c>
      <c r="F54">
        <v>4</v>
      </c>
      <c r="G54">
        <v>2</v>
      </c>
      <c r="I54">
        <f t="shared" si="8"/>
        <v>10.160708636704431</v>
      </c>
      <c r="J54">
        <f t="shared" si="9"/>
        <v>3.0265491900843111</v>
      </c>
      <c r="K54">
        <f t="shared" si="10"/>
        <v>6.0311690409074092</v>
      </c>
      <c r="M54">
        <f t="shared" si="11"/>
        <v>3.0265491900843111</v>
      </c>
      <c r="O54" s="6">
        <v>2</v>
      </c>
      <c r="Q54" s="6">
        <v>2</v>
      </c>
    </row>
    <row r="55" spans="1:17" x14ac:dyDescent="0.25">
      <c r="B55" t="s">
        <v>10</v>
      </c>
      <c r="C55">
        <v>3</v>
      </c>
      <c r="D55">
        <v>2</v>
      </c>
      <c r="E55">
        <v>6</v>
      </c>
      <c r="F55">
        <v>5</v>
      </c>
      <c r="G55">
        <v>7</v>
      </c>
      <c r="I55">
        <f t="shared" si="8"/>
        <v>6.7557383016218147</v>
      </c>
      <c r="J55">
        <f t="shared" si="9"/>
        <v>2.9597297173897488</v>
      </c>
      <c r="K55">
        <f t="shared" si="10"/>
        <v>6.7731085920720329</v>
      </c>
      <c r="M55">
        <f t="shared" si="11"/>
        <v>2.9597297173897488</v>
      </c>
      <c r="O55" s="6">
        <v>2</v>
      </c>
      <c r="Q55" s="6">
        <v>2</v>
      </c>
    </row>
    <row r="56" spans="1:17" x14ac:dyDescent="0.25">
      <c r="B56" t="s">
        <v>11</v>
      </c>
      <c r="C56">
        <v>2</v>
      </c>
      <c r="D56">
        <v>5</v>
      </c>
      <c r="E56">
        <v>6</v>
      </c>
      <c r="F56">
        <v>8</v>
      </c>
      <c r="G56">
        <v>9</v>
      </c>
      <c r="I56">
        <f t="shared" si="8"/>
        <v>5.3888774341229917</v>
      </c>
      <c r="J56">
        <f t="shared" si="9"/>
        <v>6.3686733312362636</v>
      </c>
      <c r="K56">
        <f t="shared" si="10"/>
        <v>7.866066361276137</v>
      </c>
      <c r="M56">
        <f t="shared" si="11"/>
        <v>5.3888774341229917</v>
      </c>
      <c r="O56" s="5">
        <v>1</v>
      </c>
      <c r="Q56" s="5">
        <v>1</v>
      </c>
    </row>
    <row r="57" spans="1:17" x14ac:dyDescent="0.25">
      <c r="B57" t="s">
        <v>12</v>
      </c>
      <c r="C57">
        <v>3</v>
      </c>
      <c r="D57">
        <v>5</v>
      </c>
      <c r="E57">
        <v>4</v>
      </c>
      <c r="F57">
        <v>6</v>
      </c>
      <c r="G57">
        <v>3</v>
      </c>
      <c r="I57">
        <f t="shared" si="8"/>
        <v>6.6962676171132829</v>
      </c>
      <c r="J57">
        <f t="shared" si="9"/>
        <v>3.6823905279043938</v>
      </c>
      <c r="K57">
        <f t="shared" si="10"/>
        <v>2.5248762345905194</v>
      </c>
      <c r="M57">
        <f t="shared" si="11"/>
        <v>2.5248762345905194</v>
      </c>
      <c r="O57" s="4">
        <v>3</v>
      </c>
      <c r="Q57" s="4">
        <v>3</v>
      </c>
    </row>
    <row r="58" spans="1:17" x14ac:dyDescent="0.25">
      <c r="B58" t="s">
        <v>13</v>
      </c>
      <c r="C58">
        <v>3</v>
      </c>
      <c r="D58">
        <v>5</v>
      </c>
      <c r="E58">
        <v>5</v>
      </c>
      <c r="F58">
        <v>6</v>
      </c>
      <c r="G58">
        <v>3</v>
      </c>
      <c r="I58">
        <f t="shared" si="8"/>
        <v>6.3435006108614829</v>
      </c>
      <c r="J58">
        <f t="shared" si="9"/>
        <v>3.54400902933387</v>
      </c>
      <c r="K58">
        <f t="shared" si="10"/>
        <v>2.5248762345905194</v>
      </c>
      <c r="M58">
        <f t="shared" si="11"/>
        <v>2.5248762345905194</v>
      </c>
      <c r="O58" s="4">
        <v>3</v>
      </c>
      <c r="Q58" s="4">
        <v>3</v>
      </c>
    </row>
    <row r="59" spans="1:17" x14ac:dyDescent="0.25">
      <c r="H59" t="s">
        <v>17</v>
      </c>
      <c r="I59">
        <f>(I47+I48+I51+I52+I56)/5</f>
        <v>3.0794802921359876</v>
      </c>
      <c r="J59">
        <f>(J49+J50+J53+J54+J55)/5</f>
        <v>2.3572259335509522</v>
      </c>
      <c r="K59">
        <f>(K45+K46+K57+K58)/4</f>
        <v>2.5699588594924148</v>
      </c>
      <c r="M59">
        <f t="shared" ref="M59" si="12">MIN(I59:K59)</f>
        <v>2.3572259335509522</v>
      </c>
    </row>
    <row r="60" spans="1:17" x14ac:dyDescent="0.25">
      <c r="D60" t="s">
        <v>19</v>
      </c>
    </row>
    <row r="61" spans="1:17" x14ac:dyDescent="0.25">
      <c r="A61" t="s">
        <v>16</v>
      </c>
      <c r="B61" t="s">
        <v>21</v>
      </c>
      <c r="C61">
        <f>(C47+C48+C51+C52+C56)/5</f>
        <v>6.2</v>
      </c>
      <c r="D61">
        <f>(D47+D48+D51+D52+D56)/5</f>
        <v>7.6</v>
      </c>
      <c r="E61">
        <f>(E47+E48+E51+E52+E56)/5</f>
        <v>6.8</v>
      </c>
      <c r="F61">
        <f t="shared" ref="D61:G61" si="13">(F47+F48+F51+F52+F56)/5</f>
        <v>6.8</v>
      </c>
      <c r="G61">
        <f t="shared" si="13"/>
        <v>7.4</v>
      </c>
    </row>
    <row r="62" spans="1:17" x14ac:dyDescent="0.25">
      <c r="B62" t="s">
        <v>22</v>
      </c>
      <c r="C62">
        <f>(C49+C50+C53+C54+C55)/5</f>
        <v>2</v>
      </c>
      <c r="D62">
        <f>(D49+D50+D53++D54+D55)/5</f>
        <v>2.6</v>
      </c>
      <c r="E62">
        <f>(E49+E50+E53++E54+E55)/5</f>
        <v>5</v>
      </c>
      <c r="F62">
        <f>(F49+F50+F53++F54+F55)/5</f>
        <v>4.2</v>
      </c>
      <c r="G62">
        <f>(G49+G50+G53++G54+G55)/5</f>
        <v>4.5999999999999996</v>
      </c>
    </row>
    <row r="63" spans="1:17" x14ac:dyDescent="0.25">
      <c r="B63" t="s">
        <v>23</v>
      </c>
      <c r="C63">
        <f>(C45+C46+C57+C58)/4</f>
        <v>4.75</v>
      </c>
      <c r="D63">
        <f>(D45+D46+D57+D58)/4</f>
        <v>6.5</v>
      </c>
      <c r="E63">
        <f>(E45+E46+E57+E58)/4</f>
        <v>4.5</v>
      </c>
      <c r="F63">
        <f>(F45+F46+F57+F58)/4</f>
        <v>5.25</v>
      </c>
      <c r="G63">
        <f>(G45+G46+G57+G58)/4</f>
        <v>2.5</v>
      </c>
    </row>
    <row r="65" spans="2:15" x14ac:dyDescent="0.25">
      <c r="C65" t="s">
        <v>36</v>
      </c>
      <c r="D65" t="s">
        <v>37</v>
      </c>
      <c r="E65" t="s">
        <v>38</v>
      </c>
      <c r="F65" t="s">
        <v>39</v>
      </c>
      <c r="G65" t="s">
        <v>40</v>
      </c>
    </row>
    <row r="66" spans="2:15" x14ac:dyDescent="0.25">
      <c r="B66" t="s">
        <v>0</v>
      </c>
      <c r="C66">
        <v>7</v>
      </c>
      <c r="D66">
        <v>8</v>
      </c>
      <c r="E66">
        <v>4</v>
      </c>
      <c r="F66">
        <v>5</v>
      </c>
      <c r="G66">
        <v>2</v>
      </c>
      <c r="I66">
        <f t="shared" ref="I66:I79" si="14">SQRT(SUMSQ((C66-D1uno),(D66-D1dos),(E66-D1tres),(F66-D1cuatro),(G66-D1cinco)))</f>
        <v>6.4062469512187876</v>
      </c>
      <c r="J66">
        <f t="shared" ref="J66:J79" si="15">SQRT(SUMSQ((C23-K1uno),(D23-K1dos),(E23-K1tres),(F23-K1cuatro),(G23-K1cinco)))</f>
        <v>7.9094879733140759</v>
      </c>
      <c r="K66">
        <f t="shared" ref="K66:K79" si="16">SQRT(SUMSQ((C23-M1uno),(D23-M1dos),(E23-M1tres),(F23-M1cuatro),(G23-M1cinco)))</f>
        <v>2.8062430400804561</v>
      </c>
      <c r="M66">
        <f>MIN(I66:K66)</f>
        <v>2.8062430400804561</v>
      </c>
      <c r="O66" s="4">
        <v>3</v>
      </c>
    </row>
    <row r="67" spans="2:15" x14ac:dyDescent="0.25">
      <c r="B67" t="s">
        <v>1</v>
      </c>
      <c r="C67">
        <v>6</v>
      </c>
      <c r="D67">
        <v>8</v>
      </c>
      <c r="E67">
        <v>5</v>
      </c>
      <c r="F67">
        <v>4</v>
      </c>
      <c r="G67">
        <v>2</v>
      </c>
      <c r="I67">
        <f t="shared" si="14"/>
        <v>6.359245238233858</v>
      </c>
      <c r="J67">
        <f t="shared" si="15"/>
        <v>7.2083285163760396</v>
      </c>
      <c r="K67">
        <f t="shared" si="16"/>
        <v>2.4238399287081647</v>
      </c>
      <c r="M67">
        <f t="shared" ref="M67:M80" si="17">MIN(I67:K67)</f>
        <v>2.4238399287081647</v>
      </c>
      <c r="O67" s="4">
        <v>3</v>
      </c>
    </row>
    <row r="68" spans="2:15" x14ac:dyDescent="0.25">
      <c r="B68" t="s">
        <v>2</v>
      </c>
      <c r="C68">
        <v>8</v>
      </c>
      <c r="D68">
        <v>9</v>
      </c>
      <c r="E68">
        <v>7</v>
      </c>
      <c r="F68">
        <v>8</v>
      </c>
      <c r="G68">
        <v>9</v>
      </c>
      <c r="I68">
        <f t="shared" si="14"/>
        <v>3.0397368307141326</v>
      </c>
      <c r="J68">
        <f t="shared" si="15"/>
        <v>10.712609392673663</v>
      </c>
      <c r="K68">
        <f t="shared" si="16"/>
        <v>8.5366855394819368</v>
      </c>
      <c r="M68">
        <f t="shared" si="17"/>
        <v>3.0397368307141326</v>
      </c>
      <c r="O68" s="5">
        <v>1</v>
      </c>
    </row>
    <row r="69" spans="2:15" x14ac:dyDescent="0.25">
      <c r="B69" t="s">
        <v>3</v>
      </c>
      <c r="C69">
        <v>6</v>
      </c>
      <c r="D69">
        <v>7</v>
      </c>
      <c r="E69">
        <v>7</v>
      </c>
      <c r="F69">
        <v>7</v>
      </c>
      <c r="G69">
        <v>8</v>
      </c>
      <c r="I69">
        <f t="shared" si="14"/>
        <v>0.91651513899116765</v>
      </c>
      <c r="J69">
        <f t="shared" si="15"/>
        <v>7.6655071586947203</v>
      </c>
      <c r="K69">
        <f t="shared" si="16"/>
        <v>6.4323401651343035</v>
      </c>
      <c r="M69">
        <f t="shared" si="17"/>
        <v>0.91651513899116765</v>
      </c>
      <c r="O69" s="5">
        <v>1</v>
      </c>
    </row>
    <row r="70" spans="2:15" x14ac:dyDescent="0.25">
      <c r="B70" t="s">
        <v>4</v>
      </c>
      <c r="C70">
        <v>1</v>
      </c>
      <c r="D70">
        <v>2</v>
      </c>
      <c r="E70">
        <v>5</v>
      </c>
      <c r="F70">
        <v>3</v>
      </c>
      <c r="G70">
        <v>4</v>
      </c>
      <c r="I70">
        <f t="shared" si="14"/>
        <v>9.361623790774761</v>
      </c>
      <c r="J70">
        <f t="shared" si="15"/>
        <v>1.7776388834631178</v>
      </c>
      <c r="K70">
        <f t="shared" si="16"/>
        <v>6.4710895527723924</v>
      </c>
      <c r="M70">
        <f t="shared" si="17"/>
        <v>1.7776388834631178</v>
      </c>
      <c r="O70" s="6">
        <v>2</v>
      </c>
    </row>
    <row r="71" spans="2:15" x14ac:dyDescent="0.25">
      <c r="B71" t="s">
        <v>5</v>
      </c>
      <c r="C71">
        <v>3</v>
      </c>
      <c r="D71">
        <v>4</v>
      </c>
      <c r="E71">
        <v>5</v>
      </c>
      <c r="F71">
        <v>3</v>
      </c>
      <c r="G71">
        <v>5</v>
      </c>
      <c r="I71">
        <f t="shared" si="14"/>
        <v>6.8293484315855491</v>
      </c>
      <c r="J71">
        <f t="shared" si="15"/>
        <v>2.1354156504062622</v>
      </c>
      <c r="K71">
        <f t="shared" si="16"/>
        <v>4.5689167206242667</v>
      </c>
      <c r="M71">
        <f t="shared" si="17"/>
        <v>2.1354156504062622</v>
      </c>
      <c r="O71" s="6">
        <v>2</v>
      </c>
    </row>
    <row r="72" spans="2:15" x14ac:dyDescent="0.25">
      <c r="B72" t="s">
        <v>6</v>
      </c>
      <c r="C72">
        <v>7</v>
      </c>
      <c r="D72">
        <v>8</v>
      </c>
      <c r="E72">
        <v>8</v>
      </c>
      <c r="F72">
        <v>6</v>
      </c>
      <c r="G72">
        <v>6</v>
      </c>
      <c r="I72">
        <f t="shared" si="14"/>
        <v>2.2000000000000002</v>
      </c>
      <c r="J72">
        <f t="shared" si="15"/>
        <v>8.2680106434377567</v>
      </c>
      <c r="K72">
        <f t="shared" si="16"/>
        <v>5.6899033383705211</v>
      </c>
      <c r="M72">
        <f t="shared" si="17"/>
        <v>2.2000000000000002</v>
      </c>
      <c r="O72" s="5">
        <v>1</v>
      </c>
    </row>
    <row r="73" spans="2:15" x14ac:dyDescent="0.25">
      <c r="B73" t="s">
        <v>7</v>
      </c>
      <c r="C73">
        <v>8</v>
      </c>
      <c r="D73">
        <v>9</v>
      </c>
      <c r="E73">
        <v>6</v>
      </c>
      <c r="F73">
        <v>5</v>
      </c>
      <c r="G73">
        <v>5</v>
      </c>
      <c r="I73">
        <f t="shared" si="14"/>
        <v>3.8522720568516444</v>
      </c>
      <c r="J73">
        <f t="shared" si="15"/>
        <v>8.8746830929335161</v>
      </c>
      <c r="K73">
        <f t="shared" si="16"/>
        <v>5.0373604199024715</v>
      </c>
      <c r="M73">
        <f t="shared" si="17"/>
        <v>3.8522720568516444</v>
      </c>
      <c r="O73" s="5">
        <v>1</v>
      </c>
    </row>
    <row r="74" spans="2:15" x14ac:dyDescent="0.25">
      <c r="B74" t="s">
        <v>8</v>
      </c>
      <c r="C74">
        <v>2</v>
      </c>
      <c r="D74">
        <v>3</v>
      </c>
      <c r="E74">
        <v>5</v>
      </c>
      <c r="F74">
        <v>6</v>
      </c>
      <c r="G74">
        <v>5</v>
      </c>
      <c r="I74">
        <f t="shared" si="14"/>
        <v>6.9598850565221264</v>
      </c>
      <c r="J74">
        <f t="shared" si="15"/>
        <v>1.8867962264113207</v>
      </c>
      <c r="K74">
        <f t="shared" si="16"/>
        <v>5.18411033833193</v>
      </c>
      <c r="M74">
        <f t="shared" si="17"/>
        <v>1.8867962264113207</v>
      </c>
      <c r="O74" s="6">
        <v>2</v>
      </c>
    </row>
    <row r="75" spans="2:15" x14ac:dyDescent="0.25">
      <c r="B75" t="s">
        <v>9</v>
      </c>
      <c r="C75">
        <v>1</v>
      </c>
      <c r="D75">
        <v>2</v>
      </c>
      <c r="E75">
        <v>4</v>
      </c>
      <c r="F75">
        <v>4</v>
      </c>
      <c r="G75">
        <v>2</v>
      </c>
      <c r="I75">
        <f t="shared" si="14"/>
        <v>10.160708636704431</v>
      </c>
      <c r="J75">
        <f t="shared" si="15"/>
        <v>3.0265491900843111</v>
      </c>
      <c r="K75">
        <f t="shared" si="16"/>
        <v>6.0311690409074092</v>
      </c>
      <c r="M75">
        <f t="shared" si="17"/>
        <v>3.0265491900843111</v>
      </c>
      <c r="O75" s="6">
        <v>2</v>
      </c>
    </row>
    <row r="76" spans="2:15" x14ac:dyDescent="0.25">
      <c r="B76" t="s">
        <v>10</v>
      </c>
      <c r="C76">
        <v>3</v>
      </c>
      <c r="D76">
        <v>2</v>
      </c>
      <c r="E76">
        <v>6</v>
      </c>
      <c r="F76">
        <v>5</v>
      </c>
      <c r="G76">
        <v>7</v>
      </c>
      <c r="I76">
        <f t="shared" si="14"/>
        <v>6.7557383016218147</v>
      </c>
      <c r="J76">
        <f t="shared" si="15"/>
        <v>2.9597297173897488</v>
      </c>
      <c r="K76">
        <f t="shared" si="16"/>
        <v>6.7731085920720329</v>
      </c>
      <c r="M76">
        <f t="shared" si="17"/>
        <v>2.9597297173897488</v>
      </c>
      <c r="O76" s="6">
        <v>2</v>
      </c>
    </row>
    <row r="77" spans="2:15" x14ac:dyDescent="0.25">
      <c r="B77" t="s">
        <v>11</v>
      </c>
      <c r="C77">
        <v>2</v>
      </c>
      <c r="D77">
        <v>5</v>
      </c>
      <c r="E77">
        <v>6</v>
      </c>
      <c r="F77">
        <v>8</v>
      </c>
      <c r="G77">
        <v>9</v>
      </c>
      <c r="I77">
        <f t="shared" si="14"/>
        <v>5.3888774341229917</v>
      </c>
      <c r="J77">
        <f t="shared" si="15"/>
        <v>6.3686733312362636</v>
      </c>
      <c r="K77">
        <f t="shared" si="16"/>
        <v>7.866066361276137</v>
      </c>
      <c r="M77">
        <f t="shared" si="17"/>
        <v>5.3888774341229917</v>
      </c>
      <c r="O77" s="5">
        <v>1</v>
      </c>
    </row>
    <row r="78" spans="2:15" x14ac:dyDescent="0.25">
      <c r="B78" t="s">
        <v>12</v>
      </c>
      <c r="C78">
        <v>3</v>
      </c>
      <c r="D78">
        <v>5</v>
      </c>
      <c r="E78">
        <v>4</v>
      </c>
      <c r="F78">
        <v>6</v>
      </c>
      <c r="G78">
        <v>3</v>
      </c>
      <c r="I78">
        <f t="shared" si="14"/>
        <v>6.6962676171132829</v>
      </c>
      <c r="J78">
        <f t="shared" si="15"/>
        <v>3.6823905279043938</v>
      </c>
      <c r="K78">
        <f t="shared" si="16"/>
        <v>2.5248762345905194</v>
      </c>
      <c r="M78">
        <f t="shared" si="17"/>
        <v>2.5248762345905194</v>
      </c>
      <c r="O78" s="4">
        <v>3</v>
      </c>
    </row>
    <row r="79" spans="2:15" x14ac:dyDescent="0.25">
      <c r="B79" t="s">
        <v>13</v>
      </c>
      <c r="C79">
        <v>3</v>
      </c>
      <c r="D79">
        <v>5</v>
      </c>
      <c r="E79">
        <v>5</v>
      </c>
      <c r="F79">
        <v>6</v>
      </c>
      <c r="G79">
        <v>3</v>
      </c>
      <c r="I79">
        <f t="shared" si="14"/>
        <v>6.3435006108614829</v>
      </c>
      <c r="J79">
        <f t="shared" si="15"/>
        <v>3.54400902933387</v>
      </c>
      <c r="K79">
        <f t="shared" si="16"/>
        <v>2.5248762345905194</v>
      </c>
      <c r="M79">
        <f t="shared" si="17"/>
        <v>2.5248762345905194</v>
      </c>
      <c r="O79" s="4">
        <v>3</v>
      </c>
    </row>
    <row r="80" spans="2:15" x14ac:dyDescent="0.25">
      <c r="H80" t="s">
        <v>17</v>
      </c>
      <c r="I80">
        <f>(I68+I69+I72+I73+I77)/5</f>
        <v>3.0794802921359876</v>
      </c>
      <c r="J80">
        <f>(J70+J71+J74+J75+J76)/5</f>
        <v>2.3572259335509522</v>
      </c>
      <c r="K80">
        <f>(K66+K67+K78+K79)/4</f>
        <v>2.5699588594924148</v>
      </c>
      <c r="M80">
        <f t="shared" si="17"/>
        <v>2.3572259335509522</v>
      </c>
    </row>
    <row r="81" spans="1:7" x14ac:dyDescent="0.25">
      <c r="D81" t="s">
        <v>19</v>
      </c>
    </row>
    <row r="82" spans="1:7" x14ac:dyDescent="0.25">
      <c r="A82" t="s">
        <v>16</v>
      </c>
      <c r="B82" t="s">
        <v>21</v>
      </c>
      <c r="C82">
        <f>(C68+C69+C72+C73+C77)/5</f>
        <v>6.2</v>
      </c>
      <c r="D82">
        <f t="shared" ref="D82:G82" si="18">(D68+D69+D72+D73+D77)/5</f>
        <v>7.6</v>
      </c>
      <c r="E82">
        <f t="shared" si="18"/>
        <v>6.8</v>
      </c>
      <c r="F82">
        <f t="shared" si="18"/>
        <v>6.8</v>
      </c>
      <c r="G82">
        <f t="shared" si="18"/>
        <v>7.4</v>
      </c>
    </row>
    <row r="83" spans="1:7" x14ac:dyDescent="0.25">
      <c r="B83" t="s">
        <v>22</v>
      </c>
      <c r="C83">
        <f>(C70+C71+C74+C75+C76)/5</f>
        <v>2</v>
      </c>
      <c r="D83">
        <f>(D70+D71+D74++D75+D76)/5</f>
        <v>2.6</v>
      </c>
      <c r="E83">
        <f>(E70+E71+E74++E75+E76)/5</f>
        <v>5</v>
      </c>
      <c r="F83">
        <f>(F70+F71+F74++F75+F76)/5</f>
        <v>4.2</v>
      </c>
      <c r="G83">
        <f>(G70+G71+G74++G75+G76)/5</f>
        <v>4.5999999999999996</v>
      </c>
    </row>
    <row r="84" spans="1:7" x14ac:dyDescent="0.25">
      <c r="B84" t="s">
        <v>23</v>
      </c>
      <c r="C84">
        <f>(C66+C67+C78+C79)/4</f>
        <v>4.75</v>
      </c>
      <c r="D84">
        <f>(D66+D67+D78+D79)/4</f>
        <v>6.5</v>
      </c>
      <c r="E84">
        <f>(E66+E67+E78+E79)/4</f>
        <v>4.5</v>
      </c>
      <c r="F84">
        <f>(F66+F67+F78+F79)/4</f>
        <v>5.25</v>
      </c>
      <c r="G84">
        <f>(G66+G67+G78+G79)/4</f>
        <v>2.5</v>
      </c>
    </row>
    <row r="88" spans="1:7" x14ac:dyDescent="0.25">
      <c r="B88" t="s">
        <v>35</v>
      </c>
    </row>
    <row r="89" spans="1:7" x14ac:dyDescent="0.25">
      <c r="A89" t="s">
        <v>16</v>
      </c>
    </row>
    <row r="94" spans="1:7" x14ac:dyDescent="0.25">
      <c r="B94" t="s">
        <v>28</v>
      </c>
    </row>
    <row r="96" spans="1:7" x14ac:dyDescent="0.25">
      <c r="B96" s="2" t="s">
        <v>27</v>
      </c>
    </row>
    <row r="98" spans="5:6" x14ac:dyDescent="0.25">
      <c r="E98" t="s">
        <v>32</v>
      </c>
    </row>
    <row r="100" spans="5:6" x14ac:dyDescent="0.25">
      <c r="F100" t="s">
        <v>43</v>
      </c>
    </row>
    <row r="102" spans="5:6" x14ac:dyDescent="0.25">
      <c r="F102" t="s">
        <v>33</v>
      </c>
    </row>
    <row r="103" spans="5:6" x14ac:dyDescent="0.25">
      <c r="F103" t="s">
        <v>44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45</vt:i4>
      </vt:variant>
    </vt:vector>
  </HeadingPairs>
  <TitlesOfParts>
    <vt:vector size="46" baseType="lpstr">
      <vt:lpstr>Hoja1</vt:lpstr>
      <vt:lpstr>CentroideDos1</vt:lpstr>
      <vt:lpstr>CentroideDos2</vt:lpstr>
      <vt:lpstr>CentroideDos3</vt:lpstr>
      <vt:lpstr>CentroideDos4</vt:lpstr>
      <vt:lpstr>CentroideDos5</vt:lpstr>
      <vt:lpstr>CentroideTres1</vt:lpstr>
      <vt:lpstr>CentroideTres2</vt:lpstr>
      <vt:lpstr>CentroideTres3</vt:lpstr>
      <vt:lpstr>CentroideTres4</vt:lpstr>
      <vt:lpstr>CentroideTres5</vt:lpstr>
      <vt:lpstr>CentroideUno1</vt:lpstr>
      <vt:lpstr>CentroideUno2</vt:lpstr>
      <vt:lpstr>CentroideUno3</vt:lpstr>
      <vt:lpstr>CentroideUno4</vt:lpstr>
      <vt:lpstr>CentroideUno5</vt:lpstr>
      <vt:lpstr>D1cinco</vt:lpstr>
      <vt:lpstr>D1cuatro</vt:lpstr>
      <vt:lpstr>D1dos</vt:lpstr>
      <vt:lpstr>D1tres</vt:lpstr>
      <vt:lpstr>D1uno</vt:lpstr>
      <vt:lpstr>Dcinco</vt:lpstr>
      <vt:lpstr>Dcuatro</vt:lpstr>
      <vt:lpstr>Ddos</vt:lpstr>
      <vt:lpstr>Dtres</vt:lpstr>
      <vt:lpstr>Duno</vt:lpstr>
      <vt:lpstr>K1cinco</vt:lpstr>
      <vt:lpstr>K1cuatro</vt:lpstr>
      <vt:lpstr>K1dos</vt:lpstr>
      <vt:lpstr>K1tres</vt:lpstr>
      <vt:lpstr>K1uno</vt:lpstr>
      <vt:lpstr>Kcinco</vt:lpstr>
      <vt:lpstr>Kcuatro</vt:lpstr>
      <vt:lpstr>Kdos</vt:lpstr>
      <vt:lpstr>Ktres</vt:lpstr>
      <vt:lpstr>Kuno</vt:lpstr>
      <vt:lpstr>M1cinco</vt:lpstr>
      <vt:lpstr>M1cuatro</vt:lpstr>
      <vt:lpstr>M1dos</vt:lpstr>
      <vt:lpstr>M1tres</vt:lpstr>
      <vt:lpstr>M1uno</vt:lpstr>
      <vt:lpstr>Mcinco</vt:lpstr>
      <vt:lpstr>Mcuatro</vt:lpstr>
      <vt:lpstr>Mdos</vt:lpstr>
      <vt:lpstr>Mtres</vt:lpstr>
      <vt:lpstr>Muno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Bermejo S</dc:creator>
  <cp:lastModifiedBy>Carlos Bermejo Sabbagh</cp:lastModifiedBy>
  <dcterms:created xsi:type="dcterms:W3CDTF">2020-10-09T15:03:31Z</dcterms:created>
  <dcterms:modified xsi:type="dcterms:W3CDTF">2023-09-18T18:23:55Z</dcterms:modified>
</cp:coreProperties>
</file>